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Users\rreyess\Desktop\"/>
    </mc:Choice>
  </mc:AlternateContent>
  <xr:revisionPtr revIDLastSave="0" documentId="13_ncr:1_{9EDB5902-D900-4A86-AAEA-D45032C8FD4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BD DF 2015 - 2023" sheetId="8" r:id="rId1"/>
    <sheet name="Rdto histórico" sheetId="11" r:id="rId2"/>
    <sheet name="Análisis de Suelos" sheetId="16" r:id="rId3"/>
    <sheet name="PP° HISTÓRICA" sheetId="17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2" hidden="1">'Análisis de Suelos'!$A$1:$AF$1012</definedName>
    <definedName name="_xlnm._FilterDatabase" localSheetId="0" hidden="1">'BD DF 2015 - 2023'!$A$1:$AE$3285</definedName>
    <definedName name="_xlnm._FilterDatabase" localSheetId="1" hidden="1">'Rdto histórico'!$A$1:$Q$341</definedName>
    <definedName name="_Order1" hidden="1">255</definedName>
    <definedName name="_Order2" hidden="1">255</definedName>
    <definedName name="a">#REF!</definedName>
    <definedName name="A_IMPRESIÓN_IM">#REF!</definedName>
    <definedName name="_xlnm.Print_Area" localSheetId="3">'PP° HISTÓRICA'!$O$2:$AI$16</definedName>
    <definedName name="_xlnm.Print_Area">#REF!</definedName>
    <definedName name="avancepalmas">#REF!</definedName>
    <definedName name="b">#REF!</definedName>
    <definedName name="CA">#N/A</definedName>
    <definedName name="CESAR">#REF!</definedName>
    <definedName name="copia">#REF!</definedName>
    <definedName name="CPIU2">#REF!</definedName>
    <definedName name="d">#REF!</definedName>
    <definedName name="df">#REF!</definedName>
    <definedName name="Dosis_Abon45_DAP">#REF!</definedName>
    <definedName name="EVA">#REF!</definedName>
    <definedName name="gs">'PP° HISTÓRICA'!$AX$3</definedName>
    <definedName name="impresionTmHa">#REF!</definedName>
    <definedName name="jairo">#REF!</definedName>
    <definedName name="K">#N/A</definedName>
    <definedName name="LIDIO">#REF!</definedName>
    <definedName name="mes">[1]TM2013!#REF!</definedName>
    <definedName name="MESESS">[2]DATOS!$K$16:$K$27</definedName>
    <definedName name="MG">#N/A</definedName>
    <definedName name="MV">#N/A</definedName>
    <definedName name="N">#N/A</definedName>
    <definedName name="OIPDSH">'[3]OI PDS'!$A:$AC</definedName>
    <definedName name="par">#REF!</definedName>
    <definedName name="Parcelles">#REF!</definedName>
    <definedName name="q">#REF!</definedName>
    <definedName name="Red">#REF!</definedName>
    <definedName name="SAPBEXdnldView" hidden="1">"42R2UBSZO96VOJG35379EHVLE"</definedName>
    <definedName name="SAPBEXsysID" hidden="1">"BWP"</definedName>
    <definedName name="SS">#N/A</definedName>
    <definedName name="V">#REF!</definedName>
    <definedName name="www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7" l="1"/>
  <c r="P4" i="17" s="1"/>
  <c r="Q4" i="17" s="1"/>
  <c r="N5" i="17"/>
  <c r="P5" i="17" s="1"/>
  <c r="Q5" i="17" s="1"/>
  <c r="N6" i="17"/>
  <c r="P6" i="17"/>
  <c r="Q6" i="17" s="1"/>
  <c r="N7" i="17"/>
  <c r="P7" i="17"/>
  <c r="Q7" i="17"/>
  <c r="N8" i="17"/>
  <c r="P8" i="17"/>
  <c r="Q8" i="17"/>
  <c r="N9" i="17"/>
  <c r="P9" i="17" s="1"/>
  <c r="Q9" i="17" s="1"/>
  <c r="N10" i="17"/>
  <c r="P10" i="17"/>
  <c r="Q10" i="17" s="1"/>
  <c r="N11" i="17"/>
  <c r="P11" i="17"/>
  <c r="Q11" i="17"/>
  <c r="N12" i="17"/>
  <c r="P12" i="17" s="1"/>
  <c r="Q12" i="17" s="1"/>
  <c r="N13" i="17"/>
  <c r="P13" i="17" s="1"/>
  <c r="Q13" i="17" s="1"/>
  <c r="N14" i="17"/>
  <c r="P14" i="17"/>
  <c r="Q14" i="17" s="1"/>
  <c r="N15" i="17"/>
  <c r="P15" i="17"/>
  <c r="Q15" i="17"/>
  <c r="C16" i="17"/>
  <c r="D16" i="17"/>
  <c r="E16" i="17"/>
  <c r="N16" i="17" s="1"/>
  <c r="F16" i="17"/>
  <c r="G16" i="17"/>
  <c r="H16" i="17"/>
  <c r="I16" i="17"/>
  <c r="J16" i="17"/>
  <c r="K16" i="17"/>
  <c r="L16" i="17"/>
  <c r="O16" i="17"/>
  <c r="N17" i="17"/>
  <c r="P17" i="17"/>
  <c r="Q17" i="17"/>
  <c r="N18" i="17"/>
  <c r="P18" i="17"/>
  <c r="Q18" i="17"/>
  <c r="N19" i="17"/>
  <c r="P19" i="17" s="1"/>
  <c r="Q19" i="17" s="1"/>
  <c r="N20" i="17"/>
  <c r="P20" i="17"/>
  <c r="Q20" i="17" s="1"/>
  <c r="N21" i="17"/>
  <c r="P21" i="17"/>
  <c r="Q21" i="17"/>
  <c r="N22" i="17"/>
  <c r="P22" i="17" s="1"/>
  <c r="Q22" i="17" s="1"/>
  <c r="N23" i="17"/>
  <c r="P23" i="17" s="1"/>
  <c r="Q23" i="17" s="1"/>
  <c r="N24" i="17"/>
  <c r="P24" i="17"/>
  <c r="Q24" i="17" s="1"/>
  <c r="N25" i="17"/>
  <c r="P25" i="17"/>
  <c r="Q25" i="17"/>
  <c r="N26" i="17"/>
  <c r="P26" i="17"/>
  <c r="Q26" i="17"/>
  <c r="N27" i="17"/>
  <c r="P27" i="17" s="1"/>
  <c r="Q27" i="17" s="1"/>
  <c r="N28" i="17"/>
  <c r="P28" i="17"/>
  <c r="Q28" i="17" s="1"/>
  <c r="C29" i="17"/>
  <c r="D29" i="17"/>
  <c r="E29" i="17"/>
  <c r="N29" i="17" s="1"/>
  <c r="F29" i="17"/>
  <c r="G29" i="17"/>
  <c r="H29" i="17"/>
  <c r="I29" i="17"/>
  <c r="J29" i="17"/>
  <c r="K29" i="17"/>
  <c r="L29" i="17"/>
  <c r="O29" i="17"/>
  <c r="N30" i="17"/>
  <c r="P30" i="17"/>
  <c r="Q30" i="17" s="1"/>
  <c r="N31" i="17"/>
  <c r="P31" i="17"/>
  <c r="Q31" i="17"/>
  <c r="N32" i="17"/>
  <c r="P32" i="17" s="1"/>
  <c r="Q32" i="17" s="1"/>
  <c r="N33" i="17"/>
  <c r="P33" i="17" s="1"/>
  <c r="Q33" i="17" s="1"/>
  <c r="N34" i="17"/>
  <c r="P34" i="17"/>
  <c r="Q34" i="17" s="1"/>
  <c r="N35" i="17"/>
  <c r="P35" i="17"/>
  <c r="Q35" i="17"/>
  <c r="N36" i="17"/>
  <c r="P36" i="17"/>
  <c r="Q36" i="17"/>
  <c r="N37" i="17"/>
  <c r="P37" i="17" s="1"/>
  <c r="Q37" i="17" s="1"/>
  <c r="N38" i="17"/>
  <c r="P38" i="17"/>
  <c r="Q38" i="17" s="1"/>
  <c r="N39" i="17"/>
  <c r="P39" i="17"/>
  <c r="Q39" i="17"/>
  <c r="N40" i="17"/>
  <c r="P40" i="17" s="1"/>
  <c r="Q40" i="17" s="1"/>
  <c r="N41" i="17"/>
  <c r="P41" i="17" s="1"/>
  <c r="Q41" i="17" s="1"/>
  <c r="C42" i="17"/>
  <c r="N42" i="17" s="1"/>
  <c r="D42" i="17"/>
  <c r="E42" i="17"/>
  <c r="F42" i="17"/>
  <c r="G42" i="17"/>
  <c r="H42" i="17"/>
  <c r="I42" i="17"/>
  <c r="J42" i="17"/>
  <c r="K42" i="17"/>
  <c r="L42" i="17"/>
  <c r="O42" i="17"/>
  <c r="N43" i="17"/>
  <c r="P43" i="17" s="1"/>
  <c r="Q43" i="17" s="1"/>
  <c r="N44" i="17"/>
  <c r="P44" i="17"/>
  <c r="Q44" i="17" s="1"/>
  <c r="N45" i="17"/>
  <c r="P45" i="17"/>
  <c r="Q45" i="17"/>
  <c r="N46" i="17"/>
  <c r="P46" i="17"/>
  <c r="Q46" i="17"/>
  <c r="N47" i="17"/>
  <c r="P47" i="17" s="1"/>
  <c r="Q47" i="17" s="1"/>
  <c r="N48" i="17"/>
  <c r="P48" i="17"/>
  <c r="Q48" i="17" s="1"/>
  <c r="N49" i="17"/>
  <c r="P49" i="17"/>
  <c r="Q49" i="17"/>
  <c r="N50" i="17"/>
  <c r="P50" i="17" s="1"/>
  <c r="Q50" i="17" s="1"/>
  <c r="N51" i="17"/>
  <c r="P51" i="17" s="1"/>
  <c r="Q51" i="17" s="1"/>
  <c r="N52" i="17"/>
  <c r="P52" i="17"/>
  <c r="Q52" i="17" s="1"/>
  <c r="N53" i="17"/>
  <c r="P53" i="17"/>
  <c r="Q53" i="17"/>
  <c r="N54" i="17"/>
  <c r="P54" i="17"/>
  <c r="Q54" i="17"/>
  <c r="C55" i="17"/>
  <c r="N55" i="17" s="1"/>
  <c r="D55" i="17"/>
  <c r="E55" i="17"/>
  <c r="F55" i="17"/>
  <c r="G55" i="17"/>
  <c r="H55" i="17"/>
  <c r="I55" i="17"/>
  <c r="J55" i="17"/>
  <c r="K55" i="17"/>
  <c r="L55" i="17"/>
  <c r="O55" i="17"/>
  <c r="N56" i="17"/>
  <c r="P56" i="17"/>
  <c r="Q56" i="17"/>
  <c r="N57" i="17"/>
  <c r="P57" i="17" s="1"/>
  <c r="Q57" i="17" s="1"/>
  <c r="N58" i="17"/>
  <c r="P58" i="17"/>
  <c r="Q58" i="17" s="1"/>
  <c r="N59" i="17"/>
  <c r="P59" i="17"/>
  <c r="Q59" i="17"/>
  <c r="N60" i="17"/>
  <c r="P60" i="17" s="1"/>
  <c r="Q60" i="17" s="1"/>
  <c r="N61" i="17"/>
  <c r="P61" i="17" s="1"/>
  <c r="Q61" i="17" s="1"/>
  <c r="N62" i="17"/>
  <c r="P62" i="17"/>
  <c r="Q62" i="17" s="1"/>
  <c r="N63" i="17"/>
  <c r="P63" i="17"/>
  <c r="Q63" i="17"/>
  <c r="N64" i="17"/>
  <c r="P64" i="17"/>
  <c r="Q64" i="17"/>
  <c r="N65" i="17"/>
  <c r="P65" i="17" s="1"/>
  <c r="Q65" i="17" s="1"/>
  <c r="N66" i="17"/>
  <c r="P66" i="17"/>
  <c r="Q66" i="17" s="1"/>
  <c r="N67" i="17"/>
  <c r="P67" i="17"/>
  <c r="Q67" i="17"/>
  <c r="C68" i="17"/>
  <c r="D68" i="17"/>
  <c r="E68" i="17"/>
  <c r="F68" i="17"/>
  <c r="N68" i="17" s="1"/>
  <c r="G68" i="17"/>
  <c r="H68" i="17"/>
  <c r="I68" i="17"/>
  <c r="J68" i="17"/>
  <c r="K68" i="17"/>
  <c r="L68" i="17"/>
  <c r="O68" i="17"/>
  <c r="N69" i="17"/>
  <c r="P69" i="17"/>
  <c r="Q69" i="17"/>
  <c r="N70" i="17"/>
  <c r="P70" i="17" s="1"/>
  <c r="Q70" i="17" s="1"/>
  <c r="N71" i="17"/>
  <c r="P71" i="17" s="1"/>
  <c r="Q71" i="17" s="1"/>
  <c r="N72" i="17"/>
  <c r="P72" i="17"/>
  <c r="Q72" i="17" s="1"/>
  <c r="N73" i="17"/>
  <c r="P73" i="17"/>
  <c r="Q73" i="17"/>
  <c r="N74" i="17"/>
  <c r="P74" i="17"/>
  <c r="Q74" i="17"/>
  <c r="N75" i="17"/>
  <c r="P75" i="17" s="1"/>
  <c r="Q75" i="17" s="1"/>
  <c r="N76" i="17"/>
  <c r="P76" i="17"/>
  <c r="Q76" i="17" s="1"/>
  <c r="N77" i="17"/>
  <c r="P77" i="17"/>
  <c r="Q77" i="17"/>
  <c r="N78" i="17"/>
  <c r="P78" i="17" s="1"/>
  <c r="Q78" i="17" s="1"/>
  <c r="N79" i="17"/>
  <c r="P79" i="17" s="1"/>
  <c r="Q79" i="17" s="1"/>
  <c r="N80" i="17"/>
  <c r="P80" i="17"/>
  <c r="Q80" i="17" s="1"/>
  <c r="C81" i="17"/>
  <c r="D81" i="17"/>
  <c r="E81" i="17"/>
  <c r="F81" i="17"/>
  <c r="G81" i="17"/>
  <c r="N81" i="17" s="1"/>
  <c r="H81" i="17"/>
  <c r="I81" i="17"/>
  <c r="J81" i="17"/>
  <c r="K81" i="17"/>
  <c r="L81" i="17"/>
  <c r="O81" i="17"/>
  <c r="N82" i="17"/>
  <c r="P82" i="17"/>
  <c r="Q82" i="17" s="1"/>
  <c r="Q94" i="17" s="1"/>
  <c r="N83" i="17"/>
  <c r="P83" i="17"/>
  <c r="Q83" i="17"/>
  <c r="N84" i="17"/>
  <c r="P84" i="17"/>
  <c r="Q84" i="17"/>
  <c r="N85" i="17"/>
  <c r="P85" i="17" s="1"/>
  <c r="Q85" i="17" s="1"/>
  <c r="N86" i="17"/>
  <c r="P86" i="17"/>
  <c r="Q86" i="17" s="1"/>
  <c r="N87" i="17"/>
  <c r="P87" i="17"/>
  <c r="Q87" i="17"/>
  <c r="N88" i="17"/>
  <c r="P88" i="17" s="1"/>
  <c r="Q88" i="17" s="1"/>
  <c r="N89" i="17"/>
  <c r="P89" i="17" s="1"/>
  <c r="Q89" i="17" s="1"/>
  <c r="N90" i="17"/>
  <c r="P90" i="17"/>
  <c r="Q90" i="17" s="1"/>
  <c r="N91" i="17"/>
  <c r="P91" i="17"/>
  <c r="Q91" i="17"/>
  <c r="N92" i="17"/>
  <c r="P92" i="17"/>
  <c r="Q92" i="17"/>
  <c r="N93" i="17"/>
  <c r="P93" i="17" s="1"/>
  <c r="Q93" i="17" s="1"/>
  <c r="C94" i="17"/>
  <c r="N94" i="17" s="1"/>
  <c r="D94" i="17"/>
  <c r="E94" i="17"/>
  <c r="F94" i="17"/>
  <c r="G94" i="17"/>
  <c r="H94" i="17"/>
  <c r="I94" i="17"/>
  <c r="J94" i="17"/>
  <c r="K94" i="17"/>
  <c r="L94" i="17"/>
  <c r="O94" i="17"/>
  <c r="N95" i="17"/>
  <c r="P95" i="17" s="1"/>
  <c r="Q95" i="17" s="1"/>
  <c r="N96" i="17"/>
  <c r="P96" i="17"/>
  <c r="Q96" i="17" s="1"/>
  <c r="N97" i="17"/>
  <c r="P97" i="17"/>
  <c r="Q97" i="17"/>
  <c r="N98" i="17"/>
  <c r="P98" i="17" s="1"/>
  <c r="Q98" i="17" s="1"/>
  <c r="N99" i="17"/>
  <c r="P99" i="17" s="1"/>
  <c r="Q99" i="17" s="1"/>
  <c r="N100" i="17"/>
  <c r="P100" i="17"/>
  <c r="Q100" i="17" s="1"/>
  <c r="N101" i="17"/>
  <c r="P101" i="17"/>
  <c r="Q101" i="17"/>
  <c r="N102" i="17"/>
  <c r="P102" i="17"/>
  <c r="Q102" i="17"/>
  <c r="N103" i="17"/>
  <c r="P103" i="17" s="1"/>
  <c r="Q103" i="17" s="1"/>
  <c r="N104" i="17"/>
  <c r="P104" i="17"/>
  <c r="Q104" i="17" s="1"/>
  <c r="N105" i="17"/>
  <c r="P105" i="17"/>
  <c r="Q105" i="17"/>
  <c r="N106" i="17"/>
  <c r="P106" i="17" s="1"/>
  <c r="Q106" i="17" s="1"/>
  <c r="C107" i="17"/>
  <c r="D107" i="17"/>
  <c r="E107" i="17"/>
  <c r="F107" i="17"/>
  <c r="N107" i="17" s="1"/>
  <c r="G107" i="17"/>
  <c r="H107" i="17"/>
  <c r="I107" i="17"/>
  <c r="J107" i="17"/>
  <c r="K107" i="17"/>
  <c r="L107" i="17"/>
  <c r="O107" i="17"/>
  <c r="N108" i="17"/>
  <c r="P108" i="17" s="1"/>
  <c r="Q108" i="17" s="1"/>
  <c r="N109" i="17"/>
  <c r="P109" i="17" s="1"/>
  <c r="Q109" i="17" s="1"/>
  <c r="N110" i="17"/>
  <c r="P110" i="17"/>
  <c r="Q110" i="17" s="1"/>
  <c r="N111" i="17"/>
  <c r="P111" i="17"/>
  <c r="Q111" i="17"/>
  <c r="N112" i="17"/>
  <c r="P112" i="17"/>
  <c r="Q112" i="17"/>
  <c r="N113" i="17"/>
  <c r="P113" i="17" s="1"/>
  <c r="Q113" i="17" s="1"/>
  <c r="N114" i="17"/>
  <c r="P114" i="17"/>
  <c r="Q114" i="17" s="1"/>
  <c r="N115" i="17"/>
  <c r="P115" i="17"/>
  <c r="Q115" i="17"/>
  <c r="N116" i="17"/>
  <c r="P116" i="17" s="1"/>
  <c r="Q116" i="17" s="1"/>
  <c r="N117" i="17"/>
  <c r="P117" i="17" s="1"/>
  <c r="Q117" i="17" s="1"/>
  <c r="N118" i="17"/>
  <c r="P118" i="17"/>
  <c r="Q118" i="17" s="1"/>
  <c r="N119" i="17"/>
  <c r="P119" i="17"/>
  <c r="Q119" i="17"/>
  <c r="C120" i="17"/>
  <c r="D120" i="17"/>
  <c r="E120" i="17"/>
  <c r="F120" i="17"/>
  <c r="N120" i="17" s="1"/>
  <c r="G120" i="17"/>
  <c r="H120" i="17"/>
  <c r="I120" i="17"/>
  <c r="J120" i="17"/>
  <c r="K120" i="17"/>
  <c r="L120" i="17"/>
  <c r="O120" i="17"/>
  <c r="N121" i="17"/>
  <c r="P121" i="17"/>
  <c r="Q121" i="17"/>
  <c r="N122" i="17"/>
  <c r="P122" i="17"/>
  <c r="Q122" i="17"/>
  <c r="N123" i="17"/>
  <c r="P123" i="17" s="1"/>
  <c r="Q123" i="17" s="1"/>
  <c r="N124" i="17"/>
  <c r="P124" i="17"/>
  <c r="Q124" i="17" s="1"/>
  <c r="N125" i="17"/>
  <c r="P125" i="17"/>
  <c r="Q125" i="17"/>
  <c r="N126" i="17"/>
  <c r="P126" i="17" s="1"/>
  <c r="Q126" i="17" s="1"/>
  <c r="N127" i="17"/>
  <c r="P127" i="17" s="1"/>
  <c r="Q127" i="17" s="1"/>
  <c r="N128" i="17"/>
  <c r="P128" i="17"/>
  <c r="Q128" i="17" s="1"/>
  <c r="N129" i="17"/>
  <c r="P129" i="17"/>
  <c r="Q129" i="17"/>
  <c r="N130" i="17"/>
  <c r="P130" i="17"/>
  <c r="Q130" i="17"/>
  <c r="N131" i="17"/>
  <c r="P131" i="17" s="1"/>
  <c r="Q131" i="17" s="1"/>
  <c r="N132" i="17"/>
  <c r="P132" i="17"/>
  <c r="Q132" i="17" s="1"/>
  <c r="C133" i="17"/>
  <c r="N133" i="17" s="1"/>
  <c r="D133" i="17"/>
  <c r="E133" i="17"/>
  <c r="F133" i="17"/>
  <c r="G133" i="17"/>
  <c r="H133" i="17"/>
  <c r="I133" i="17"/>
  <c r="J133" i="17"/>
  <c r="K133" i="17"/>
  <c r="L133" i="17"/>
  <c r="M133" i="17"/>
  <c r="O133" i="17"/>
  <c r="N134" i="17"/>
  <c r="P134" i="17" s="1"/>
  <c r="Q134" i="17" s="1"/>
  <c r="N135" i="17"/>
  <c r="P218" i="17" s="1"/>
  <c r="P135" i="17"/>
  <c r="Q135" i="17" s="1"/>
  <c r="N136" i="17"/>
  <c r="P136" i="17"/>
  <c r="Q136" i="17"/>
  <c r="N137" i="17"/>
  <c r="P137" i="17"/>
  <c r="Q137" i="17"/>
  <c r="N138" i="17"/>
  <c r="P138" i="17" s="1"/>
  <c r="Q138" i="17" s="1"/>
  <c r="N139" i="17"/>
  <c r="P139" i="17"/>
  <c r="Q139" i="17" s="1"/>
  <c r="N140" i="17"/>
  <c r="P140" i="17"/>
  <c r="Q140" i="17"/>
  <c r="N141" i="17"/>
  <c r="P141" i="17"/>
  <c r="Q141" i="17"/>
  <c r="N142" i="17"/>
  <c r="P142" i="17" s="1"/>
  <c r="Q142" i="17" s="1"/>
  <c r="N143" i="17"/>
  <c r="P143" i="17"/>
  <c r="Q143" i="17" s="1"/>
  <c r="N144" i="17"/>
  <c r="P144" i="17"/>
  <c r="Q144" i="17"/>
  <c r="N145" i="17"/>
  <c r="P145" i="17"/>
  <c r="Q145" i="17"/>
  <c r="C146" i="17"/>
  <c r="N146" i="17" s="1"/>
  <c r="D146" i="17"/>
  <c r="E146" i="17"/>
  <c r="F146" i="17"/>
  <c r="G146" i="17"/>
  <c r="H146" i="17"/>
  <c r="I146" i="17"/>
  <c r="J146" i="17"/>
  <c r="K146" i="17"/>
  <c r="L146" i="17"/>
  <c r="M146" i="17"/>
  <c r="O146" i="17"/>
  <c r="N147" i="17"/>
  <c r="P147" i="17"/>
  <c r="Q147" i="17"/>
  <c r="N148" i="17"/>
  <c r="P148" i="17"/>
  <c r="Q148" i="17"/>
  <c r="N149" i="17"/>
  <c r="P149" i="17" s="1"/>
  <c r="Q149" i="17" s="1"/>
  <c r="N150" i="17"/>
  <c r="P150" i="17"/>
  <c r="Q150" i="17" s="1"/>
  <c r="N151" i="17"/>
  <c r="P151" i="17"/>
  <c r="Q151" i="17"/>
  <c r="N152" i="17"/>
  <c r="P152" i="17"/>
  <c r="Q152" i="17"/>
  <c r="N153" i="17"/>
  <c r="P153" i="17" s="1"/>
  <c r="Q153" i="17" s="1"/>
  <c r="N154" i="17"/>
  <c r="P154" i="17"/>
  <c r="Q154" i="17" s="1"/>
  <c r="N155" i="17"/>
  <c r="P155" i="17"/>
  <c r="Q155" i="17"/>
  <c r="N156" i="17"/>
  <c r="P156" i="17"/>
  <c r="Q156" i="17"/>
  <c r="N157" i="17"/>
  <c r="P157" i="17" s="1"/>
  <c r="Q157" i="17" s="1"/>
  <c r="N158" i="17"/>
  <c r="P228" i="17" s="1"/>
  <c r="P158" i="17"/>
  <c r="Q158" i="17" s="1"/>
  <c r="C159" i="17"/>
  <c r="N159" i="17" s="1"/>
  <c r="D159" i="17"/>
  <c r="E159" i="17"/>
  <c r="F159" i="17"/>
  <c r="G159" i="17"/>
  <c r="H159" i="17"/>
  <c r="I159" i="17"/>
  <c r="J159" i="17"/>
  <c r="K159" i="17"/>
  <c r="L159" i="17"/>
  <c r="M159" i="17"/>
  <c r="O159" i="17"/>
  <c r="N160" i="17"/>
  <c r="P160" i="17" s="1"/>
  <c r="Q160" i="17" s="1"/>
  <c r="N161" i="17"/>
  <c r="P161" i="17"/>
  <c r="Q161" i="17" s="1"/>
  <c r="N162" i="17"/>
  <c r="P162" i="17"/>
  <c r="Q162" i="17"/>
  <c r="N163" i="17"/>
  <c r="P163" i="17"/>
  <c r="Q163" i="17"/>
  <c r="N164" i="17"/>
  <c r="P164" i="17" s="1"/>
  <c r="Q164" i="17" s="1"/>
  <c r="N165" i="17"/>
  <c r="P165" i="17"/>
  <c r="Q165" i="17" s="1"/>
  <c r="N166" i="17"/>
  <c r="P166" i="17"/>
  <c r="Q166" i="17"/>
  <c r="N167" i="17"/>
  <c r="P167" i="17"/>
  <c r="Q167" i="17"/>
  <c r="N168" i="17"/>
  <c r="P168" i="17" s="1"/>
  <c r="Q168" i="17" s="1"/>
  <c r="N169" i="17"/>
  <c r="P169" i="17"/>
  <c r="Q169" i="17" s="1"/>
  <c r="N170" i="17"/>
  <c r="P170" i="17"/>
  <c r="Q170" i="17"/>
  <c r="N171" i="17"/>
  <c r="P171" i="17"/>
  <c r="Q171" i="17"/>
  <c r="C172" i="17"/>
  <c r="D172" i="17"/>
  <c r="E172" i="17"/>
  <c r="F172" i="17"/>
  <c r="N172" i="17" s="1"/>
  <c r="G172" i="17"/>
  <c r="H172" i="17"/>
  <c r="I172" i="17"/>
  <c r="J172" i="17"/>
  <c r="K172" i="17"/>
  <c r="L172" i="17"/>
  <c r="M172" i="17"/>
  <c r="O172" i="17"/>
  <c r="N173" i="17"/>
  <c r="P173" i="17"/>
  <c r="Q173" i="17"/>
  <c r="N174" i="17"/>
  <c r="P174" i="17"/>
  <c r="Q174" i="17"/>
  <c r="N175" i="17"/>
  <c r="P175" i="17" s="1"/>
  <c r="Q175" i="17" s="1"/>
  <c r="N176" i="17"/>
  <c r="P220" i="17" s="1"/>
  <c r="P176" i="17"/>
  <c r="Q176" i="17" s="1"/>
  <c r="N177" i="17"/>
  <c r="P177" i="17"/>
  <c r="Q177" i="17"/>
  <c r="N178" i="17"/>
  <c r="P178" i="17"/>
  <c r="Q178" i="17"/>
  <c r="N179" i="17"/>
  <c r="P179" i="17" s="1"/>
  <c r="Q179" i="17" s="1"/>
  <c r="N180" i="17"/>
  <c r="P224" i="17" s="1"/>
  <c r="P180" i="17"/>
  <c r="Q180" i="17" s="1"/>
  <c r="N181" i="17"/>
  <c r="P181" i="17"/>
  <c r="Q181" i="17"/>
  <c r="N182" i="17"/>
  <c r="P182" i="17"/>
  <c r="Q182" i="17"/>
  <c r="N183" i="17"/>
  <c r="P183" i="17" s="1"/>
  <c r="Q183" i="17" s="1"/>
  <c r="N184" i="17"/>
  <c r="P184" i="17"/>
  <c r="Q184" i="17" s="1"/>
  <c r="C185" i="17"/>
  <c r="N185" i="17" s="1"/>
  <c r="D185" i="17"/>
  <c r="E185" i="17"/>
  <c r="F185" i="17"/>
  <c r="G185" i="17"/>
  <c r="H185" i="17"/>
  <c r="I185" i="17"/>
  <c r="J185" i="17"/>
  <c r="K185" i="17"/>
  <c r="L185" i="17"/>
  <c r="M185" i="17"/>
  <c r="O185" i="17"/>
  <c r="N186" i="17"/>
  <c r="P186" i="17" s="1"/>
  <c r="Q186" i="17" s="1"/>
  <c r="Q198" i="17" s="1"/>
  <c r="N187" i="17"/>
  <c r="Q218" i="17" s="1"/>
  <c r="P187" i="17"/>
  <c r="Q187" i="17" s="1"/>
  <c r="N188" i="17"/>
  <c r="P188" i="17"/>
  <c r="Q188" i="17"/>
  <c r="N189" i="17"/>
  <c r="P189" i="17"/>
  <c r="Q189" i="17"/>
  <c r="N190" i="17"/>
  <c r="P190" i="17" s="1"/>
  <c r="Q190" i="17" s="1"/>
  <c r="N191" i="17"/>
  <c r="P191" i="17"/>
  <c r="Q191" i="17" s="1"/>
  <c r="N192" i="17"/>
  <c r="P192" i="17"/>
  <c r="Q192" i="17"/>
  <c r="N193" i="17"/>
  <c r="P193" i="17"/>
  <c r="Q193" i="17"/>
  <c r="N194" i="17"/>
  <c r="P194" i="17" s="1"/>
  <c r="Q194" i="17" s="1"/>
  <c r="N195" i="17"/>
  <c r="P195" i="17"/>
  <c r="Q195" i="17" s="1"/>
  <c r="N196" i="17"/>
  <c r="P196" i="17"/>
  <c r="Q196" i="17"/>
  <c r="N197" i="17"/>
  <c r="P197" i="17"/>
  <c r="Q197" i="17"/>
  <c r="C198" i="17"/>
  <c r="N198" i="17" s="1"/>
  <c r="D198" i="17"/>
  <c r="E198" i="17"/>
  <c r="F198" i="17"/>
  <c r="G198" i="17"/>
  <c r="H198" i="17"/>
  <c r="I198" i="17"/>
  <c r="J198" i="17"/>
  <c r="K198" i="17"/>
  <c r="L198" i="17"/>
  <c r="M198" i="17"/>
  <c r="O198" i="17"/>
  <c r="N199" i="17"/>
  <c r="Q199" i="17"/>
  <c r="Q211" i="17" s="1"/>
  <c r="N200" i="17"/>
  <c r="Q200" i="17"/>
  <c r="N201" i="17"/>
  <c r="Q201" i="17"/>
  <c r="N202" i="17"/>
  <c r="Q202" i="17"/>
  <c r="N203" i="17"/>
  <c r="Q203" i="17"/>
  <c r="N204" i="17"/>
  <c r="Q204" i="17"/>
  <c r="N205" i="17"/>
  <c r="Q205" i="17"/>
  <c r="N206" i="17"/>
  <c r="Q206" i="17"/>
  <c r="N207" i="17"/>
  <c r="Q207" i="17"/>
  <c r="N208" i="17"/>
  <c r="Q208" i="17"/>
  <c r="N209" i="17"/>
  <c r="Q209" i="17"/>
  <c r="N210" i="17"/>
  <c r="Q210" i="17"/>
  <c r="C211" i="17"/>
  <c r="N211" i="17" s="1"/>
  <c r="D211" i="17"/>
  <c r="E211" i="17"/>
  <c r="F211" i="17"/>
  <c r="G211" i="17"/>
  <c r="H211" i="17"/>
  <c r="I211" i="17"/>
  <c r="J211" i="17"/>
  <c r="K211" i="17"/>
  <c r="L211" i="17"/>
  <c r="M211" i="17"/>
  <c r="O211" i="17"/>
  <c r="C212" i="17"/>
  <c r="D212" i="17"/>
  <c r="E212" i="17"/>
  <c r="F212" i="17"/>
  <c r="N212" i="17" s="1"/>
  <c r="G212" i="17"/>
  <c r="H212" i="17"/>
  <c r="I212" i="17"/>
  <c r="J212" i="17"/>
  <c r="K212" i="17"/>
  <c r="L212" i="17"/>
  <c r="M212" i="17"/>
  <c r="C213" i="17"/>
  <c r="N213" i="17" s="1"/>
  <c r="D213" i="17"/>
  <c r="E213" i="17"/>
  <c r="F213" i="17"/>
  <c r="G213" i="17"/>
  <c r="H213" i="17"/>
  <c r="I213" i="17"/>
  <c r="J213" i="17"/>
  <c r="K213" i="17"/>
  <c r="L213" i="17"/>
  <c r="M213" i="17"/>
  <c r="C214" i="17"/>
  <c r="D214" i="17"/>
  <c r="E214" i="17"/>
  <c r="F214" i="17"/>
  <c r="N214" i="17" s="1"/>
  <c r="G214" i="17"/>
  <c r="H214" i="17"/>
  <c r="I214" i="17"/>
  <c r="J214" i="17"/>
  <c r="K214" i="17"/>
  <c r="L214" i="17"/>
  <c r="M214" i="17"/>
  <c r="C215" i="17"/>
  <c r="N215" i="17" s="1"/>
  <c r="D215" i="17"/>
  <c r="E215" i="17"/>
  <c r="F215" i="17"/>
  <c r="G215" i="17"/>
  <c r="H215" i="17"/>
  <c r="I215" i="17"/>
  <c r="J215" i="17"/>
  <c r="K215" i="17"/>
  <c r="L215" i="17"/>
  <c r="M215" i="17"/>
  <c r="C216" i="17"/>
  <c r="D216" i="17"/>
  <c r="E216" i="17"/>
  <c r="F216" i="17"/>
  <c r="G216" i="17"/>
  <c r="N216" i="17" s="1"/>
  <c r="H216" i="17"/>
  <c r="I216" i="17"/>
  <c r="J216" i="17"/>
  <c r="K216" i="17"/>
  <c r="L216" i="17"/>
  <c r="M216" i="17"/>
  <c r="C217" i="17"/>
  <c r="N217" i="17" s="1"/>
  <c r="D217" i="17"/>
  <c r="E217" i="17"/>
  <c r="F217" i="17"/>
  <c r="G217" i="17"/>
  <c r="H217" i="17"/>
  <c r="I217" i="17"/>
  <c r="J217" i="17"/>
  <c r="K217" i="17"/>
  <c r="L217" i="17"/>
  <c r="M217" i="17"/>
  <c r="R217" i="17"/>
  <c r="C218" i="17"/>
  <c r="N218" i="17" s="1"/>
  <c r="D218" i="17"/>
  <c r="E218" i="17"/>
  <c r="F218" i="17"/>
  <c r="G218" i="17"/>
  <c r="H218" i="17"/>
  <c r="I218" i="17"/>
  <c r="J218" i="17"/>
  <c r="K218" i="17"/>
  <c r="L218" i="17"/>
  <c r="M218" i="17"/>
  <c r="R218" i="17"/>
  <c r="C219" i="17"/>
  <c r="N219" i="17" s="1"/>
  <c r="D219" i="17"/>
  <c r="E219" i="17"/>
  <c r="F219" i="17"/>
  <c r="G219" i="17"/>
  <c r="H219" i="17"/>
  <c r="I219" i="17"/>
  <c r="J219" i="17"/>
  <c r="K219" i="17"/>
  <c r="L219" i="17"/>
  <c r="M219" i="17"/>
  <c r="R219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R220" i="17"/>
  <c r="C221" i="17"/>
  <c r="D221" i="17"/>
  <c r="E221" i="17"/>
  <c r="F221" i="17"/>
  <c r="N221" i="17" s="1"/>
  <c r="G221" i="17"/>
  <c r="H221" i="17"/>
  <c r="I221" i="17"/>
  <c r="J221" i="17"/>
  <c r="K221" i="17"/>
  <c r="L221" i="17"/>
  <c r="M221" i="17"/>
  <c r="P221" i="17"/>
  <c r="R221" i="17"/>
  <c r="C222" i="17"/>
  <c r="D222" i="17"/>
  <c r="E222" i="17"/>
  <c r="F222" i="17"/>
  <c r="N222" i="17" s="1"/>
  <c r="G222" i="17"/>
  <c r="H222" i="17"/>
  <c r="I222" i="17"/>
  <c r="J222" i="17"/>
  <c r="K222" i="17"/>
  <c r="L222" i="17"/>
  <c r="M222" i="17"/>
  <c r="Q222" i="17"/>
  <c r="R222" i="17"/>
  <c r="C223" i="17"/>
  <c r="D223" i="17"/>
  <c r="E223" i="17"/>
  <c r="F223" i="17"/>
  <c r="N223" i="17" s="1"/>
  <c r="G223" i="17"/>
  <c r="H223" i="17"/>
  <c r="I223" i="17"/>
  <c r="J223" i="17"/>
  <c r="K223" i="17"/>
  <c r="L223" i="17"/>
  <c r="M223" i="17"/>
  <c r="R223" i="17"/>
  <c r="R224" i="17"/>
  <c r="R225" i="17"/>
  <c r="Q226" i="17"/>
  <c r="R226" i="17"/>
  <c r="R227" i="17"/>
  <c r="F238" i="17"/>
  <c r="G238" i="17"/>
  <c r="H238" i="17"/>
  <c r="I238" i="17" s="1"/>
  <c r="J238" i="17" s="1"/>
  <c r="K238" i="17" s="1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B251" i="17"/>
  <c r="C251" i="17"/>
  <c r="D251" i="17"/>
  <c r="E251" i="17"/>
  <c r="F251" i="17"/>
  <c r="G251" i="17"/>
  <c r="H251" i="17"/>
  <c r="I251" i="17"/>
  <c r="P251" i="17" s="1"/>
  <c r="J251" i="17"/>
  <c r="K251" i="17"/>
  <c r="L251" i="17"/>
  <c r="M251" i="17"/>
  <c r="N251" i="17"/>
  <c r="O251" i="17"/>
  <c r="Q146" i="17" l="1"/>
  <c r="Q42" i="17"/>
  <c r="Q185" i="17"/>
  <c r="Q107" i="17"/>
  <c r="Q68" i="17"/>
  <c r="Q172" i="17"/>
  <c r="Q133" i="17"/>
  <c r="Q29" i="17"/>
  <c r="Q81" i="17"/>
  <c r="Q159" i="17"/>
  <c r="Q120" i="17"/>
  <c r="Q55" i="17"/>
  <c r="Q16" i="17"/>
  <c r="P222" i="17"/>
  <c r="Q225" i="17"/>
  <c r="P226" i="17"/>
  <c r="P223" i="17"/>
  <c r="P225" i="17"/>
  <c r="Q227" i="17"/>
  <c r="Q217" i="17"/>
  <c r="P227" i="17"/>
  <c r="Q224" i="17"/>
  <c r="Q220" i="17"/>
  <c r="P219" i="17"/>
  <c r="Q223" i="17"/>
  <c r="P217" i="17"/>
  <c r="Q219" i="17"/>
  <c r="Q221" i="17"/>
  <c r="W360" i="16" l="1"/>
  <c r="AF341" i="16"/>
  <c r="AE341" i="16"/>
  <c r="AD341" i="16"/>
  <c r="AC341" i="16"/>
  <c r="AB341" i="16"/>
  <c r="AA341" i="16"/>
  <c r="Z341" i="16"/>
  <c r="Y341" i="16"/>
  <c r="X341" i="16"/>
  <c r="W341" i="16"/>
  <c r="V341" i="16"/>
  <c r="U341" i="16"/>
  <c r="T341" i="16"/>
  <c r="S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AF340" i="16"/>
  <c r="AE340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Q340" i="16"/>
  <c r="P340" i="16"/>
  <c r="O340" i="16"/>
  <c r="N340" i="16"/>
  <c r="M340" i="16"/>
  <c r="L340" i="16"/>
  <c r="K340" i="16"/>
  <c r="J340" i="16"/>
  <c r="H340" i="16"/>
  <c r="G340" i="16"/>
  <c r="F340" i="16"/>
  <c r="AF339" i="16"/>
  <c r="AE339" i="16"/>
  <c r="AD339" i="16"/>
  <c r="AC339" i="16"/>
  <c r="AB339" i="16"/>
  <c r="AA339" i="16"/>
  <c r="Z339" i="16"/>
  <c r="Y339" i="16"/>
  <c r="X339" i="16"/>
  <c r="W339" i="16"/>
  <c r="V339" i="16"/>
  <c r="U339" i="16"/>
  <c r="T339" i="16"/>
  <c r="S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J338" i="16"/>
  <c r="H338" i="16"/>
  <c r="J337" i="16"/>
  <c r="H337" i="16"/>
  <c r="AF336" i="16"/>
  <c r="AE336" i="16"/>
  <c r="AD336" i="16"/>
  <c r="AC336" i="16"/>
  <c r="AB336" i="16"/>
  <c r="AA336" i="16"/>
  <c r="Z336" i="16"/>
  <c r="Y336" i="16"/>
  <c r="X336" i="16"/>
  <c r="W336" i="16"/>
  <c r="V336" i="16"/>
  <c r="U336" i="16"/>
  <c r="T336" i="16"/>
  <c r="S336" i="16"/>
  <c r="Q336" i="16"/>
  <c r="P336" i="16"/>
  <c r="O336" i="16"/>
  <c r="N336" i="16"/>
  <c r="M336" i="16"/>
  <c r="L336" i="16"/>
  <c r="K336" i="16"/>
  <c r="J336" i="16"/>
  <c r="H336" i="16"/>
  <c r="G336" i="16"/>
  <c r="F336" i="16"/>
  <c r="D336" i="16"/>
  <c r="C336" i="16"/>
  <c r="J335" i="16"/>
  <c r="H335" i="16"/>
  <c r="AF334" i="16"/>
  <c r="AE334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Q334" i="16"/>
  <c r="P334" i="16"/>
  <c r="O334" i="16"/>
  <c r="N334" i="16"/>
  <c r="M334" i="16"/>
  <c r="L334" i="16"/>
  <c r="K334" i="16"/>
  <c r="J334" i="16"/>
  <c r="H334" i="16"/>
  <c r="G334" i="16"/>
  <c r="F334" i="16"/>
  <c r="D334" i="16"/>
  <c r="C334" i="16"/>
  <c r="J333" i="16"/>
  <c r="H333" i="16"/>
  <c r="AF332" i="16"/>
  <c r="AE332" i="16"/>
  <c r="AD332" i="16"/>
  <c r="AC332" i="16"/>
  <c r="AB332" i="16"/>
  <c r="AA332" i="16"/>
  <c r="Z332" i="16"/>
  <c r="Y332" i="16"/>
  <c r="X332" i="16"/>
  <c r="W332" i="16"/>
  <c r="V332" i="16"/>
  <c r="U332" i="16"/>
  <c r="T332" i="16"/>
  <c r="S332" i="16"/>
  <c r="Q332" i="16"/>
  <c r="P332" i="16"/>
  <c r="O332" i="16"/>
  <c r="N332" i="16"/>
  <c r="M332" i="16"/>
  <c r="L332" i="16"/>
  <c r="K332" i="16"/>
  <c r="J332" i="16"/>
  <c r="H332" i="16"/>
  <c r="G332" i="16"/>
  <c r="F332" i="16"/>
  <c r="D332" i="16"/>
  <c r="C332" i="16"/>
  <c r="AF331" i="16"/>
  <c r="AE331" i="16"/>
  <c r="AD331" i="16"/>
  <c r="AC331" i="16"/>
  <c r="AB331" i="16"/>
  <c r="AA331" i="16"/>
  <c r="Z331" i="16"/>
  <c r="Y331" i="16"/>
  <c r="X331" i="16"/>
  <c r="W331" i="16"/>
  <c r="V331" i="16"/>
  <c r="U331" i="16"/>
  <c r="T331" i="16"/>
  <c r="S331" i="16"/>
  <c r="Q331" i="16"/>
  <c r="P331" i="16"/>
  <c r="O331" i="16"/>
  <c r="N331" i="16"/>
  <c r="M331" i="16"/>
  <c r="L331" i="16"/>
  <c r="K331" i="16"/>
  <c r="J331" i="16"/>
  <c r="H331" i="16"/>
  <c r="G331" i="16"/>
  <c r="F331" i="16"/>
  <c r="D331" i="16"/>
  <c r="C331" i="16"/>
  <c r="AF330" i="16"/>
  <c r="AE330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D330" i="16"/>
  <c r="C330" i="16"/>
  <c r="AF329" i="16"/>
  <c r="AE329" i="16"/>
  <c r="AD329" i="16"/>
  <c r="AC329" i="16"/>
  <c r="AB329" i="16"/>
  <c r="AA329" i="16"/>
  <c r="Z329" i="16"/>
  <c r="Y329" i="16"/>
  <c r="X329" i="16"/>
  <c r="W329" i="16"/>
  <c r="V329" i="16"/>
  <c r="U329" i="16"/>
  <c r="T329" i="16"/>
  <c r="S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D329" i="16"/>
  <c r="C329" i="16"/>
  <c r="AF328" i="16"/>
  <c r="AE328" i="16"/>
  <c r="AD328" i="16"/>
  <c r="AC328" i="16"/>
  <c r="AB328" i="16"/>
  <c r="AA328" i="16"/>
  <c r="Z328" i="16"/>
  <c r="Y328" i="16"/>
  <c r="X328" i="16"/>
  <c r="W328" i="16"/>
  <c r="V328" i="16"/>
  <c r="U328" i="16"/>
  <c r="T328" i="16"/>
  <c r="S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D328" i="16"/>
  <c r="C328" i="16"/>
  <c r="J327" i="16"/>
  <c r="I327" i="16"/>
  <c r="H327" i="16"/>
  <c r="AF326" i="16"/>
  <c r="AE326" i="16"/>
  <c r="AD326" i="16"/>
  <c r="AC326" i="16"/>
  <c r="AB326" i="16"/>
  <c r="AA326" i="16"/>
  <c r="Z326" i="16"/>
  <c r="Y326" i="16"/>
  <c r="X326" i="16"/>
  <c r="W326" i="16"/>
  <c r="V326" i="16"/>
  <c r="U326" i="16"/>
  <c r="T326" i="16"/>
  <c r="S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D326" i="16"/>
  <c r="C326" i="16"/>
  <c r="AF325" i="16"/>
  <c r="AE325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D325" i="16"/>
  <c r="C325" i="16"/>
  <c r="AF324" i="16"/>
  <c r="AE324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D324" i="16"/>
  <c r="C324" i="16"/>
  <c r="J323" i="16"/>
  <c r="I323" i="16"/>
  <c r="H323" i="16"/>
  <c r="J322" i="16"/>
  <c r="I322" i="16"/>
  <c r="H322" i="16"/>
  <c r="J321" i="16"/>
  <c r="I321" i="16"/>
  <c r="H321" i="16"/>
  <c r="J320" i="16"/>
  <c r="I320" i="16"/>
  <c r="H320" i="16"/>
  <c r="J319" i="16"/>
  <c r="I319" i="16"/>
  <c r="H319" i="16"/>
  <c r="AF318" i="16"/>
  <c r="AE318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D318" i="16"/>
  <c r="C318" i="16"/>
  <c r="J317" i="16"/>
  <c r="I317" i="16"/>
  <c r="H317" i="16"/>
  <c r="D317" i="16"/>
  <c r="C317" i="16"/>
  <c r="J316" i="16"/>
  <c r="I316" i="16"/>
  <c r="H316" i="16"/>
  <c r="D316" i="16"/>
  <c r="C316" i="16"/>
  <c r="AF315" i="16"/>
  <c r="AF317" i="16" s="1"/>
  <c r="Z315" i="16"/>
  <c r="Z317" i="16" s="1"/>
  <c r="Y315" i="16"/>
  <c r="Y317" i="16" s="1"/>
  <c r="X315" i="16"/>
  <c r="X317" i="16" s="1"/>
  <c r="Q315" i="16"/>
  <c r="Q317" i="16" s="1"/>
  <c r="P315" i="16"/>
  <c r="P317" i="16" s="1"/>
  <c r="O315" i="16"/>
  <c r="O317" i="16" s="1"/>
  <c r="J315" i="16"/>
  <c r="I315" i="16"/>
  <c r="H315" i="16"/>
  <c r="G315" i="16"/>
  <c r="G317" i="16" s="1"/>
  <c r="D315" i="16"/>
  <c r="C315" i="16"/>
  <c r="AC314" i="16"/>
  <c r="AC316" i="16" s="1"/>
  <c r="U314" i="16"/>
  <c r="U316" i="16" s="1"/>
  <c r="L314" i="16"/>
  <c r="L316" i="16" s="1"/>
  <c r="J314" i="16"/>
  <c r="I314" i="16"/>
  <c r="H314" i="16"/>
  <c r="D314" i="16"/>
  <c r="C314" i="16"/>
  <c r="AF313" i="16"/>
  <c r="AE313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D313" i="16"/>
  <c r="C313" i="16"/>
  <c r="AF312" i="16"/>
  <c r="AE312" i="16"/>
  <c r="AE315" i="16" s="1"/>
  <c r="AE317" i="16" s="1"/>
  <c r="AD312" i="16"/>
  <c r="AD315" i="16" s="1"/>
  <c r="AD317" i="16" s="1"/>
  <c r="AC312" i="16"/>
  <c r="AC315" i="16" s="1"/>
  <c r="AC317" i="16" s="1"/>
  <c r="AB312" i="16"/>
  <c r="AB315" i="16" s="1"/>
  <c r="AB317" i="16" s="1"/>
  <c r="AA312" i="16"/>
  <c r="AA315" i="16" s="1"/>
  <c r="AA317" i="16" s="1"/>
  <c r="Z312" i="16"/>
  <c r="Y312" i="16"/>
  <c r="X312" i="16"/>
  <c r="W312" i="16"/>
  <c r="W315" i="16" s="1"/>
  <c r="W317" i="16" s="1"/>
  <c r="V312" i="16"/>
  <c r="V315" i="16" s="1"/>
  <c r="V317" i="16" s="1"/>
  <c r="U312" i="16"/>
  <c r="U315" i="16" s="1"/>
  <c r="U317" i="16" s="1"/>
  <c r="T312" i="16"/>
  <c r="T315" i="16" s="1"/>
  <c r="T317" i="16" s="1"/>
  <c r="S312" i="16"/>
  <c r="S315" i="16" s="1"/>
  <c r="S317" i="16" s="1"/>
  <c r="Q312" i="16"/>
  <c r="P312" i="16"/>
  <c r="O312" i="16"/>
  <c r="N312" i="16"/>
  <c r="N315" i="16" s="1"/>
  <c r="N317" i="16" s="1"/>
  <c r="M312" i="16"/>
  <c r="M315" i="16" s="1"/>
  <c r="M317" i="16" s="1"/>
  <c r="L312" i="16"/>
  <c r="L315" i="16" s="1"/>
  <c r="L317" i="16" s="1"/>
  <c r="K312" i="16"/>
  <c r="K315" i="16" s="1"/>
  <c r="K317" i="16" s="1"/>
  <c r="J312" i="16"/>
  <c r="I312" i="16"/>
  <c r="H312" i="16"/>
  <c r="G312" i="16"/>
  <c r="F312" i="16"/>
  <c r="F315" i="16" s="1"/>
  <c r="F317" i="16" s="1"/>
  <c r="D312" i="16"/>
  <c r="C312" i="16"/>
  <c r="AF311" i="16"/>
  <c r="AF314" i="16" s="1"/>
  <c r="AF316" i="16" s="1"/>
  <c r="AE311" i="16"/>
  <c r="AE314" i="16" s="1"/>
  <c r="AE316" i="16" s="1"/>
  <c r="AC311" i="16"/>
  <c r="Y311" i="16"/>
  <c r="Y314" i="16" s="1"/>
  <c r="Y316" i="16" s="1"/>
  <c r="X311" i="16"/>
  <c r="X314" i="16" s="1"/>
  <c r="X316" i="16" s="1"/>
  <c r="W311" i="16"/>
  <c r="W314" i="16" s="1"/>
  <c r="W316" i="16" s="1"/>
  <c r="U311" i="16"/>
  <c r="P311" i="16"/>
  <c r="P314" i="16" s="1"/>
  <c r="P316" i="16" s="1"/>
  <c r="O311" i="16"/>
  <c r="O314" i="16" s="1"/>
  <c r="O316" i="16" s="1"/>
  <c r="N311" i="16"/>
  <c r="N314" i="16" s="1"/>
  <c r="N316" i="16" s="1"/>
  <c r="L311" i="16"/>
  <c r="J311" i="16"/>
  <c r="H311" i="16"/>
  <c r="G311" i="16"/>
  <c r="G314" i="16" s="1"/>
  <c r="G316" i="16" s="1"/>
  <c r="F311" i="16"/>
  <c r="F314" i="16" s="1"/>
  <c r="F316" i="16" s="1"/>
  <c r="D311" i="16"/>
  <c r="C311" i="16"/>
  <c r="J310" i="16"/>
  <c r="I310" i="16"/>
  <c r="H310" i="16"/>
  <c r="J309" i="16"/>
  <c r="I309" i="16"/>
  <c r="H309" i="16"/>
  <c r="AF308" i="16"/>
  <c r="AF305" i="16" s="1"/>
  <c r="AE308" i="16"/>
  <c r="AE303" i="16" s="1"/>
  <c r="AD308" i="16"/>
  <c r="AD311" i="16" s="1"/>
  <c r="AD314" i="16" s="1"/>
  <c r="AD316" i="16" s="1"/>
  <c r="AC308" i="16"/>
  <c r="AB308" i="16"/>
  <c r="AB300" i="16" s="1"/>
  <c r="AA308" i="16"/>
  <c r="AA303" i="16" s="1"/>
  <c r="Z308" i="16"/>
  <c r="Z303" i="16" s="1"/>
  <c r="Y308" i="16"/>
  <c r="Y303" i="16" s="1"/>
  <c r="X308" i="16"/>
  <c r="X305" i="16" s="1"/>
  <c r="W308" i="16"/>
  <c r="W303" i="16" s="1"/>
  <c r="V308" i="16"/>
  <c r="V311" i="16" s="1"/>
  <c r="V314" i="16" s="1"/>
  <c r="V316" i="16" s="1"/>
  <c r="U308" i="16"/>
  <c r="T308" i="16"/>
  <c r="T300" i="16" s="1"/>
  <c r="S308" i="16"/>
  <c r="S303" i="16" s="1"/>
  <c r="Q308" i="16"/>
  <c r="Q303" i="16" s="1"/>
  <c r="P308" i="16"/>
  <c r="P303" i="16" s="1"/>
  <c r="O308" i="16"/>
  <c r="O305" i="16" s="1"/>
  <c r="N308" i="16"/>
  <c r="N303" i="16" s="1"/>
  <c r="M308" i="16"/>
  <c r="M311" i="16" s="1"/>
  <c r="M314" i="16" s="1"/>
  <c r="M316" i="16" s="1"/>
  <c r="L308" i="16"/>
  <c r="K308" i="16"/>
  <c r="K300" i="16" s="1"/>
  <c r="J308" i="16"/>
  <c r="I308" i="16"/>
  <c r="H308" i="16"/>
  <c r="G308" i="16"/>
  <c r="F308" i="16"/>
  <c r="F305" i="16" s="1"/>
  <c r="D308" i="16"/>
  <c r="C308" i="16"/>
  <c r="AF307" i="16"/>
  <c r="AE307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D307" i="16"/>
  <c r="C307" i="16"/>
  <c r="AF306" i="16"/>
  <c r="AE306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Q306" i="16"/>
  <c r="P306" i="16"/>
  <c r="O306" i="16"/>
  <c r="N306" i="16"/>
  <c r="M306" i="16"/>
  <c r="L306" i="16"/>
  <c r="K306" i="16"/>
  <c r="J306" i="16"/>
  <c r="H306" i="16"/>
  <c r="G306" i="16"/>
  <c r="F306" i="16"/>
  <c r="D306" i="16"/>
  <c r="C306" i="16"/>
  <c r="AE305" i="16"/>
  <c r="AD305" i="16"/>
  <c r="AC305" i="16"/>
  <c r="AB305" i="16"/>
  <c r="Y305" i="16"/>
  <c r="W305" i="16"/>
  <c r="V305" i="16"/>
  <c r="U305" i="16"/>
  <c r="T305" i="16"/>
  <c r="P305" i="16"/>
  <c r="N305" i="16"/>
  <c r="M305" i="16"/>
  <c r="L305" i="16"/>
  <c r="K305" i="16"/>
  <c r="J305" i="16"/>
  <c r="H305" i="16"/>
  <c r="G305" i="16"/>
  <c r="D305" i="16"/>
  <c r="C305" i="16"/>
  <c r="AF304" i="16"/>
  <c r="AE304" i="16"/>
  <c r="AD304" i="16"/>
  <c r="AC304" i="16"/>
  <c r="AB304" i="16"/>
  <c r="Y304" i="16"/>
  <c r="X304" i="16"/>
  <c r="W304" i="16"/>
  <c r="V304" i="16"/>
  <c r="U304" i="16"/>
  <c r="T304" i="16"/>
  <c r="P304" i="16"/>
  <c r="O304" i="16"/>
  <c r="N304" i="16"/>
  <c r="M304" i="16"/>
  <c r="L304" i="16"/>
  <c r="K304" i="16"/>
  <c r="J304" i="16"/>
  <c r="I304" i="16"/>
  <c r="H304" i="16"/>
  <c r="G304" i="16"/>
  <c r="F304" i="16"/>
  <c r="D304" i="16"/>
  <c r="C304" i="16"/>
  <c r="AF303" i="16"/>
  <c r="AD303" i="16"/>
  <c r="AC303" i="16"/>
  <c r="AB303" i="16"/>
  <c r="X303" i="16"/>
  <c r="V303" i="16"/>
  <c r="U303" i="16"/>
  <c r="T303" i="16"/>
  <c r="O303" i="16"/>
  <c r="M303" i="16"/>
  <c r="L303" i="16"/>
  <c r="K303" i="16"/>
  <c r="J303" i="16"/>
  <c r="I303" i="16"/>
  <c r="H303" i="16"/>
  <c r="G303" i="16"/>
  <c r="D303" i="16"/>
  <c r="C303" i="16"/>
  <c r="AF302" i="16"/>
  <c r="AE302" i="16"/>
  <c r="AD302" i="16"/>
  <c r="AC302" i="16"/>
  <c r="AB302" i="16"/>
  <c r="Y302" i="16"/>
  <c r="X302" i="16"/>
  <c r="W302" i="16"/>
  <c r="V302" i="16"/>
  <c r="U302" i="16"/>
  <c r="T302" i="16"/>
  <c r="P302" i="16"/>
  <c r="O302" i="16"/>
  <c r="N302" i="16"/>
  <c r="M302" i="16"/>
  <c r="L302" i="16"/>
  <c r="K302" i="16"/>
  <c r="J302" i="16"/>
  <c r="I302" i="16"/>
  <c r="H302" i="16"/>
  <c r="G302" i="16"/>
  <c r="F302" i="16"/>
  <c r="D302" i="16"/>
  <c r="C302" i="16"/>
  <c r="AF301" i="16"/>
  <c r="AD301" i="16"/>
  <c r="AC301" i="16"/>
  <c r="AB301" i="16"/>
  <c r="AA301" i="16"/>
  <c r="X301" i="16"/>
  <c r="V301" i="16"/>
  <c r="U301" i="16"/>
  <c r="T301" i="16"/>
  <c r="S301" i="16"/>
  <c r="O301" i="16"/>
  <c r="M301" i="16"/>
  <c r="L301" i="16"/>
  <c r="K301" i="16"/>
  <c r="J301" i="16"/>
  <c r="H301" i="16"/>
  <c r="G301" i="16"/>
  <c r="F301" i="16"/>
  <c r="D301" i="16"/>
  <c r="C301" i="16"/>
  <c r="AF300" i="16"/>
  <c r="AE300" i="16"/>
  <c r="AD300" i="16"/>
  <c r="AC300" i="16"/>
  <c r="Y300" i="16"/>
  <c r="X300" i="16"/>
  <c r="W300" i="16"/>
  <c r="V300" i="16"/>
  <c r="U300" i="16"/>
  <c r="P300" i="16"/>
  <c r="O300" i="16"/>
  <c r="N300" i="16"/>
  <c r="M300" i="16"/>
  <c r="L300" i="16"/>
  <c r="J300" i="16"/>
  <c r="H300" i="16"/>
  <c r="G300" i="16"/>
  <c r="F300" i="16"/>
  <c r="D300" i="16"/>
  <c r="C300" i="16"/>
  <c r="AF299" i="16"/>
  <c r="AF298" i="16" s="1"/>
  <c r="AE299" i="16"/>
  <c r="AE296" i="16" s="1"/>
  <c r="AD299" i="16"/>
  <c r="AC299" i="16"/>
  <c r="AB299" i="16"/>
  <c r="AB297" i="16" s="1"/>
  <c r="AA299" i="16"/>
  <c r="AA296" i="16" s="1"/>
  <c r="Z299" i="16"/>
  <c r="Z296" i="16" s="1"/>
  <c r="Y299" i="16"/>
  <c r="Y296" i="16" s="1"/>
  <c r="X299" i="16"/>
  <c r="X298" i="16" s="1"/>
  <c r="W299" i="16"/>
  <c r="W296" i="16" s="1"/>
  <c r="V299" i="16"/>
  <c r="U299" i="16"/>
  <c r="T299" i="16"/>
  <c r="T297" i="16" s="1"/>
  <c r="S299" i="16"/>
  <c r="S296" i="16" s="1"/>
  <c r="Q299" i="16"/>
  <c r="Q296" i="16" s="1"/>
  <c r="P299" i="16"/>
  <c r="P296" i="16" s="1"/>
  <c r="O299" i="16"/>
  <c r="O298" i="16" s="1"/>
  <c r="N299" i="16"/>
  <c r="N296" i="16" s="1"/>
  <c r="M299" i="16"/>
  <c r="L299" i="16"/>
  <c r="K299" i="16"/>
  <c r="K297" i="16" s="1"/>
  <c r="J299" i="16"/>
  <c r="H299" i="16"/>
  <c r="G299" i="16"/>
  <c r="G298" i="16" s="1"/>
  <c r="F299" i="16"/>
  <c r="F298" i="16" s="1"/>
  <c r="D299" i="16"/>
  <c r="C299" i="16"/>
  <c r="AE298" i="16"/>
  <c r="AD298" i="16"/>
  <c r="AC298" i="16"/>
  <c r="AB298" i="16"/>
  <c r="W298" i="16"/>
  <c r="V298" i="16"/>
  <c r="U298" i="16"/>
  <c r="T298" i="16"/>
  <c r="N298" i="16"/>
  <c r="M298" i="16"/>
  <c r="L298" i="16"/>
  <c r="K298" i="16"/>
  <c r="J298" i="16"/>
  <c r="H298" i="16"/>
  <c r="D298" i="16"/>
  <c r="C298" i="16"/>
  <c r="AF297" i="16"/>
  <c r="AE297" i="16"/>
  <c r="AD297" i="16"/>
  <c r="AC297" i="16"/>
  <c r="Y297" i="16"/>
  <c r="X297" i="16"/>
  <c r="W297" i="16"/>
  <c r="V297" i="16"/>
  <c r="U297" i="16"/>
  <c r="P297" i="16"/>
  <c r="O297" i="16"/>
  <c r="N297" i="16"/>
  <c r="M297" i="16"/>
  <c r="L297" i="16"/>
  <c r="J297" i="16"/>
  <c r="I297" i="16"/>
  <c r="H297" i="16"/>
  <c r="G297" i="16"/>
  <c r="F297" i="16"/>
  <c r="D297" i="16"/>
  <c r="C297" i="16"/>
  <c r="AF296" i="16"/>
  <c r="AD296" i="16"/>
  <c r="AC296" i="16"/>
  <c r="AB296" i="16"/>
  <c r="X296" i="16"/>
  <c r="V296" i="16"/>
  <c r="U296" i="16"/>
  <c r="T296" i="16"/>
  <c r="O296" i="16"/>
  <c r="M296" i="16"/>
  <c r="L296" i="16"/>
  <c r="K296" i="16"/>
  <c r="J296" i="16"/>
  <c r="I296" i="16"/>
  <c r="H296" i="16"/>
  <c r="D296" i="16"/>
  <c r="C296" i="16"/>
  <c r="AF295" i="16"/>
  <c r="AE295" i="16"/>
  <c r="AD295" i="16"/>
  <c r="AC295" i="16"/>
  <c r="Y295" i="16"/>
  <c r="X295" i="16"/>
  <c r="W295" i="16"/>
  <c r="V295" i="16"/>
  <c r="U295" i="16"/>
  <c r="P295" i="16"/>
  <c r="O295" i="16"/>
  <c r="N295" i="16"/>
  <c r="M295" i="16"/>
  <c r="L295" i="16"/>
  <c r="J295" i="16"/>
  <c r="I295" i="16"/>
  <c r="H295" i="16"/>
  <c r="G295" i="16"/>
  <c r="F295" i="16"/>
  <c r="D295" i="16"/>
  <c r="C295" i="16"/>
  <c r="AF294" i="16"/>
  <c r="AE294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D294" i="16"/>
  <c r="C294" i="16"/>
  <c r="J293" i="16"/>
  <c r="I293" i="16"/>
  <c r="H293" i="16"/>
  <c r="AF292" i="16"/>
  <c r="AE292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D292" i="16"/>
  <c r="C292" i="16"/>
  <c r="J291" i="16"/>
  <c r="I291" i="16"/>
  <c r="H291" i="16"/>
  <c r="J290" i="16"/>
  <c r="I290" i="16"/>
  <c r="H290" i="16"/>
  <c r="AF289" i="16"/>
  <c r="AE289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AF288" i="16"/>
  <c r="AE288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D288" i="16"/>
  <c r="C288" i="16"/>
  <c r="AF287" i="16"/>
  <c r="AE287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D287" i="16"/>
  <c r="C287" i="16"/>
  <c r="J286" i="16"/>
  <c r="I286" i="16"/>
  <c r="H286" i="16"/>
  <c r="J285" i="16"/>
  <c r="I285" i="16"/>
  <c r="H285" i="16"/>
  <c r="J284" i="16"/>
  <c r="I284" i="16"/>
  <c r="H284" i="16"/>
  <c r="J283" i="16"/>
  <c r="I283" i="16"/>
  <c r="H283" i="16"/>
  <c r="J282" i="16"/>
  <c r="I282" i="16"/>
  <c r="H282" i="16"/>
  <c r="J281" i="16"/>
  <c r="I281" i="16"/>
  <c r="H281" i="16"/>
  <c r="AF280" i="16"/>
  <c r="AE280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D280" i="16"/>
  <c r="C280" i="16"/>
  <c r="J279" i="16"/>
  <c r="I279" i="16"/>
  <c r="H279" i="16"/>
  <c r="J278" i="16"/>
  <c r="I278" i="16"/>
  <c r="H278" i="16"/>
  <c r="J277" i="16"/>
  <c r="I277" i="16"/>
  <c r="H277" i="16"/>
  <c r="J276" i="16"/>
  <c r="I276" i="16"/>
  <c r="H276" i="16"/>
  <c r="J275" i="16"/>
  <c r="I275" i="16"/>
  <c r="H275" i="16"/>
  <c r="J274" i="16"/>
  <c r="I274" i="16"/>
  <c r="H274" i="16"/>
  <c r="AF273" i="16"/>
  <c r="AE273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D273" i="16"/>
  <c r="C273" i="16"/>
  <c r="J272" i="16"/>
  <c r="I272" i="16"/>
  <c r="H272" i="16"/>
  <c r="J271" i="16"/>
  <c r="I271" i="16"/>
  <c r="H271" i="16"/>
  <c r="J270" i="16"/>
  <c r="I270" i="16"/>
  <c r="H270" i="16"/>
  <c r="J269" i="16"/>
  <c r="I269" i="16"/>
  <c r="H269" i="16"/>
  <c r="J268" i="16"/>
  <c r="I268" i="16"/>
  <c r="H268" i="16"/>
  <c r="J267" i="16"/>
  <c r="I267" i="16"/>
  <c r="H267" i="16"/>
  <c r="J266" i="16"/>
  <c r="I266" i="16"/>
  <c r="H266" i="16"/>
  <c r="J265" i="16"/>
  <c r="I265" i="16"/>
  <c r="H265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D264" i="16"/>
  <c r="C264" i="16"/>
  <c r="AF263" i="16"/>
  <c r="AE263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D263" i="16"/>
  <c r="C263" i="16"/>
  <c r="J262" i="16"/>
  <c r="I262" i="16"/>
  <c r="H262" i="16"/>
  <c r="J261" i="16"/>
  <c r="I261" i="16"/>
  <c r="H261" i="16"/>
  <c r="J260" i="16"/>
  <c r="I260" i="16"/>
  <c r="H260" i="16"/>
  <c r="J259" i="16"/>
  <c r="I259" i="16"/>
  <c r="H259" i="16"/>
  <c r="J258" i="16"/>
  <c r="I258" i="16"/>
  <c r="H258" i="16"/>
  <c r="AF257" i="16"/>
  <c r="AE257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D257" i="16"/>
  <c r="C257" i="16"/>
  <c r="J256" i="16"/>
  <c r="I256" i="16"/>
  <c r="H256" i="16"/>
  <c r="J255" i="16"/>
  <c r="I255" i="16"/>
  <c r="H255" i="16"/>
  <c r="J254" i="16"/>
  <c r="I254" i="16"/>
  <c r="H254" i="16"/>
  <c r="J253" i="16"/>
  <c r="I253" i="16"/>
  <c r="H253" i="16"/>
  <c r="J252" i="16"/>
  <c r="I252" i="16"/>
  <c r="H252" i="16"/>
  <c r="J251" i="16"/>
  <c r="I251" i="16"/>
  <c r="H251" i="16"/>
  <c r="J250" i="16"/>
  <c r="I250" i="16"/>
  <c r="H250" i="16"/>
  <c r="J249" i="16"/>
  <c r="I249" i="16"/>
  <c r="H249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D248" i="16"/>
  <c r="C248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D247" i="16"/>
  <c r="C247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D246" i="16"/>
  <c r="C246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Q245" i="16"/>
  <c r="P245" i="16"/>
  <c r="O245" i="16"/>
  <c r="N245" i="16"/>
  <c r="M245" i="16"/>
  <c r="L245" i="16"/>
  <c r="K245" i="16"/>
  <c r="J245" i="16"/>
  <c r="H245" i="16"/>
  <c r="G245" i="16"/>
  <c r="F245" i="16"/>
  <c r="D245" i="16"/>
  <c r="C245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D244" i="16"/>
  <c r="C244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D243" i="16"/>
  <c r="C243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D242" i="16"/>
  <c r="C242" i="16"/>
  <c r="J241" i="16"/>
  <c r="I241" i="16"/>
  <c r="H241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D240" i="16"/>
  <c r="C240" i="16"/>
  <c r="J239" i="16"/>
  <c r="I239" i="16"/>
  <c r="H239" i="16"/>
  <c r="AB238" i="16"/>
  <c r="AA238" i="16"/>
  <c r="Z238" i="16"/>
  <c r="Y238" i="16"/>
  <c r="T238" i="16"/>
  <c r="S238" i="16"/>
  <c r="Q238" i="16"/>
  <c r="P238" i="16"/>
  <c r="K238" i="16"/>
  <c r="J238" i="16"/>
  <c r="I238" i="16"/>
  <c r="H238" i="16"/>
  <c r="D238" i="16"/>
  <c r="C238" i="16"/>
  <c r="AF237" i="16"/>
  <c r="AF238" i="16" s="1"/>
  <c r="AE237" i="16"/>
  <c r="AE238" i="16" s="1"/>
  <c r="AD237" i="16"/>
  <c r="AD238" i="16" s="1"/>
  <c r="AC237" i="16"/>
  <c r="AC238" i="16" s="1"/>
  <c r="AB237" i="16"/>
  <c r="AA237" i="16"/>
  <c r="Z237" i="16"/>
  <c r="Y237" i="16"/>
  <c r="X237" i="16"/>
  <c r="X238" i="16" s="1"/>
  <c r="W237" i="16"/>
  <c r="W238" i="16" s="1"/>
  <c r="V237" i="16"/>
  <c r="V238" i="16" s="1"/>
  <c r="U237" i="16"/>
  <c r="U238" i="16" s="1"/>
  <c r="T237" i="16"/>
  <c r="S237" i="16"/>
  <c r="Q237" i="16"/>
  <c r="P237" i="16"/>
  <c r="O237" i="16"/>
  <c r="O238" i="16" s="1"/>
  <c r="N237" i="16"/>
  <c r="N238" i="16" s="1"/>
  <c r="M237" i="16"/>
  <c r="M238" i="16" s="1"/>
  <c r="L237" i="16"/>
  <c r="L238" i="16" s="1"/>
  <c r="K237" i="16"/>
  <c r="J237" i="16"/>
  <c r="I237" i="16"/>
  <c r="H237" i="16"/>
  <c r="G237" i="16"/>
  <c r="G238" i="16" s="1"/>
  <c r="F237" i="16"/>
  <c r="F238" i="16" s="1"/>
  <c r="D237" i="16"/>
  <c r="C237" i="16"/>
  <c r="J236" i="16"/>
  <c r="I236" i="16"/>
  <c r="H236" i="16"/>
  <c r="J235" i="16"/>
  <c r="I235" i="16"/>
  <c r="H235" i="16"/>
  <c r="J234" i="16"/>
  <c r="I234" i="16"/>
  <c r="H234" i="16"/>
  <c r="J233" i="16"/>
  <c r="I233" i="16"/>
  <c r="H233" i="16"/>
  <c r="J232" i="16"/>
  <c r="I232" i="16"/>
  <c r="H232" i="16"/>
  <c r="J231" i="16"/>
  <c r="I231" i="16"/>
  <c r="H231" i="16"/>
  <c r="J230" i="16"/>
  <c r="I230" i="16"/>
  <c r="H230" i="16"/>
  <c r="J229" i="16"/>
  <c r="I229" i="16"/>
  <c r="H229" i="16"/>
  <c r="J228" i="16"/>
  <c r="I228" i="16"/>
  <c r="H228" i="16"/>
  <c r="J227" i="16"/>
  <c r="I227" i="16"/>
  <c r="H227" i="16"/>
  <c r="J226" i="16"/>
  <c r="I226" i="16"/>
  <c r="H226" i="16"/>
  <c r="J225" i="16"/>
  <c r="I225" i="16"/>
  <c r="H225" i="16"/>
  <c r="J224" i="16"/>
  <c r="I224" i="16"/>
  <c r="H224" i="16"/>
  <c r="J223" i="16"/>
  <c r="I223" i="16"/>
  <c r="H223" i="16"/>
  <c r="J222" i="16"/>
  <c r="I222" i="16"/>
  <c r="H222" i="16"/>
  <c r="J221" i="16"/>
  <c r="I221" i="16"/>
  <c r="H221" i="16"/>
  <c r="J220" i="16"/>
  <c r="I220" i="16"/>
  <c r="H220" i="16"/>
  <c r="J219" i="16"/>
  <c r="I219" i="16"/>
  <c r="H219" i="16"/>
  <c r="J218" i="16"/>
  <c r="I218" i="16"/>
  <c r="H218" i="16"/>
  <c r="J217" i="16"/>
  <c r="I217" i="16"/>
  <c r="H217" i="16"/>
  <c r="J216" i="16"/>
  <c r="I216" i="16"/>
  <c r="H216" i="16"/>
  <c r="J215" i="16"/>
  <c r="I215" i="16"/>
  <c r="H215" i="16"/>
  <c r="J214" i="16"/>
  <c r="I214" i="16"/>
  <c r="H214" i="16"/>
  <c r="J213" i="16"/>
  <c r="I213" i="16"/>
  <c r="H213" i="16"/>
  <c r="J212" i="16"/>
  <c r="I212" i="16"/>
  <c r="H212" i="16"/>
  <c r="J211" i="16"/>
  <c r="I211" i="16"/>
  <c r="H211" i="16"/>
  <c r="J210" i="16"/>
  <c r="I210" i="16"/>
  <c r="H210" i="16"/>
  <c r="J209" i="16"/>
  <c r="I209" i="16"/>
  <c r="H209" i="16"/>
  <c r="J208" i="16"/>
  <c r="I208" i="16"/>
  <c r="H208" i="16"/>
  <c r="J207" i="16"/>
  <c r="I207" i="16"/>
  <c r="H207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D206" i="16"/>
  <c r="C206" i="16"/>
  <c r="J205" i="16"/>
  <c r="I205" i="16"/>
  <c r="H205" i="16"/>
  <c r="J204" i="16"/>
  <c r="I204" i="16"/>
  <c r="H204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D203" i="16"/>
  <c r="C203" i="16"/>
  <c r="J202" i="16"/>
  <c r="I202" i="16"/>
  <c r="H202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D201" i="16"/>
  <c r="C201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D200" i="16"/>
  <c r="C200" i="16"/>
  <c r="J199" i="16"/>
  <c r="I199" i="16"/>
  <c r="H199" i="16"/>
  <c r="J198" i="16"/>
  <c r="I198" i="16"/>
  <c r="H198" i="16"/>
  <c r="J197" i="16"/>
  <c r="I197" i="16"/>
  <c r="H197" i="16"/>
  <c r="AF196" i="16"/>
  <c r="AF193" i="16" s="1"/>
  <c r="AE196" i="16"/>
  <c r="AE193" i="16" s="1"/>
  <c r="AD196" i="16"/>
  <c r="AD193" i="16" s="1"/>
  <c r="AC196" i="16"/>
  <c r="AC193" i="16" s="1"/>
  <c r="AB196" i="16"/>
  <c r="AA196" i="16"/>
  <c r="Z196" i="16"/>
  <c r="Y196" i="16"/>
  <c r="X196" i="16"/>
  <c r="X193" i="16" s="1"/>
  <c r="W196" i="16"/>
  <c r="W193" i="16" s="1"/>
  <c r="V196" i="16"/>
  <c r="V193" i="16" s="1"/>
  <c r="U196" i="16"/>
  <c r="U193" i="16" s="1"/>
  <c r="T196" i="16"/>
  <c r="S196" i="16"/>
  <c r="Q196" i="16"/>
  <c r="P196" i="16"/>
  <c r="O196" i="16"/>
  <c r="O193" i="16" s="1"/>
  <c r="N196" i="16"/>
  <c r="N193" i="16" s="1"/>
  <c r="M196" i="16"/>
  <c r="M193" i="16" s="1"/>
  <c r="L196" i="16"/>
  <c r="L193" i="16" s="1"/>
  <c r="K196" i="16"/>
  <c r="J196" i="16"/>
  <c r="I196" i="16"/>
  <c r="H196" i="16"/>
  <c r="G196" i="16"/>
  <c r="G193" i="16" s="1"/>
  <c r="F196" i="16"/>
  <c r="F193" i="16" s="1"/>
  <c r="D196" i="16"/>
  <c r="C196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D195" i="16"/>
  <c r="C195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D194" i="16"/>
  <c r="C194" i="16"/>
  <c r="AB193" i="16"/>
  <c r="AA193" i="16"/>
  <c r="Z193" i="16"/>
  <c r="Y193" i="16"/>
  <c r="T193" i="16"/>
  <c r="S193" i="16"/>
  <c r="Q193" i="16"/>
  <c r="P193" i="16"/>
  <c r="K193" i="16"/>
  <c r="J193" i="16"/>
  <c r="I193" i="16"/>
  <c r="H193" i="16"/>
  <c r="D193" i="16"/>
  <c r="C193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D192" i="16"/>
  <c r="C192" i="16"/>
  <c r="J191" i="16"/>
  <c r="I191" i="16"/>
  <c r="H191" i="16"/>
  <c r="J190" i="16"/>
  <c r="I190" i="16"/>
  <c r="H190" i="16"/>
  <c r="J189" i="16"/>
  <c r="I189" i="16"/>
  <c r="H189" i="16"/>
  <c r="J188" i="16"/>
  <c r="I188" i="16"/>
  <c r="H188" i="16"/>
  <c r="J187" i="16"/>
  <c r="I187" i="16"/>
  <c r="H187" i="16"/>
  <c r="J186" i="16"/>
  <c r="I186" i="16"/>
  <c r="H186" i="16"/>
  <c r="J185" i="16"/>
  <c r="I185" i="16"/>
  <c r="H185" i="16"/>
  <c r="J184" i="16"/>
  <c r="I184" i="16"/>
  <c r="H184" i="16"/>
  <c r="J183" i="16"/>
  <c r="I183" i="16"/>
  <c r="H183" i="16"/>
  <c r="J182" i="16"/>
  <c r="I182" i="16"/>
  <c r="H182" i="16"/>
  <c r="J181" i="16"/>
  <c r="I181" i="16"/>
  <c r="H181" i="16"/>
  <c r="J180" i="16"/>
  <c r="I180" i="16"/>
  <c r="H180" i="16"/>
  <c r="J179" i="16"/>
  <c r="I179" i="16"/>
  <c r="H179" i="16"/>
  <c r="J178" i="16"/>
  <c r="I178" i="16"/>
  <c r="H178" i="16"/>
  <c r="J177" i="16"/>
  <c r="I177" i="16"/>
  <c r="H177" i="16"/>
  <c r="J176" i="16"/>
  <c r="I176" i="16"/>
  <c r="H176" i="16"/>
  <c r="J175" i="16"/>
  <c r="I175" i="16"/>
  <c r="H175" i="16"/>
  <c r="J174" i="16"/>
  <c r="I174" i="16"/>
  <c r="H174" i="16"/>
  <c r="J173" i="16"/>
  <c r="I173" i="16"/>
  <c r="H173" i="16"/>
  <c r="J172" i="16"/>
  <c r="I172" i="16"/>
  <c r="H172" i="16"/>
  <c r="J171" i="16"/>
  <c r="I171" i="16"/>
  <c r="H171" i="16"/>
  <c r="J170" i="16"/>
  <c r="I170" i="16"/>
  <c r="H170" i="16"/>
  <c r="J169" i="16"/>
  <c r="I169" i="16"/>
  <c r="H169" i="16"/>
  <c r="J168" i="16"/>
  <c r="I168" i="16"/>
  <c r="H168" i="16"/>
  <c r="J167" i="16"/>
  <c r="I167" i="16"/>
  <c r="H167" i="16"/>
  <c r="J166" i="16"/>
  <c r="I166" i="16"/>
  <c r="H166" i="16"/>
  <c r="J165" i="16"/>
  <c r="I165" i="16"/>
  <c r="H165" i="16"/>
  <c r="J164" i="16"/>
  <c r="I164" i="16"/>
  <c r="H164" i="16"/>
  <c r="J163" i="16"/>
  <c r="I163" i="16"/>
  <c r="H163" i="16"/>
  <c r="J162" i="16"/>
  <c r="I162" i="16"/>
  <c r="H162" i="16"/>
  <c r="J161" i="16"/>
  <c r="I161" i="16"/>
  <c r="H161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Q160" i="16"/>
  <c r="P160" i="16"/>
  <c r="O160" i="16"/>
  <c r="N160" i="16"/>
  <c r="M160" i="16"/>
  <c r="L160" i="16"/>
  <c r="J160" i="16"/>
  <c r="I160" i="16"/>
  <c r="H160" i="16"/>
  <c r="J159" i="16"/>
  <c r="I159" i="16"/>
  <c r="H159" i="16"/>
  <c r="J158" i="16"/>
  <c r="I158" i="16"/>
  <c r="H158" i="16"/>
  <c r="J157" i="16"/>
  <c r="I157" i="16"/>
  <c r="H157" i="16"/>
  <c r="D157" i="16"/>
  <c r="C157" i="16"/>
  <c r="AF156" i="16"/>
  <c r="AF155" i="16" s="1"/>
  <c r="AF157" i="16" s="1"/>
  <c r="AE156" i="16"/>
  <c r="AE155" i="16" s="1"/>
  <c r="AE157" i="16" s="1"/>
  <c r="AD156" i="16"/>
  <c r="AC156" i="16"/>
  <c r="AB156" i="16"/>
  <c r="AA156" i="16"/>
  <c r="Z156" i="16"/>
  <c r="Z155" i="16" s="1"/>
  <c r="Z157" i="16" s="1"/>
  <c r="Y156" i="16"/>
  <c r="Y155" i="16" s="1"/>
  <c r="Y157" i="16" s="1"/>
  <c r="X156" i="16"/>
  <c r="X155" i="16" s="1"/>
  <c r="X157" i="16" s="1"/>
  <c r="W156" i="16"/>
  <c r="W155" i="16" s="1"/>
  <c r="W157" i="16" s="1"/>
  <c r="V156" i="16"/>
  <c r="U156" i="16"/>
  <c r="T156" i="16"/>
  <c r="S156" i="16"/>
  <c r="Q156" i="16"/>
  <c r="Q155" i="16" s="1"/>
  <c r="Q157" i="16" s="1"/>
  <c r="P156" i="16"/>
  <c r="P155" i="16" s="1"/>
  <c r="P157" i="16" s="1"/>
  <c r="O156" i="16"/>
  <c r="O155" i="16" s="1"/>
  <c r="O157" i="16" s="1"/>
  <c r="N156" i="16"/>
  <c r="N155" i="16" s="1"/>
  <c r="N157" i="16" s="1"/>
  <c r="M156" i="16"/>
  <c r="L156" i="16"/>
  <c r="K156" i="16"/>
  <c r="J156" i="16"/>
  <c r="I156" i="16"/>
  <c r="H156" i="16"/>
  <c r="G156" i="16"/>
  <c r="G155" i="16" s="1"/>
  <c r="G157" i="16" s="1"/>
  <c r="F156" i="16"/>
  <c r="F155" i="16" s="1"/>
  <c r="F157" i="16" s="1"/>
  <c r="D156" i="16"/>
  <c r="C156" i="16"/>
  <c r="AD155" i="16"/>
  <c r="AD157" i="16" s="1"/>
  <c r="AC155" i="16"/>
  <c r="AC157" i="16" s="1"/>
  <c r="AB155" i="16"/>
  <c r="AB157" i="16" s="1"/>
  <c r="AA155" i="16"/>
  <c r="AA157" i="16" s="1"/>
  <c r="V155" i="16"/>
  <c r="V157" i="16" s="1"/>
  <c r="U155" i="16"/>
  <c r="U157" i="16" s="1"/>
  <c r="T155" i="16"/>
  <c r="T157" i="16" s="1"/>
  <c r="S155" i="16"/>
  <c r="S157" i="16" s="1"/>
  <c r="M155" i="16"/>
  <c r="M157" i="16" s="1"/>
  <c r="L155" i="16"/>
  <c r="L157" i="16" s="1"/>
  <c r="K155" i="16"/>
  <c r="K157" i="16" s="1"/>
  <c r="J155" i="16"/>
  <c r="I155" i="16"/>
  <c r="H155" i="16"/>
  <c r="D155" i="16"/>
  <c r="C155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D154" i="16"/>
  <c r="C154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D153" i="16"/>
  <c r="C153" i="16"/>
  <c r="J152" i="16"/>
  <c r="I152" i="16"/>
  <c r="H152" i="16"/>
  <c r="J151" i="16"/>
  <c r="I151" i="16"/>
  <c r="H151" i="16"/>
  <c r="J150" i="16"/>
  <c r="I150" i="16"/>
  <c r="H150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D149" i="16"/>
  <c r="C149" i="16"/>
  <c r="J148" i="16"/>
  <c r="I148" i="16"/>
  <c r="H148" i="16"/>
  <c r="J147" i="16"/>
  <c r="I147" i="16"/>
  <c r="H147" i="16"/>
  <c r="J146" i="16"/>
  <c r="I146" i="16"/>
  <c r="H146" i="16"/>
  <c r="J145" i="16"/>
  <c r="I145" i="16"/>
  <c r="H145" i="16"/>
  <c r="J144" i="16"/>
  <c r="I144" i="16"/>
  <c r="H144" i="16"/>
  <c r="J143" i="16"/>
  <c r="I143" i="16"/>
  <c r="H143" i="16"/>
  <c r="J142" i="16"/>
  <c r="I142" i="16"/>
  <c r="H142" i="16"/>
  <c r="J141" i="16"/>
  <c r="I141" i="16"/>
  <c r="H141" i="16"/>
  <c r="J140" i="16"/>
  <c r="I140" i="16"/>
  <c r="H140" i="16"/>
  <c r="J139" i="16"/>
  <c r="I139" i="16"/>
  <c r="H139" i="16"/>
  <c r="J138" i="16"/>
  <c r="I138" i="16"/>
  <c r="H138" i="16"/>
  <c r="J137" i="16"/>
  <c r="I137" i="16"/>
  <c r="H137" i="16"/>
  <c r="J136" i="16"/>
  <c r="I136" i="16"/>
  <c r="H136" i="16"/>
  <c r="J135" i="16"/>
  <c r="I135" i="16"/>
  <c r="H135" i="16"/>
  <c r="J134" i="16"/>
  <c r="I134" i="16"/>
  <c r="H134" i="16"/>
  <c r="J133" i="16"/>
  <c r="I133" i="16"/>
  <c r="H133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D132" i="16"/>
  <c r="C132" i="16"/>
  <c r="J131" i="16"/>
  <c r="I131" i="16"/>
  <c r="H131" i="16"/>
  <c r="J130" i="16"/>
  <c r="I130" i="16"/>
  <c r="H130" i="16"/>
  <c r="J129" i="16"/>
  <c r="I129" i="16"/>
  <c r="H129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D128" i="16"/>
  <c r="C128" i="16"/>
  <c r="J127" i="16"/>
  <c r="I127" i="16"/>
  <c r="H127" i="16"/>
  <c r="J126" i="16"/>
  <c r="I126" i="16"/>
  <c r="H126" i="16"/>
  <c r="J125" i="16"/>
  <c r="I125" i="16"/>
  <c r="H125" i="16"/>
  <c r="J124" i="16"/>
  <c r="I124" i="16"/>
  <c r="H124" i="16"/>
  <c r="J123" i="16"/>
  <c r="I123" i="16"/>
  <c r="H123" i="16"/>
  <c r="J122" i="16"/>
  <c r="I122" i="16"/>
  <c r="H122" i="16"/>
  <c r="J121" i="16"/>
  <c r="I121" i="16"/>
  <c r="H121" i="16"/>
  <c r="J120" i="16"/>
  <c r="I120" i="16"/>
  <c r="H120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D119" i="16"/>
  <c r="C119" i="16"/>
  <c r="J118" i="16"/>
  <c r="I118" i="16"/>
  <c r="H118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D117" i="16"/>
  <c r="C117" i="16"/>
  <c r="J116" i="16"/>
  <c r="I116" i="16"/>
  <c r="H116" i="16"/>
  <c r="J115" i="16"/>
  <c r="I115" i="16"/>
  <c r="H115" i="16"/>
  <c r="J114" i="16"/>
  <c r="I114" i="16"/>
  <c r="H114" i="16"/>
  <c r="J113" i="16"/>
  <c r="I113" i="16"/>
  <c r="H113" i="16"/>
  <c r="J112" i="16"/>
  <c r="I112" i="16"/>
  <c r="H112" i="16"/>
  <c r="J111" i="16"/>
  <c r="I111" i="16"/>
  <c r="H111" i="16"/>
  <c r="J110" i="16"/>
  <c r="I110" i="16"/>
  <c r="H110" i="16"/>
  <c r="J109" i="16"/>
  <c r="I109" i="16"/>
  <c r="H109" i="16"/>
  <c r="J108" i="16"/>
  <c r="I108" i="16"/>
  <c r="H108" i="16"/>
  <c r="J107" i="16"/>
  <c r="I107" i="16"/>
  <c r="H107" i="16"/>
  <c r="J106" i="16"/>
  <c r="I106" i="16"/>
  <c r="H106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D105" i="16"/>
  <c r="C105" i="16"/>
  <c r="J104" i="16"/>
  <c r="I104" i="16"/>
  <c r="H104" i="16"/>
  <c r="J103" i="16"/>
  <c r="I103" i="16"/>
  <c r="H103" i="16"/>
  <c r="J102" i="16"/>
  <c r="I102" i="16"/>
  <c r="H102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D101" i="16"/>
  <c r="C101" i="16"/>
  <c r="J100" i="16"/>
  <c r="I100" i="16"/>
  <c r="H100" i="16"/>
  <c r="J99" i="16"/>
  <c r="I99" i="16"/>
  <c r="H99" i="16"/>
  <c r="J98" i="16"/>
  <c r="I98" i="16"/>
  <c r="H98" i="16"/>
  <c r="J97" i="16"/>
  <c r="I97" i="16"/>
  <c r="H97" i="16"/>
  <c r="J96" i="16"/>
  <c r="I96" i="16"/>
  <c r="H96" i="16"/>
  <c r="J95" i="16"/>
  <c r="I95" i="16"/>
  <c r="H95" i="16"/>
  <c r="J94" i="16"/>
  <c r="I94" i="16"/>
  <c r="H94" i="16"/>
  <c r="J93" i="16"/>
  <c r="I93" i="16"/>
  <c r="H93" i="16"/>
  <c r="AF92" i="16"/>
  <c r="AF91" i="16" s="1"/>
  <c r="AE92" i="16"/>
  <c r="AD92" i="16"/>
  <c r="AC92" i="16"/>
  <c r="AB92" i="16"/>
  <c r="AB91" i="16" s="1"/>
  <c r="AA92" i="16"/>
  <c r="AA91" i="16" s="1"/>
  <c r="Z92" i="16"/>
  <c r="Z91" i="16" s="1"/>
  <c r="Y92" i="16"/>
  <c r="X92" i="16"/>
  <c r="X91" i="16" s="1"/>
  <c r="W92" i="16"/>
  <c r="V92" i="16"/>
  <c r="U92" i="16"/>
  <c r="T92" i="16"/>
  <c r="T91" i="16" s="1"/>
  <c r="S92" i="16"/>
  <c r="S91" i="16" s="1"/>
  <c r="Q92" i="16"/>
  <c r="Q91" i="16" s="1"/>
  <c r="P92" i="16"/>
  <c r="O92" i="16"/>
  <c r="O91" i="16" s="1"/>
  <c r="N92" i="16"/>
  <c r="M92" i="16"/>
  <c r="L92" i="16"/>
  <c r="K92" i="16"/>
  <c r="K91" i="16" s="1"/>
  <c r="J92" i="16"/>
  <c r="I92" i="16"/>
  <c r="H92" i="16"/>
  <c r="F92" i="16"/>
  <c r="F91" i="16" s="1"/>
  <c r="D92" i="16"/>
  <c r="C92" i="16"/>
  <c r="AE91" i="16"/>
  <c r="AD91" i="16"/>
  <c r="AC91" i="16"/>
  <c r="Y91" i="16"/>
  <c r="W91" i="16"/>
  <c r="V91" i="16"/>
  <c r="U91" i="16"/>
  <c r="P91" i="16"/>
  <c r="N91" i="16"/>
  <c r="M91" i="16"/>
  <c r="L91" i="16"/>
  <c r="J91" i="16"/>
  <c r="I91" i="16"/>
  <c r="H91" i="16"/>
  <c r="D91" i="16"/>
  <c r="C91" i="16"/>
  <c r="J90" i="16"/>
  <c r="I90" i="16"/>
  <c r="H90" i="16"/>
  <c r="J89" i="16"/>
  <c r="I89" i="16"/>
  <c r="H89" i="16"/>
  <c r="J88" i="16"/>
  <c r="I88" i="16"/>
  <c r="H88" i="16"/>
  <c r="J87" i="16"/>
  <c r="I87" i="16"/>
  <c r="H87" i="16"/>
  <c r="J86" i="16"/>
  <c r="I86" i="16"/>
  <c r="H86" i="16"/>
  <c r="J85" i="16"/>
  <c r="I85" i="16"/>
  <c r="H85" i="16"/>
  <c r="J84" i="16"/>
  <c r="I84" i="16"/>
  <c r="H84" i="16"/>
  <c r="J83" i="16"/>
  <c r="I83" i="16"/>
  <c r="H83" i="16"/>
  <c r="J82" i="16"/>
  <c r="I82" i="16"/>
  <c r="H82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D81" i="16"/>
  <c r="C81" i="16"/>
  <c r="J80" i="16"/>
  <c r="I80" i="16"/>
  <c r="H80" i="16"/>
  <c r="J79" i="16"/>
  <c r="I79" i="16"/>
  <c r="H79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D78" i="16"/>
  <c r="C78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D77" i="16"/>
  <c r="C77" i="16"/>
  <c r="J76" i="16"/>
  <c r="I76" i="16"/>
  <c r="H76" i="16"/>
  <c r="J75" i="16"/>
  <c r="I75" i="16"/>
  <c r="H75" i="16"/>
  <c r="J74" i="16"/>
  <c r="I74" i="16"/>
  <c r="H74" i="16"/>
  <c r="J73" i="16"/>
  <c r="I73" i="16"/>
  <c r="H73" i="16"/>
  <c r="J72" i="16"/>
  <c r="I72" i="16"/>
  <c r="H72" i="16"/>
  <c r="J71" i="16"/>
  <c r="I71" i="16"/>
  <c r="H71" i="16"/>
  <c r="J70" i="16"/>
  <c r="I70" i="16"/>
  <c r="H70" i="16"/>
  <c r="J69" i="16"/>
  <c r="I69" i="16"/>
  <c r="H69" i="16"/>
  <c r="J68" i="16"/>
  <c r="I68" i="16"/>
  <c r="H68" i="16"/>
  <c r="J67" i="16"/>
  <c r="I67" i="16"/>
  <c r="H67" i="16"/>
  <c r="J66" i="16"/>
  <c r="I66" i="16"/>
  <c r="H66" i="16"/>
  <c r="J65" i="16"/>
  <c r="I65" i="16"/>
  <c r="H65" i="16"/>
  <c r="J64" i="16"/>
  <c r="I64" i="16"/>
  <c r="H64" i="16"/>
  <c r="J63" i="16"/>
  <c r="I63" i="16"/>
  <c r="H63" i="16"/>
  <c r="J62" i="16"/>
  <c r="I62" i="16"/>
  <c r="H62" i="16"/>
  <c r="J61" i="16"/>
  <c r="I61" i="16"/>
  <c r="H61" i="16"/>
  <c r="J60" i="16"/>
  <c r="I60" i="16"/>
  <c r="H60" i="16"/>
  <c r="J59" i="16"/>
  <c r="I59" i="16"/>
  <c r="H59" i="16"/>
  <c r="J58" i="16"/>
  <c r="I58" i="16"/>
  <c r="H58" i="16"/>
  <c r="J57" i="16"/>
  <c r="I57" i="16"/>
  <c r="H57" i="16"/>
  <c r="J56" i="16"/>
  <c r="I56" i="16"/>
  <c r="H56" i="16"/>
  <c r="J55" i="16"/>
  <c r="I55" i="16"/>
  <c r="H55" i="16"/>
  <c r="C55" i="16"/>
  <c r="J54" i="16"/>
  <c r="H54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Q53" i="16"/>
  <c r="P53" i="16"/>
  <c r="O53" i="16"/>
  <c r="N53" i="16"/>
  <c r="M53" i="16"/>
  <c r="L53" i="16"/>
  <c r="K53" i="16"/>
  <c r="J53" i="16"/>
  <c r="H53" i="16"/>
  <c r="G53" i="16"/>
  <c r="F53" i="16"/>
  <c r="D53" i="16"/>
  <c r="C53" i="16"/>
  <c r="J52" i="16"/>
  <c r="I52" i="16"/>
  <c r="H52" i="16"/>
  <c r="J51" i="16"/>
  <c r="I51" i="16"/>
  <c r="H51" i="16"/>
  <c r="J50" i="16"/>
  <c r="I50" i="16"/>
  <c r="H50" i="16"/>
  <c r="J49" i="16"/>
  <c r="I49" i="16"/>
  <c r="H49" i="16"/>
  <c r="J48" i="16"/>
  <c r="I48" i="16"/>
  <c r="H48" i="16"/>
  <c r="J47" i="16"/>
  <c r="I47" i="16"/>
  <c r="H47" i="16"/>
  <c r="J46" i="16"/>
  <c r="I46" i="16"/>
  <c r="H46" i="16"/>
  <c r="J45" i="16"/>
  <c r="I45" i="16"/>
  <c r="H45" i="16"/>
  <c r="J44" i="16"/>
  <c r="I44" i="16"/>
  <c r="H44" i="16"/>
  <c r="J43" i="16"/>
  <c r="I43" i="16"/>
  <c r="H43" i="16"/>
  <c r="J42" i="16"/>
  <c r="I42" i="16"/>
  <c r="H42" i="16"/>
  <c r="J41" i="16"/>
  <c r="I41" i="16"/>
  <c r="H41" i="16"/>
  <c r="J40" i="16"/>
  <c r="I40" i="16"/>
  <c r="H40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D39" i="16"/>
  <c r="C39" i="16"/>
  <c r="J38" i="16"/>
  <c r="I38" i="16"/>
  <c r="H38" i="16"/>
  <c r="J37" i="16"/>
  <c r="I37" i="16"/>
  <c r="H37" i="16"/>
  <c r="J36" i="16"/>
  <c r="I36" i="16"/>
  <c r="H36" i="16"/>
  <c r="J35" i="16"/>
  <c r="I35" i="16"/>
  <c r="H35" i="16"/>
  <c r="J34" i="16"/>
  <c r="I34" i="16"/>
  <c r="H34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D33" i="16"/>
  <c r="C33" i="16"/>
  <c r="J32" i="16"/>
  <c r="I32" i="16"/>
  <c r="H32" i="16"/>
  <c r="J31" i="16"/>
  <c r="I31" i="16"/>
  <c r="H31" i="16"/>
  <c r="J30" i="16"/>
  <c r="I30" i="16"/>
  <c r="H30" i="16"/>
  <c r="D30" i="16"/>
  <c r="C30" i="16"/>
  <c r="J29" i="16"/>
  <c r="I29" i="16"/>
  <c r="H29" i="16"/>
  <c r="D29" i="16"/>
  <c r="C29" i="16"/>
  <c r="J28" i="16"/>
  <c r="I28" i="16"/>
  <c r="H28" i="16"/>
  <c r="D28" i="16"/>
  <c r="C28" i="16"/>
  <c r="J27" i="16"/>
  <c r="I27" i="16"/>
  <c r="H27" i="16"/>
  <c r="D27" i="16"/>
  <c r="C27" i="16"/>
  <c r="J26" i="16"/>
  <c r="I26" i="16"/>
  <c r="H26" i="16"/>
  <c r="D26" i="16"/>
  <c r="C26" i="16"/>
  <c r="J25" i="16"/>
  <c r="I25" i="16"/>
  <c r="H25" i="16"/>
  <c r="D25" i="16"/>
  <c r="C25" i="16"/>
  <c r="J24" i="16"/>
  <c r="I24" i="16"/>
  <c r="H24" i="16"/>
  <c r="D24" i="16"/>
  <c r="C24" i="16"/>
  <c r="J23" i="16"/>
  <c r="I23" i="16"/>
  <c r="H23" i="16"/>
  <c r="D23" i="16"/>
  <c r="C23" i="16"/>
  <c r="J22" i="16"/>
  <c r="I22" i="16"/>
  <c r="H22" i="16"/>
  <c r="D22" i="16"/>
  <c r="C22" i="16"/>
  <c r="J21" i="16"/>
  <c r="I21" i="16"/>
  <c r="H21" i="16"/>
  <c r="D21" i="16"/>
  <c r="C21" i="16"/>
  <c r="J20" i="16"/>
  <c r="I20" i="16"/>
  <c r="H20" i="16"/>
  <c r="D20" i="16"/>
  <c r="C20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D19" i="16"/>
  <c r="C19" i="16"/>
  <c r="J18" i="16"/>
  <c r="I18" i="16"/>
  <c r="H18" i="16"/>
  <c r="D18" i="16"/>
  <c r="C18" i="16"/>
  <c r="J17" i="16"/>
  <c r="I17" i="16"/>
  <c r="H17" i="16"/>
  <c r="D17" i="16"/>
  <c r="C17" i="16"/>
  <c r="J16" i="16"/>
  <c r="I16" i="16"/>
  <c r="H16" i="16"/>
  <c r="D16" i="16"/>
  <c r="C16" i="16"/>
  <c r="J15" i="16"/>
  <c r="I15" i="16"/>
  <c r="H15" i="16"/>
  <c r="D15" i="16"/>
  <c r="C15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D14" i="16"/>
  <c r="C14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D13" i="16"/>
  <c r="C13" i="16"/>
  <c r="J12" i="16"/>
  <c r="I12" i="16"/>
  <c r="H12" i="16"/>
  <c r="D12" i="16"/>
  <c r="C12" i="16"/>
  <c r="J11" i="16"/>
  <c r="I11" i="16"/>
  <c r="H11" i="16"/>
  <c r="D11" i="16"/>
  <c r="C11" i="16"/>
  <c r="J10" i="16"/>
  <c r="I10" i="16"/>
  <c r="H10" i="16"/>
  <c r="D10" i="16"/>
  <c r="C10" i="16"/>
  <c r="J9" i="16"/>
  <c r="I9" i="16"/>
  <c r="H9" i="16"/>
  <c r="D9" i="16"/>
  <c r="C9" i="16"/>
  <c r="J8" i="16"/>
  <c r="I8" i="16"/>
  <c r="H8" i="16"/>
  <c r="D8" i="16"/>
  <c r="C8" i="16"/>
  <c r="J7" i="16"/>
  <c r="I7" i="16"/>
  <c r="H7" i="16"/>
  <c r="D7" i="16"/>
  <c r="C7" i="16"/>
  <c r="J6" i="16"/>
  <c r="I6" i="16"/>
  <c r="H6" i="16"/>
  <c r="D6" i="16"/>
  <c r="C6" i="16"/>
  <c r="J5" i="16"/>
  <c r="I5" i="16"/>
  <c r="H5" i="16"/>
  <c r="D5" i="16"/>
  <c r="C5" i="16"/>
  <c r="J4" i="16"/>
  <c r="I4" i="16"/>
  <c r="H4" i="16"/>
  <c r="D4" i="16"/>
  <c r="C4" i="16"/>
  <c r="J3" i="16"/>
  <c r="I3" i="16"/>
  <c r="H3" i="16"/>
  <c r="D3" i="16"/>
  <c r="C3" i="16"/>
  <c r="AF2" i="16"/>
  <c r="AC2" i="16"/>
  <c r="AE2" i="16" s="1"/>
  <c r="J2" i="16"/>
  <c r="I2" i="16"/>
  <c r="H2" i="16"/>
  <c r="G2" i="16"/>
  <c r="C2" i="16"/>
  <c r="Q311" i="16" l="1"/>
  <c r="Q314" i="16" s="1"/>
  <c r="Q316" i="16" s="1"/>
  <c r="Z311" i="16"/>
  <c r="Z314" i="16" s="1"/>
  <c r="Z316" i="16" s="1"/>
  <c r="AD2" i="16"/>
  <c r="Q295" i="16"/>
  <c r="Z295" i="16"/>
  <c r="Q297" i="16"/>
  <c r="Z297" i="16"/>
  <c r="Q302" i="16"/>
  <c r="Z302" i="16"/>
  <c r="Q304" i="16"/>
  <c r="Z304" i="16"/>
  <c r="S311" i="16"/>
  <c r="S314" i="16" s="1"/>
  <c r="S316" i="16" s="1"/>
  <c r="AA311" i="16"/>
  <c r="AA314" i="16" s="1"/>
  <c r="AA316" i="16" s="1"/>
  <c r="S295" i="16"/>
  <c r="AA295" i="16"/>
  <c r="F296" i="16"/>
  <c r="S297" i="16"/>
  <c r="AA297" i="16"/>
  <c r="Q300" i="16"/>
  <c r="Z300" i="16"/>
  <c r="N301" i="16"/>
  <c r="W301" i="16"/>
  <c r="AE301" i="16"/>
  <c r="S302" i="16"/>
  <c r="AA302" i="16"/>
  <c r="F303" i="16"/>
  <c r="S304" i="16"/>
  <c r="AA304" i="16"/>
  <c r="K311" i="16"/>
  <c r="K314" i="16" s="1"/>
  <c r="K316" i="16" s="1"/>
  <c r="T311" i="16"/>
  <c r="T314" i="16" s="1"/>
  <c r="T316" i="16" s="1"/>
  <c r="AB311" i="16"/>
  <c r="AB314" i="16" s="1"/>
  <c r="AB316" i="16" s="1"/>
  <c r="K295" i="16"/>
  <c r="T295" i="16"/>
  <c r="AB295" i="16"/>
  <c r="G296" i="16"/>
  <c r="P298" i="16"/>
  <c r="Y298" i="16"/>
  <c r="S300" i="16"/>
  <c r="AA300" i="16"/>
  <c r="Q298" i="16"/>
  <c r="Z298" i="16"/>
  <c r="P301" i="16"/>
  <c r="Y301" i="16"/>
  <c r="Q305" i="16"/>
  <c r="Z305" i="16"/>
  <c r="S298" i="16"/>
  <c r="AA298" i="16"/>
  <c r="Q301" i="16"/>
  <c r="Z301" i="16"/>
  <c r="S305" i="16"/>
  <c r="AA305" i="16"/>
  <c r="F2831" i="8" l="1"/>
  <c r="H2831" i="8" s="1"/>
  <c r="F2830" i="8"/>
  <c r="H2830" i="8" s="1"/>
  <c r="F2829" i="8"/>
  <c r="H2829" i="8" s="1"/>
  <c r="F2828" i="8"/>
  <c r="H2828" i="8" s="1"/>
  <c r="F2827" i="8"/>
  <c r="H2827" i="8" s="1"/>
  <c r="F2826" i="8"/>
  <c r="F2825" i="8"/>
  <c r="F2824" i="8"/>
  <c r="H2824" i="8" s="1"/>
  <c r="F2823" i="8"/>
  <c r="H2823" i="8" s="1"/>
  <c r="F2822" i="8"/>
  <c r="H2822" i="8" s="1"/>
  <c r="F2821" i="8"/>
  <c r="H2821" i="8" s="1"/>
  <c r="F2820" i="8"/>
  <c r="H2820" i="8" s="1"/>
  <c r="F2819" i="8"/>
  <c r="H2819" i="8" s="1"/>
  <c r="F2818" i="8"/>
  <c r="F2817" i="8"/>
  <c r="F2816" i="8"/>
  <c r="F2815" i="8"/>
  <c r="H2815" i="8" s="1"/>
  <c r="F2814" i="8"/>
  <c r="H2814" i="8" s="1"/>
  <c r="F2813" i="8"/>
  <c r="F2812" i="8"/>
  <c r="H2812" i="8" s="1"/>
  <c r="F2811" i="8"/>
  <c r="H2811" i="8" s="1"/>
  <c r="F2810" i="8"/>
  <c r="F2809" i="8"/>
  <c r="F2808" i="8"/>
  <c r="H2808" i="8" s="1"/>
  <c r="F2807" i="8"/>
  <c r="H2807" i="8" s="1"/>
  <c r="F2806" i="8"/>
  <c r="H2806" i="8" s="1"/>
  <c r="F2805" i="8"/>
  <c r="H2805" i="8" s="1"/>
  <c r="F2804" i="8"/>
  <c r="H2804" i="8" s="1"/>
  <c r="F2803" i="8"/>
  <c r="H2803" i="8" s="1"/>
  <c r="F2802" i="8"/>
  <c r="F2801" i="8"/>
  <c r="F2800" i="8"/>
  <c r="F2799" i="8"/>
  <c r="H2799" i="8" s="1"/>
  <c r="F2798" i="8"/>
  <c r="H2798" i="8" s="1"/>
  <c r="F2797" i="8"/>
  <c r="H2797" i="8" s="1"/>
  <c r="F2796" i="8"/>
  <c r="H2796" i="8" s="1"/>
  <c r="F2795" i="8"/>
  <c r="F2794" i="8"/>
  <c r="F2793" i="8"/>
  <c r="F2792" i="8"/>
  <c r="F2791" i="8"/>
  <c r="H2791" i="8" s="1"/>
  <c r="F2790" i="8"/>
  <c r="H2790" i="8" s="1"/>
  <c r="F2789" i="8"/>
  <c r="H2789" i="8" s="1"/>
  <c r="F2788" i="8"/>
  <c r="H2788" i="8" s="1"/>
  <c r="F2787" i="8"/>
  <c r="H2787" i="8" s="1"/>
  <c r="F2786" i="8"/>
  <c r="F2785" i="8"/>
  <c r="F2784" i="8"/>
  <c r="H2784" i="8" s="1"/>
  <c r="F2783" i="8"/>
  <c r="H2783" i="8" s="1"/>
  <c r="F2782" i="8"/>
  <c r="H2782" i="8" s="1"/>
  <c r="F2781" i="8"/>
  <c r="H2781" i="8" s="1"/>
  <c r="F2780" i="8"/>
  <c r="H2780" i="8" s="1"/>
  <c r="F2779" i="8"/>
  <c r="H2779" i="8" s="1"/>
  <c r="F2778" i="8"/>
  <c r="F2777" i="8"/>
  <c r="F2776" i="8"/>
  <c r="H2776" i="8" s="1"/>
  <c r="F2775" i="8"/>
  <c r="H2775" i="8" s="1"/>
  <c r="F2774" i="8"/>
  <c r="H2774" i="8" s="1"/>
  <c r="F2773" i="8"/>
  <c r="F2772" i="8"/>
  <c r="H2772" i="8" s="1"/>
  <c r="F2771" i="8"/>
  <c r="F2770" i="8"/>
  <c r="F2769" i="8"/>
  <c r="F2768" i="8"/>
  <c r="H2768" i="8" s="1"/>
  <c r="F2767" i="8"/>
  <c r="H2767" i="8" s="1"/>
  <c r="F2766" i="8"/>
  <c r="H2766" i="8" s="1"/>
  <c r="F2765" i="8"/>
  <c r="H2765" i="8" s="1"/>
  <c r="F2764" i="8"/>
  <c r="H2764" i="8" s="1"/>
  <c r="F2763" i="8"/>
  <c r="H2763" i="8" s="1"/>
  <c r="F2762" i="8"/>
  <c r="F2761" i="8"/>
  <c r="F2760" i="8"/>
  <c r="H2760" i="8" s="1"/>
  <c r="F2759" i="8"/>
  <c r="H2759" i="8" s="1"/>
  <c r="F2758" i="8"/>
  <c r="H2758" i="8" s="1"/>
  <c r="F2757" i="8"/>
  <c r="F2756" i="8"/>
  <c r="H2756" i="8" s="1"/>
  <c r="F2755" i="8"/>
  <c r="H2755" i="8" s="1"/>
  <c r="F2754" i="8"/>
  <c r="F2753" i="8"/>
  <c r="F2752" i="8"/>
  <c r="F2751" i="8"/>
  <c r="H2751" i="8" s="1"/>
  <c r="F2750" i="8"/>
  <c r="H2750" i="8" s="1"/>
  <c r="F2749" i="8"/>
  <c r="F2748" i="8"/>
  <c r="H2748" i="8" s="1"/>
  <c r="F2747" i="8"/>
  <c r="H2747" i="8" s="1"/>
  <c r="F2746" i="8"/>
  <c r="F2745" i="8"/>
  <c r="F2744" i="8"/>
  <c r="H2744" i="8" s="1"/>
  <c r="F2743" i="8"/>
  <c r="H2743" i="8" s="1"/>
  <c r="F2742" i="8"/>
  <c r="H2742" i="8" s="1"/>
  <c r="F2741" i="8"/>
  <c r="H2741" i="8" s="1"/>
  <c r="F2740" i="8"/>
  <c r="H2740" i="8" s="1"/>
  <c r="F2739" i="8"/>
  <c r="H2739" i="8" s="1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H2899" i="8"/>
  <c r="H2898" i="8"/>
  <c r="D2899" i="8"/>
  <c r="E2899" i="8" s="1"/>
  <c r="D2898" i="8"/>
  <c r="E2898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 s="1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 s="1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 s="1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 s="1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 s="1"/>
  <c r="D357" i="8"/>
  <c r="E357" i="8" s="1"/>
  <c r="D358" i="8"/>
  <c r="E358" i="8" s="1"/>
  <c r="D359" i="8"/>
  <c r="E359" i="8" s="1"/>
  <c r="D360" i="8"/>
  <c r="E360" i="8" s="1"/>
  <c r="D361" i="8"/>
  <c r="E361" i="8" s="1"/>
  <c r="D362" i="8"/>
  <c r="E362" i="8" s="1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 s="1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 s="1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 s="1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 s="1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 s="1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 s="1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 s="1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 s="1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 s="1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 s="1"/>
  <c r="D494" i="8"/>
  <c r="E494" i="8" s="1"/>
  <c r="D495" i="8"/>
  <c r="E495" i="8" s="1"/>
  <c r="D496" i="8"/>
  <c r="E496" i="8" s="1"/>
  <c r="D497" i="8"/>
  <c r="E497" i="8" s="1"/>
  <c r="D498" i="8"/>
  <c r="E498" i="8" s="1"/>
  <c r="D499" i="8"/>
  <c r="E499" i="8" s="1"/>
  <c r="D500" i="8"/>
  <c r="E500" i="8" s="1"/>
  <c r="D501" i="8"/>
  <c r="E501" i="8" s="1"/>
  <c r="D502" i="8"/>
  <c r="E502" i="8" s="1"/>
  <c r="D503" i="8"/>
  <c r="E503" i="8" s="1"/>
  <c r="D504" i="8"/>
  <c r="E504" i="8" s="1"/>
  <c r="D505" i="8"/>
  <c r="E505" i="8" s="1"/>
  <c r="D506" i="8"/>
  <c r="E506" i="8" s="1"/>
  <c r="D507" i="8"/>
  <c r="E507" i="8" s="1"/>
  <c r="D508" i="8"/>
  <c r="E508" i="8" s="1"/>
  <c r="D509" i="8"/>
  <c r="E509" i="8" s="1"/>
  <c r="D510" i="8"/>
  <c r="E510" i="8" s="1"/>
  <c r="D511" i="8"/>
  <c r="E511" i="8" s="1"/>
  <c r="D512" i="8"/>
  <c r="E512" i="8" s="1"/>
  <c r="D513" i="8"/>
  <c r="E513" i="8" s="1"/>
  <c r="D514" i="8"/>
  <c r="E514" i="8" s="1"/>
  <c r="D515" i="8"/>
  <c r="E515" i="8" s="1"/>
  <c r="D516" i="8"/>
  <c r="E516" i="8" s="1"/>
  <c r="D517" i="8"/>
  <c r="E517" i="8" s="1"/>
  <c r="D518" i="8"/>
  <c r="E518" i="8" s="1"/>
  <c r="D519" i="8"/>
  <c r="E519" i="8" s="1"/>
  <c r="D520" i="8"/>
  <c r="E520" i="8" s="1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 s="1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 s="1"/>
  <c r="D535" i="8"/>
  <c r="E535" i="8" s="1"/>
  <c r="D536" i="8"/>
  <c r="E536" i="8" s="1"/>
  <c r="D537" i="8"/>
  <c r="E537" i="8" s="1"/>
  <c r="D538" i="8"/>
  <c r="E538" i="8" s="1"/>
  <c r="D539" i="8"/>
  <c r="E539" i="8" s="1"/>
  <c r="D540" i="8"/>
  <c r="E540" i="8" s="1"/>
  <c r="D541" i="8"/>
  <c r="E541" i="8" s="1"/>
  <c r="D542" i="8"/>
  <c r="E542" i="8" s="1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 s="1"/>
  <c r="D549" i="8"/>
  <c r="E549" i="8" s="1"/>
  <c r="D550" i="8"/>
  <c r="E550" i="8" s="1"/>
  <c r="D551" i="8"/>
  <c r="E551" i="8" s="1"/>
  <c r="D552" i="8"/>
  <c r="E552" i="8" s="1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 s="1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 s="1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 s="1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 s="1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 s="1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 s="1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 s="1"/>
  <c r="D751" i="8"/>
  <c r="E751" i="8" s="1"/>
  <c r="D752" i="8"/>
  <c r="E752" i="8" s="1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 s="1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 s="1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 s="1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 s="1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 s="1"/>
  <c r="D815" i="8"/>
  <c r="E815" i="8" s="1"/>
  <c r="D816" i="8"/>
  <c r="E816" i="8" s="1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 s="1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 s="1"/>
  <c r="D831" i="8"/>
  <c r="E831" i="8" s="1"/>
  <c r="D832" i="8"/>
  <c r="E832" i="8" s="1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 s="1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 s="1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 s="1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 s="1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D1294" i="8"/>
  <c r="E1294" i="8" s="1"/>
  <c r="D1295" i="8"/>
  <c r="E1295" i="8" s="1"/>
  <c r="D1296" i="8"/>
  <c r="E1296" i="8" s="1"/>
  <c r="D1297" i="8"/>
  <c r="E1297" i="8" s="1"/>
  <c r="D1298" i="8"/>
  <c r="E1298" i="8" s="1"/>
  <c r="D1299" i="8"/>
  <c r="E1299" i="8" s="1"/>
  <c r="D1300" i="8"/>
  <c r="E1300" i="8" s="1"/>
  <c r="D1301" i="8"/>
  <c r="E1301" i="8" s="1"/>
  <c r="D1302" i="8"/>
  <c r="E1302" i="8" s="1"/>
  <c r="D1303" i="8"/>
  <c r="E1303" i="8" s="1"/>
  <c r="D1304" i="8"/>
  <c r="E1304" i="8" s="1"/>
  <c r="D1305" i="8"/>
  <c r="E1305" i="8" s="1"/>
  <c r="D1306" i="8"/>
  <c r="E1306" i="8" s="1"/>
  <c r="D1307" i="8"/>
  <c r="E1307" i="8" s="1"/>
  <c r="D1308" i="8"/>
  <c r="E1308" i="8" s="1"/>
  <c r="D1309" i="8"/>
  <c r="E1309" i="8" s="1"/>
  <c r="D1310" i="8"/>
  <c r="E1310" i="8" s="1"/>
  <c r="D1311" i="8"/>
  <c r="E1311" i="8" s="1"/>
  <c r="D1312" i="8"/>
  <c r="E1312" i="8" s="1"/>
  <c r="D1313" i="8"/>
  <c r="E1313" i="8" s="1"/>
  <c r="D1314" i="8"/>
  <c r="E1314" i="8" s="1"/>
  <c r="D1315" i="8"/>
  <c r="E1315" i="8" s="1"/>
  <c r="D1316" i="8"/>
  <c r="E1316" i="8" s="1"/>
  <c r="D1317" i="8"/>
  <c r="E1317" i="8" s="1"/>
  <c r="D1318" i="8"/>
  <c r="E1318" i="8" s="1"/>
  <c r="D1319" i="8"/>
  <c r="E1319" i="8" s="1"/>
  <c r="D1320" i="8"/>
  <c r="E1320" i="8" s="1"/>
  <c r="D1321" i="8"/>
  <c r="E1321" i="8" s="1"/>
  <c r="D1322" i="8"/>
  <c r="E1322" i="8" s="1"/>
  <c r="D1323" i="8"/>
  <c r="E1323" i="8" s="1"/>
  <c r="D1324" i="8"/>
  <c r="E1324" i="8" s="1"/>
  <c r="D1325" i="8"/>
  <c r="E1325" i="8" s="1"/>
  <c r="D1326" i="8"/>
  <c r="E1326" i="8" s="1"/>
  <c r="D1327" i="8"/>
  <c r="E1327" i="8" s="1"/>
  <c r="D1328" i="8"/>
  <c r="E1328" i="8" s="1"/>
  <c r="D1329" i="8"/>
  <c r="E1329" i="8" s="1"/>
  <c r="D1330" i="8"/>
  <c r="E1330" i="8" s="1"/>
  <c r="D1331" i="8"/>
  <c r="E1331" i="8" s="1"/>
  <c r="D1332" i="8"/>
  <c r="E1332" i="8" s="1"/>
  <c r="D1333" i="8"/>
  <c r="E1333" i="8" s="1"/>
  <c r="D1334" i="8"/>
  <c r="E1334" i="8" s="1"/>
  <c r="D1335" i="8"/>
  <c r="E1335" i="8" s="1"/>
  <c r="D1336" i="8"/>
  <c r="E1336" i="8" s="1"/>
  <c r="D1337" i="8"/>
  <c r="E1337" i="8" s="1"/>
  <c r="D1338" i="8"/>
  <c r="E1338" i="8" s="1"/>
  <c r="D1339" i="8"/>
  <c r="E1339" i="8" s="1"/>
  <c r="D1340" i="8"/>
  <c r="E1340" i="8" s="1"/>
  <c r="D1341" i="8"/>
  <c r="E1341" i="8" s="1"/>
  <c r="D1342" i="8"/>
  <c r="E1342" i="8" s="1"/>
  <c r="D1343" i="8"/>
  <c r="E1343" i="8" s="1"/>
  <c r="D1344" i="8"/>
  <c r="E1344" i="8" s="1"/>
  <c r="D1345" i="8"/>
  <c r="E1345" i="8" s="1"/>
  <c r="D1346" i="8"/>
  <c r="E1346" i="8" s="1"/>
  <c r="D1347" i="8"/>
  <c r="E1347" i="8" s="1"/>
  <c r="D1348" i="8"/>
  <c r="E1348" i="8" s="1"/>
  <c r="D1349" i="8"/>
  <c r="E1349" i="8" s="1"/>
  <c r="D1350" i="8"/>
  <c r="E1350" i="8" s="1"/>
  <c r="D1351" i="8"/>
  <c r="E1351" i="8" s="1"/>
  <c r="D1352" i="8"/>
  <c r="E1352" i="8" s="1"/>
  <c r="D1353" i="8"/>
  <c r="E1353" i="8" s="1"/>
  <c r="D1354" i="8"/>
  <c r="E1354" i="8" s="1"/>
  <c r="D1355" i="8"/>
  <c r="E1355" i="8" s="1"/>
  <c r="D1356" i="8"/>
  <c r="E1356" i="8" s="1"/>
  <c r="D1357" i="8"/>
  <c r="E1357" i="8" s="1"/>
  <c r="D1358" i="8"/>
  <c r="E1358" i="8" s="1"/>
  <c r="D1359" i="8"/>
  <c r="E1359" i="8" s="1"/>
  <c r="D1360" i="8"/>
  <c r="E1360" i="8" s="1"/>
  <c r="D1361" i="8"/>
  <c r="E1361" i="8" s="1"/>
  <c r="D1362" i="8"/>
  <c r="E1362" i="8" s="1"/>
  <c r="D1363" i="8"/>
  <c r="E1363" i="8" s="1"/>
  <c r="D1364" i="8"/>
  <c r="E1364" i="8" s="1"/>
  <c r="D1365" i="8"/>
  <c r="E1365" i="8" s="1"/>
  <c r="D1366" i="8"/>
  <c r="E1366" i="8" s="1"/>
  <c r="D1367" i="8"/>
  <c r="E1367" i="8" s="1"/>
  <c r="D1368" i="8"/>
  <c r="E1368" i="8" s="1"/>
  <c r="D1369" i="8"/>
  <c r="E1369" i="8" s="1"/>
  <c r="D1370" i="8"/>
  <c r="E1370" i="8" s="1"/>
  <c r="D1371" i="8"/>
  <c r="E1371" i="8" s="1"/>
  <c r="D1372" i="8"/>
  <c r="E1372" i="8" s="1"/>
  <c r="D1373" i="8"/>
  <c r="E1373" i="8" s="1"/>
  <c r="D1374" i="8"/>
  <c r="E1374" i="8" s="1"/>
  <c r="D1375" i="8"/>
  <c r="E1375" i="8" s="1"/>
  <c r="D1376" i="8"/>
  <c r="E1376" i="8" s="1"/>
  <c r="D1377" i="8"/>
  <c r="E1377" i="8" s="1"/>
  <c r="D1378" i="8"/>
  <c r="E1378" i="8" s="1"/>
  <c r="D1379" i="8"/>
  <c r="E1379" i="8" s="1"/>
  <c r="D1380" i="8"/>
  <c r="E1380" i="8" s="1"/>
  <c r="D1381" i="8"/>
  <c r="E1381" i="8" s="1"/>
  <c r="D1382" i="8"/>
  <c r="E1382" i="8" s="1"/>
  <c r="D1383" i="8"/>
  <c r="E1383" i="8" s="1"/>
  <c r="D1384" i="8"/>
  <c r="E1384" i="8" s="1"/>
  <c r="D1385" i="8"/>
  <c r="E1385" i="8" s="1"/>
  <c r="D1386" i="8"/>
  <c r="E1386" i="8" s="1"/>
  <c r="D1387" i="8"/>
  <c r="E1387" i="8" s="1"/>
  <c r="D1388" i="8"/>
  <c r="E1388" i="8" s="1"/>
  <c r="D1389" i="8"/>
  <c r="E1389" i="8" s="1"/>
  <c r="D1390" i="8"/>
  <c r="E1390" i="8" s="1"/>
  <c r="D1391" i="8"/>
  <c r="E1391" i="8" s="1"/>
  <c r="D1392" i="8"/>
  <c r="E1392" i="8" s="1"/>
  <c r="D1393" i="8"/>
  <c r="E1393" i="8" s="1"/>
  <c r="D1394" i="8"/>
  <c r="E1394" i="8" s="1"/>
  <c r="D1395" i="8"/>
  <c r="E1395" i="8" s="1"/>
  <c r="D1396" i="8"/>
  <c r="E1396" i="8" s="1"/>
  <c r="D1397" i="8"/>
  <c r="E1397" i="8" s="1"/>
  <c r="D1398" i="8"/>
  <c r="E1398" i="8" s="1"/>
  <c r="D1399" i="8"/>
  <c r="E1399" i="8" s="1"/>
  <c r="D1400" i="8"/>
  <c r="E1400" i="8" s="1"/>
  <c r="D1401" i="8"/>
  <c r="E1401" i="8" s="1"/>
  <c r="D1402" i="8"/>
  <c r="E1402" i="8" s="1"/>
  <c r="D1403" i="8"/>
  <c r="E1403" i="8" s="1"/>
  <c r="D1404" i="8"/>
  <c r="E1404" i="8" s="1"/>
  <c r="D1405" i="8"/>
  <c r="E1405" i="8" s="1"/>
  <c r="D1406" i="8"/>
  <c r="E1406" i="8" s="1"/>
  <c r="D1407" i="8"/>
  <c r="E1407" i="8" s="1"/>
  <c r="D1408" i="8"/>
  <c r="E1408" i="8" s="1"/>
  <c r="D1409" i="8"/>
  <c r="E1409" i="8" s="1"/>
  <c r="D1410" i="8"/>
  <c r="E1410" i="8" s="1"/>
  <c r="D1411" i="8"/>
  <c r="E1411" i="8" s="1"/>
  <c r="D1412" i="8"/>
  <c r="E1412" i="8" s="1"/>
  <c r="D1413" i="8"/>
  <c r="E1413" i="8" s="1"/>
  <c r="D1414" i="8"/>
  <c r="E1414" i="8" s="1"/>
  <c r="D1415" i="8"/>
  <c r="E1415" i="8" s="1"/>
  <c r="D1416" i="8"/>
  <c r="E1416" i="8" s="1"/>
  <c r="D1417" i="8"/>
  <c r="E1417" i="8" s="1"/>
  <c r="D1418" i="8"/>
  <c r="E1418" i="8" s="1"/>
  <c r="D1419" i="8"/>
  <c r="E1419" i="8" s="1"/>
  <c r="D1420" i="8"/>
  <c r="E1420" i="8" s="1"/>
  <c r="D1421" i="8"/>
  <c r="E1421" i="8" s="1"/>
  <c r="D1422" i="8"/>
  <c r="E1422" i="8" s="1"/>
  <c r="D1423" i="8"/>
  <c r="E1423" i="8" s="1"/>
  <c r="D1424" i="8"/>
  <c r="E1424" i="8" s="1"/>
  <c r="D1425" i="8"/>
  <c r="E1425" i="8" s="1"/>
  <c r="D1426" i="8"/>
  <c r="E1426" i="8" s="1"/>
  <c r="D1427" i="8"/>
  <c r="E1427" i="8" s="1"/>
  <c r="D1428" i="8"/>
  <c r="E1428" i="8" s="1"/>
  <c r="D1429" i="8"/>
  <c r="E1429" i="8" s="1"/>
  <c r="D1430" i="8"/>
  <c r="E1430" i="8" s="1"/>
  <c r="D1431" i="8"/>
  <c r="E1431" i="8" s="1"/>
  <c r="D1432" i="8"/>
  <c r="E1432" i="8" s="1"/>
  <c r="D1433" i="8"/>
  <c r="E1433" i="8" s="1"/>
  <c r="D1434" i="8"/>
  <c r="E1434" i="8" s="1"/>
  <c r="D1435" i="8"/>
  <c r="E1435" i="8" s="1"/>
  <c r="D1436" i="8"/>
  <c r="E1436" i="8" s="1"/>
  <c r="D1437" i="8"/>
  <c r="E1437" i="8" s="1"/>
  <c r="D1438" i="8"/>
  <c r="E1438" i="8" s="1"/>
  <c r="D1439" i="8"/>
  <c r="E1439" i="8" s="1"/>
  <c r="D1440" i="8"/>
  <c r="E1440" i="8" s="1"/>
  <c r="D1441" i="8"/>
  <c r="E1441" i="8" s="1"/>
  <c r="D1442" i="8"/>
  <c r="E1442" i="8" s="1"/>
  <c r="D1443" i="8"/>
  <c r="E1443" i="8" s="1"/>
  <c r="D1444" i="8"/>
  <c r="E1444" i="8" s="1"/>
  <c r="D1445" i="8"/>
  <c r="E1445" i="8" s="1"/>
  <c r="D1446" i="8"/>
  <c r="E1446" i="8" s="1"/>
  <c r="D1447" i="8"/>
  <c r="E1447" i="8" s="1"/>
  <c r="D1448" i="8"/>
  <c r="E1448" i="8" s="1"/>
  <c r="D1449" i="8"/>
  <c r="E1449" i="8" s="1"/>
  <c r="D1450" i="8"/>
  <c r="E1450" i="8" s="1"/>
  <c r="D1451" i="8"/>
  <c r="E1451" i="8" s="1"/>
  <c r="D1452" i="8"/>
  <c r="E1452" i="8" s="1"/>
  <c r="D1453" i="8"/>
  <c r="E1453" i="8" s="1"/>
  <c r="D1454" i="8"/>
  <c r="E1454" i="8" s="1"/>
  <c r="D1455" i="8"/>
  <c r="E1455" i="8" s="1"/>
  <c r="D1456" i="8"/>
  <c r="E1456" i="8" s="1"/>
  <c r="D1457" i="8"/>
  <c r="E1457" i="8" s="1"/>
  <c r="D1458" i="8"/>
  <c r="E1458" i="8" s="1"/>
  <c r="D1459" i="8"/>
  <c r="E1459" i="8" s="1"/>
  <c r="D1460" i="8"/>
  <c r="E1460" i="8" s="1"/>
  <c r="D1461" i="8"/>
  <c r="E1461" i="8" s="1"/>
  <c r="D1462" i="8"/>
  <c r="E1462" i="8" s="1"/>
  <c r="D1463" i="8"/>
  <c r="E1463" i="8" s="1"/>
  <c r="D1464" i="8"/>
  <c r="E1464" i="8" s="1"/>
  <c r="D1465" i="8"/>
  <c r="E1465" i="8" s="1"/>
  <c r="D1466" i="8"/>
  <c r="E1466" i="8" s="1"/>
  <c r="D1467" i="8"/>
  <c r="E1467" i="8" s="1"/>
  <c r="D1468" i="8"/>
  <c r="E1468" i="8" s="1"/>
  <c r="D1469" i="8"/>
  <c r="E1469" i="8" s="1"/>
  <c r="D1470" i="8"/>
  <c r="E1470" i="8" s="1"/>
  <c r="D1471" i="8"/>
  <c r="E1471" i="8" s="1"/>
  <c r="D1472" i="8"/>
  <c r="E1472" i="8" s="1"/>
  <c r="D1473" i="8"/>
  <c r="E1473" i="8" s="1"/>
  <c r="D1474" i="8"/>
  <c r="E1474" i="8" s="1"/>
  <c r="D1475" i="8"/>
  <c r="E1475" i="8" s="1"/>
  <c r="D1476" i="8"/>
  <c r="E1476" i="8" s="1"/>
  <c r="D1477" i="8"/>
  <c r="E1477" i="8" s="1"/>
  <c r="D1478" i="8"/>
  <c r="E1478" i="8" s="1"/>
  <c r="D1479" i="8"/>
  <c r="E1479" i="8" s="1"/>
  <c r="D1480" i="8"/>
  <c r="E1480" i="8" s="1"/>
  <c r="D1481" i="8"/>
  <c r="E1481" i="8" s="1"/>
  <c r="D1482" i="8"/>
  <c r="E1482" i="8" s="1"/>
  <c r="D1483" i="8"/>
  <c r="E1483" i="8" s="1"/>
  <c r="D1484" i="8"/>
  <c r="E1484" i="8" s="1"/>
  <c r="D1485" i="8"/>
  <c r="E1485" i="8" s="1"/>
  <c r="D1486" i="8"/>
  <c r="E1486" i="8" s="1"/>
  <c r="D1487" i="8"/>
  <c r="E1487" i="8" s="1"/>
  <c r="D1488" i="8"/>
  <c r="E1488" i="8" s="1"/>
  <c r="D1489" i="8"/>
  <c r="E1489" i="8" s="1"/>
  <c r="D1490" i="8"/>
  <c r="E1490" i="8" s="1"/>
  <c r="D1491" i="8"/>
  <c r="E1491" i="8" s="1"/>
  <c r="D1492" i="8"/>
  <c r="E1492" i="8" s="1"/>
  <c r="D1493" i="8"/>
  <c r="E1493" i="8" s="1"/>
  <c r="D1494" i="8"/>
  <c r="E1494" i="8" s="1"/>
  <c r="D1495" i="8"/>
  <c r="E1495" i="8" s="1"/>
  <c r="D1496" i="8"/>
  <c r="E1496" i="8" s="1"/>
  <c r="D1497" i="8"/>
  <c r="E1497" i="8" s="1"/>
  <c r="D1498" i="8"/>
  <c r="E1498" i="8" s="1"/>
  <c r="D1499" i="8"/>
  <c r="E1499" i="8" s="1"/>
  <c r="D1500" i="8"/>
  <c r="E1500" i="8" s="1"/>
  <c r="D1501" i="8"/>
  <c r="E1501" i="8" s="1"/>
  <c r="D1502" i="8"/>
  <c r="E1502" i="8" s="1"/>
  <c r="D1503" i="8"/>
  <c r="E1503" i="8" s="1"/>
  <c r="D1504" i="8"/>
  <c r="E1504" i="8" s="1"/>
  <c r="D1505" i="8"/>
  <c r="E1505" i="8" s="1"/>
  <c r="D1506" i="8"/>
  <c r="E1506" i="8" s="1"/>
  <c r="D1507" i="8"/>
  <c r="E1507" i="8" s="1"/>
  <c r="D1508" i="8"/>
  <c r="E1508" i="8" s="1"/>
  <c r="D1509" i="8"/>
  <c r="E1509" i="8" s="1"/>
  <c r="D1510" i="8"/>
  <c r="E1510" i="8" s="1"/>
  <c r="D1511" i="8"/>
  <c r="E1511" i="8" s="1"/>
  <c r="D1512" i="8"/>
  <c r="E1512" i="8" s="1"/>
  <c r="D1513" i="8"/>
  <c r="E1513" i="8" s="1"/>
  <c r="D1514" i="8"/>
  <c r="E1514" i="8" s="1"/>
  <c r="D1515" i="8"/>
  <c r="E1515" i="8" s="1"/>
  <c r="D1516" i="8"/>
  <c r="E1516" i="8" s="1"/>
  <c r="D1517" i="8"/>
  <c r="E1517" i="8" s="1"/>
  <c r="D1518" i="8"/>
  <c r="E1518" i="8" s="1"/>
  <c r="D1519" i="8"/>
  <c r="E1519" i="8" s="1"/>
  <c r="D1520" i="8"/>
  <c r="E1520" i="8" s="1"/>
  <c r="D1521" i="8"/>
  <c r="E1521" i="8" s="1"/>
  <c r="D1522" i="8"/>
  <c r="E1522" i="8" s="1"/>
  <c r="D1523" i="8"/>
  <c r="E1523" i="8" s="1"/>
  <c r="D1524" i="8"/>
  <c r="E1524" i="8" s="1"/>
  <c r="D1525" i="8"/>
  <c r="E1525" i="8" s="1"/>
  <c r="D1526" i="8"/>
  <c r="E1526" i="8" s="1"/>
  <c r="D1527" i="8"/>
  <c r="E1527" i="8" s="1"/>
  <c r="D1528" i="8"/>
  <c r="E1528" i="8" s="1"/>
  <c r="D1529" i="8"/>
  <c r="E1529" i="8" s="1"/>
  <c r="D1530" i="8"/>
  <c r="E1530" i="8" s="1"/>
  <c r="D1531" i="8"/>
  <c r="E1531" i="8" s="1"/>
  <c r="D1532" i="8"/>
  <c r="E1532" i="8" s="1"/>
  <c r="D1533" i="8"/>
  <c r="E1533" i="8" s="1"/>
  <c r="D1534" i="8"/>
  <c r="E1534" i="8" s="1"/>
  <c r="D1535" i="8"/>
  <c r="E1535" i="8" s="1"/>
  <c r="D1536" i="8"/>
  <c r="E1536" i="8" s="1"/>
  <c r="D1537" i="8"/>
  <c r="E1537" i="8" s="1"/>
  <c r="D1538" i="8"/>
  <c r="E1538" i="8" s="1"/>
  <c r="D1539" i="8"/>
  <c r="E1539" i="8" s="1"/>
  <c r="D1540" i="8"/>
  <c r="E1540" i="8" s="1"/>
  <c r="D1541" i="8"/>
  <c r="E1541" i="8" s="1"/>
  <c r="D1542" i="8"/>
  <c r="E1542" i="8" s="1"/>
  <c r="D1543" i="8"/>
  <c r="E1543" i="8" s="1"/>
  <c r="D1544" i="8"/>
  <c r="E1544" i="8" s="1"/>
  <c r="D1545" i="8"/>
  <c r="E1545" i="8" s="1"/>
  <c r="D1546" i="8"/>
  <c r="E1546" i="8" s="1"/>
  <c r="D1547" i="8"/>
  <c r="E1547" i="8" s="1"/>
  <c r="D1548" i="8"/>
  <c r="E1548" i="8" s="1"/>
  <c r="D1549" i="8"/>
  <c r="E1549" i="8" s="1"/>
  <c r="D1550" i="8"/>
  <c r="E1550" i="8" s="1"/>
  <c r="D1551" i="8"/>
  <c r="E1551" i="8" s="1"/>
  <c r="D1552" i="8"/>
  <c r="E1552" i="8" s="1"/>
  <c r="D1553" i="8"/>
  <c r="E1553" i="8" s="1"/>
  <c r="D1554" i="8"/>
  <c r="E1554" i="8" s="1"/>
  <c r="D1555" i="8"/>
  <c r="E1555" i="8" s="1"/>
  <c r="D1556" i="8"/>
  <c r="E1556" i="8" s="1"/>
  <c r="D1557" i="8"/>
  <c r="E1557" i="8" s="1"/>
  <c r="D1558" i="8"/>
  <c r="E1558" i="8" s="1"/>
  <c r="D1559" i="8"/>
  <c r="E1559" i="8" s="1"/>
  <c r="D1560" i="8"/>
  <c r="E1560" i="8" s="1"/>
  <c r="D1561" i="8"/>
  <c r="E1561" i="8" s="1"/>
  <c r="D1562" i="8"/>
  <c r="E1562" i="8" s="1"/>
  <c r="D1563" i="8"/>
  <c r="E1563" i="8" s="1"/>
  <c r="D1564" i="8"/>
  <c r="E1564" i="8" s="1"/>
  <c r="D1565" i="8"/>
  <c r="E1565" i="8" s="1"/>
  <c r="D1566" i="8"/>
  <c r="E1566" i="8" s="1"/>
  <c r="D1567" i="8"/>
  <c r="E1567" i="8" s="1"/>
  <c r="D1568" i="8"/>
  <c r="E1568" i="8" s="1"/>
  <c r="D1569" i="8"/>
  <c r="E1569" i="8" s="1"/>
  <c r="D1570" i="8"/>
  <c r="E1570" i="8" s="1"/>
  <c r="D1571" i="8"/>
  <c r="E1571" i="8" s="1"/>
  <c r="D1572" i="8"/>
  <c r="E1572" i="8" s="1"/>
  <c r="D1573" i="8"/>
  <c r="E1573" i="8" s="1"/>
  <c r="D1574" i="8"/>
  <c r="E1574" i="8" s="1"/>
  <c r="D1575" i="8"/>
  <c r="E1575" i="8" s="1"/>
  <c r="D1576" i="8"/>
  <c r="E1576" i="8" s="1"/>
  <c r="D1577" i="8"/>
  <c r="E1577" i="8" s="1"/>
  <c r="D1578" i="8"/>
  <c r="E1578" i="8" s="1"/>
  <c r="D1579" i="8"/>
  <c r="E1579" i="8" s="1"/>
  <c r="D1580" i="8"/>
  <c r="E1580" i="8" s="1"/>
  <c r="D1581" i="8"/>
  <c r="E1581" i="8" s="1"/>
  <c r="D1582" i="8"/>
  <c r="E1582" i="8" s="1"/>
  <c r="D1583" i="8"/>
  <c r="E1583" i="8" s="1"/>
  <c r="D1584" i="8"/>
  <c r="E1584" i="8" s="1"/>
  <c r="D1585" i="8"/>
  <c r="E1585" i="8" s="1"/>
  <c r="D1586" i="8"/>
  <c r="E1586" i="8" s="1"/>
  <c r="D1587" i="8"/>
  <c r="E1587" i="8" s="1"/>
  <c r="D1588" i="8"/>
  <c r="E1588" i="8" s="1"/>
  <c r="D1589" i="8"/>
  <c r="E1589" i="8" s="1"/>
  <c r="D1590" i="8"/>
  <c r="E1590" i="8" s="1"/>
  <c r="D1591" i="8"/>
  <c r="E1591" i="8" s="1"/>
  <c r="D1592" i="8"/>
  <c r="E1592" i="8" s="1"/>
  <c r="D1593" i="8"/>
  <c r="E1593" i="8" s="1"/>
  <c r="D1594" i="8"/>
  <c r="E1594" i="8" s="1"/>
  <c r="D1595" i="8"/>
  <c r="E1595" i="8" s="1"/>
  <c r="D1596" i="8"/>
  <c r="E1596" i="8" s="1"/>
  <c r="D1597" i="8"/>
  <c r="E1597" i="8" s="1"/>
  <c r="D1598" i="8"/>
  <c r="E1598" i="8" s="1"/>
  <c r="D1599" i="8"/>
  <c r="E1599" i="8" s="1"/>
  <c r="D1600" i="8"/>
  <c r="E1600" i="8" s="1"/>
  <c r="D1601" i="8"/>
  <c r="E1601" i="8" s="1"/>
  <c r="D1602" i="8"/>
  <c r="E1602" i="8" s="1"/>
  <c r="D1603" i="8"/>
  <c r="E1603" i="8" s="1"/>
  <c r="D1604" i="8"/>
  <c r="E1604" i="8" s="1"/>
  <c r="D1605" i="8"/>
  <c r="E1605" i="8" s="1"/>
  <c r="D1606" i="8"/>
  <c r="E1606" i="8" s="1"/>
  <c r="D1607" i="8"/>
  <c r="E1607" i="8" s="1"/>
  <c r="D1608" i="8"/>
  <c r="E1608" i="8" s="1"/>
  <c r="D1609" i="8"/>
  <c r="E1609" i="8" s="1"/>
  <c r="D1610" i="8"/>
  <c r="E1610" i="8" s="1"/>
  <c r="D1611" i="8"/>
  <c r="E1611" i="8" s="1"/>
  <c r="D1612" i="8"/>
  <c r="E1612" i="8" s="1"/>
  <c r="D1613" i="8"/>
  <c r="E1613" i="8" s="1"/>
  <c r="D1614" i="8"/>
  <c r="E1614" i="8" s="1"/>
  <c r="D1615" i="8"/>
  <c r="E1615" i="8" s="1"/>
  <c r="D1616" i="8"/>
  <c r="E1616" i="8" s="1"/>
  <c r="D1617" i="8"/>
  <c r="E1617" i="8" s="1"/>
  <c r="D1618" i="8"/>
  <c r="E1618" i="8" s="1"/>
  <c r="D1619" i="8"/>
  <c r="E1619" i="8" s="1"/>
  <c r="D1620" i="8"/>
  <c r="E1620" i="8" s="1"/>
  <c r="D1621" i="8"/>
  <c r="E1621" i="8" s="1"/>
  <c r="D1622" i="8"/>
  <c r="E1622" i="8" s="1"/>
  <c r="D1623" i="8"/>
  <c r="E1623" i="8" s="1"/>
  <c r="D1624" i="8"/>
  <c r="E1624" i="8" s="1"/>
  <c r="D1625" i="8"/>
  <c r="E1625" i="8" s="1"/>
  <c r="D1626" i="8"/>
  <c r="E1626" i="8" s="1"/>
  <c r="D1627" i="8"/>
  <c r="E1627" i="8" s="1"/>
  <c r="D1628" i="8"/>
  <c r="E1628" i="8" s="1"/>
  <c r="D1629" i="8"/>
  <c r="E1629" i="8" s="1"/>
  <c r="D1630" i="8"/>
  <c r="E1630" i="8" s="1"/>
  <c r="D1631" i="8"/>
  <c r="E1631" i="8" s="1"/>
  <c r="D1632" i="8"/>
  <c r="E1632" i="8" s="1"/>
  <c r="D1633" i="8"/>
  <c r="E1633" i="8" s="1"/>
  <c r="D1634" i="8"/>
  <c r="E1634" i="8" s="1"/>
  <c r="D1635" i="8"/>
  <c r="E1635" i="8" s="1"/>
  <c r="D1636" i="8"/>
  <c r="E1636" i="8" s="1"/>
  <c r="D1637" i="8"/>
  <c r="E1637" i="8" s="1"/>
  <c r="D1638" i="8"/>
  <c r="E1638" i="8" s="1"/>
  <c r="D1639" i="8"/>
  <c r="E1639" i="8" s="1"/>
  <c r="D1640" i="8"/>
  <c r="E1640" i="8" s="1"/>
  <c r="D1641" i="8"/>
  <c r="E1641" i="8" s="1"/>
  <c r="D1642" i="8"/>
  <c r="E1642" i="8" s="1"/>
  <c r="D1643" i="8"/>
  <c r="E1643" i="8" s="1"/>
  <c r="D1644" i="8"/>
  <c r="E1644" i="8" s="1"/>
  <c r="D1645" i="8"/>
  <c r="E1645" i="8" s="1"/>
  <c r="D1646" i="8"/>
  <c r="E1646" i="8" s="1"/>
  <c r="D1647" i="8"/>
  <c r="E1647" i="8" s="1"/>
  <c r="D1648" i="8"/>
  <c r="E1648" i="8" s="1"/>
  <c r="D1649" i="8"/>
  <c r="E1649" i="8" s="1"/>
  <c r="D1650" i="8"/>
  <c r="E1650" i="8" s="1"/>
  <c r="D1651" i="8"/>
  <c r="E1651" i="8" s="1"/>
  <c r="D1652" i="8"/>
  <c r="E1652" i="8" s="1"/>
  <c r="D1653" i="8"/>
  <c r="E1653" i="8" s="1"/>
  <c r="D1654" i="8"/>
  <c r="E1654" i="8" s="1"/>
  <c r="D1655" i="8"/>
  <c r="E1655" i="8" s="1"/>
  <c r="D1656" i="8"/>
  <c r="E1656" i="8" s="1"/>
  <c r="D1657" i="8"/>
  <c r="E1657" i="8" s="1"/>
  <c r="D1658" i="8"/>
  <c r="E1658" i="8" s="1"/>
  <c r="D1659" i="8"/>
  <c r="E1659" i="8" s="1"/>
  <c r="D1660" i="8"/>
  <c r="E1660" i="8" s="1"/>
  <c r="D1661" i="8"/>
  <c r="E1661" i="8" s="1"/>
  <c r="D1662" i="8"/>
  <c r="E1662" i="8" s="1"/>
  <c r="D1663" i="8"/>
  <c r="E1663" i="8" s="1"/>
  <c r="D1664" i="8"/>
  <c r="E1664" i="8" s="1"/>
  <c r="D1665" i="8"/>
  <c r="E1665" i="8" s="1"/>
  <c r="D1666" i="8"/>
  <c r="E1666" i="8" s="1"/>
  <c r="D1667" i="8"/>
  <c r="E1667" i="8" s="1"/>
  <c r="D1668" i="8"/>
  <c r="E1668" i="8" s="1"/>
  <c r="D1669" i="8"/>
  <c r="E1669" i="8" s="1"/>
  <c r="D1670" i="8"/>
  <c r="E1670" i="8" s="1"/>
  <c r="D1671" i="8"/>
  <c r="E1671" i="8" s="1"/>
  <c r="D1672" i="8"/>
  <c r="E1672" i="8" s="1"/>
  <c r="D1673" i="8"/>
  <c r="E1673" i="8" s="1"/>
  <c r="D1674" i="8"/>
  <c r="E1674" i="8" s="1"/>
  <c r="D1675" i="8"/>
  <c r="E1675" i="8" s="1"/>
  <c r="D1676" i="8"/>
  <c r="E1676" i="8" s="1"/>
  <c r="D1677" i="8"/>
  <c r="E1677" i="8" s="1"/>
  <c r="D1678" i="8"/>
  <c r="E1678" i="8" s="1"/>
  <c r="D1679" i="8"/>
  <c r="E1679" i="8" s="1"/>
  <c r="D1680" i="8"/>
  <c r="E1680" i="8" s="1"/>
  <c r="D1681" i="8"/>
  <c r="E1681" i="8" s="1"/>
  <c r="D1682" i="8"/>
  <c r="E1682" i="8" s="1"/>
  <c r="D1683" i="8"/>
  <c r="E1683" i="8" s="1"/>
  <c r="D1684" i="8"/>
  <c r="E1684" i="8" s="1"/>
  <c r="D1685" i="8"/>
  <c r="E1685" i="8" s="1"/>
  <c r="D1686" i="8"/>
  <c r="E1686" i="8" s="1"/>
  <c r="D1687" i="8"/>
  <c r="E1687" i="8" s="1"/>
  <c r="D1688" i="8"/>
  <c r="E1688" i="8" s="1"/>
  <c r="D1689" i="8"/>
  <c r="E1689" i="8" s="1"/>
  <c r="D1690" i="8"/>
  <c r="E1690" i="8" s="1"/>
  <c r="D1691" i="8"/>
  <c r="E1691" i="8" s="1"/>
  <c r="D1692" i="8"/>
  <c r="E1692" i="8" s="1"/>
  <c r="D1693" i="8"/>
  <c r="E1693" i="8" s="1"/>
  <c r="D1694" i="8"/>
  <c r="E1694" i="8" s="1"/>
  <c r="D1695" i="8"/>
  <c r="E1695" i="8" s="1"/>
  <c r="D1696" i="8"/>
  <c r="E1696" i="8" s="1"/>
  <c r="D1697" i="8"/>
  <c r="E1697" i="8" s="1"/>
  <c r="D1698" i="8"/>
  <c r="E1698" i="8" s="1"/>
  <c r="D1699" i="8"/>
  <c r="E1699" i="8" s="1"/>
  <c r="D1700" i="8"/>
  <c r="E1700" i="8" s="1"/>
  <c r="D1701" i="8"/>
  <c r="E1701" i="8" s="1"/>
  <c r="D1702" i="8"/>
  <c r="E1702" i="8" s="1"/>
  <c r="D1703" i="8"/>
  <c r="E1703" i="8" s="1"/>
  <c r="D1704" i="8"/>
  <c r="E1704" i="8" s="1"/>
  <c r="D1705" i="8"/>
  <c r="E1705" i="8" s="1"/>
  <c r="D1706" i="8"/>
  <c r="E1706" i="8" s="1"/>
  <c r="D1707" i="8"/>
  <c r="E1707" i="8" s="1"/>
  <c r="D1708" i="8"/>
  <c r="E1708" i="8" s="1"/>
  <c r="D1709" i="8"/>
  <c r="E1709" i="8" s="1"/>
  <c r="D1710" i="8"/>
  <c r="E1710" i="8" s="1"/>
  <c r="D1711" i="8"/>
  <c r="E1711" i="8" s="1"/>
  <c r="D1712" i="8"/>
  <c r="E1712" i="8" s="1"/>
  <c r="D1713" i="8"/>
  <c r="E1713" i="8" s="1"/>
  <c r="D1714" i="8"/>
  <c r="E1714" i="8" s="1"/>
  <c r="D1715" i="8"/>
  <c r="E1715" i="8" s="1"/>
  <c r="D1716" i="8"/>
  <c r="E1716" i="8" s="1"/>
  <c r="D1717" i="8"/>
  <c r="E1717" i="8" s="1"/>
  <c r="D1718" i="8"/>
  <c r="E1718" i="8" s="1"/>
  <c r="D1719" i="8"/>
  <c r="E1719" i="8" s="1"/>
  <c r="D1720" i="8"/>
  <c r="E1720" i="8" s="1"/>
  <c r="D1721" i="8"/>
  <c r="E1721" i="8" s="1"/>
  <c r="D1722" i="8"/>
  <c r="E1722" i="8" s="1"/>
  <c r="D1723" i="8"/>
  <c r="E1723" i="8" s="1"/>
  <c r="D1724" i="8"/>
  <c r="E1724" i="8" s="1"/>
  <c r="D1725" i="8"/>
  <c r="E1725" i="8" s="1"/>
  <c r="D1726" i="8"/>
  <c r="E1726" i="8" s="1"/>
  <c r="D1727" i="8"/>
  <c r="E1727" i="8" s="1"/>
  <c r="D1728" i="8"/>
  <c r="E1728" i="8" s="1"/>
  <c r="D1729" i="8"/>
  <c r="E1729" i="8" s="1"/>
  <c r="D1730" i="8"/>
  <c r="E1730" i="8" s="1"/>
  <c r="D1731" i="8"/>
  <c r="E1731" i="8" s="1"/>
  <c r="D1732" i="8"/>
  <c r="E1732" i="8" s="1"/>
  <c r="D1733" i="8"/>
  <c r="E1733" i="8" s="1"/>
  <c r="D1734" i="8"/>
  <c r="E1734" i="8" s="1"/>
  <c r="D1735" i="8"/>
  <c r="E1735" i="8" s="1"/>
  <c r="D1736" i="8"/>
  <c r="E1736" i="8" s="1"/>
  <c r="D1737" i="8"/>
  <c r="E1737" i="8" s="1"/>
  <c r="D1738" i="8"/>
  <c r="E1738" i="8" s="1"/>
  <c r="D1739" i="8"/>
  <c r="E1739" i="8" s="1"/>
  <c r="D1740" i="8"/>
  <c r="E1740" i="8" s="1"/>
  <c r="D1741" i="8"/>
  <c r="E1741" i="8" s="1"/>
  <c r="D1742" i="8"/>
  <c r="E1742" i="8" s="1"/>
  <c r="D1743" i="8"/>
  <c r="E1743" i="8" s="1"/>
  <c r="D1744" i="8"/>
  <c r="E1744" i="8" s="1"/>
  <c r="D1745" i="8"/>
  <c r="E1745" i="8" s="1"/>
  <c r="D1746" i="8"/>
  <c r="E1746" i="8" s="1"/>
  <c r="D1747" i="8"/>
  <c r="E1747" i="8" s="1"/>
  <c r="D1748" i="8"/>
  <c r="E1748" i="8" s="1"/>
  <c r="D1749" i="8"/>
  <c r="E1749" i="8" s="1"/>
  <c r="D1750" i="8"/>
  <c r="E1750" i="8" s="1"/>
  <c r="D1751" i="8"/>
  <c r="E1751" i="8" s="1"/>
  <c r="D1752" i="8"/>
  <c r="E1752" i="8" s="1"/>
  <c r="D1753" i="8"/>
  <c r="E1753" i="8" s="1"/>
  <c r="D1754" i="8"/>
  <c r="E1754" i="8" s="1"/>
  <c r="D1755" i="8"/>
  <c r="E1755" i="8" s="1"/>
  <c r="D1756" i="8"/>
  <c r="E1756" i="8" s="1"/>
  <c r="D1757" i="8"/>
  <c r="E1757" i="8" s="1"/>
  <c r="D1758" i="8"/>
  <c r="E1758" i="8" s="1"/>
  <c r="D1759" i="8"/>
  <c r="E1759" i="8" s="1"/>
  <c r="D1760" i="8"/>
  <c r="E1760" i="8" s="1"/>
  <c r="D1761" i="8"/>
  <c r="E1761" i="8" s="1"/>
  <c r="D1762" i="8"/>
  <c r="E1762" i="8" s="1"/>
  <c r="D1763" i="8"/>
  <c r="E1763" i="8" s="1"/>
  <c r="D1764" i="8"/>
  <c r="E1764" i="8" s="1"/>
  <c r="D1765" i="8"/>
  <c r="E1765" i="8" s="1"/>
  <c r="D1766" i="8"/>
  <c r="E1766" i="8" s="1"/>
  <c r="D1767" i="8"/>
  <c r="E1767" i="8" s="1"/>
  <c r="D1768" i="8"/>
  <c r="E1768" i="8" s="1"/>
  <c r="D1769" i="8"/>
  <c r="E1769" i="8" s="1"/>
  <c r="D1770" i="8"/>
  <c r="E1770" i="8" s="1"/>
  <c r="D1771" i="8"/>
  <c r="E1771" i="8" s="1"/>
  <c r="D1772" i="8"/>
  <c r="E1772" i="8" s="1"/>
  <c r="D1773" i="8"/>
  <c r="E1773" i="8" s="1"/>
  <c r="D1774" i="8"/>
  <c r="E1774" i="8" s="1"/>
  <c r="D1775" i="8"/>
  <c r="E1775" i="8" s="1"/>
  <c r="D1776" i="8"/>
  <c r="E1776" i="8" s="1"/>
  <c r="D1777" i="8"/>
  <c r="E1777" i="8" s="1"/>
  <c r="D1778" i="8"/>
  <c r="E1778" i="8" s="1"/>
  <c r="D1779" i="8"/>
  <c r="E1779" i="8" s="1"/>
  <c r="D1780" i="8"/>
  <c r="E1780" i="8" s="1"/>
  <c r="D1781" i="8"/>
  <c r="E1781" i="8" s="1"/>
  <c r="D1782" i="8"/>
  <c r="E1782" i="8" s="1"/>
  <c r="D1783" i="8"/>
  <c r="E1783" i="8" s="1"/>
  <c r="D1784" i="8"/>
  <c r="E1784" i="8" s="1"/>
  <c r="D1785" i="8"/>
  <c r="E1785" i="8" s="1"/>
  <c r="D1786" i="8"/>
  <c r="E1786" i="8" s="1"/>
  <c r="D1787" i="8"/>
  <c r="E1787" i="8" s="1"/>
  <c r="D1788" i="8"/>
  <c r="E1788" i="8" s="1"/>
  <c r="D1789" i="8"/>
  <c r="E1789" i="8" s="1"/>
  <c r="D1790" i="8"/>
  <c r="E1790" i="8" s="1"/>
  <c r="D1791" i="8"/>
  <c r="E1791" i="8" s="1"/>
  <c r="D1792" i="8"/>
  <c r="E1792" i="8" s="1"/>
  <c r="D1793" i="8"/>
  <c r="E1793" i="8" s="1"/>
  <c r="D1794" i="8"/>
  <c r="E1794" i="8" s="1"/>
  <c r="D1795" i="8"/>
  <c r="E1795" i="8" s="1"/>
  <c r="D1796" i="8"/>
  <c r="E1796" i="8" s="1"/>
  <c r="D1797" i="8"/>
  <c r="E1797" i="8" s="1"/>
  <c r="D1798" i="8"/>
  <c r="E1798" i="8" s="1"/>
  <c r="D1799" i="8"/>
  <c r="E1799" i="8" s="1"/>
  <c r="D1800" i="8"/>
  <c r="E1800" i="8" s="1"/>
  <c r="D1801" i="8"/>
  <c r="E1801" i="8" s="1"/>
  <c r="D1802" i="8"/>
  <c r="E1802" i="8" s="1"/>
  <c r="D1803" i="8"/>
  <c r="E1803" i="8" s="1"/>
  <c r="D1804" i="8"/>
  <c r="E1804" i="8" s="1"/>
  <c r="D1805" i="8"/>
  <c r="E1805" i="8" s="1"/>
  <c r="D1806" i="8"/>
  <c r="E1806" i="8" s="1"/>
  <c r="D1807" i="8"/>
  <c r="E1807" i="8" s="1"/>
  <c r="D1808" i="8"/>
  <c r="E1808" i="8" s="1"/>
  <c r="D1809" i="8"/>
  <c r="E1809" i="8" s="1"/>
  <c r="D1810" i="8"/>
  <c r="E1810" i="8" s="1"/>
  <c r="D1811" i="8"/>
  <c r="E1811" i="8" s="1"/>
  <c r="D1812" i="8"/>
  <c r="E1812" i="8" s="1"/>
  <c r="D1813" i="8"/>
  <c r="E1813" i="8" s="1"/>
  <c r="D1814" i="8"/>
  <c r="E1814" i="8" s="1"/>
  <c r="D1815" i="8"/>
  <c r="E1815" i="8" s="1"/>
  <c r="D1816" i="8"/>
  <c r="E1816" i="8" s="1"/>
  <c r="D1817" i="8"/>
  <c r="E1817" i="8" s="1"/>
  <c r="D1818" i="8"/>
  <c r="E1818" i="8" s="1"/>
  <c r="D1819" i="8"/>
  <c r="E1819" i="8" s="1"/>
  <c r="D1820" i="8"/>
  <c r="E1820" i="8" s="1"/>
  <c r="D1821" i="8"/>
  <c r="E1821" i="8" s="1"/>
  <c r="D1822" i="8"/>
  <c r="E1822" i="8" s="1"/>
  <c r="D1823" i="8"/>
  <c r="E1823" i="8" s="1"/>
  <c r="D1824" i="8"/>
  <c r="E1824" i="8" s="1"/>
  <c r="D1825" i="8"/>
  <c r="E1825" i="8" s="1"/>
  <c r="D1826" i="8"/>
  <c r="E1826" i="8" s="1"/>
  <c r="D1827" i="8"/>
  <c r="E1827" i="8" s="1"/>
  <c r="D1828" i="8"/>
  <c r="E1828" i="8" s="1"/>
  <c r="D1829" i="8"/>
  <c r="E1829" i="8" s="1"/>
  <c r="D1830" i="8"/>
  <c r="E1830" i="8" s="1"/>
  <c r="D1831" i="8"/>
  <c r="E1831" i="8" s="1"/>
  <c r="D1832" i="8"/>
  <c r="E1832" i="8" s="1"/>
  <c r="D1833" i="8"/>
  <c r="E1833" i="8" s="1"/>
  <c r="D1834" i="8"/>
  <c r="E1834" i="8" s="1"/>
  <c r="D1835" i="8"/>
  <c r="E1835" i="8" s="1"/>
  <c r="D1836" i="8"/>
  <c r="E1836" i="8" s="1"/>
  <c r="D1837" i="8"/>
  <c r="E1837" i="8" s="1"/>
  <c r="D1838" i="8"/>
  <c r="E1838" i="8" s="1"/>
  <c r="D1839" i="8"/>
  <c r="E1839" i="8" s="1"/>
  <c r="D1840" i="8"/>
  <c r="E1840" i="8" s="1"/>
  <c r="D1841" i="8"/>
  <c r="E1841" i="8" s="1"/>
  <c r="D1842" i="8"/>
  <c r="E1842" i="8" s="1"/>
  <c r="D1843" i="8"/>
  <c r="E1843" i="8" s="1"/>
  <c r="D1844" i="8"/>
  <c r="E1844" i="8" s="1"/>
  <c r="D1845" i="8"/>
  <c r="E1845" i="8" s="1"/>
  <c r="D1846" i="8"/>
  <c r="E1846" i="8" s="1"/>
  <c r="D1847" i="8"/>
  <c r="E1847" i="8" s="1"/>
  <c r="D1848" i="8"/>
  <c r="E1848" i="8" s="1"/>
  <c r="D1849" i="8"/>
  <c r="E1849" i="8" s="1"/>
  <c r="D1850" i="8"/>
  <c r="E1850" i="8" s="1"/>
  <c r="D1851" i="8"/>
  <c r="E1851" i="8" s="1"/>
  <c r="D1852" i="8"/>
  <c r="E1852" i="8" s="1"/>
  <c r="D1853" i="8"/>
  <c r="E1853" i="8" s="1"/>
  <c r="D1854" i="8"/>
  <c r="E1854" i="8" s="1"/>
  <c r="D1855" i="8"/>
  <c r="E1855" i="8" s="1"/>
  <c r="D1856" i="8"/>
  <c r="E1856" i="8" s="1"/>
  <c r="D1857" i="8"/>
  <c r="E1857" i="8" s="1"/>
  <c r="D1858" i="8"/>
  <c r="E1858" i="8" s="1"/>
  <c r="D1859" i="8"/>
  <c r="E1859" i="8" s="1"/>
  <c r="D1860" i="8"/>
  <c r="E1860" i="8" s="1"/>
  <c r="D1861" i="8"/>
  <c r="E1861" i="8" s="1"/>
  <c r="D1862" i="8"/>
  <c r="E1862" i="8" s="1"/>
  <c r="D1863" i="8"/>
  <c r="E1863" i="8" s="1"/>
  <c r="D1864" i="8"/>
  <c r="E1864" i="8" s="1"/>
  <c r="D1865" i="8"/>
  <c r="E1865" i="8" s="1"/>
  <c r="D1866" i="8"/>
  <c r="E1866" i="8" s="1"/>
  <c r="D1867" i="8"/>
  <c r="E1867" i="8" s="1"/>
  <c r="D1868" i="8"/>
  <c r="E1868" i="8" s="1"/>
  <c r="D1869" i="8"/>
  <c r="E1869" i="8" s="1"/>
  <c r="D1870" i="8"/>
  <c r="E1870" i="8" s="1"/>
  <c r="D1871" i="8"/>
  <c r="E1871" i="8" s="1"/>
  <c r="D1872" i="8"/>
  <c r="E1872" i="8" s="1"/>
  <c r="D1873" i="8"/>
  <c r="E1873" i="8" s="1"/>
  <c r="D1874" i="8"/>
  <c r="E1874" i="8" s="1"/>
  <c r="D1875" i="8"/>
  <c r="E1875" i="8" s="1"/>
  <c r="D1876" i="8"/>
  <c r="E1876" i="8" s="1"/>
  <c r="D1877" i="8"/>
  <c r="E1877" i="8" s="1"/>
  <c r="D1878" i="8"/>
  <c r="E1878" i="8" s="1"/>
  <c r="D1879" i="8"/>
  <c r="E1879" i="8" s="1"/>
  <c r="D1880" i="8"/>
  <c r="E1880" i="8" s="1"/>
  <c r="D1881" i="8"/>
  <c r="E1881" i="8" s="1"/>
  <c r="D1882" i="8"/>
  <c r="E1882" i="8" s="1"/>
  <c r="D1883" i="8"/>
  <c r="E1883" i="8" s="1"/>
  <c r="D1884" i="8"/>
  <c r="E1884" i="8" s="1"/>
  <c r="D1885" i="8"/>
  <c r="E1885" i="8" s="1"/>
  <c r="D1886" i="8"/>
  <c r="E1886" i="8" s="1"/>
  <c r="D1887" i="8"/>
  <c r="E1887" i="8" s="1"/>
  <c r="D1888" i="8"/>
  <c r="E1888" i="8" s="1"/>
  <c r="D1889" i="8"/>
  <c r="E1889" i="8" s="1"/>
  <c r="D1890" i="8"/>
  <c r="E1890" i="8" s="1"/>
  <c r="D1891" i="8"/>
  <c r="E1891" i="8" s="1"/>
  <c r="D1892" i="8"/>
  <c r="E1892" i="8" s="1"/>
  <c r="D1893" i="8"/>
  <c r="E1893" i="8" s="1"/>
  <c r="D1894" i="8"/>
  <c r="E1894" i="8" s="1"/>
  <c r="D1895" i="8"/>
  <c r="E1895" i="8" s="1"/>
  <c r="D1896" i="8"/>
  <c r="E1896" i="8" s="1"/>
  <c r="D1897" i="8"/>
  <c r="E1897" i="8" s="1"/>
  <c r="D1898" i="8"/>
  <c r="E1898" i="8" s="1"/>
  <c r="D1899" i="8"/>
  <c r="E1899" i="8" s="1"/>
  <c r="D1900" i="8"/>
  <c r="E1900" i="8" s="1"/>
  <c r="D1901" i="8"/>
  <c r="E1901" i="8" s="1"/>
  <c r="D1902" i="8"/>
  <c r="E1902" i="8" s="1"/>
  <c r="D1903" i="8"/>
  <c r="E1903" i="8" s="1"/>
  <c r="D1904" i="8"/>
  <c r="E1904" i="8" s="1"/>
  <c r="D1905" i="8"/>
  <c r="E1905" i="8" s="1"/>
  <c r="D1906" i="8"/>
  <c r="E1906" i="8" s="1"/>
  <c r="D1907" i="8"/>
  <c r="E1907" i="8" s="1"/>
  <c r="D1908" i="8"/>
  <c r="E1908" i="8" s="1"/>
  <c r="D1909" i="8"/>
  <c r="E1909" i="8" s="1"/>
  <c r="D1910" i="8"/>
  <c r="E1910" i="8" s="1"/>
  <c r="D1911" i="8"/>
  <c r="E1911" i="8" s="1"/>
  <c r="D1912" i="8"/>
  <c r="E1912" i="8" s="1"/>
  <c r="D1913" i="8"/>
  <c r="E1913" i="8" s="1"/>
  <c r="D1914" i="8"/>
  <c r="E1914" i="8" s="1"/>
  <c r="D1915" i="8"/>
  <c r="E1915" i="8" s="1"/>
  <c r="D1916" i="8"/>
  <c r="E1916" i="8" s="1"/>
  <c r="D1917" i="8"/>
  <c r="E1917" i="8" s="1"/>
  <c r="D1918" i="8"/>
  <c r="E1918" i="8" s="1"/>
  <c r="D1919" i="8"/>
  <c r="E1919" i="8" s="1"/>
  <c r="D1920" i="8"/>
  <c r="E1920" i="8" s="1"/>
  <c r="D1921" i="8"/>
  <c r="E1921" i="8" s="1"/>
  <c r="D1922" i="8"/>
  <c r="E1922" i="8" s="1"/>
  <c r="D1923" i="8"/>
  <c r="E1923" i="8" s="1"/>
  <c r="D1924" i="8"/>
  <c r="E1924" i="8" s="1"/>
  <c r="D1925" i="8"/>
  <c r="E1925" i="8" s="1"/>
  <c r="D1926" i="8"/>
  <c r="E1926" i="8" s="1"/>
  <c r="D1927" i="8"/>
  <c r="E1927" i="8" s="1"/>
  <c r="D1928" i="8"/>
  <c r="E1928" i="8" s="1"/>
  <c r="D1929" i="8"/>
  <c r="E1929" i="8" s="1"/>
  <c r="D1930" i="8"/>
  <c r="E1930" i="8" s="1"/>
  <c r="D1931" i="8"/>
  <c r="E1931" i="8" s="1"/>
  <c r="D1932" i="8"/>
  <c r="E1932" i="8" s="1"/>
  <c r="D1933" i="8"/>
  <c r="E1933" i="8" s="1"/>
  <c r="D1934" i="8"/>
  <c r="E1934" i="8" s="1"/>
  <c r="D1935" i="8"/>
  <c r="E1935" i="8" s="1"/>
  <c r="D1936" i="8"/>
  <c r="E1936" i="8" s="1"/>
  <c r="D1937" i="8"/>
  <c r="E1937" i="8" s="1"/>
  <c r="D1938" i="8"/>
  <c r="E1938" i="8" s="1"/>
  <c r="D1939" i="8"/>
  <c r="E1939" i="8" s="1"/>
  <c r="D1940" i="8"/>
  <c r="E1940" i="8" s="1"/>
  <c r="D1941" i="8"/>
  <c r="E1941" i="8" s="1"/>
  <c r="D1942" i="8"/>
  <c r="E1942" i="8" s="1"/>
  <c r="D1943" i="8"/>
  <c r="E1943" i="8" s="1"/>
  <c r="D1944" i="8"/>
  <c r="E1944" i="8" s="1"/>
  <c r="D1945" i="8"/>
  <c r="E1945" i="8" s="1"/>
  <c r="D1946" i="8"/>
  <c r="E1946" i="8" s="1"/>
  <c r="D1947" i="8"/>
  <c r="E1947" i="8" s="1"/>
  <c r="D1948" i="8"/>
  <c r="E1948" i="8" s="1"/>
  <c r="D1949" i="8"/>
  <c r="E1949" i="8" s="1"/>
  <c r="D1950" i="8"/>
  <c r="E1950" i="8" s="1"/>
  <c r="D1951" i="8"/>
  <c r="E1951" i="8" s="1"/>
  <c r="D1952" i="8"/>
  <c r="E1952" i="8" s="1"/>
  <c r="D1953" i="8"/>
  <c r="E1953" i="8" s="1"/>
  <c r="D1954" i="8"/>
  <c r="E1954" i="8" s="1"/>
  <c r="D1955" i="8"/>
  <c r="E1955" i="8" s="1"/>
  <c r="D1956" i="8"/>
  <c r="E1956" i="8" s="1"/>
  <c r="D1957" i="8"/>
  <c r="E1957" i="8" s="1"/>
  <c r="D1958" i="8"/>
  <c r="E1958" i="8" s="1"/>
  <c r="D1959" i="8"/>
  <c r="E1959" i="8" s="1"/>
  <c r="D1960" i="8"/>
  <c r="E1960" i="8" s="1"/>
  <c r="D1961" i="8"/>
  <c r="E1961" i="8" s="1"/>
  <c r="D1962" i="8"/>
  <c r="E1962" i="8" s="1"/>
  <c r="D1963" i="8"/>
  <c r="E1963" i="8" s="1"/>
  <c r="D1964" i="8"/>
  <c r="E1964" i="8" s="1"/>
  <c r="D1965" i="8"/>
  <c r="E1965" i="8" s="1"/>
  <c r="D1966" i="8"/>
  <c r="E1966" i="8" s="1"/>
  <c r="D1967" i="8"/>
  <c r="E1967" i="8" s="1"/>
  <c r="D1968" i="8"/>
  <c r="E1968" i="8" s="1"/>
  <c r="D1969" i="8"/>
  <c r="E1969" i="8" s="1"/>
  <c r="D1970" i="8"/>
  <c r="E1970" i="8" s="1"/>
  <c r="D1971" i="8"/>
  <c r="E1971" i="8" s="1"/>
  <c r="D1972" i="8"/>
  <c r="E1972" i="8" s="1"/>
  <c r="D1973" i="8"/>
  <c r="E1973" i="8" s="1"/>
  <c r="D1974" i="8"/>
  <c r="E1974" i="8" s="1"/>
  <c r="D1975" i="8"/>
  <c r="E1975" i="8" s="1"/>
  <c r="D1976" i="8"/>
  <c r="E1976" i="8" s="1"/>
  <c r="D1977" i="8"/>
  <c r="E1977" i="8" s="1"/>
  <c r="D1978" i="8"/>
  <c r="E1978" i="8" s="1"/>
  <c r="D1979" i="8"/>
  <c r="E1979" i="8" s="1"/>
  <c r="D1980" i="8"/>
  <c r="E1980" i="8" s="1"/>
  <c r="D1981" i="8"/>
  <c r="E1981" i="8" s="1"/>
  <c r="D1982" i="8"/>
  <c r="E1982" i="8" s="1"/>
  <c r="D1983" i="8"/>
  <c r="E1983" i="8" s="1"/>
  <c r="D1984" i="8"/>
  <c r="E1984" i="8" s="1"/>
  <c r="D1985" i="8"/>
  <c r="E1985" i="8" s="1"/>
  <c r="D1986" i="8"/>
  <c r="E1986" i="8" s="1"/>
  <c r="D1987" i="8"/>
  <c r="E1987" i="8" s="1"/>
  <c r="D1988" i="8"/>
  <c r="E1988" i="8" s="1"/>
  <c r="D1989" i="8"/>
  <c r="E1989" i="8" s="1"/>
  <c r="D1990" i="8"/>
  <c r="E1990" i="8" s="1"/>
  <c r="D1991" i="8"/>
  <c r="E1991" i="8" s="1"/>
  <c r="D1992" i="8"/>
  <c r="E1992" i="8" s="1"/>
  <c r="D1993" i="8"/>
  <c r="E1993" i="8" s="1"/>
  <c r="D1994" i="8"/>
  <c r="E1994" i="8" s="1"/>
  <c r="D1995" i="8"/>
  <c r="E1995" i="8" s="1"/>
  <c r="D1996" i="8"/>
  <c r="E1996" i="8" s="1"/>
  <c r="D1997" i="8"/>
  <c r="E1997" i="8" s="1"/>
  <c r="D1998" i="8"/>
  <c r="E1998" i="8" s="1"/>
  <c r="D1999" i="8"/>
  <c r="E1999" i="8" s="1"/>
  <c r="D2000" i="8"/>
  <c r="E2000" i="8" s="1"/>
  <c r="D2001" i="8"/>
  <c r="E2001" i="8" s="1"/>
  <c r="D2002" i="8"/>
  <c r="E2002" i="8" s="1"/>
  <c r="D2003" i="8"/>
  <c r="E2003" i="8" s="1"/>
  <c r="D2004" i="8"/>
  <c r="E2004" i="8" s="1"/>
  <c r="D2005" i="8"/>
  <c r="E2005" i="8" s="1"/>
  <c r="D2006" i="8"/>
  <c r="E2006" i="8" s="1"/>
  <c r="D2007" i="8"/>
  <c r="E2007" i="8" s="1"/>
  <c r="D2008" i="8"/>
  <c r="E2008" i="8" s="1"/>
  <c r="D2009" i="8"/>
  <c r="E2009" i="8" s="1"/>
  <c r="D2010" i="8"/>
  <c r="E2010" i="8" s="1"/>
  <c r="D2011" i="8"/>
  <c r="E2011" i="8" s="1"/>
  <c r="D2012" i="8"/>
  <c r="E2012" i="8" s="1"/>
  <c r="D2013" i="8"/>
  <c r="E2013" i="8" s="1"/>
  <c r="D2014" i="8"/>
  <c r="E2014" i="8" s="1"/>
  <c r="D2015" i="8"/>
  <c r="E2015" i="8" s="1"/>
  <c r="D2016" i="8"/>
  <c r="E2016" i="8" s="1"/>
  <c r="D2017" i="8"/>
  <c r="E2017" i="8" s="1"/>
  <c r="D2018" i="8"/>
  <c r="E2018" i="8" s="1"/>
  <c r="D2019" i="8"/>
  <c r="E2019" i="8" s="1"/>
  <c r="D2020" i="8"/>
  <c r="E2020" i="8" s="1"/>
  <c r="D2021" i="8"/>
  <c r="E2021" i="8" s="1"/>
  <c r="D2022" i="8"/>
  <c r="E2022" i="8" s="1"/>
  <c r="D2023" i="8"/>
  <c r="E2023" i="8" s="1"/>
  <c r="D2024" i="8"/>
  <c r="E2024" i="8" s="1"/>
  <c r="D2025" i="8"/>
  <c r="E2025" i="8" s="1"/>
  <c r="D2026" i="8"/>
  <c r="E2026" i="8" s="1"/>
  <c r="D2027" i="8"/>
  <c r="E2027" i="8" s="1"/>
  <c r="D2028" i="8"/>
  <c r="E2028" i="8" s="1"/>
  <c r="D2029" i="8"/>
  <c r="E2029" i="8" s="1"/>
  <c r="D2030" i="8"/>
  <c r="E2030" i="8" s="1"/>
  <c r="D2031" i="8"/>
  <c r="E2031" i="8" s="1"/>
  <c r="D2032" i="8"/>
  <c r="E2032" i="8" s="1"/>
  <c r="D2033" i="8"/>
  <c r="E2033" i="8" s="1"/>
  <c r="D2034" i="8"/>
  <c r="E2034" i="8" s="1"/>
  <c r="D2035" i="8"/>
  <c r="E2035" i="8" s="1"/>
  <c r="D2036" i="8"/>
  <c r="E2036" i="8" s="1"/>
  <c r="D2037" i="8"/>
  <c r="E2037" i="8" s="1"/>
  <c r="D2038" i="8"/>
  <c r="E2038" i="8" s="1"/>
  <c r="D2039" i="8"/>
  <c r="E2039" i="8" s="1"/>
  <c r="D2040" i="8"/>
  <c r="E2040" i="8" s="1"/>
  <c r="D2041" i="8"/>
  <c r="E2041" i="8" s="1"/>
  <c r="D2042" i="8"/>
  <c r="E2042" i="8" s="1"/>
  <c r="D2043" i="8"/>
  <c r="E2043" i="8" s="1"/>
  <c r="D2044" i="8"/>
  <c r="E2044" i="8" s="1"/>
  <c r="D2045" i="8"/>
  <c r="E2045" i="8" s="1"/>
  <c r="D2046" i="8"/>
  <c r="E2046" i="8" s="1"/>
  <c r="D2047" i="8"/>
  <c r="E2047" i="8" s="1"/>
  <c r="D2048" i="8"/>
  <c r="E2048" i="8" s="1"/>
  <c r="D2049" i="8"/>
  <c r="E2049" i="8" s="1"/>
  <c r="D2050" i="8"/>
  <c r="E2050" i="8" s="1"/>
  <c r="D2051" i="8"/>
  <c r="E2051" i="8" s="1"/>
  <c r="D2052" i="8"/>
  <c r="E2052" i="8" s="1"/>
  <c r="D2053" i="8"/>
  <c r="E2053" i="8" s="1"/>
  <c r="D2054" i="8"/>
  <c r="E2054" i="8" s="1"/>
  <c r="D2055" i="8"/>
  <c r="E2055" i="8" s="1"/>
  <c r="D2056" i="8"/>
  <c r="E2056" i="8" s="1"/>
  <c r="D2057" i="8"/>
  <c r="E2057" i="8" s="1"/>
  <c r="D2058" i="8"/>
  <c r="E2058" i="8" s="1"/>
  <c r="D2059" i="8"/>
  <c r="E2059" i="8" s="1"/>
  <c r="D2060" i="8"/>
  <c r="E2060" i="8" s="1"/>
  <c r="D2061" i="8"/>
  <c r="E2061" i="8" s="1"/>
  <c r="D2062" i="8"/>
  <c r="E2062" i="8" s="1"/>
  <c r="D2063" i="8"/>
  <c r="E2063" i="8" s="1"/>
  <c r="D2064" i="8"/>
  <c r="E2064" i="8" s="1"/>
  <c r="D2065" i="8"/>
  <c r="E2065" i="8" s="1"/>
  <c r="D2066" i="8"/>
  <c r="E2066" i="8" s="1"/>
  <c r="D2067" i="8"/>
  <c r="E2067" i="8" s="1"/>
  <c r="D2068" i="8"/>
  <c r="E2068" i="8" s="1"/>
  <c r="D2069" i="8"/>
  <c r="E2069" i="8" s="1"/>
  <c r="D2070" i="8"/>
  <c r="E2070" i="8" s="1"/>
  <c r="D2071" i="8"/>
  <c r="E2071" i="8" s="1"/>
  <c r="D2072" i="8"/>
  <c r="E2072" i="8" s="1"/>
  <c r="D2073" i="8"/>
  <c r="E2073" i="8" s="1"/>
  <c r="D2074" i="8"/>
  <c r="E2074" i="8" s="1"/>
  <c r="D2075" i="8"/>
  <c r="E2075" i="8" s="1"/>
  <c r="D2076" i="8"/>
  <c r="E2076" i="8" s="1"/>
  <c r="D2077" i="8"/>
  <c r="E2077" i="8" s="1"/>
  <c r="D2078" i="8"/>
  <c r="E2078" i="8" s="1"/>
  <c r="D2079" i="8"/>
  <c r="E2079" i="8" s="1"/>
  <c r="D2080" i="8"/>
  <c r="E2080" i="8" s="1"/>
  <c r="D2081" i="8"/>
  <c r="E2081" i="8" s="1"/>
  <c r="D2082" i="8"/>
  <c r="E2082" i="8" s="1"/>
  <c r="D2083" i="8"/>
  <c r="E2083" i="8" s="1"/>
  <c r="D2084" i="8"/>
  <c r="E2084" i="8" s="1"/>
  <c r="D2085" i="8"/>
  <c r="E2085" i="8" s="1"/>
  <c r="D2086" i="8"/>
  <c r="E2086" i="8" s="1"/>
  <c r="D2087" i="8"/>
  <c r="E2087" i="8" s="1"/>
  <c r="D2088" i="8"/>
  <c r="E2088" i="8" s="1"/>
  <c r="D2089" i="8"/>
  <c r="E2089" i="8" s="1"/>
  <c r="D2090" i="8"/>
  <c r="E2090" i="8" s="1"/>
  <c r="D2091" i="8"/>
  <c r="E2091" i="8" s="1"/>
  <c r="D2092" i="8"/>
  <c r="E2092" i="8" s="1"/>
  <c r="D2093" i="8"/>
  <c r="E2093" i="8" s="1"/>
  <c r="D2094" i="8"/>
  <c r="E2094" i="8" s="1"/>
  <c r="D2095" i="8"/>
  <c r="E2095" i="8" s="1"/>
  <c r="D2096" i="8"/>
  <c r="E2096" i="8" s="1"/>
  <c r="D2097" i="8"/>
  <c r="E2097" i="8" s="1"/>
  <c r="D2098" i="8"/>
  <c r="E2098" i="8" s="1"/>
  <c r="D2099" i="8"/>
  <c r="E2099" i="8" s="1"/>
  <c r="D2100" i="8"/>
  <c r="E2100" i="8" s="1"/>
  <c r="D2101" i="8"/>
  <c r="E2101" i="8" s="1"/>
  <c r="D2102" i="8"/>
  <c r="E2102" i="8" s="1"/>
  <c r="D2103" i="8"/>
  <c r="E2103" i="8" s="1"/>
  <c r="D2104" i="8"/>
  <c r="E2104" i="8" s="1"/>
  <c r="D2105" i="8"/>
  <c r="E2105" i="8" s="1"/>
  <c r="D2106" i="8"/>
  <c r="E2106" i="8" s="1"/>
  <c r="D2107" i="8"/>
  <c r="E2107" i="8" s="1"/>
  <c r="D2108" i="8"/>
  <c r="E2108" i="8" s="1"/>
  <c r="D2109" i="8"/>
  <c r="E2109" i="8" s="1"/>
  <c r="D2110" i="8"/>
  <c r="E2110" i="8" s="1"/>
  <c r="D2111" i="8"/>
  <c r="E2111" i="8" s="1"/>
  <c r="D2112" i="8"/>
  <c r="E2112" i="8" s="1"/>
  <c r="D2113" i="8"/>
  <c r="E2113" i="8" s="1"/>
  <c r="D2114" i="8"/>
  <c r="E2114" i="8" s="1"/>
  <c r="D2115" i="8"/>
  <c r="E2115" i="8" s="1"/>
  <c r="D2116" i="8"/>
  <c r="E2116" i="8" s="1"/>
  <c r="D2117" i="8"/>
  <c r="E2117" i="8" s="1"/>
  <c r="D2118" i="8"/>
  <c r="E2118" i="8" s="1"/>
  <c r="D2119" i="8"/>
  <c r="E2119" i="8" s="1"/>
  <c r="D2120" i="8"/>
  <c r="E2120" i="8" s="1"/>
  <c r="D2121" i="8"/>
  <c r="E2121" i="8" s="1"/>
  <c r="D2122" i="8"/>
  <c r="E2122" i="8" s="1"/>
  <c r="D2123" i="8"/>
  <c r="E2123" i="8" s="1"/>
  <c r="D2124" i="8"/>
  <c r="E2124" i="8" s="1"/>
  <c r="D2125" i="8"/>
  <c r="E2125" i="8" s="1"/>
  <c r="D2126" i="8"/>
  <c r="E2126" i="8" s="1"/>
  <c r="D2127" i="8"/>
  <c r="E2127" i="8" s="1"/>
  <c r="D2128" i="8"/>
  <c r="E2128" i="8" s="1"/>
  <c r="D2129" i="8"/>
  <c r="E2129" i="8" s="1"/>
  <c r="D2130" i="8"/>
  <c r="E2130" i="8" s="1"/>
  <c r="D2131" i="8"/>
  <c r="E2131" i="8" s="1"/>
  <c r="D2132" i="8"/>
  <c r="E2132" i="8" s="1"/>
  <c r="D2133" i="8"/>
  <c r="E2133" i="8" s="1"/>
  <c r="D2134" i="8"/>
  <c r="E2134" i="8" s="1"/>
  <c r="D2135" i="8"/>
  <c r="E2135" i="8" s="1"/>
  <c r="D2136" i="8"/>
  <c r="E2136" i="8" s="1"/>
  <c r="D2137" i="8"/>
  <c r="E2137" i="8" s="1"/>
  <c r="D2138" i="8"/>
  <c r="E2138" i="8" s="1"/>
  <c r="D2139" i="8"/>
  <c r="E2139" i="8" s="1"/>
  <c r="D2140" i="8"/>
  <c r="E2140" i="8" s="1"/>
  <c r="D2141" i="8"/>
  <c r="E2141" i="8" s="1"/>
  <c r="D2142" i="8"/>
  <c r="E2142" i="8" s="1"/>
  <c r="D2143" i="8"/>
  <c r="E2143" i="8" s="1"/>
  <c r="D2144" i="8"/>
  <c r="E2144" i="8" s="1"/>
  <c r="D2145" i="8"/>
  <c r="E2145" i="8" s="1"/>
  <c r="D2146" i="8"/>
  <c r="E2146" i="8" s="1"/>
  <c r="D2147" i="8"/>
  <c r="E2147" i="8" s="1"/>
  <c r="D2148" i="8"/>
  <c r="E2148" i="8" s="1"/>
  <c r="D2149" i="8"/>
  <c r="E2149" i="8" s="1"/>
  <c r="D2150" i="8"/>
  <c r="E2150" i="8" s="1"/>
  <c r="D2151" i="8"/>
  <c r="E2151" i="8" s="1"/>
  <c r="D2152" i="8"/>
  <c r="E2152" i="8" s="1"/>
  <c r="D2153" i="8"/>
  <c r="E2153" i="8" s="1"/>
  <c r="D2154" i="8"/>
  <c r="E2154" i="8" s="1"/>
  <c r="D2155" i="8"/>
  <c r="E2155" i="8" s="1"/>
  <c r="D2156" i="8"/>
  <c r="E2156" i="8" s="1"/>
  <c r="D2157" i="8"/>
  <c r="E2157" i="8" s="1"/>
  <c r="D2158" i="8"/>
  <c r="E2158" i="8" s="1"/>
  <c r="D2159" i="8"/>
  <c r="E2159" i="8" s="1"/>
  <c r="D2160" i="8"/>
  <c r="E2160" i="8" s="1"/>
  <c r="D2161" i="8"/>
  <c r="E2161" i="8" s="1"/>
  <c r="D2162" i="8"/>
  <c r="E2162" i="8" s="1"/>
  <c r="D2163" i="8"/>
  <c r="E2163" i="8" s="1"/>
  <c r="D2164" i="8"/>
  <c r="E2164" i="8" s="1"/>
  <c r="D2165" i="8"/>
  <c r="E2165" i="8" s="1"/>
  <c r="D2166" i="8"/>
  <c r="E2166" i="8" s="1"/>
  <c r="D2167" i="8"/>
  <c r="E2167" i="8" s="1"/>
  <c r="D2168" i="8"/>
  <c r="E2168" i="8" s="1"/>
  <c r="D2169" i="8"/>
  <c r="E2169" i="8" s="1"/>
  <c r="D2170" i="8"/>
  <c r="E2170" i="8" s="1"/>
  <c r="D2171" i="8"/>
  <c r="E2171" i="8" s="1"/>
  <c r="D2172" i="8"/>
  <c r="E2172" i="8" s="1"/>
  <c r="D2173" i="8"/>
  <c r="E2173" i="8" s="1"/>
  <c r="D2174" i="8"/>
  <c r="E2174" i="8" s="1"/>
  <c r="D2175" i="8"/>
  <c r="E2175" i="8" s="1"/>
  <c r="D2176" i="8"/>
  <c r="E2176" i="8" s="1"/>
  <c r="D2177" i="8"/>
  <c r="E2177" i="8" s="1"/>
  <c r="D2178" i="8"/>
  <c r="E2178" i="8" s="1"/>
  <c r="D2179" i="8"/>
  <c r="E2179" i="8" s="1"/>
  <c r="D2180" i="8"/>
  <c r="E2180" i="8" s="1"/>
  <c r="D2181" i="8"/>
  <c r="E2181" i="8" s="1"/>
  <c r="D2182" i="8"/>
  <c r="E2182" i="8" s="1"/>
  <c r="D2183" i="8"/>
  <c r="E2183" i="8" s="1"/>
  <c r="D2184" i="8"/>
  <c r="E2184" i="8" s="1"/>
  <c r="D2185" i="8"/>
  <c r="E2185" i="8" s="1"/>
  <c r="D2186" i="8"/>
  <c r="E2186" i="8" s="1"/>
  <c r="D2187" i="8"/>
  <c r="E2187" i="8" s="1"/>
  <c r="D2188" i="8"/>
  <c r="E2188" i="8" s="1"/>
  <c r="D2189" i="8"/>
  <c r="E2189" i="8" s="1"/>
  <c r="D2190" i="8"/>
  <c r="E2190" i="8" s="1"/>
  <c r="D2191" i="8"/>
  <c r="E2191" i="8" s="1"/>
  <c r="D2192" i="8"/>
  <c r="E2192" i="8" s="1"/>
  <c r="D2193" i="8"/>
  <c r="E2193" i="8" s="1"/>
  <c r="D2194" i="8"/>
  <c r="E2194" i="8" s="1"/>
  <c r="D2195" i="8"/>
  <c r="E2195" i="8" s="1"/>
  <c r="D2196" i="8"/>
  <c r="E2196" i="8" s="1"/>
  <c r="D2197" i="8"/>
  <c r="E2197" i="8" s="1"/>
  <c r="D2198" i="8"/>
  <c r="E2198" i="8" s="1"/>
  <c r="D2199" i="8"/>
  <c r="E2199" i="8" s="1"/>
  <c r="D2200" i="8"/>
  <c r="E2200" i="8" s="1"/>
  <c r="D2201" i="8"/>
  <c r="E2201" i="8" s="1"/>
  <c r="D2202" i="8"/>
  <c r="E2202" i="8" s="1"/>
  <c r="D2203" i="8"/>
  <c r="E2203" i="8" s="1"/>
  <c r="D2204" i="8"/>
  <c r="E2204" i="8" s="1"/>
  <c r="D2205" i="8"/>
  <c r="E2205" i="8" s="1"/>
  <c r="D2206" i="8"/>
  <c r="E2206" i="8" s="1"/>
  <c r="D2207" i="8"/>
  <c r="E2207" i="8" s="1"/>
  <c r="D2208" i="8"/>
  <c r="E2208" i="8" s="1"/>
  <c r="D2209" i="8"/>
  <c r="E2209" i="8" s="1"/>
  <c r="D2210" i="8"/>
  <c r="E2210" i="8" s="1"/>
  <c r="D2211" i="8"/>
  <c r="E2211" i="8" s="1"/>
  <c r="D2212" i="8"/>
  <c r="E2212" i="8" s="1"/>
  <c r="D2213" i="8"/>
  <c r="E2213" i="8" s="1"/>
  <c r="D2214" i="8"/>
  <c r="E2214" i="8" s="1"/>
  <c r="D2215" i="8"/>
  <c r="E2215" i="8" s="1"/>
  <c r="D2216" i="8"/>
  <c r="E2216" i="8" s="1"/>
  <c r="D2217" i="8"/>
  <c r="E2217" i="8" s="1"/>
  <c r="D2218" i="8"/>
  <c r="E2218" i="8" s="1"/>
  <c r="D2219" i="8"/>
  <c r="E2219" i="8" s="1"/>
  <c r="D2220" i="8"/>
  <c r="E2220" i="8" s="1"/>
  <c r="D2221" i="8"/>
  <c r="E2221" i="8" s="1"/>
  <c r="D2222" i="8"/>
  <c r="E2222" i="8" s="1"/>
  <c r="D2223" i="8"/>
  <c r="E2223" i="8" s="1"/>
  <c r="D2224" i="8"/>
  <c r="E2224" i="8" s="1"/>
  <c r="D2225" i="8"/>
  <c r="E2225" i="8" s="1"/>
  <c r="D2226" i="8"/>
  <c r="E2226" i="8" s="1"/>
  <c r="D2227" i="8"/>
  <c r="E2227" i="8" s="1"/>
  <c r="D2228" i="8"/>
  <c r="E2228" i="8" s="1"/>
  <c r="D2229" i="8"/>
  <c r="E2229" i="8" s="1"/>
  <c r="D2230" i="8"/>
  <c r="E2230" i="8" s="1"/>
  <c r="D2231" i="8"/>
  <c r="E2231" i="8" s="1"/>
  <c r="D2232" i="8"/>
  <c r="E2232" i="8" s="1"/>
  <c r="D2233" i="8"/>
  <c r="E2233" i="8" s="1"/>
  <c r="D2234" i="8"/>
  <c r="E2234" i="8" s="1"/>
  <c r="D2235" i="8"/>
  <c r="E2235" i="8" s="1"/>
  <c r="D2236" i="8"/>
  <c r="E2236" i="8" s="1"/>
  <c r="D2237" i="8"/>
  <c r="E2237" i="8" s="1"/>
  <c r="D2238" i="8"/>
  <c r="E2238" i="8" s="1"/>
  <c r="D2239" i="8"/>
  <c r="E2239" i="8" s="1"/>
  <c r="D2240" i="8"/>
  <c r="E2240" i="8" s="1"/>
  <c r="D2241" i="8"/>
  <c r="E2241" i="8" s="1"/>
  <c r="D2242" i="8"/>
  <c r="E2242" i="8" s="1"/>
  <c r="D2243" i="8"/>
  <c r="E2243" i="8" s="1"/>
  <c r="D2244" i="8"/>
  <c r="E2244" i="8" s="1"/>
  <c r="D2245" i="8"/>
  <c r="E2245" i="8" s="1"/>
  <c r="D2246" i="8"/>
  <c r="E2246" i="8" s="1"/>
  <c r="D2247" i="8"/>
  <c r="E2247" i="8" s="1"/>
  <c r="D2248" i="8"/>
  <c r="E2248" i="8" s="1"/>
  <c r="D2249" i="8"/>
  <c r="E2249" i="8" s="1"/>
  <c r="D2250" i="8"/>
  <c r="E2250" i="8" s="1"/>
  <c r="D2251" i="8"/>
  <c r="E2251" i="8" s="1"/>
  <c r="D2252" i="8"/>
  <c r="E2252" i="8" s="1"/>
  <c r="D2253" i="8"/>
  <c r="E2253" i="8" s="1"/>
  <c r="D2254" i="8"/>
  <c r="E2254" i="8" s="1"/>
  <c r="D2255" i="8"/>
  <c r="E2255" i="8" s="1"/>
  <c r="D2256" i="8"/>
  <c r="E2256" i="8" s="1"/>
  <c r="D2257" i="8"/>
  <c r="E2257" i="8" s="1"/>
  <c r="D2258" i="8"/>
  <c r="E2258" i="8" s="1"/>
  <c r="D2259" i="8"/>
  <c r="E2259" i="8" s="1"/>
  <c r="D2260" i="8"/>
  <c r="E2260" i="8" s="1"/>
  <c r="D2261" i="8"/>
  <c r="E2261" i="8" s="1"/>
  <c r="D2262" i="8"/>
  <c r="E2262" i="8" s="1"/>
  <c r="D2263" i="8"/>
  <c r="E2263" i="8" s="1"/>
  <c r="D2264" i="8"/>
  <c r="E2264" i="8" s="1"/>
  <c r="D2265" i="8"/>
  <c r="E2265" i="8" s="1"/>
  <c r="D2266" i="8"/>
  <c r="E2266" i="8" s="1"/>
  <c r="D2267" i="8"/>
  <c r="E2267" i="8" s="1"/>
  <c r="D2268" i="8"/>
  <c r="E2268" i="8" s="1"/>
  <c r="D2269" i="8"/>
  <c r="E2269" i="8" s="1"/>
  <c r="D2270" i="8"/>
  <c r="E2270" i="8" s="1"/>
  <c r="D2271" i="8"/>
  <c r="E2271" i="8" s="1"/>
  <c r="D2272" i="8"/>
  <c r="E2272" i="8" s="1"/>
  <c r="D2273" i="8"/>
  <c r="E2273" i="8" s="1"/>
  <c r="D2274" i="8"/>
  <c r="E2274" i="8" s="1"/>
  <c r="D2275" i="8"/>
  <c r="E2275" i="8" s="1"/>
  <c r="D2276" i="8"/>
  <c r="E2276" i="8" s="1"/>
  <c r="D2277" i="8"/>
  <c r="E2277" i="8" s="1"/>
  <c r="D2278" i="8"/>
  <c r="E2278" i="8" s="1"/>
  <c r="D2279" i="8"/>
  <c r="E2279" i="8" s="1"/>
  <c r="D2280" i="8"/>
  <c r="E2280" i="8" s="1"/>
  <c r="D2281" i="8"/>
  <c r="E2281" i="8" s="1"/>
  <c r="D2282" i="8"/>
  <c r="E2282" i="8" s="1"/>
  <c r="D2283" i="8"/>
  <c r="E2283" i="8" s="1"/>
  <c r="D2284" i="8"/>
  <c r="E2284" i="8" s="1"/>
  <c r="D2285" i="8"/>
  <c r="E2285" i="8" s="1"/>
  <c r="D2286" i="8"/>
  <c r="E2286" i="8" s="1"/>
  <c r="D2287" i="8"/>
  <c r="E2287" i="8" s="1"/>
  <c r="D2288" i="8"/>
  <c r="E2288" i="8" s="1"/>
  <c r="D2289" i="8"/>
  <c r="E2289" i="8" s="1"/>
  <c r="D2290" i="8"/>
  <c r="E2290" i="8" s="1"/>
  <c r="D2291" i="8"/>
  <c r="E2291" i="8" s="1"/>
  <c r="D2292" i="8"/>
  <c r="E2292" i="8" s="1"/>
  <c r="D2293" i="8"/>
  <c r="E2293" i="8" s="1"/>
  <c r="D2294" i="8"/>
  <c r="E2294" i="8" s="1"/>
  <c r="D2295" i="8"/>
  <c r="E2295" i="8" s="1"/>
  <c r="D2296" i="8"/>
  <c r="E2296" i="8" s="1"/>
  <c r="D2297" i="8"/>
  <c r="E2297" i="8" s="1"/>
  <c r="D2298" i="8"/>
  <c r="E2298" i="8" s="1"/>
  <c r="D2299" i="8"/>
  <c r="E2299" i="8" s="1"/>
  <c r="D2300" i="8"/>
  <c r="E2300" i="8" s="1"/>
  <c r="D2301" i="8"/>
  <c r="E2301" i="8" s="1"/>
  <c r="D2302" i="8"/>
  <c r="E2302" i="8" s="1"/>
  <c r="D2303" i="8"/>
  <c r="E2303" i="8" s="1"/>
  <c r="D2304" i="8"/>
  <c r="E2304" i="8" s="1"/>
  <c r="D2305" i="8"/>
  <c r="E2305" i="8" s="1"/>
  <c r="D2306" i="8"/>
  <c r="E2306" i="8" s="1"/>
  <c r="D2307" i="8"/>
  <c r="E2307" i="8" s="1"/>
  <c r="D2308" i="8"/>
  <c r="E2308" i="8" s="1"/>
  <c r="D2309" i="8"/>
  <c r="E2309" i="8" s="1"/>
  <c r="D2310" i="8"/>
  <c r="E2310" i="8" s="1"/>
  <c r="D2311" i="8"/>
  <c r="E2311" i="8" s="1"/>
  <c r="D2312" i="8"/>
  <c r="E2312" i="8" s="1"/>
  <c r="D2313" i="8"/>
  <c r="E2313" i="8" s="1"/>
  <c r="D2314" i="8"/>
  <c r="E2314" i="8" s="1"/>
  <c r="D2315" i="8"/>
  <c r="E2315" i="8" s="1"/>
  <c r="D2316" i="8"/>
  <c r="E2316" i="8" s="1"/>
  <c r="D2317" i="8"/>
  <c r="E2317" i="8" s="1"/>
  <c r="D2318" i="8"/>
  <c r="E2318" i="8" s="1"/>
  <c r="D2319" i="8"/>
  <c r="E2319" i="8" s="1"/>
  <c r="D2320" i="8"/>
  <c r="E2320" i="8" s="1"/>
  <c r="D2321" i="8"/>
  <c r="E2321" i="8" s="1"/>
  <c r="D2322" i="8"/>
  <c r="E2322" i="8" s="1"/>
  <c r="D2323" i="8"/>
  <c r="E2323" i="8" s="1"/>
  <c r="D2324" i="8"/>
  <c r="E2324" i="8" s="1"/>
  <c r="D2325" i="8"/>
  <c r="E2325" i="8" s="1"/>
  <c r="D2326" i="8"/>
  <c r="E2326" i="8" s="1"/>
  <c r="D2327" i="8"/>
  <c r="E2327" i="8" s="1"/>
  <c r="D2328" i="8"/>
  <c r="E2328" i="8" s="1"/>
  <c r="D2329" i="8"/>
  <c r="E2329" i="8" s="1"/>
  <c r="D2330" i="8"/>
  <c r="E2330" i="8" s="1"/>
  <c r="D2331" i="8"/>
  <c r="E2331" i="8" s="1"/>
  <c r="D2332" i="8"/>
  <c r="E2332" i="8" s="1"/>
  <c r="D2333" i="8"/>
  <c r="E2333" i="8" s="1"/>
  <c r="D2334" i="8"/>
  <c r="E2334" i="8" s="1"/>
  <c r="D2335" i="8"/>
  <c r="E2335" i="8" s="1"/>
  <c r="D2336" i="8"/>
  <c r="E2336" i="8" s="1"/>
  <c r="D2337" i="8"/>
  <c r="E2337" i="8" s="1"/>
  <c r="D2338" i="8"/>
  <c r="E2338" i="8" s="1"/>
  <c r="D2339" i="8"/>
  <c r="E2339" i="8" s="1"/>
  <c r="D2340" i="8"/>
  <c r="E2340" i="8" s="1"/>
  <c r="D2341" i="8"/>
  <c r="E2341" i="8" s="1"/>
  <c r="D2342" i="8"/>
  <c r="E2342" i="8" s="1"/>
  <c r="D2343" i="8"/>
  <c r="E2343" i="8" s="1"/>
  <c r="D2344" i="8"/>
  <c r="E2344" i="8" s="1"/>
  <c r="D2345" i="8"/>
  <c r="E2345" i="8" s="1"/>
  <c r="D2346" i="8"/>
  <c r="E2346" i="8" s="1"/>
  <c r="D2347" i="8"/>
  <c r="E2347" i="8" s="1"/>
  <c r="D2348" i="8"/>
  <c r="E2348" i="8" s="1"/>
  <c r="D2349" i="8"/>
  <c r="E2349" i="8" s="1"/>
  <c r="D2350" i="8"/>
  <c r="E2350" i="8" s="1"/>
  <c r="D2351" i="8"/>
  <c r="E2351" i="8" s="1"/>
  <c r="D2352" i="8"/>
  <c r="E2352" i="8" s="1"/>
  <c r="D2353" i="8"/>
  <c r="E2353" i="8" s="1"/>
  <c r="D2354" i="8"/>
  <c r="E2354" i="8" s="1"/>
  <c r="D2355" i="8"/>
  <c r="E2355" i="8" s="1"/>
  <c r="D2356" i="8"/>
  <c r="E2356" i="8" s="1"/>
  <c r="D2357" i="8"/>
  <c r="E2357" i="8" s="1"/>
  <c r="D2358" i="8"/>
  <c r="E2358" i="8" s="1"/>
  <c r="D2359" i="8"/>
  <c r="E2359" i="8" s="1"/>
  <c r="D2360" i="8"/>
  <c r="E2360" i="8" s="1"/>
  <c r="D2361" i="8"/>
  <c r="E2361" i="8" s="1"/>
  <c r="D2362" i="8"/>
  <c r="E2362" i="8" s="1"/>
  <c r="D2363" i="8"/>
  <c r="E2363" i="8" s="1"/>
  <c r="D2364" i="8"/>
  <c r="E2364" i="8" s="1"/>
  <c r="D2365" i="8"/>
  <c r="E2365" i="8" s="1"/>
  <c r="D2366" i="8"/>
  <c r="E2366" i="8" s="1"/>
  <c r="D2367" i="8"/>
  <c r="E2367" i="8" s="1"/>
  <c r="D2368" i="8"/>
  <c r="E2368" i="8" s="1"/>
  <c r="D2369" i="8"/>
  <c r="E2369" i="8" s="1"/>
  <c r="D2370" i="8"/>
  <c r="E2370" i="8" s="1"/>
  <c r="D2371" i="8"/>
  <c r="E2371" i="8" s="1"/>
  <c r="D2372" i="8"/>
  <c r="E2372" i="8" s="1"/>
  <c r="D2373" i="8"/>
  <c r="E2373" i="8" s="1"/>
  <c r="D2374" i="8"/>
  <c r="E2374" i="8" s="1"/>
  <c r="D2375" i="8"/>
  <c r="E2375" i="8" s="1"/>
  <c r="D2376" i="8"/>
  <c r="E2376" i="8" s="1"/>
  <c r="D2377" i="8"/>
  <c r="E2377" i="8" s="1"/>
  <c r="D2378" i="8"/>
  <c r="E2378" i="8" s="1"/>
  <c r="D2379" i="8"/>
  <c r="E2379" i="8" s="1"/>
  <c r="D2380" i="8"/>
  <c r="E2380" i="8" s="1"/>
  <c r="D2381" i="8"/>
  <c r="E2381" i="8" s="1"/>
  <c r="D2382" i="8"/>
  <c r="E2382" i="8" s="1"/>
  <c r="D2383" i="8"/>
  <c r="E2383" i="8" s="1"/>
  <c r="D2384" i="8"/>
  <c r="E2384" i="8" s="1"/>
  <c r="D2385" i="8"/>
  <c r="E2385" i="8" s="1"/>
  <c r="D2386" i="8"/>
  <c r="E2386" i="8" s="1"/>
  <c r="D2387" i="8"/>
  <c r="E2387" i="8" s="1"/>
  <c r="D2388" i="8"/>
  <c r="E2388" i="8" s="1"/>
  <c r="D2389" i="8"/>
  <c r="E2389" i="8" s="1"/>
  <c r="D2390" i="8"/>
  <c r="E2390" i="8" s="1"/>
  <c r="D2391" i="8"/>
  <c r="E2391" i="8" s="1"/>
  <c r="D2392" i="8"/>
  <c r="E2392" i="8" s="1"/>
  <c r="D2393" i="8"/>
  <c r="E2393" i="8" s="1"/>
  <c r="D2394" i="8"/>
  <c r="E2394" i="8" s="1"/>
  <c r="D2395" i="8"/>
  <c r="E2395" i="8" s="1"/>
  <c r="D2396" i="8"/>
  <c r="E2396" i="8" s="1"/>
  <c r="D2397" i="8"/>
  <c r="E2397" i="8" s="1"/>
  <c r="D2398" i="8"/>
  <c r="E2398" i="8" s="1"/>
  <c r="D2399" i="8"/>
  <c r="E2399" i="8" s="1"/>
  <c r="D2400" i="8"/>
  <c r="E2400" i="8" s="1"/>
  <c r="D2401" i="8"/>
  <c r="E2401" i="8" s="1"/>
  <c r="D2402" i="8"/>
  <c r="E2402" i="8" s="1"/>
  <c r="D2403" i="8"/>
  <c r="E2403" i="8" s="1"/>
  <c r="D2404" i="8"/>
  <c r="E2404" i="8" s="1"/>
  <c r="D2405" i="8"/>
  <c r="E2405" i="8" s="1"/>
  <c r="D2406" i="8"/>
  <c r="E2406" i="8" s="1"/>
  <c r="D2407" i="8"/>
  <c r="E2407" i="8" s="1"/>
  <c r="D2408" i="8"/>
  <c r="E2408" i="8" s="1"/>
  <c r="D2409" i="8"/>
  <c r="E2409" i="8" s="1"/>
  <c r="D2410" i="8"/>
  <c r="E2410" i="8" s="1"/>
  <c r="D2411" i="8"/>
  <c r="E2411" i="8" s="1"/>
  <c r="D2412" i="8"/>
  <c r="E2412" i="8" s="1"/>
  <c r="D2413" i="8"/>
  <c r="E2413" i="8" s="1"/>
  <c r="D2414" i="8"/>
  <c r="E2414" i="8" s="1"/>
  <c r="D2415" i="8"/>
  <c r="E2415" i="8" s="1"/>
  <c r="D2416" i="8"/>
  <c r="E2416" i="8" s="1"/>
  <c r="D2417" i="8"/>
  <c r="E2417" i="8" s="1"/>
  <c r="D2418" i="8"/>
  <c r="E2418" i="8" s="1"/>
  <c r="D2419" i="8"/>
  <c r="E2419" i="8" s="1"/>
  <c r="D2420" i="8"/>
  <c r="E2420" i="8" s="1"/>
  <c r="D2421" i="8"/>
  <c r="E2421" i="8" s="1"/>
  <c r="D2422" i="8"/>
  <c r="E2422" i="8" s="1"/>
  <c r="D2423" i="8"/>
  <c r="E2423" i="8" s="1"/>
  <c r="D2424" i="8"/>
  <c r="E2424" i="8" s="1"/>
  <c r="D2425" i="8"/>
  <c r="E2425" i="8" s="1"/>
  <c r="D2426" i="8"/>
  <c r="E2426" i="8" s="1"/>
  <c r="D2427" i="8"/>
  <c r="E2427" i="8" s="1"/>
  <c r="D2428" i="8"/>
  <c r="E2428" i="8" s="1"/>
  <c r="D2429" i="8"/>
  <c r="E2429" i="8" s="1"/>
  <c r="D2430" i="8"/>
  <c r="E2430" i="8" s="1"/>
  <c r="D2431" i="8"/>
  <c r="E2431" i="8" s="1"/>
  <c r="D2432" i="8"/>
  <c r="E2432" i="8" s="1"/>
  <c r="D2433" i="8"/>
  <c r="E2433" i="8" s="1"/>
  <c r="D2434" i="8"/>
  <c r="E2434" i="8" s="1"/>
  <c r="D2435" i="8"/>
  <c r="E2435" i="8" s="1"/>
  <c r="D2436" i="8"/>
  <c r="E2436" i="8" s="1"/>
  <c r="D2437" i="8"/>
  <c r="E2437" i="8" s="1"/>
  <c r="D2438" i="8"/>
  <c r="E2438" i="8" s="1"/>
  <c r="D2439" i="8"/>
  <c r="E2439" i="8" s="1"/>
  <c r="D2440" i="8"/>
  <c r="E2440" i="8" s="1"/>
  <c r="D2441" i="8"/>
  <c r="E2441" i="8" s="1"/>
  <c r="D2442" i="8"/>
  <c r="E2442" i="8" s="1"/>
  <c r="D2443" i="8"/>
  <c r="E2443" i="8" s="1"/>
  <c r="D2444" i="8"/>
  <c r="E2444" i="8" s="1"/>
  <c r="D2445" i="8"/>
  <c r="E2445" i="8" s="1"/>
  <c r="D2446" i="8"/>
  <c r="E2446" i="8" s="1"/>
  <c r="D2447" i="8"/>
  <c r="E2447" i="8" s="1"/>
  <c r="D2448" i="8"/>
  <c r="E2448" i="8" s="1"/>
  <c r="D2449" i="8"/>
  <c r="E2449" i="8" s="1"/>
  <c r="D2450" i="8"/>
  <c r="E2450" i="8" s="1"/>
  <c r="D2451" i="8"/>
  <c r="E2451" i="8" s="1"/>
  <c r="D2452" i="8"/>
  <c r="E2452" i="8" s="1"/>
  <c r="D2453" i="8"/>
  <c r="E2453" i="8" s="1"/>
  <c r="D2454" i="8"/>
  <c r="E2454" i="8" s="1"/>
  <c r="D2455" i="8"/>
  <c r="E2455" i="8" s="1"/>
  <c r="D2456" i="8"/>
  <c r="E2456" i="8" s="1"/>
  <c r="D2457" i="8"/>
  <c r="E2457" i="8" s="1"/>
  <c r="D2458" i="8"/>
  <c r="E2458" i="8" s="1"/>
  <c r="D2459" i="8"/>
  <c r="E2459" i="8" s="1"/>
  <c r="D2460" i="8"/>
  <c r="E2460" i="8" s="1"/>
  <c r="D2461" i="8"/>
  <c r="E2461" i="8" s="1"/>
  <c r="D2462" i="8"/>
  <c r="E2462" i="8" s="1"/>
  <c r="D2463" i="8"/>
  <c r="E2463" i="8" s="1"/>
  <c r="D2464" i="8"/>
  <c r="E2464" i="8" s="1"/>
  <c r="D2465" i="8"/>
  <c r="E2465" i="8" s="1"/>
  <c r="D2466" i="8"/>
  <c r="E2466" i="8" s="1"/>
  <c r="D2467" i="8"/>
  <c r="E2467" i="8" s="1"/>
  <c r="D2468" i="8"/>
  <c r="E2468" i="8" s="1"/>
  <c r="D2469" i="8"/>
  <c r="E2469" i="8" s="1"/>
  <c r="D2470" i="8"/>
  <c r="E2470" i="8" s="1"/>
  <c r="D2471" i="8"/>
  <c r="E2471" i="8" s="1"/>
  <c r="D2472" i="8"/>
  <c r="E2472" i="8" s="1"/>
  <c r="D2473" i="8"/>
  <c r="E2473" i="8" s="1"/>
  <c r="D2474" i="8"/>
  <c r="E2474" i="8" s="1"/>
  <c r="D2475" i="8"/>
  <c r="E2475" i="8" s="1"/>
  <c r="D2476" i="8"/>
  <c r="E2476" i="8" s="1"/>
  <c r="D2477" i="8"/>
  <c r="E2477" i="8" s="1"/>
  <c r="D2478" i="8"/>
  <c r="E2478" i="8" s="1"/>
  <c r="D2479" i="8"/>
  <c r="E2479" i="8" s="1"/>
  <c r="D2480" i="8"/>
  <c r="E2480" i="8" s="1"/>
  <c r="D2481" i="8"/>
  <c r="E2481" i="8" s="1"/>
  <c r="D2482" i="8"/>
  <c r="E2482" i="8" s="1"/>
  <c r="D2483" i="8"/>
  <c r="E2483" i="8" s="1"/>
  <c r="D2484" i="8"/>
  <c r="E2484" i="8" s="1"/>
  <c r="D2485" i="8"/>
  <c r="E2485" i="8" s="1"/>
  <c r="D2486" i="8"/>
  <c r="E2486" i="8" s="1"/>
  <c r="D2487" i="8"/>
  <c r="E2487" i="8" s="1"/>
  <c r="D2488" i="8"/>
  <c r="E2488" i="8" s="1"/>
  <c r="D2489" i="8"/>
  <c r="E2489" i="8" s="1"/>
  <c r="D2490" i="8"/>
  <c r="E2490" i="8" s="1"/>
  <c r="D2491" i="8"/>
  <c r="E2491" i="8" s="1"/>
  <c r="D2492" i="8"/>
  <c r="E2492" i="8" s="1"/>
  <c r="D2493" i="8"/>
  <c r="E2493" i="8" s="1"/>
  <c r="D2494" i="8"/>
  <c r="E2494" i="8" s="1"/>
  <c r="D2495" i="8"/>
  <c r="E2495" i="8" s="1"/>
  <c r="D2496" i="8"/>
  <c r="E2496" i="8" s="1"/>
  <c r="D2497" i="8"/>
  <c r="E2497" i="8" s="1"/>
  <c r="D2498" i="8"/>
  <c r="E2498" i="8" s="1"/>
  <c r="D2499" i="8"/>
  <c r="E2499" i="8" s="1"/>
  <c r="D2500" i="8"/>
  <c r="E2500" i="8" s="1"/>
  <c r="D2501" i="8"/>
  <c r="E2501" i="8" s="1"/>
  <c r="D2502" i="8"/>
  <c r="E2502" i="8" s="1"/>
  <c r="D2503" i="8"/>
  <c r="E2503" i="8" s="1"/>
  <c r="D2504" i="8"/>
  <c r="E2504" i="8" s="1"/>
  <c r="D2505" i="8"/>
  <c r="E2505" i="8" s="1"/>
  <c r="D2506" i="8"/>
  <c r="E2506" i="8" s="1"/>
  <c r="D2507" i="8"/>
  <c r="E2507" i="8" s="1"/>
  <c r="D2508" i="8"/>
  <c r="E2508" i="8" s="1"/>
  <c r="D2509" i="8"/>
  <c r="E2509" i="8" s="1"/>
  <c r="D2510" i="8"/>
  <c r="E2510" i="8" s="1"/>
  <c r="D2511" i="8"/>
  <c r="E2511" i="8" s="1"/>
  <c r="D2512" i="8"/>
  <c r="E2512" i="8" s="1"/>
  <c r="D2513" i="8"/>
  <c r="E2513" i="8" s="1"/>
  <c r="D2514" i="8"/>
  <c r="E2514" i="8" s="1"/>
  <c r="D2515" i="8"/>
  <c r="E2515" i="8" s="1"/>
  <c r="D2516" i="8"/>
  <c r="E2516" i="8" s="1"/>
  <c r="D2517" i="8"/>
  <c r="E2517" i="8" s="1"/>
  <c r="D2518" i="8"/>
  <c r="E2518" i="8" s="1"/>
  <c r="D2519" i="8"/>
  <c r="E2519" i="8" s="1"/>
  <c r="D2520" i="8"/>
  <c r="E2520" i="8" s="1"/>
  <c r="D2521" i="8"/>
  <c r="E2521" i="8" s="1"/>
  <c r="D2522" i="8"/>
  <c r="E2522" i="8" s="1"/>
  <c r="D2523" i="8"/>
  <c r="E2523" i="8" s="1"/>
  <c r="D2524" i="8"/>
  <c r="E2524" i="8" s="1"/>
  <c r="D2525" i="8"/>
  <c r="E2525" i="8" s="1"/>
  <c r="D2526" i="8"/>
  <c r="E2526" i="8" s="1"/>
  <c r="D2527" i="8"/>
  <c r="E2527" i="8" s="1"/>
  <c r="D2528" i="8"/>
  <c r="E2528" i="8" s="1"/>
  <c r="D2529" i="8"/>
  <c r="E2529" i="8" s="1"/>
  <c r="D2530" i="8"/>
  <c r="E2530" i="8" s="1"/>
  <c r="D2531" i="8"/>
  <c r="E2531" i="8" s="1"/>
  <c r="D2532" i="8"/>
  <c r="E2532" i="8" s="1"/>
  <c r="D2533" i="8"/>
  <c r="E2533" i="8" s="1"/>
  <c r="D2534" i="8"/>
  <c r="E2534" i="8" s="1"/>
  <c r="D2535" i="8"/>
  <c r="E2535" i="8" s="1"/>
  <c r="D2536" i="8"/>
  <c r="E2536" i="8" s="1"/>
  <c r="D2537" i="8"/>
  <c r="E2537" i="8" s="1"/>
  <c r="D2538" i="8"/>
  <c r="E2538" i="8" s="1"/>
  <c r="D2539" i="8"/>
  <c r="E2539" i="8" s="1"/>
  <c r="D2540" i="8"/>
  <c r="E2540" i="8" s="1"/>
  <c r="D2541" i="8"/>
  <c r="E2541" i="8" s="1"/>
  <c r="D2542" i="8"/>
  <c r="E2542" i="8" s="1"/>
  <c r="D2543" i="8"/>
  <c r="E2543" i="8" s="1"/>
  <c r="D2544" i="8"/>
  <c r="E2544" i="8" s="1"/>
  <c r="D2545" i="8"/>
  <c r="E2545" i="8" s="1"/>
  <c r="D2546" i="8"/>
  <c r="E2546" i="8" s="1"/>
  <c r="D2547" i="8"/>
  <c r="E2547" i="8" s="1"/>
  <c r="D2548" i="8"/>
  <c r="E2548" i="8" s="1"/>
  <c r="D2549" i="8"/>
  <c r="E2549" i="8" s="1"/>
  <c r="D2550" i="8"/>
  <c r="E2550" i="8" s="1"/>
  <c r="D2551" i="8"/>
  <c r="E2551" i="8" s="1"/>
  <c r="D2552" i="8"/>
  <c r="E2552" i="8" s="1"/>
  <c r="D2553" i="8"/>
  <c r="E2553" i="8" s="1"/>
  <c r="D2554" i="8"/>
  <c r="E2554" i="8" s="1"/>
  <c r="D2555" i="8"/>
  <c r="E2555" i="8" s="1"/>
  <c r="D2556" i="8"/>
  <c r="E2556" i="8" s="1"/>
  <c r="D2557" i="8"/>
  <c r="E2557" i="8" s="1"/>
  <c r="D2558" i="8"/>
  <c r="E2558" i="8" s="1"/>
  <c r="D2559" i="8"/>
  <c r="E2559" i="8" s="1"/>
  <c r="D2560" i="8"/>
  <c r="E2560" i="8" s="1"/>
  <c r="D2561" i="8"/>
  <c r="E2561" i="8" s="1"/>
  <c r="D2562" i="8"/>
  <c r="E2562" i="8" s="1"/>
  <c r="D2563" i="8"/>
  <c r="E2563" i="8" s="1"/>
  <c r="D2564" i="8"/>
  <c r="E2564" i="8" s="1"/>
  <c r="D2565" i="8"/>
  <c r="E2565" i="8" s="1"/>
  <c r="D2566" i="8"/>
  <c r="E2566" i="8" s="1"/>
  <c r="D2567" i="8"/>
  <c r="E2567" i="8" s="1"/>
  <c r="D2568" i="8"/>
  <c r="E2568" i="8" s="1"/>
  <c r="D2569" i="8"/>
  <c r="E2569" i="8" s="1"/>
  <c r="D2570" i="8"/>
  <c r="E2570" i="8" s="1"/>
  <c r="D2571" i="8"/>
  <c r="E2571" i="8" s="1"/>
  <c r="D2572" i="8"/>
  <c r="E2572" i="8" s="1"/>
  <c r="D2573" i="8"/>
  <c r="E2573" i="8" s="1"/>
  <c r="D2574" i="8"/>
  <c r="E2574" i="8" s="1"/>
  <c r="D2575" i="8"/>
  <c r="E2575" i="8" s="1"/>
  <c r="D2576" i="8"/>
  <c r="E2576" i="8" s="1"/>
  <c r="D2577" i="8"/>
  <c r="E2577" i="8" s="1"/>
  <c r="D2578" i="8"/>
  <c r="E2578" i="8" s="1"/>
  <c r="D2579" i="8"/>
  <c r="E2579" i="8" s="1"/>
  <c r="D2580" i="8"/>
  <c r="E2580" i="8" s="1"/>
  <c r="D2581" i="8"/>
  <c r="E2581" i="8" s="1"/>
  <c r="D2582" i="8"/>
  <c r="E2582" i="8" s="1"/>
  <c r="D2583" i="8"/>
  <c r="E2583" i="8" s="1"/>
  <c r="D2584" i="8"/>
  <c r="E2584" i="8" s="1"/>
  <c r="D2585" i="8"/>
  <c r="E2585" i="8" s="1"/>
  <c r="D2586" i="8"/>
  <c r="E2586" i="8" s="1"/>
  <c r="D2587" i="8"/>
  <c r="E2587" i="8" s="1"/>
  <c r="D2588" i="8"/>
  <c r="E2588" i="8" s="1"/>
  <c r="D2589" i="8"/>
  <c r="E2589" i="8" s="1"/>
  <c r="D2590" i="8"/>
  <c r="E2590" i="8" s="1"/>
  <c r="D2591" i="8"/>
  <c r="E2591" i="8" s="1"/>
  <c r="D2592" i="8"/>
  <c r="E2592" i="8" s="1"/>
  <c r="D2593" i="8"/>
  <c r="E2593" i="8" s="1"/>
  <c r="D2594" i="8"/>
  <c r="E2594" i="8" s="1"/>
  <c r="D2595" i="8"/>
  <c r="E2595" i="8" s="1"/>
  <c r="D2596" i="8"/>
  <c r="E2596" i="8" s="1"/>
  <c r="D2597" i="8"/>
  <c r="E2597" i="8" s="1"/>
  <c r="D2598" i="8"/>
  <c r="E2598" i="8" s="1"/>
  <c r="D2599" i="8"/>
  <c r="E2599" i="8" s="1"/>
  <c r="D2600" i="8"/>
  <c r="E2600" i="8" s="1"/>
  <c r="D2601" i="8"/>
  <c r="E2601" i="8" s="1"/>
  <c r="D2602" i="8"/>
  <c r="E2602" i="8" s="1"/>
  <c r="D2603" i="8"/>
  <c r="E2603" i="8" s="1"/>
  <c r="D2604" i="8"/>
  <c r="E2604" i="8" s="1"/>
  <c r="D2605" i="8"/>
  <c r="E2605" i="8" s="1"/>
  <c r="D2606" i="8"/>
  <c r="E2606" i="8" s="1"/>
  <c r="D2607" i="8"/>
  <c r="E2607" i="8" s="1"/>
  <c r="D2608" i="8"/>
  <c r="E2608" i="8" s="1"/>
  <c r="D2609" i="8"/>
  <c r="E2609" i="8" s="1"/>
  <c r="D2610" i="8"/>
  <c r="E2610" i="8" s="1"/>
  <c r="D2611" i="8"/>
  <c r="E2611" i="8" s="1"/>
  <c r="D2612" i="8"/>
  <c r="E2612" i="8" s="1"/>
  <c r="D2613" i="8"/>
  <c r="E2613" i="8" s="1"/>
  <c r="D2614" i="8"/>
  <c r="E2614" i="8" s="1"/>
  <c r="D2615" i="8"/>
  <c r="E2615" i="8" s="1"/>
  <c r="D2616" i="8"/>
  <c r="E2616" i="8" s="1"/>
  <c r="D2617" i="8"/>
  <c r="E2617" i="8" s="1"/>
  <c r="D2618" i="8"/>
  <c r="E2618" i="8" s="1"/>
  <c r="D2619" i="8"/>
  <c r="E2619" i="8" s="1"/>
  <c r="D2620" i="8"/>
  <c r="E2620" i="8" s="1"/>
  <c r="D2621" i="8"/>
  <c r="E2621" i="8" s="1"/>
  <c r="D2622" i="8"/>
  <c r="E2622" i="8" s="1"/>
  <c r="D2623" i="8"/>
  <c r="E2623" i="8" s="1"/>
  <c r="D2624" i="8"/>
  <c r="E2624" i="8" s="1"/>
  <c r="D2625" i="8"/>
  <c r="E2625" i="8" s="1"/>
  <c r="D2626" i="8"/>
  <c r="E2626" i="8" s="1"/>
  <c r="D2627" i="8"/>
  <c r="E2627" i="8" s="1"/>
  <c r="D2628" i="8"/>
  <c r="E2628" i="8" s="1"/>
  <c r="D2629" i="8"/>
  <c r="E2629" i="8" s="1"/>
  <c r="D2630" i="8"/>
  <c r="E2630" i="8" s="1"/>
  <c r="D2631" i="8"/>
  <c r="E2631" i="8" s="1"/>
  <c r="D2632" i="8"/>
  <c r="E2632" i="8" s="1"/>
  <c r="D2633" i="8"/>
  <c r="E2633" i="8" s="1"/>
  <c r="D2634" i="8"/>
  <c r="E2634" i="8" s="1"/>
  <c r="D2635" i="8"/>
  <c r="E2635" i="8" s="1"/>
  <c r="D2636" i="8"/>
  <c r="E2636" i="8" s="1"/>
  <c r="D2637" i="8"/>
  <c r="E2637" i="8" s="1"/>
  <c r="D2638" i="8"/>
  <c r="E2638" i="8" s="1"/>
  <c r="D2639" i="8"/>
  <c r="E2639" i="8" s="1"/>
  <c r="D2640" i="8"/>
  <c r="E2640" i="8" s="1"/>
  <c r="D2641" i="8"/>
  <c r="E2641" i="8" s="1"/>
  <c r="D2642" i="8"/>
  <c r="E2642" i="8" s="1"/>
  <c r="D2643" i="8"/>
  <c r="E2643" i="8" s="1"/>
  <c r="D2644" i="8"/>
  <c r="E2644" i="8" s="1"/>
  <c r="D2645" i="8"/>
  <c r="E2645" i="8" s="1"/>
  <c r="D2646" i="8"/>
  <c r="E2646" i="8" s="1"/>
  <c r="D2647" i="8"/>
  <c r="E2647" i="8" s="1"/>
  <c r="D2648" i="8"/>
  <c r="E2648" i="8" s="1"/>
  <c r="D2649" i="8"/>
  <c r="E2649" i="8" s="1"/>
  <c r="D2650" i="8"/>
  <c r="E2650" i="8" s="1"/>
  <c r="D2651" i="8"/>
  <c r="E2651" i="8" s="1"/>
  <c r="D2652" i="8"/>
  <c r="E2652" i="8" s="1"/>
  <c r="D2653" i="8"/>
  <c r="E2653" i="8" s="1"/>
  <c r="D2654" i="8"/>
  <c r="E2654" i="8" s="1"/>
  <c r="D2655" i="8"/>
  <c r="E2655" i="8" s="1"/>
  <c r="D2656" i="8"/>
  <c r="E2656" i="8" s="1"/>
  <c r="D2657" i="8"/>
  <c r="E2657" i="8" s="1"/>
  <c r="D2658" i="8"/>
  <c r="E2658" i="8" s="1"/>
  <c r="D2659" i="8"/>
  <c r="E2659" i="8" s="1"/>
  <c r="D2660" i="8"/>
  <c r="E2660" i="8" s="1"/>
  <c r="D2661" i="8"/>
  <c r="E2661" i="8" s="1"/>
  <c r="D2662" i="8"/>
  <c r="E2662" i="8" s="1"/>
  <c r="D2663" i="8"/>
  <c r="E2663" i="8" s="1"/>
  <c r="D2664" i="8"/>
  <c r="E2664" i="8" s="1"/>
  <c r="D2665" i="8"/>
  <c r="E2665" i="8" s="1"/>
  <c r="D2666" i="8"/>
  <c r="E2666" i="8" s="1"/>
  <c r="D2667" i="8"/>
  <c r="E2667" i="8" s="1"/>
  <c r="D2668" i="8"/>
  <c r="E2668" i="8" s="1"/>
  <c r="D2669" i="8"/>
  <c r="E2669" i="8" s="1"/>
  <c r="D2670" i="8"/>
  <c r="E2670" i="8" s="1"/>
  <c r="D2671" i="8"/>
  <c r="E2671" i="8" s="1"/>
  <c r="D2672" i="8"/>
  <c r="E2672" i="8" s="1"/>
  <c r="D2673" i="8"/>
  <c r="E2673" i="8" s="1"/>
  <c r="D2674" i="8"/>
  <c r="E2674" i="8" s="1"/>
  <c r="D2675" i="8"/>
  <c r="E2675" i="8" s="1"/>
  <c r="D2676" i="8"/>
  <c r="E2676" i="8" s="1"/>
  <c r="D2677" i="8"/>
  <c r="E2677" i="8" s="1"/>
  <c r="D2678" i="8"/>
  <c r="E2678" i="8" s="1"/>
  <c r="D2679" i="8"/>
  <c r="E2679" i="8" s="1"/>
  <c r="D2680" i="8"/>
  <c r="E2680" i="8" s="1"/>
  <c r="D2681" i="8"/>
  <c r="E2681" i="8" s="1"/>
  <c r="D2682" i="8"/>
  <c r="E2682" i="8" s="1"/>
  <c r="D2683" i="8"/>
  <c r="E2683" i="8" s="1"/>
  <c r="D2684" i="8"/>
  <c r="E2684" i="8" s="1"/>
  <c r="D2685" i="8"/>
  <c r="E2685" i="8" s="1"/>
  <c r="D2686" i="8"/>
  <c r="E2686" i="8" s="1"/>
  <c r="D2687" i="8"/>
  <c r="E2687" i="8" s="1"/>
  <c r="D2688" i="8"/>
  <c r="E2688" i="8" s="1"/>
  <c r="D2689" i="8"/>
  <c r="E2689" i="8" s="1"/>
  <c r="D2690" i="8"/>
  <c r="E2690" i="8" s="1"/>
  <c r="D2691" i="8"/>
  <c r="E2691" i="8" s="1"/>
  <c r="D2692" i="8"/>
  <c r="E2692" i="8" s="1"/>
  <c r="D2693" i="8"/>
  <c r="E2693" i="8" s="1"/>
  <c r="D2694" i="8"/>
  <c r="E2694" i="8" s="1"/>
  <c r="D2695" i="8"/>
  <c r="E2695" i="8" s="1"/>
  <c r="D2696" i="8"/>
  <c r="E2696" i="8" s="1"/>
  <c r="D2697" i="8"/>
  <c r="E2697" i="8" s="1"/>
  <c r="D2698" i="8"/>
  <c r="E2698" i="8" s="1"/>
  <c r="D2699" i="8"/>
  <c r="E2699" i="8" s="1"/>
  <c r="D2700" i="8"/>
  <c r="E2700" i="8" s="1"/>
  <c r="D2701" i="8"/>
  <c r="E2701" i="8" s="1"/>
  <c r="D2702" i="8"/>
  <c r="E2702" i="8" s="1"/>
  <c r="D2703" i="8"/>
  <c r="E2703" i="8" s="1"/>
  <c r="D2704" i="8"/>
  <c r="E2704" i="8" s="1"/>
  <c r="D2705" i="8"/>
  <c r="E2705" i="8" s="1"/>
  <c r="D2706" i="8"/>
  <c r="E2706" i="8" s="1"/>
  <c r="D2707" i="8"/>
  <c r="E2707" i="8" s="1"/>
  <c r="D2708" i="8"/>
  <c r="E2708" i="8" s="1"/>
  <c r="D2709" i="8"/>
  <c r="E2709" i="8" s="1"/>
  <c r="D2710" i="8"/>
  <c r="E2710" i="8" s="1"/>
  <c r="D2711" i="8"/>
  <c r="E2711" i="8" s="1"/>
  <c r="D2712" i="8"/>
  <c r="E2712" i="8" s="1"/>
  <c r="D2713" i="8"/>
  <c r="E2713" i="8" s="1"/>
  <c r="D2714" i="8"/>
  <c r="E2714" i="8" s="1"/>
  <c r="D2715" i="8"/>
  <c r="E2715" i="8" s="1"/>
  <c r="D2716" i="8"/>
  <c r="E2716" i="8" s="1"/>
  <c r="D2717" i="8"/>
  <c r="E2717" i="8" s="1"/>
  <c r="D2718" i="8"/>
  <c r="E2718" i="8" s="1"/>
  <c r="D2719" i="8"/>
  <c r="E2719" i="8" s="1"/>
  <c r="D2720" i="8"/>
  <c r="E2720" i="8" s="1"/>
  <c r="D2721" i="8"/>
  <c r="E2721" i="8" s="1"/>
  <c r="D2722" i="8"/>
  <c r="E2722" i="8" s="1"/>
  <c r="D2723" i="8"/>
  <c r="E2723" i="8" s="1"/>
  <c r="D2724" i="8"/>
  <c r="E2724" i="8" s="1"/>
  <c r="D2725" i="8"/>
  <c r="E2725" i="8" s="1"/>
  <c r="D2726" i="8"/>
  <c r="E2726" i="8" s="1"/>
  <c r="D2727" i="8"/>
  <c r="E2727" i="8" s="1"/>
  <c r="D2728" i="8"/>
  <c r="E2728" i="8" s="1"/>
  <c r="D2729" i="8"/>
  <c r="E2729" i="8" s="1"/>
  <c r="D2730" i="8"/>
  <c r="E2730" i="8" s="1"/>
  <c r="D2731" i="8"/>
  <c r="E2731" i="8" s="1"/>
  <c r="D2732" i="8"/>
  <c r="E2732" i="8" s="1"/>
  <c r="D2733" i="8"/>
  <c r="E2733" i="8" s="1"/>
  <c r="D2734" i="8"/>
  <c r="E2734" i="8" s="1"/>
  <c r="D2735" i="8"/>
  <c r="E2735" i="8" s="1"/>
  <c r="D2736" i="8"/>
  <c r="E2736" i="8" s="1"/>
  <c r="D2737" i="8"/>
  <c r="E2737" i="8" s="1"/>
  <c r="D2738" i="8"/>
  <c r="D2832" i="8"/>
  <c r="E2832" i="8" s="1"/>
  <c r="D2833" i="8"/>
  <c r="E2833" i="8" s="1"/>
  <c r="D2834" i="8"/>
  <c r="E2834" i="8" s="1"/>
  <c r="D2835" i="8"/>
  <c r="E2835" i="8" s="1"/>
  <c r="D2836" i="8"/>
  <c r="E2836" i="8" s="1"/>
  <c r="D2837" i="8"/>
  <c r="E2837" i="8" s="1"/>
  <c r="D2838" i="8"/>
  <c r="E2838" i="8" s="1"/>
  <c r="D2839" i="8"/>
  <c r="E2839" i="8" s="1"/>
  <c r="D2840" i="8"/>
  <c r="E2840" i="8" s="1"/>
  <c r="D2841" i="8"/>
  <c r="E2841" i="8" s="1"/>
  <c r="D2842" i="8"/>
  <c r="E2842" i="8" s="1"/>
  <c r="D2843" i="8"/>
  <c r="E2843" i="8" s="1"/>
  <c r="D2844" i="8"/>
  <c r="E2844" i="8" s="1"/>
  <c r="D2845" i="8"/>
  <c r="E2845" i="8" s="1"/>
  <c r="D2846" i="8"/>
  <c r="E2846" i="8" s="1"/>
  <c r="D2847" i="8"/>
  <c r="E2847" i="8" s="1"/>
  <c r="D2848" i="8"/>
  <c r="E2848" i="8" s="1"/>
  <c r="D2849" i="8"/>
  <c r="E2849" i="8" s="1"/>
  <c r="D2850" i="8"/>
  <c r="E2850" i="8" s="1"/>
  <c r="D2851" i="8"/>
  <c r="E2851" i="8" s="1"/>
  <c r="D2852" i="8"/>
  <c r="E2852" i="8" s="1"/>
  <c r="D2853" i="8"/>
  <c r="E2853" i="8" s="1"/>
  <c r="D2854" i="8"/>
  <c r="E2854" i="8" s="1"/>
  <c r="D2855" i="8"/>
  <c r="E2855" i="8" s="1"/>
  <c r="D2856" i="8"/>
  <c r="E2856" i="8" s="1"/>
  <c r="D2857" i="8"/>
  <c r="E2857" i="8" s="1"/>
  <c r="D2858" i="8"/>
  <c r="E2858" i="8" s="1"/>
  <c r="D2859" i="8"/>
  <c r="E2859" i="8" s="1"/>
  <c r="D2860" i="8"/>
  <c r="E2860" i="8" s="1"/>
  <c r="D2861" i="8"/>
  <c r="E2861" i="8" s="1"/>
  <c r="D2862" i="8"/>
  <c r="E2862" i="8" s="1"/>
  <c r="D2863" i="8"/>
  <c r="E2863" i="8" s="1"/>
  <c r="D2864" i="8"/>
  <c r="E2864" i="8" s="1"/>
  <c r="D2865" i="8"/>
  <c r="E2865" i="8" s="1"/>
  <c r="D2866" i="8"/>
  <c r="E2866" i="8" s="1"/>
  <c r="D2867" i="8"/>
  <c r="E2867" i="8" s="1"/>
  <c r="D2868" i="8"/>
  <c r="E2868" i="8" s="1"/>
  <c r="D2869" i="8"/>
  <c r="E2869" i="8" s="1"/>
  <c r="D2870" i="8"/>
  <c r="E2870" i="8" s="1"/>
  <c r="D2871" i="8"/>
  <c r="E2871" i="8" s="1"/>
  <c r="D2872" i="8"/>
  <c r="E2872" i="8" s="1"/>
  <c r="D2873" i="8"/>
  <c r="E2873" i="8" s="1"/>
  <c r="D2874" i="8"/>
  <c r="E2874" i="8" s="1"/>
  <c r="D2875" i="8"/>
  <c r="E2875" i="8" s="1"/>
  <c r="D2876" i="8"/>
  <c r="E2876" i="8" s="1"/>
  <c r="D2877" i="8"/>
  <c r="E2877" i="8" s="1"/>
  <c r="D2878" i="8"/>
  <c r="E2878" i="8" s="1"/>
  <c r="D2879" i="8"/>
  <c r="E2879" i="8" s="1"/>
  <c r="D2880" i="8"/>
  <c r="E2880" i="8" s="1"/>
  <c r="D2881" i="8"/>
  <c r="E2881" i="8" s="1"/>
  <c r="D2882" i="8"/>
  <c r="E2882" i="8" s="1"/>
  <c r="D2883" i="8"/>
  <c r="E2883" i="8" s="1"/>
  <c r="D2884" i="8"/>
  <c r="E2884" i="8" s="1"/>
  <c r="D2885" i="8"/>
  <c r="E2885" i="8" s="1"/>
  <c r="D2886" i="8"/>
  <c r="E2886" i="8" s="1"/>
  <c r="D2887" i="8"/>
  <c r="E2887" i="8" s="1"/>
  <c r="D2888" i="8"/>
  <c r="E2888" i="8" s="1"/>
  <c r="D2889" i="8"/>
  <c r="E2889" i="8" s="1"/>
  <c r="D2890" i="8"/>
  <c r="E2890" i="8" s="1"/>
  <c r="D2891" i="8"/>
  <c r="E2891" i="8" s="1"/>
  <c r="D2892" i="8"/>
  <c r="E2892" i="8" s="1"/>
  <c r="D2893" i="8"/>
  <c r="E2893" i="8" s="1"/>
  <c r="D2894" i="8"/>
  <c r="E2894" i="8" s="1"/>
  <c r="D2895" i="8"/>
  <c r="E2895" i="8" s="1"/>
  <c r="D2896" i="8"/>
  <c r="E2896" i="8" s="1"/>
  <c r="D2897" i="8"/>
  <c r="E2897" i="8" s="1"/>
  <c r="D2900" i="8"/>
  <c r="E2900" i="8" s="1"/>
  <c r="D2901" i="8"/>
  <c r="E2901" i="8" s="1"/>
  <c r="D2902" i="8"/>
  <c r="E2902" i="8" s="1"/>
  <c r="D2903" i="8"/>
  <c r="E2903" i="8" s="1"/>
  <c r="D2904" i="8"/>
  <c r="E2904" i="8" s="1"/>
  <c r="D2905" i="8"/>
  <c r="E2905" i="8" s="1"/>
  <c r="D2906" i="8"/>
  <c r="E2906" i="8" s="1"/>
  <c r="D2907" i="8"/>
  <c r="E2907" i="8" s="1"/>
  <c r="D2908" i="8"/>
  <c r="E2908" i="8" s="1"/>
  <c r="D2909" i="8"/>
  <c r="E2909" i="8" s="1"/>
  <c r="D2910" i="8"/>
  <c r="E2910" i="8" s="1"/>
  <c r="D2911" i="8"/>
  <c r="E2911" i="8" s="1"/>
  <c r="D2912" i="8"/>
  <c r="E2912" i="8" s="1"/>
  <c r="D2913" i="8"/>
  <c r="E2913" i="8" s="1"/>
  <c r="D2914" i="8"/>
  <c r="E2914" i="8" s="1"/>
  <c r="D2915" i="8"/>
  <c r="E2915" i="8" s="1"/>
  <c r="D2916" i="8"/>
  <c r="E2916" i="8" s="1"/>
  <c r="D2917" i="8"/>
  <c r="E2917" i="8" s="1"/>
  <c r="D2918" i="8"/>
  <c r="E2918" i="8" s="1"/>
  <c r="D2919" i="8"/>
  <c r="E2919" i="8" s="1"/>
  <c r="D2920" i="8"/>
  <c r="E2920" i="8" s="1"/>
  <c r="D2921" i="8"/>
  <c r="E2921" i="8" s="1"/>
  <c r="D2922" i="8"/>
  <c r="E2922" i="8" s="1"/>
  <c r="D2923" i="8"/>
  <c r="E2923" i="8" s="1"/>
  <c r="D2924" i="8"/>
  <c r="E2924" i="8" s="1"/>
  <c r="D2925" i="8"/>
  <c r="E2925" i="8" s="1"/>
  <c r="D2926" i="8"/>
  <c r="E2926" i="8" s="1"/>
  <c r="D2927" i="8"/>
  <c r="E2927" i="8" s="1"/>
  <c r="D2928" i="8"/>
  <c r="E2928" i="8" s="1"/>
  <c r="D2929" i="8"/>
  <c r="E2929" i="8" s="1"/>
  <c r="D2930" i="8"/>
  <c r="E2930" i="8" s="1"/>
  <c r="D2931" i="8"/>
  <c r="E2931" i="8" s="1"/>
  <c r="D2932" i="8"/>
  <c r="E2932" i="8" s="1"/>
  <c r="D2933" i="8"/>
  <c r="E2933" i="8" s="1"/>
  <c r="D2934" i="8"/>
  <c r="E2934" i="8" s="1"/>
  <c r="D2935" i="8"/>
  <c r="E2935" i="8" s="1"/>
  <c r="D2936" i="8"/>
  <c r="E2936" i="8" s="1"/>
  <c r="D2937" i="8"/>
  <c r="E2937" i="8" s="1"/>
  <c r="D2938" i="8"/>
  <c r="E2938" i="8" s="1"/>
  <c r="D2939" i="8"/>
  <c r="E2939" i="8" s="1"/>
  <c r="D2940" i="8"/>
  <c r="E2940" i="8" s="1"/>
  <c r="D2941" i="8"/>
  <c r="E2941" i="8" s="1"/>
  <c r="D2942" i="8"/>
  <c r="E2942" i="8" s="1"/>
  <c r="D2943" i="8"/>
  <c r="E2943" i="8" s="1"/>
  <c r="D2944" i="8"/>
  <c r="E2944" i="8" s="1"/>
  <c r="D2945" i="8"/>
  <c r="E2945" i="8" s="1"/>
  <c r="D2946" i="8"/>
  <c r="E2946" i="8" s="1"/>
  <c r="D2947" i="8"/>
  <c r="E2947" i="8" s="1"/>
  <c r="D2948" i="8"/>
  <c r="E2948" i="8" s="1"/>
  <c r="D2949" i="8"/>
  <c r="E2949" i="8" s="1"/>
  <c r="D2950" i="8"/>
  <c r="E2950" i="8" s="1"/>
  <c r="D2951" i="8"/>
  <c r="E2951" i="8" s="1"/>
  <c r="D2952" i="8"/>
  <c r="E2952" i="8" s="1"/>
  <c r="D2953" i="8"/>
  <c r="E2953" i="8" s="1"/>
  <c r="D2954" i="8"/>
  <c r="E2954" i="8" s="1"/>
  <c r="D2955" i="8"/>
  <c r="E2955" i="8" s="1"/>
  <c r="D2956" i="8"/>
  <c r="E2956" i="8" s="1"/>
  <c r="D2957" i="8"/>
  <c r="E2957" i="8" s="1"/>
  <c r="D2958" i="8"/>
  <c r="E2958" i="8" s="1"/>
  <c r="D2959" i="8"/>
  <c r="E2959" i="8" s="1"/>
  <c r="D2960" i="8"/>
  <c r="E2960" i="8" s="1"/>
  <c r="D2961" i="8"/>
  <c r="E2961" i="8" s="1"/>
  <c r="D2962" i="8"/>
  <c r="E2962" i="8" s="1"/>
  <c r="D2963" i="8"/>
  <c r="E2963" i="8" s="1"/>
  <c r="D2964" i="8"/>
  <c r="E2964" i="8" s="1"/>
  <c r="D2965" i="8"/>
  <c r="E2965" i="8" s="1"/>
  <c r="D2966" i="8"/>
  <c r="E2966" i="8" s="1"/>
  <c r="D2967" i="8"/>
  <c r="E2967" i="8" s="1"/>
  <c r="D2968" i="8"/>
  <c r="E2968" i="8" s="1"/>
  <c r="D2969" i="8"/>
  <c r="E2969" i="8" s="1"/>
  <c r="D2970" i="8"/>
  <c r="E2970" i="8" s="1"/>
  <c r="D2971" i="8"/>
  <c r="E2971" i="8" s="1"/>
  <c r="D2972" i="8"/>
  <c r="E2972" i="8" s="1"/>
  <c r="D2973" i="8"/>
  <c r="E2973" i="8" s="1"/>
  <c r="D2974" i="8"/>
  <c r="E2974" i="8" s="1"/>
  <c r="D2975" i="8"/>
  <c r="E2975" i="8" s="1"/>
  <c r="D2976" i="8"/>
  <c r="E2976" i="8" s="1"/>
  <c r="D2977" i="8"/>
  <c r="E2977" i="8" s="1"/>
  <c r="D2978" i="8"/>
  <c r="E2978" i="8" s="1"/>
  <c r="D2979" i="8"/>
  <c r="E2979" i="8" s="1"/>
  <c r="D2980" i="8"/>
  <c r="E2980" i="8" s="1"/>
  <c r="D2981" i="8"/>
  <c r="E2981" i="8" s="1"/>
  <c r="D2982" i="8"/>
  <c r="E2982" i="8" s="1"/>
  <c r="D2983" i="8"/>
  <c r="E2983" i="8" s="1"/>
  <c r="D2984" i="8"/>
  <c r="E2984" i="8" s="1"/>
  <c r="D2985" i="8"/>
  <c r="E2985" i="8" s="1"/>
  <c r="D2986" i="8"/>
  <c r="E2986" i="8" s="1"/>
  <c r="D2987" i="8"/>
  <c r="E2987" i="8" s="1"/>
  <c r="D2988" i="8"/>
  <c r="E2988" i="8" s="1"/>
  <c r="D2989" i="8"/>
  <c r="E2989" i="8" s="1"/>
  <c r="D2990" i="8"/>
  <c r="E2990" i="8" s="1"/>
  <c r="D2991" i="8"/>
  <c r="E2991" i="8" s="1"/>
  <c r="D2992" i="8"/>
  <c r="E2992" i="8" s="1"/>
  <c r="D2993" i="8"/>
  <c r="E2993" i="8" s="1"/>
  <c r="D2994" i="8"/>
  <c r="E2994" i="8" s="1"/>
  <c r="D2995" i="8"/>
  <c r="E2995" i="8" s="1"/>
  <c r="D2996" i="8"/>
  <c r="E2996" i="8" s="1"/>
  <c r="D2997" i="8"/>
  <c r="E2997" i="8" s="1"/>
  <c r="D2998" i="8"/>
  <c r="E2998" i="8" s="1"/>
  <c r="D2999" i="8"/>
  <c r="E2999" i="8" s="1"/>
  <c r="D3000" i="8"/>
  <c r="E3000" i="8" s="1"/>
  <c r="D3001" i="8"/>
  <c r="E3001" i="8" s="1"/>
  <c r="D3002" i="8"/>
  <c r="E3002" i="8" s="1"/>
  <c r="D3003" i="8"/>
  <c r="E3003" i="8" s="1"/>
  <c r="D3004" i="8"/>
  <c r="E3004" i="8" s="1"/>
  <c r="D3005" i="8"/>
  <c r="E3005" i="8" s="1"/>
  <c r="D3006" i="8"/>
  <c r="E3006" i="8" s="1"/>
  <c r="D3007" i="8"/>
  <c r="E3007" i="8" s="1"/>
  <c r="D3008" i="8"/>
  <c r="E3008" i="8" s="1"/>
  <c r="D3009" i="8"/>
  <c r="E3009" i="8" s="1"/>
  <c r="D3010" i="8"/>
  <c r="E3010" i="8" s="1"/>
  <c r="D3011" i="8"/>
  <c r="E3011" i="8" s="1"/>
  <c r="D3012" i="8"/>
  <c r="E3012" i="8" s="1"/>
  <c r="D3013" i="8"/>
  <c r="E3013" i="8" s="1"/>
  <c r="D3014" i="8"/>
  <c r="E3014" i="8" s="1"/>
  <c r="D3015" i="8"/>
  <c r="E3015" i="8" s="1"/>
  <c r="D3016" i="8"/>
  <c r="E3016" i="8" s="1"/>
  <c r="D3017" i="8"/>
  <c r="E3017" i="8" s="1"/>
  <c r="D3018" i="8"/>
  <c r="E3018" i="8" s="1"/>
  <c r="D3019" i="8"/>
  <c r="E3019" i="8" s="1"/>
  <c r="D3020" i="8"/>
  <c r="E3020" i="8" s="1"/>
  <c r="D3021" i="8"/>
  <c r="E3021" i="8" s="1"/>
  <c r="D3022" i="8"/>
  <c r="E3022" i="8" s="1"/>
  <c r="D3023" i="8"/>
  <c r="E3023" i="8" s="1"/>
  <c r="D3024" i="8"/>
  <c r="E3024" i="8" s="1"/>
  <c r="D3025" i="8"/>
  <c r="E3025" i="8" s="1"/>
  <c r="D3026" i="8"/>
  <c r="E3026" i="8" s="1"/>
  <c r="D3027" i="8"/>
  <c r="E3027" i="8" s="1"/>
  <c r="D3028" i="8"/>
  <c r="E3028" i="8" s="1"/>
  <c r="D3029" i="8"/>
  <c r="E3029" i="8" s="1"/>
  <c r="D3030" i="8"/>
  <c r="E3030" i="8" s="1"/>
  <c r="D3031" i="8"/>
  <c r="E3031" i="8" s="1"/>
  <c r="D3032" i="8"/>
  <c r="E3032" i="8" s="1"/>
  <c r="D3033" i="8"/>
  <c r="E3033" i="8" s="1"/>
  <c r="D3034" i="8"/>
  <c r="E3034" i="8" s="1"/>
  <c r="D3035" i="8"/>
  <c r="E3035" i="8" s="1"/>
  <c r="D3036" i="8"/>
  <c r="E3036" i="8" s="1"/>
  <c r="D3037" i="8"/>
  <c r="E3037" i="8" s="1"/>
  <c r="D3038" i="8"/>
  <c r="E3038" i="8" s="1"/>
  <c r="D3039" i="8"/>
  <c r="E3039" i="8" s="1"/>
  <c r="D3040" i="8"/>
  <c r="E3040" i="8" s="1"/>
  <c r="D3041" i="8"/>
  <c r="E3041" i="8" s="1"/>
  <c r="D3042" i="8"/>
  <c r="E3042" i="8" s="1"/>
  <c r="D3043" i="8"/>
  <c r="E3043" i="8" s="1"/>
  <c r="D3044" i="8"/>
  <c r="E3044" i="8" s="1"/>
  <c r="D3045" i="8"/>
  <c r="E3045" i="8" s="1"/>
  <c r="D3046" i="8"/>
  <c r="E3046" i="8" s="1"/>
  <c r="D3047" i="8"/>
  <c r="E3047" i="8" s="1"/>
  <c r="D3048" i="8"/>
  <c r="E3048" i="8" s="1"/>
  <c r="D3049" i="8"/>
  <c r="E3049" i="8" s="1"/>
  <c r="D3050" i="8"/>
  <c r="E3050" i="8" s="1"/>
  <c r="D3051" i="8"/>
  <c r="E3051" i="8" s="1"/>
  <c r="D3052" i="8"/>
  <c r="E3052" i="8" s="1"/>
  <c r="D3053" i="8"/>
  <c r="E3053" i="8" s="1"/>
  <c r="D3054" i="8"/>
  <c r="E3054" i="8" s="1"/>
  <c r="D3055" i="8"/>
  <c r="E3055" i="8" s="1"/>
  <c r="D3056" i="8"/>
  <c r="E3056" i="8" s="1"/>
  <c r="D3057" i="8"/>
  <c r="E3057" i="8" s="1"/>
  <c r="D3058" i="8"/>
  <c r="E3058" i="8" s="1"/>
  <c r="D3059" i="8"/>
  <c r="E3059" i="8" s="1"/>
  <c r="D3060" i="8"/>
  <c r="E3060" i="8" s="1"/>
  <c r="D3061" i="8"/>
  <c r="E3061" i="8" s="1"/>
  <c r="D3062" i="8"/>
  <c r="E3062" i="8" s="1"/>
  <c r="D3063" i="8"/>
  <c r="E3063" i="8" s="1"/>
  <c r="D3064" i="8"/>
  <c r="E3064" i="8" s="1"/>
  <c r="D3065" i="8"/>
  <c r="E3065" i="8" s="1"/>
  <c r="D3066" i="8"/>
  <c r="E3066" i="8" s="1"/>
  <c r="D3067" i="8"/>
  <c r="E3067" i="8" s="1"/>
  <c r="D3068" i="8"/>
  <c r="E3068" i="8" s="1"/>
  <c r="D3069" i="8"/>
  <c r="E3069" i="8" s="1"/>
  <c r="D3070" i="8"/>
  <c r="E3070" i="8" s="1"/>
  <c r="D3071" i="8"/>
  <c r="E3071" i="8" s="1"/>
  <c r="D3072" i="8"/>
  <c r="E3072" i="8" s="1"/>
  <c r="D3073" i="8"/>
  <c r="E3073" i="8" s="1"/>
  <c r="D3074" i="8"/>
  <c r="E3074" i="8" s="1"/>
  <c r="D3075" i="8"/>
  <c r="E3075" i="8" s="1"/>
  <c r="D3076" i="8"/>
  <c r="E3076" i="8" s="1"/>
  <c r="D3077" i="8"/>
  <c r="E3077" i="8" s="1"/>
  <c r="D3078" i="8"/>
  <c r="E3078" i="8" s="1"/>
  <c r="D3079" i="8"/>
  <c r="E3079" i="8" s="1"/>
  <c r="D3080" i="8"/>
  <c r="E3080" i="8" s="1"/>
  <c r="D3081" i="8"/>
  <c r="E3081" i="8" s="1"/>
  <c r="D3082" i="8"/>
  <c r="E3082" i="8" s="1"/>
  <c r="D3083" i="8"/>
  <c r="E3083" i="8" s="1"/>
  <c r="D3084" i="8"/>
  <c r="E3084" i="8" s="1"/>
  <c r="D3085" i="8"/>
  <c r="E3085" i="8" s="1"/>
  <c r="D3086" i="8"/>
  <c r="E3086" i="8" s="1"/>
  <c r="D3087" i="8"/>
  <c r="E3087" i="8" s="1"/>
  <c r="D3088" i="8"/>
  <c r="E3088" i="8" s="1"/>
  <c r="D3089" i="8"/>
  <c r="E3089" i="8" s="1"/>
  <c r="D3090" i="8"/>
  <c r="E3090" i="8" s="1"/>
  <c r="D3091" i="8"/>
  <c r="E3091" i="8" s="1"/>
  <c r="D3092" i="8"/>
  <c r="E3092" i="8" s="1"/>
  <c r="D3093" i="8"/>
  <c r="E3093" i="8" s="1"/>
  <c r="D3094" i="8"/>
  <c r="E3094" i="8" s="1"/>
  <c r="D3095" i="8"/>
  <c r="E3095" i="8" s="1"/>
  <c r="D3096" i="8"/>
  <c r="E3096" i="8" s="1"/>
  <c r="D3097" i="8"/>
  <c r="E3097" i="8" s="1"/>
  <c r="D3098" i="8"/>
  <c r="E3098" i="8" s="1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5" i="8"/>
  <c r="E5" i="8" s="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E2779" i="8" l="1"/>
  <c r="E2803" i="8"/>
  <c r="E2752" i="8"/>
  <c r="E2792" i="8"/>
  <c r="E2800" i="8"/>
  <c r="E2816" i="8"/>
  <c r="E2755" i="8"/>
  <c r="E2760" i="8"/>
  <c r="H2800" i="8"/>
  <c r="E2776" i="8"/>
  <c r="E2771" i="8"/>
  <c r="E2795" i="8"/>
  <c r="E2819" i="8"/>
  <c r="E2749" i="8"/>
  <c r="E2757" i="8"/>
  <c r="E2773" i="8"/>
  <c r="E2781" i="8"/>
  <c r="E2813" i="8"/>
  <c r="E2824" i="8"/>
  <c r="H2757" i="8"/>
  <c r="E2741" i="8"/>
  <c r="E2763" i="8"/>
  <c r="E2784" i="8"/>
  <c r="E2805" i="8"/>
  <c r="E2827" i="8"/>
  <c r="H2816" i="8"/>
  <c r="H2795" i="8"/>
  <c r="H2773" i="8"/>
  <c r="H2752" i="8"/>
  <c r="E2821" i="8"/>
  <c r="E2745" i="8"/>
  <c r="E2753" i="8"/>
  <c r="E2761" i="8"/>
  <c r="E2769" i="8"/>
  <c r="E2777" i="8"/>
  <c r="E2785" i="8"/>
  <c r="E2793" i="8"/>
  <c r="E2801" i="8"/>
  <c r="E2809" i="8"/>
  <c r="E2817" i="8"/>
  <c r="E2825" i="8"/>
  <c r="E2744" i="8"/>
  <c r="E2765" i="8"/>
  <c r="E2787" i="8"/>
  <c r="E2808" i="8"/>
  <c r="E2829" i="8"/>
  <c r="H2813" i="8"/>
  <c r="H2792" i="8"/>
  <c r="H2771" i="8"/>
  <c r="H2749" i="8"/>
  <c r="E2797" i="8"/>
  <c r="E2746" i="8"/>
  <c r="E2754" i="8"/>
  <c r="E2762" i="8"/>
  <c r="E2770" i="8"/>
  <c r="E2778" i="8"/>
  <c r="E2786" i="8"/>
  <c r="E2794" i="8"/>
  <c r="E2802" i="8"/>
  <c r="E2810" i="8"/>
  <c r="E2818" i="8"/>
  <c r="E2826" i="8"/>
  <c r="E2747" i="8"/>
  <c r="E2768" i="8"/>
  <c r="E2789" i="8"/>
  <c r="E2811" i="8"/>
  <c r="E2742" i="8"/>
  <c r="E2750" i="8"/>
  <c r="E2758" i="8"/>
  <c r="E2766" i="8"/>
  <c r="E2774" i="8"/>
  <c r="E2782" i="8"/>
  <c r="E2790" i="8"/>
  <c r="E2798" i="8"/>
  <c r="E2806" i="8"/>
  <c r="E2814" i="8"/>
  <c r="E2822" i="8"/>
  <c r="E2830" i="8"/>
  <c r="H2826" i="8"/>
  <c r="H2818" i="8"/>
  <c r="H2810" i="8"/>
  <c r="H2802" i="8"/>
  <c r="H2794" i="8"/>
  <c r="H2786" i="8"/>
  <c r="H2778" i="8"/>
  <c r="H2770" i="8"/>
  <c r="H2762" i="8"/>
  <c r="H2754" i="8"/>
  <c r="H2746" i="8"/>
  <c r="E2739" i="8"/>
  <c r="E2743" i="8"/>
  <c r="E2751" i="8"/>
  <c r="E2759" i="8"/>
  <c r="E2767" i="8"/>
  <c r="E2775" i="8"/>
  <c r="E2783" i="8"/>
  <c r="E2791" i="8"/>
  <c r="E2799" i="8"/>
  <c r="E2807" i="8"/>
  <c r="E2815" i="8"/>
  <c r="E2823" i="8"/>
  <c r="E2831" i="8"/>
  <c r="H2825" i="8"/>
  <c r="H2817" i="8"/>
  <c r="H2809" i="8"/>
  <c r="H2801" i="8"/>
  <c r="H2793" i="8"/>
  <c r="H2785" i="8"/>
  <c r="H2777" i="8"/>
  <c r="H2769" i="8"/>
  <c r="H2761" i="8"/>
  <c r="H2753" i="8"/>
  <c r="H2745" i="8"/>
  <c r="E2740" i="8"/>
  <c r="E2748" i="8"/>
  <c r="E2756" i="8"/>
  <c r="E2764" i="8"/>
  <c r="E2772" i="8"/>
  <c r="E2780" i="8"/>
  <c r="E2788" i="8"/>
  <c r="E2796" i="8"/>
  <c r="E2804" i="8"/>
  <c r="E2812" i="8"/>
  <c r="E2820" i="8"/>
  <c r="E2828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H3120" i="8" l="1"/>
  <c r="E3120" i="8"/>
  <c r="H3160" i="8"/>
  <c r="E3160" i="8"/>
  <c r="H3192" i="8"/>
  <c r="E3192" i="8"/>
  <c r="H3248" i="8"/>
  <c r="E3248" i="8"/>
  <c r="H3113" i="8"/>
  <c r="E3113" i="8"/>
  <c r="H3145" i="8"/>
  <c r="E3145" i="8"/>
  <c r="H3122" i="8"/>
  <c r="E3122" i="8"/>
  <c r="H3162" i="8"/>
  <c r="E3162" i="8"/>
  <c r="H3186" i="8"/>
  <c r="E3186" i="8"/>
  <c r="H3099" i="8"/>
  <c r="E3099" i="8"/>
  <c r="H3123" i="8"/>
  <c r="E3123" i="8"/>
  <c r="H3139" i="8"/>
  <c r="E3139" i="8"/>
  <c r="H3163" i="8"/>
  <c r="E3163" i="8"/>
  <c r="H3195" i="8"/>
  <c r="E3195" i="8"/>
  <c r="H3219" i="8"/>
  <c r="E3219" i="8"/>
  <c r="H3243" i="8"/>
  <c r="E3243" i="8"/>
  <c r="H3267" i="8"/>
  <c r="E3267" i="8"/>
  <c r="H3100" i="8"/>
  <c r="E3100" i="8"/>
  <c r="H3124" i="8"/>
  <c r="E3124" i="8"/>
  <c r="H3140" i="8"/>
  <c r="E3140" i="8"/>
  <c r="H3156" i="8"/>
  <c r="E3156" i="8"/>
  <c r="H3172" i="8"/>
  <c r="E3172" i="8"/>
  <c r="H3188" i="8"/>
  <c r="E3188" i="8"/>
  <c r="H3204" i="8"/>
  <c r="E3204" i="8"/>
  <c r="H3228" i="8"/>
  <c r="E3228" i="8"/>
  <c r="H3244" i="8"/>
  <c r="E3244" i="8"/>
  <c r="H3260" i="8"/>
  <c r="E3260" i="8"/>
  <c r="H3276" i="8"/>
  <c r="E3276" i="8"/>
  <c r="H3109" i="8"/>
  <c r="E3109" i="8"/>
  <c r="H3125" i="8"/>
  <c r="E3125" i="8"/>
  <c r="H3141" i="8"/>
  <c r="E3141" i="8"/>
  <c r="H3157" i="8"/>
  <c r="E3157" i="8"/>
  <c r="H3173" i="8"/>
  <c r="E3173" i="8"/>
  <c r="H3189" i="8"/>
  <c r="E3189" i="8"/>
  <c r="H3205" i="8"/>
  <c r="E3205" i="8"/>
  <c r="H3213" i="8"/>
  <c r="E3213" i="8"/>
  <c r="H3229" i="8"/>
  <c r="E3229" i="8"/>
  <c r="H3245" i="8"/>
  <c r="E3245" i="8"/>
  <c r="H3261" i="8"/>
  <c r="E3261" i="8"/>
  <c r="H3285" i="8"/>
  <c r="E3285" i="8"/>
  <c r="H3102" i="8"/>
  <c r="E3102" i="8"/>
  <c r="H3110" i="8"/>
  <c r="E3110" i="8"/>
  <c r="H3118" i="8"/>
  <c r="E3118" i="8"/>
  <c r="H3126" i="8"/>
  <c r="E3126" i="8"/>
  <c r="H3134" i="8"/>
  <c r="E3134" i="8"/>
  <c r="H3142" i="8"/>
  <c r="E3142" i="8"/>
  <c r="H3150" i="8"/>
  <c r="E3150" i="8"/>
  <c r="H3158" i="8"/>
  <c r="E3158" i="8"/>
  <c r="H3166" i="8"/>
  <c r="E3166" i="8"/>
  <c r="H3174" i="8"/>
  <c r="E3174" i="8"/>
  <c r="H3182" i="8"/>
  <c r="E3182" i="8"/>
  <c r="H3190" i="8"/>
  <c r="E3190" i="8"/>
  <c r="H3198" i="8"/>
  <c r="E3198" i="8"/>
  <c r="H3206" i="8"/>
  <c r="E3206" i="8"/>
  <c r="H3214" i="8"/>
  <c r="E3214" i="8"/>
  <c r="H3222" i="8"/>
  <c r="E3222" i="8"/>
  <c r="H3230" i="8"/>
  <c r="E3230" i="8"/>
  <c r="H3238" i="8"/>
  <c r="E3238" i="8"/>
  <c r="H3246" i="8"/>
  <c r="E3246" i="8"/>
  <c r="H3254" i="8"/>
  <c r="E3254" i="8"/>
  <c r="H3262" i="8"/>
  <c r="E3262" i="8"/>
  <c r="H3270" i="8"/>
  <c r="E3270" i="8"/>
  <c r="H3278" i="8"/>
  <c r="E3278" i="8"/>
  <c r="H3112" i="8"/>
  <c r="E3112" i="8"/>
  <c r="H3144" i="8"/>
  <c r="E3144" i="8"/>
  <c r="H3200" i="8"/>
  <c r="E3200" i="8"/>
  <c r="H3240" i="8"/>
  <c r="E3240" i="8"/>
  <c r="H3105" i="8"/>
  <c r="E3105" i="8"/>
  <c r="H3161" i="8"/>
  <c r="E3161" i="8"/>
  <c r="H3130" i="8"/>
  <c r="E3130" i="8"/>
  <c r="H3170" i="8"/>
  <c r="E3170" i="8"/>
  <c r="H3210" i="8"/>
  <c r="E3210" i="8"/>
  <c r="H3107" i="8"/>
  <c r="E3107" i="8"/>
  <c r="H3147" i="8"/>
  <c r="E3147" i="8"/>
  <c r="H3171" i="8"/>
  <c r="E3171" i="8"/>
  <c r="H3203" i="8"/>
  <c r="E3203" i="8"/>
  <c r="H3235" i="8"/>
  <c r="E3235" i="8"/>
  <c r="H3275" i="8"/>
  <c r="E3275" i="8"/>
  <c r="H3108" i="8"/>
  <c r="E3108" i="8"/>
  <c r="H3132" i="8"/>
  <c r="E3132" i="8"/>
  <c r="H3148" i="8"/>
  <c r="E3148" i="8"/>
  <c r="H3164" i="8"/>
  <c r="E3164" i="8"/>
  <c r="H3180" i="8"/>
  <c r="E3180" i="8"/>
  <c r="H3196" i="8"/>
  <c r="E3196" i="8"/>
  <c r="H3212" i="8"/>
  <c r="E3212" i="8"/>
  <c r="H3236" i="8"/>
  <c r="E3236" i="8"/>
  <c r="H3252" i="8"/>
  <c r="E3252" i="8"/>
  <c r="H3268" i="8"/>
  <c r="E3268" i="8"/>
  <c r="H3284" i="8"/>
  <c r="E3284" i="8"/>
  <c r="H3101" i="8"/>
  <c r="E3101" i="8"/>
  <c r="H3117" i="8"/>
  <c r="E3117" i="8"/>
  <c r="H3133" i="8"/>
  <c r="E3133" i="8"/>
  <c r="H3149" i="8"/>
  <c r="E3149" i="8"/>
  <c r="H3165" i="8"/>
  <c r="E3165" i="8"/>
  <c r="H3181" i="8"/>
  <c r="E3181" i="8"/>
  <c r="H3197" i="8"/>
  <c r="E3197" i="8"/>
  <c r="H3221" i="8"/>
  <c r="E3221" i="8"/>
  <c r="H3237" i="8"/>
  <c r="E3237" i="8"/>
  <c r="H3253" i="8"/>
  <c r="E3253" i="8"/>
  <c r="H3269" i="8"/>
  <c r="E3269" i="8"/>
  <c r="H3277" i="8"/>
  <c r="E3277" i="8"/>
  <c r="H3103" i="8"/>
  <c r="E3103" i="8"/>
  <c r="H3111" i="8"/>
  <c r="E3111" i="8"/>
  <c r="H3119" i="8"/>
  <c r="E3119" i="8"/>
  <c r="H3127" i="8"/>
  <c r="E3127" i="8"/>
  <c r="H3135" i="8"/>
  <c r="E3135" i="8"/>
  <c r="H3143" i="8"/>
  <c r="E3143" i="8"/>
  <c r="H3151" i="8"/>
  <c r="E3151" i="8"/>
  <c r="H3159" i="8"/>
  <c r="E3159" i="8"/>
  <c r="H3167" i="8"/>
  <c r="E3167" i="8"/>
  <c r="H3175" i="8"/>
  <c r="E3175" i="8"/>
  <c r="H3183" i="8"/>
  <c r="E3183" i="8"/>
  <c r="H3191" i="8"/>
  <c r="E3191" i="8"/>
  <c r="H3199" i="8"/>
  <c r="E3199" i="8"/>
  <c r="H3207" i="8"/>
  <c r="E3207" i="8"/>
  <c r="H3215" i="8"/>
  <c r="E3215" i="8"/>
  <c r="H3223" i="8"/>
  <c r="E3223" i="8"/>
  <c r="H3231" i="8"/>
  <c r="E3231" i="8"/>
  <c r="H3239" i="8"/>
  <c r="E3239" i="8"/>
  <c r="H3247" i="8"/>
  <c r="E3247" i="8"/>
  <c r="H3255" i="8"/>
  <c r="E3255" i="8"/>
  <c r="H3263" i="8"/>
  <c r="E3263" i="8"/>
  <c r="H3271" i="8"/>
  <c r="E3271" i="8"/>
  <c r="H3279" i="8"/>
  <c r="E3279" i="8"/>
  <c r="H3152" i="8"/>
  <c r="E3152" i="8"/>
  <c r="H3136" i="8"/>
  <c r="E3136" i="8"/>
  <c r="H3184" i="8"/>
  <c r="E3184" i="8"/>
  <c r="H3232" i="8"/>
  <c r="E3232" i="8"/>
  <c r="H3272" i="8"/>
  <c r="E3272" i="8"/>
  <c r="H3137" i="8"/>
  <c r="E3137" i="8"/>
  <c r="H3169" i="8"/>
  <c r="E3169" i="8"/>
  <c r="H3177" i="8"/>
  <c r="E3177" i="8"/>
  <c r="H3185" i="8"/>
  <c r="E3185" i="8"/>
  <c r="H3193" i="8"/>
  <c r="E3193" i="8"/>
  <c r="H3201" i="8"/>
  <c r="E3201" i="8"/>
  <c r="H3209" i="8"/>
  <c r="E3209" i="8"/>
  <c r="H3217" i="8"/>
  <c r="E3217" i="8"/>
  <c r="H3225" i="8"/>
  <c r="E3225" i="8"/>
  <c r="H3233" i="8"/>
  <c r="E3233" i="8"/>
  <c r="H3241" i="8"/>
  <c r="E3241" i="8"/>
  <c r="H3249" i="8"/>
  <c r="E3249" i="8"/>
  <c r="H3257" i="8"/>
  <c r="E3257" i="8"/>
  <c r="H3265" i="8"/>
  <c r="E3265" i="8"/>
  <c r="H3273" i="8"/>
  <c r="E3273" i="8"/>
  <c r="H3281" i="8"/>
  <c r="E3281" i="8"/>
  <c r="H3104" i="8"/>
  <c r="E3104" i="8"/>
  <c r="H3216" i="8"/>
  <c r="E3216" i="8"/>
  <c r="H3280" i="8"/>
  <c r="E3280" i="8"/>
  <c r="H3153" i="8"/>
  <c r="E3153" i="8"/>
  <c r="H3138" i="8"/>
  <c r="E3138" i="8"/>
  <c r="H3194" i="8"/>
  <c r="E3194" i="8"/>
  <c r="H3226" i="8"/>
  <c r="E3226" i="8"/>
  <c r="H3234" i="8"/>
  <c r="E3234" i="8"/>
  <c r="H3242" i="8"/>
  <c r="E3242" i="8"/>
  <c r="H3250" i="8"/>
  <c r="E3250" i="8"/>
  <c r="H3258" i="8"/>
  <c r="E3258" i="8"/>
  <c r="H3266" i="8"/>
  <c r="E3266" i="8"/>
  <c r="H3274" i="8"/>
  <c r="E3274" i="8"/>
  <c r="H3282" i="8"/>
  <c r="E3282" i="8"/>
  <c r="H3168" i="8"/>
  <c r="E3168" i="8"/>
  <c r="H3208" i="8"/>
  <c r="E3208" i="8"/>
  <c r="H3264" i="8"/>
  <c r="E3264" i="8"/>
  <c r="H3121" i="8"/>
  <c r="E3121" i="8"/>
  <c r="H3114" i="8"/>
  <c r="E3114" i="8"/>
  <c r="H3154" i="8"/>
  <c r="E3154" i="8"/>
  <c r="H3202" i="8"/>
  <c r="E3202" i="8"/>
  <c r="H3131" i="8"/>
  <c r="E3131" i="8"/>
  <c r="H3187" i="8"/>
  <c r="E3187" i="8"/>
  <c r="H3227" i="8"/>
  <c r="E3227" i="8"/>
  <c r="H3259" i="8"/>
  <c r="E3259" i="8"/>
  <c r="H3283" i="8"/>
  <c r="E3283" i="8"/>
  <c r="H3128" i="8"/>
  <c r="E3128" i="8"/>
  <c r="H3176" i="8"/>
  <c r="E3176" i="8"/>
  <c r="H3224" i="8"/>
  <c r="E3224" i="8"/>
  <c r="H3256" i="8"/>
  <c r="E3256" i="8"/>
  <c r="H3129" i="8"/>
  <c r="E3129" i="8"/>
  <c r="H3106" i="8"/>
  <c r="E3106" i="8"/>
  <c r="H3146" i="8"/>
  <c r="E3146" i="8"/>
  <c r="H3178" i="8"/>
  <c r="E3178" i="8"/>
  <c r="H3218" i="8"/>
  <c r="E3218" i="8"/>
  <c r="H3115" i="8"/>
  <c r="E3115" i="8"/>
  <c r="H3155" i="8"/>
  <c r="E3155" i="8"/>
  <c r="H3179" i="8"/>
  <c r="E3179" i="8"/>
  <c r="H3211" i="8"/>
  <c r="E3211" i="8"/>
  <c r="H3251" i="8"/>
  <c r="E3251" i="8"/>
  <c r="H3116" i="8"/>
  <c r="E3116" i="8"/>
  <c r="H3220" i="8"/>
  <c r="E3220" i="8"/>
  <c r="E2738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Rolando Reyes Salazar</author>
  </authors>
  <commentList>
    <comment ref="C1941" authorId="0" shapeId="0" xr:uid="{B688E136-7FBB-46BB-8145-BB4A91951D64}">
      <text>
        <r>
          <rPr>
            <b/>
            <sz val="9"/>
            <color indexed="81"/>
            <rFont val="Tahoma"/>
            <family val="2"/>
          </rPr>
          <t>3ra Remesa</t>
        </r>
      </text>
    </comment>
  </commentList>
</comments>
</file>

<file path=xl/sharedStrings.xml><?xml version="1.0" encoding="utf-8"?>
<sst xmlns="http://schemas.openxmlformats.org/spreadsheetml/2006/main" count="16668" uniqueCount="1146">
  <si>
    <t>Parcela</t>
  </si>
  <si>
    <t>B (ppm)</t>
  </si>
  <si>
    <t>Fe (ppm)</t>
  </si>
  <si>
    <t>Cu (ppm)</t>
  </si>
  <si>
    <t>Mn (ppm)</t>
  </si>
  <si>
    <t>Zn (ppm)</t>
  </si>
  <si>
    <t>C12b - M1</t>
  </si>
  <si>
    <t>C12b - M2</t>
  </si>
  <si>
    <t>E12a - M1</t>
  </si>
  <si>
    <t>E12b - M1</t>
  </si>
  <si>
    <t>E12b - M2</t>
  </si>
  <si>
    <t>E12c - M1</t>
  </si>
  <si>
    <t>E12c - M2</t>
  </si>
  <si>
    <t>F12a - M2</t>
  </si>
  <si>
    <t>F12b - M2</t>
  </si>
  <si>
    <t>F12c</t>
  </si>
  <si>
    <t>G12a - M2</t>
  </si>
  <si>
    <t>G12b - M1</t>
  </si>
  <si>
    <t>G12b - M2</t>
  </si>
  <si>
    <t>C13b - M1</t>
  </si>
  <si>
    <t>C13c - M1</t>
  </si>
  <si>
    <t>C13c - M2</t>
  </si>
  <si>
    <t>D13a - M1</t>
  </si>
  <si>
    <t>D13a - M2</t>
  </si>
  <si>
    <t>D13b - M1</t>
  </si>
  <si>
    <t>D13b - M2</t>
  </si>
  <si>
    <t>D13c - M1</t>
  </si>
  <si>
    <t>D13c - M2</t>
  </si>
  <si>
    <t>E13a - M1</t>
  </si>
  <si>
    <t>E13a - M2</t>
  </si>
  <si>
    <t>E13b - M1</t>
  </si>
  <si>
    <t>E13b - M2</t>
  </si>
  <si>
    <t>E13c - M1</t>
  </si>
  <si>
    <t>E13c - M2</t>
  </si>
  <si>
    <t>F13a - M1</t>
  </si>
  <si>
    <t>F13a - M2</t>
  </si>
  <si>
    <t>F13b - M1</t>
  </si>
  <si>
    <t>F13b - M2</t>
  </si>
  <si>
    <t>F13c - M1</t>
  </si>
  <si>
    <t>F13c - M2</t>
  </si>
  <si>
    <t>G13a - M1</t>
  </si>
  <si>
    <t>G13a - M2</t>
  </si>
  <si>
    <t>G13b - M1</t>
  </si>
  <si>
    <t>G13b - M2</t>
  </si>
  <si>
    <t>C14c - M1</t>
  </si>
  <si>
    <t>C14c - M2</t>
  </si>
  <si>
    <t>D14a - M1</t>
  </si>
  <si>
    <t>D14a - M2</t>
  </si>
  <si>
    <t>D14b - M1</t>
  </si>
  <si>
    <t>D14b - M2</t>
  </si>
  <si>
    <t>D14c - M1</t>
  </si>
  <si>
    <t>D14c - M2</t>
  </si>
  <si>
    <t>E14a - M1</t>
  </si>
  <si>
    <t>E14a - M2</t>
  </si>
  <si>
    <t>E14b - M1</t>
  </si>
  <si>
    <t>E14b - M2</t>
  </si>
  <si>
    <t>E14c - M1</t>
  </si>
  <si>
    <t>E14c - M2</t>
  </si>
  <si>
    <t>F14a - M1</t>
  </si>
  <si>
    <t>F14a - M2</t>
  </si>
  <si>
    <t>F14b - M1</t>
  </si>
  <si>
    <t>F14b - M2</t>
  </si>
  <si>
    <t>F14c - M1</t>
  </si>
  <si>
    <t>F14c - M2</t>
  </si>
  <si>
    <t>G14a - M1</t>
  </si>
  <si>
    <t>G14a - M2</t>
  </si>
  <si>
    <t>G14b - M2</t>
  </si>
  <si>
    <t>C12c - M1</t>
  </si>
  <si>
    <t>C12c - M2</t>
  </si>
  <si>
    <t>D11a</t>
  </si>
  <si>
    <t>D11b</t>
  </si>
  <si>
    <t>D11c</t>
  </si>
  <si>
    <t>D12a - M1</t>
  </si>
  <si>
    <t>D12a - M2</t>
  </si>
  <si>
    <t>D12b - M1</t>
  </si>
  <si>
    <t>D12b - M2</t>
  </si>
  <si>
    <t>D12c - M1</t>
  </si>
  <si>
    <t>D12c - M2</t>
  </si>
  <si>
    <t>E12a - M2</t>
  </si>
  <si>
    <t>B02c - M1</t>
  </si>
  <si>
    <t>B03c - M1</t>
  </si>
  <si>
    <t>B03c - M2</t>
  </si>
  <si>
    <t>C03a - M1</t>
  </si>
  <si>
    <t>C03a - M2</t>
  </si>
  <si>
    <t>A04c - M2</t>
  </si>
  <si>
    <t>B04a - M1</t>
  </si>
  <si>
    <t>B04b - M1</t>
  </si>
  <si>
    <t>B04c - M2</t>
  </si>
  <si>
    <t>A05c - M1</t>
  </si>
  <si>
    <t>B05a - M1</t>
  </si>
  <si>
    <t>B05b - M1</t>
  </si>
  <si>
    <t>B05b - M2</t>
  </si>
  <si>
    <t>B05c - M1</t>
  </si>
  <si>
    <t>C05a - M2</t>
  </si>
  <si>
    <t>C05b - M1</t>
  </si>
  <si>
    <t>F05a - M2</t>
  </si>
  <si>
    <t>F05b - M2</t>
  </si>
  <si>
    <t>F05c - M2</t>
  </si>
  <si>
    <t>C06c - M1</t>
  </si>
  <si>
    <t>C06c - M2</t>
  </si>
  <si>
    <t>D06a - M1</t>
  </si>
  <si>
    <t>D06a - M2</t>
  </si>
  <si>
    <t>D06b - M1</t>
  </si>
  <si>
    <t>D06b - M2</t>
  </si>
  <si>
    <t>D06c - M1</t>
  </si>
  <si>
    <t>D06c - M2</t>
  </si>
  <si>
    <t>E06a - M1</t>
  </si>
  <si>
    <t>E06a - M2</t>
  </si>
  <si>
    <t>E06b - M1</t>
  </si>
  <si>
    <t>E06b - M2</t>
  </si>
  <si>
    <t>E06c - M1</t>
  </si>
  <si>
    <t>E06c - M2</t>
  </si>
  <si>
    <t>F06a - M1</t>
  </si>
  <si>
    <t>F06a - M2</t>
  </si>
  <si>
    <t>F06b - M1</t>
  </si>
  <si>
    <t>F06b - M2</t>
  </si>
  <si>
    <t>F06c - M1</t>
  </si>
  <si>
    <t>F06c - M2</t>
  </si>
  <si>
    <t>A05a</t>
  </si>
  <si>
    <t>E05a</t>
  </si>
  <si>
    <t>E05b - M2</t>
  </si>
  <si>
    <t>E05c</t>
  </si>
  <si>
    <t>C06b - M1</t>
  </si>
  <si>
    <t>C06b - M2</t>
  </si>
  <si>
    <t>B07b - M1</t>
  </si>
  <si>
    <t>B07b - M2</t>
  </si>
  <si>
    <t>B07c - M1</t>
  </si>
  <si>
    <t>B07c - M2</t>
  </si>
  <si>
    <t>C07a - M1</t>
  </si>
  <si>
    <t>C07a - M2</t>
  </si>
  <si>
    <t>C07b - M1</t>
  </si>
  <si>
    <t>C07b - M2</t>
  </si>
  <si>
    <t>C07c - M1</t>
  </si>
  <si>
    <t>C07c - M2</t>
  </si>
  <si>
    <t>D07a - M2</t>
  </si>
  <si>
    <t>D07b - M2</t>
  </si>
  <si>
    <t>D07c - M2</t>
  </si>
  <si>
    <t>E07a - M2</t>
  </si>
  <si>
    <t>E07b - M2</t>
  </si>
  <si>
    <t>E07c - M1</t>
  </si>
  <si>
    <t>E07c - M2</t>
  </si>
  <si>
    <t>F07a - M1</t>
  </si>
  <si>
    <t>F07a - M2</t>
  </si>
  <si>
    <t>F07b - M1</t>
  </si>
  <si>
    <t>F07b - M2</t>
  </si>
  <si>
    <t>F07c - M1</t>
  </si>
  <si>
    <t>F07c - M2</t>
  </si>
  <si>
    <t>G07a - M1</t>
  </si>
  <si>
    <t>G07a - M2</t>
  </si>
  <si>
    <t>G07b - M1</t>
  </si>
  <si>
    <t>G07b - M2</t>
  </si>
  <si>
    <t>G07c - M1</t>
  </si>
  <si>
    <t>B08b - M2</t>
  </si>
  <si>
    <t>B08c - M2</t>
  </si>
  <si>
    <t>C08a - M1</t>
  </si>
  <si>
    <t>C08a - M2</t>
  </si>
  <si>
    <t>C08b - M1</t>
  </si>
  <si>
    <t>C08b - M2</t>
  </si>
  <si>
    <t>C08c - M1</t>
  </si>
  <si>
    <t>C08c - M2</t>
  </si>
  <si>
    <t>D08a - M1</t>
  </si>
  <si>
    <t>D08a - M2</t>
  </si>
  <si>
    <t>D08b - M1</t>
  </si>
  <si>
    <t>D08b - M2</t>
  </si>
  <si>
    <t>D08c - M1</t>
  </si>
  <si>
    <t>D08c - M2</t>
  </si>
  <si>
    <t>E08a - M1</t>
  </si>
  <si>
    <t>E08a - M2</t>
  </si>
  <si>
    <t>E08b - M1</t>
  </si>
  <si>
    <t>E08b - M2</t>
  </si>
  <si>
    <t>E08c - M1</t>
  </si>
  <si>
    <t>E08c - M2</t>
  </si>
  <si>
    <t>F08a - M1</t>
  </si>
  <si>
    <t>F08a - M2</t>
  </si>
  <si>
    <t>F08b - M1</t>
  </si>
  <si>
    <t>F08b - M2</t>
  </si>
  <si>
    <t>F08c - M1</t>
  </si>
  <si>
    <t>F08c - M2</t>
  </si>
  <si>
    <t>G08a - M1</t>
  </si>
  <si>
    <t>G08a - M2</t>
  </si>
  <si>
    <t>G08b - M1</t>
  </si>
  <si>
    <t>G08b - M2</t>
  </si>
  <si>
    <t>G08c - M1</t>
  </si>
  <si>
    <t>G08c - M2</t>
  </si>
  <si>
    <t>H08a - M2</t>
  </si>
  <si>
    <t>H08b - M2</t>
  </si>
  <si>
    <t>H08c - M2</t>
  </si>
  <si>
    <t>B09b - M1</t>
  </si>
  <si>
    <t>B09c - M1</t>
  </si>
  <si>
    <t>C09a - M1</t>
  </si>
  <si>
    <t>C09a - M2</t>
  </si>
  <si>
    <t>C09b - M1</t>
  </si>
  <si>
    <t>C09b - M2</t>
  </si>
  <si>
    <t>C09c - M1</t>
  </si>
  <si>
    <t>C09c - M2</t>
  </si>
  <si>
    <t>D09a - M1</t>
  </si>
  <si>
    <t>D09a - M2</t>
  </si>
  <si>
    <t>D09b - M1</t>
  </si>
  <si>
    <t>D09b - M2</t>
  </si>
  <si>
    <t>D09c - M1</t>
  </si>
  <si>
    <t>D09c - M2</t>
  </si>
  <si>
    <t>F09a - M1</t>
  </si>
  <si>
    <t>F09a - M2</t>
  </si>
  <si>
    <t>F09b - M1</t>
  </si>
  <si>
    <t>F09b - M2</t>
  </si>
  <si>
    <t>F09c - M1</t>
  </si>
  <si>
    <t>F09c - M2</t>
  </si>
  <si>
    <t>G09a - M1</t>
  </si>
  <si>
    <t>G09a - M2</t>
  </si>
  <si>
    <t>G09b - M1</t>
  </si>
  <si>
    <t>G09b - M2</t>
  </si>
  <si>
    <t>G09c - M1</t>
  </si>
  <si>
    <t>G09c - M2</t>
  </si>
  <si>
    <t>H09a - M1</t>
  </si>
  <si>
    <t>H09a - M2</t>
  </si>
  <si>
    <t>H09b</t>
  </si>
  <si>
    <t>H09c</t>
  </si>
  <si>
    <t>C10a - M1</t>
  </si>
  <si>
    <t>C10b - M1</t>
  </si>
  <si>
    <t>C10b - M2</t>
  </si>
  <si>
    <t>C10c - M1</t>
  </si>
  <si>
    <t>B07b</t>
  </si>
  <si>
    <t>B07c</t>
  </si>
  <si>
    <t>F05c</t>
  </si>
  <si>
    <t>C07a</t>
  </si>
  <si>
    <t>F06c</t>
  </si>
  <si>
    <t>C05c - M2</t>
  </si>
  <si>
    <t>C06a - M1</t>
  </si>
  <si>
    <t>C06a - M2</t>
  </si>
  <si>
    <t>D05a - M2</t>
  </si>
  <si>
    <t>D05b - M2</t>
  </si>
  <si>
    <t>D05c - M2</t>
  </si>
  <si>
    <t>E05a - M1</t>
  </si>
  <si>
    <t>E05c - M2</t>
  </si>
  <si>
    <t>F05a - M1</t>
  </si>
  <si>
    <t>G05a - M2</t>
  </si>
  <si>
    <t>G05b - M2</t>
  </si>
  <si>
    <t>G05c - M2</t>
  </si>
  <si>
    <t>H05a - M2</t>
  </si>
  <si>
    <t>G06a - M1</t>
  </si>
  <si>
    <t>G06a - M2</t>
  </si>
  <si>
    <t>G06b - M1</t>
  </si>
  <si>
    <t>G06b - M2</t>
  </si>
  <si>
    <t>G06c - M1</t>
  </si>
  <si>
    <t>G06c - M2</t>
  </si>
  <si>
    <t>G07b</t>
  </si>
  <si>
    <t>G07c - M2</t>
  </si>
  <si>
    <t>H06c</t>
  </si>
  <si>
    <t>H07a - M1</t>
  </si>
  <si>
    <t>H07a - M2</t>
  </si>
  <si>
    <t>H07c - M1</t>
  </si>
  <si>
    <t>I07a - M2</t>
  </si>
  <si>
    <t>I07b - M2</t>
  </si>
  <si>
    <t>H08a - M1</t>
  </si>
  <si>
    <t>H08b - M1</t>
  </si>
  <si>
    <t>H08c - M1</t>
  </si>
  <si>
    <t>H09b - M1</t>
  </si>
  <si>
    <t>H09b - M2</t>
  </si>
  <si>
    <t>H09c - M1</t>
  </si>
  <si>
    <t>H09c - M2</t>
  </si>
  <si>
    <t>I08a - M1</t>
  </si>
  <si>
    <t>I08b - M1</t>
  </si>
  <si>
    <t>I09a - M2</t>
  </si>
  <si>
    <t>I09b</t>
  </si>
  <si>
    <t>H10a - Amazon</t>
  </si>
  <si>
    <t>H10a - Brunca</t>
  </si>
  <si>
    <t>H10b - Coari</t>
  </si>
  <si>
    <t>H10c - M1</t>
  </si>
  <si>
    <t>I10a - M1</t>
  </si>
  <si>
    <t>I10b - M1</t>
  </si>
  <si>
    <t>I10c - M1</t>
  </si>
  <si>
    <t>J10a</t>
  </si>
  <si>
    <t>D10a - M1</t>
  </si>
  <si>
    <t>D10a - M2</t>
  </si>
  <si>
    <t>D10b - M1</t>
  </si>
  <si>
    <t>D10b - M2</t>
  </si>
  <si>
    <t>D10c - M1</t>
  </si>
  <si>
    <t>D10c - M2</t>
  </si>
  <si>
    <t>D11a - M1</t>
  </si>
  <si>
    <t>D11b - M1</t>
  </si>
  <si>
    <t>D11c - M1</t>
  </si>
  <si>
    <t>C10c - M2</t>
  </si>
  <si>
    <t>E11a - M1</t>
  </si>
  <si>
    <t>I10a - M2</t>
  </si>
  <si>
    <t>J10a - M1</t>
  </si>
  <si>
    <t>J10a - M2</t>
  </si>
  <si>
    <t>J10b - M1</t>
  </si>
  <si>
    <t>J10b - M2</t>
  </si>
  <si>
    <t>J10c - M1</t>
  </si>
  <si>
    <t>J10c - M2</t>
  </si>
  <si>
    <t>E11b - M2</t>
  </si>
  <si>
    <t>G11a - M2</t>
  </si>
  <si>
    <t>G11b - M1</t>
  </si>
  <si>
    <t>G11b - M2</t>
  </si>
  <si>
    <t>G11c - M1</t>
  </si>
  <si>
    <t>G11c - M2</t>
  </si>
  <si>
    <t>H11a - M1</t>
  </si>
  <si>
    <t>H11a - M2</t>
  </si>
  <si>
    <t>H11b - M1</t>
  </si>
  <si>
    <t>H11b - M2</t>
  </si>
  <si>
    <t>H11c - M1</t>
  </si>
  <si>
    <t>H11c - M2</t>
  </si>
  <si>
    <t>I11a - M1</t>
  </si>
  <si>
    <t>I11a - M2</t>
  </si>
  <si>
    <t>I11b - M1</t>
  </si>
  <si>
    <t>I11b - M2</t>
  </si>
  <si>
    <t>I11c - M1</t>
  </si>
  <si>
    <t>I11c - M2</t>
  </si>
  <si>
    <t>J11a - M1</t>
  </si>
  <si>
    <t>J11a - M2</t>
  </si>
  <si>
    <t>J11b - M1</t>
  </si>
  <si>
    <t>J11b - M2</t>
  </si>
  <si>
    <t>J11c - M1</t>
  </si>
  <si>
    <t>J11c - M2</t>
  </si>
  <si>
    <t>K11a - M1</t>
  </si>
  <si>
    <t>K11a - M2</t>
  </si>
  <si>
    <t>K11b - M1</t>
  </si>
  <si>
    <t>K11b - M2</t>
  </si>
  <si>
    <t>K11c - M1</t>
  </si>
  <si>
    <t>K11c - M2</t>
  </si>
  <si>
    <t>L11a - M1</t>
  </si>
  <si>
    <t>I12b - M1</t>
  </si>
  <si>
    <t>I12b - M2</t>
  </si>
  <si>
    <t>I12c - M1</t>
  </si>
  <si>
    <t>I12c - M2</t>
  </si>
  <si>
    <t>J12a - M1</t>
  </si>
  <si>
    <t>J12a - M2</t>
  </si>
  <si>
    <t>J12b - M1</t>
  </si>
  <si>
    <t>J12b - M2</t>
  </si>
  <si>
    <t>J12c - M1</t>
  </si>
  <si>
    <t>J12c - M2</t>
  </si>
  <si>
    <t>K12a - M1</t>
  </si>
  <si>
    <t>G13c - M1</t>
  </si>
  <si>
    <t>G13c - M2</t>
  </si>
  <si>
    <t>H13a - M1</t>
  </si>
  <si>
    <t>H13a - M2</t>
  </si>
  <si>
    <t>H13b - M1</t>
  </si>
  <si>
    <t>H13b - M2</t>
  </si>
  <si>
    <t>H13c - M1</t>
  </si>
  <si>
    <t>I13a - M1</t>
  </si>
  <si>
    <t>I13b - M1</t>
  </si>
  <si>
    <t>I13c - M1</t>
  </si>
  <si>
    <t>J13a - M1</t>
  </si>
  <si>
    <t>J13b - M1</t>
  </si>
  <si>
    <t>Z04c - M2</t>
  </si>
  <si>
    <t>A05a - M1</t>
  </si>
  <si>
    <t>Z05c - M1</t>
  </si>
  <si>
    <t>B05c - M2</t>
  </si>
  <si>
    <t>C05a - M1</t>
  </si>
  <si>
    <t>C05b - M2</t>
  </si>
  <si>
    <t>C05c - M1</t>
  </si>
  <si>
    <t>D05a - M1</t>
  </si>
  <si>
    <t>H05b - M1</t>
  </si>
  <si>
    <t>H05b - M2</t>
  </si>
  <si>
    <t>H05c - M1</t>
  </si>
  <si>
    <t>I05a - M1</t>
  </si>
  <si>
    <t>I05b - M1</t>
  </si>
  <si>
    <t>I05c - M1</t>
  </si>
  <si>
    <t>H06a - M1</t>
  </si>
  <si>
    <t>H06a - M2</t>
  </si>
  <si>
    <t>H06b - M1</t>
  </si>
  <si>
    <t>H06b - M2</t>
  </si>
  <si>
    <t>H06c - M1</t>
  </si>
  <si>
    <t>H06c - M2</t>
  </si>
  <si>
    <t>I06a - M1</t>
  </si>
  <si>
    <t>I06a - M2</t>
  </si>
  <si>
    <t>I06b - M1</t>
  </si>
  <si>
    <t>I06b - M2</t>
  </si>
  <si>
    <t>I06c - M2</t>
  </si>
  <si>
    <t>J06a - M2</t>
  </si>
  <si>
    <t>J06b - M2</t>
  </si>
  <si>
    <t>J06c - M2</t>
  </si>
  <si>
    <t>K06a - M2</t>
  </si>
  <si>
    <t>K06b - M2</t>
  </si>
  <si>
    <t>I07a</t>
  </si>
  <si>
    <t>J07b - M1</t>
  </si>
  <si>
    <t>J07c - M1</t>
  </si>
  <si>
    <t>I08a - M2</t>
  </si>
  <si>
    <t>I08b - M2</t>
  </si>
  <si>
    <t>I08c - M2</t>
  </si>
  <si>
    <t>J08b - M2</t>
  </si>
  <si>
    <t>I09a - M1</t>
  </si>
  <si>
    <t>I09b - M1</t>
  </si>
  <si>
    <t>I09b - M2</t>
  </si>
  <si>
    <t>I09c - M1</t>
  </si>
  <si>
    <t>I09c - M2</t>
  </si>
  <si>
    <t>J09a - M1</t>
  </si>
  <si>
    <t>J09a - M2</t>
  </si>
  <si>
    <t>J09b - M1</t>
  </si>
  <si>
    <t>J09b - M2</t>
  </si>
  <si>
    <t>J09c - M1</t>
  </si>
  <si>
    <t>J09c - M2</t>
  </si>
  <si>
    <t>K09c - M2</t>
  </si>
  <si>
    <t>L09a - M2</t>
  </si>
  <si>
    <t>L09b - M2</t>
  </si>
  <si>
    <t>H10c</t>
  </si>
  <si>
    <t>I10b - M2</t>
  </si>
  <si>
    <t>I10c - M2</t>
  </si>
  <si>
    <t>F12a - M1</t>
  </si>
  <si>
    <t>F12b - M1</t>
  </si>
  <si>
    <t>F12c - M1</t>
  </si>
  <si>
    <t>D04c - M2</t>
  </si>
  <si>
    <t>F04b - M1</t>
  </si>
  <si>
    <t>F04c - M1</t>
  </si>
  <si>
    <t>F04c - M2</t>
  </si>
  <si>
    <t>G04a - M2</t>
  </si>
  <si>
    <t>G04b - M2</t>
  </si>
  <si>
    <t>Z04a - M2</t>
  </si>
  <si>
    <t>Z04b - M2</t>
  </si>
  <si>
    <t>Z04c</t>
  </si>
  <si>
    <t>A05c</t>
  </si>
  <si>
    <t>B05a - M2</t>
  </si>
  <si>
    <t>F05a</t>
  </si>
  <si>
    <t>F05b</t>
  </si>
  <si>
    <t>G05a</t>
  </si>
  <si>
    <t>G05b</t>
  </si>
  <si>
    <t>I06b</t>
  </si>
  <si>
    <t>I06c - M1</t>
  </si>
  <si>
    <t>J06a</t>
  </si>
  <si>
    <t>H07c</t>
  </si>
  <si>
    <t>I07a - M1</t>
  </si>
  <si>
    <t>I07b - M1</t>
  </si>
  <si>
    <t>I07c - M1</t>
  </si>
  <si>
    <t>J07a - M1</t>
  </si>
  <si>
    <t>J07b</t>
  </si>
  <si>
    <t>I08b</t>
  </si>
  <si>
    <t>I08c</t>
  </si>
  <si>
    <t>J09c</t>
  </si>
  <si>
    <t>J10c</t>
  </si>
  <si>
    <t>B02c</t>
  </si>
  <si>
    <t>Año DF</t>
  </si>
  <si>
    <t>Rdto. (TM/ha)</t>
  </si>
  <si>
    <t>CTCH</t>
  </si>
  <si>
    <t>C10a</t>
  </si>
  <si>
    <t>C10b</t>
  </si>
  <si>
    <t>C10c</t>
  </si>
  <si>
    <t>C05c</t>
  </si>
  <si>
    <t>C06a</t>
  </si>
  <si>
    <t>D05a</t>
  </si>
  <si>
    <t>D05b</t>
  </si>
  <si>
    <t>D05c</t>
  </si>
  <si>
    <t>G05c</t>
  </si>
  <si>
    <t>H05a</t>
  </si>
  <si>
    <t>G06a</t>
  </si>
  <si>
    <t>G06b</t>
  </si>
  <si>
    <t>G06c</t>
  </si>
  <si>
    <t>G07c</t>
  </si>
  <si>
    <t>H07a</t>
  </si>
  <si>
    <t>I07b</t>
  </si>
  <si>
    <t>H10a</t>
  </si>
  <si>
    <t>H10b</t>
  </si>
  <si>
    <t>I10a</t>
  </si>
  <si>
    <t>I10b</t>
  </si>
  <si>
    <t>I10c</t>
  </si>
  <si>
    <t>D10a</t>
  </si>
  <si>
    <t>D10b</t>
  </si>
  <si>
    <t>D10c</t>
  </si>
  <si>
    <t>E11a</t>
  </si>
  <si>
    <t>J10b</t>
  </si>
  <si>
    <t>G11a</t>
  </si>
  <si>
    <t>G11b</t>
  </si>
  <si>
    <t>G11c</t>
  </si>
  <si>
    <t>H11a</t>
  </si>
  <si>
    <t>H11b</t>
  </si>
  <si>
    <t>H11c</t>
  </si>
  <si>
    <t>I11a</t>
  </si>
  <si>
    <t>I11b</t>
  </si>
  <si>
    <t>I11c</t>
  </si>
  <si>
    <t>J11a</t>
  </si>
  <si>
    <t>J11b</t>
  </si>
  <si>
    <t>J11c</t>
  </si>
  <si>
    <t>K11a</t>
  </si>
  <si>
    <t>K11b</t>
  </si>
  <si>
    <t>K11c</t>
  </si>
  <si>
    <t>L11a</t>
  </si>
  <si>
    <t>I12b</t>
  </si>
  <si>
    <t>I12c</t>
  </si>
  <si>
    <t>J12a</t>
  </si>
  <si>
    <t>J12b</t>
  </si>
  <si>
    <t>J12c</t>
  </si>
  <si>
    <t>K12a</t>
  </si>
  <si>
    <t>G13c</t>
  </si>
  <si>
    <t>H13a</t>
  </si>
  <si>
    <t>H13b</t>
  </si>
  <si>
    <t>H13c</t>
  </si>
  <si>
    <t>I13a</t>
  </si>
  <si>
    <t>I13b</t>
  </si>
  <si>
    <t>I13c</t>
  </si>
  <si>
    <t>J13a</t>
  </si>
  <si>
    <t>J13b</t>
  </si>
  <si>
    <t>Z05c</t>
  </si>
  <si>
    <t>B05c</t>
  </si>
  <si>
    <t>C05a</t>
  </si>
  <si>
    <t>C05b</t>
  </si>
  <si>
    <t>H05b</t>
  </si>
  <si>
    <t>H05c</t>
  </si>
  <si>
    <t>I05a</t>
  </si>
  <si>
    <t>I05b</t>
  </si>
  <si>
    <t>I05c</t>
  </si>
  <si>
    <t>H06a</t>
  </si>
  <si>
    <t>H06b</t>
  </si>
  <si>
    <t>I06a</t>
  </si>
  <si>
    <t>I06c</t>
  </si>
  <si>
    <t>J06b</t>
  </si>
  <si>
    <t>J06c</t>
  </si>
  <si>
    <t>K06a</t>
  </si>
  <si>
    <t>K06b</t>
  </si>
  <si>
    <t>J07c</t>
  </si>
  <si>
    <t>I08a</t>
  </si>
  <si>
    <t>J08b</t>
  </si>
  <si>
    <t>I09a</t>
  </si>
  <si>
    <t>I09c</t>
  </si>
  <si>
    <t>J09a</t>
  </si>
  <si>
    <t>J09b</t>
  </si>
  <si>
    <t>K09c</t>
  </si>
  <si>
    <t>L09a</t>
  </si>
  <si>
    <t>L09b</t>
  </si>
  <si>
    <t>F12a</t>
  </si>
  <si>
    <t>F12b</t>
  </si>
  <si>
    <t>D04c</t>
  </si>
  <si>
    <t>F04b</t>
  </si>
  <si>
    <t>F04c</t>
  </si>
  <si>
    <t>G04a</t>
  </si>
  <si>
    <t>G04b</t>
  </si>
  <si>
    <t>Z04a</t>
  </si>
  <si>
    <t>Z04b</t>
  </si>
  <si>
    <t>B05a</t>
  </si>
  <si>
    <t>E05b</t>
  </si>
  <si>
    <t>I07c</t>
  </si>
  <si>
    <t>J07a</t>
  </si>
  <si>
    <t>C12b</t>
  </si>
  <si>
    <t>E12a</t>
  </si>
  <si>
    <t>E12b</t>
  </si>
  <si>
    <t>E12c</t>
  </si>
  <si>
    <t>G12a</t>
  </si>
  <si>
    <t>G12b</t>
  </si>
  <si>
    <t>C13b</t>
  </si>
  <si>
    <t>C13c</t>
  </si>
  <si>
    <t>D13a</t>
  </si>
  <si>
    <t>D13b</t>
  </si>
  <si>
    <t>D13c</t>
  </si>
  <si>
    <t>E13a</t>
  </si>
  <si>
    <t>E13b</t>
  </si>
  <si>
    <t>E13c</t>
  </si>
  <si>
    <t>F13a</t>
  </si>
  <si>
    <t>F13b</t>
  </si>
  <si>
    <t>F13c</t>
  </si>
  <si>
    <t>G13a</t>
  </si>
  <si>
    <t>G13b</t>
  </si>
  <si>
    <t>C14c</t>
  </si>
  <si>
    <t>D14a</t>
  </si>
  <si>
    <t>D14b</t>
  </si>
  <si>
    <t>D14c</t>
  </si>
  <si>
    <t>E14a</t>
  </si>
  <si>
    <t>E14b</t>
  </si>
  <si>
    <t>E14c</t>
  </si>
  <si>
    <t>F14a</t>
  </si>
  <si>
    <t>F14b</t>
  </si>
  <si>
    <t>F14c</t>
  </si>
  <si>
    <t>G14a</t>
  </si>
  <si>
    <t>G14b</t>
  </si>
  <si>
    <t>C12c</t>
  </si>
  <si>
    <t>D12a</t>
  </si>
  <si>
    <t>D12b</t>
  </si>
  <si>
    <t>D12c</t>
  </si>
  <si>
    <t>B03c</t>
  </si>
  <si>
    <t>C03a</t>
  </si>
  <si>
    <t>A04c</t>
  </si>
  <si>
    <t>B04a</t>
  </si>
  <si>
    <t>B04b</t>
  </si>
  <si>
    <t>B04c</t>
  </si>
  <si>
    <t>B05b</t>
  </si>
  <si>
    <t>C06c</t>
  </si>
  <si>
    <t>D06a</t>
  </si>
  <si>
    <t>D06b</t>
  </si>
  <si>
    <t>D06c</t>
  </si>
  <si>
    <t>E06a</t>
  </si>
  <si>
    <t>E06b</t>
  </si>
  <si>
    <t>E06c</t>
  </si>
  <si>
    <t>F06a</t>
  </si>
  <si>
    <t>F06b</t>
  </si>
  <si>
    <t>C06b</t>
  </si>
  <si>
    <t>C07b</t>
  </si>
  <si>
    <t>C07c</t>
  </si>
  <si>
    <t>D07a</t>
  </si>
  <si>
    <t>D07b</t>
  </si>
  <si>
    <t>D07c</t>
  </si>
  <si>
    <t>E07a</t>
  </si>
  <si>
    <t>E07b</t>
  </si>
  <si>
    <t>E07c</t>
  </si>
  <si>
    <t>F07a</t>
  </si>
  <si>
    <t>F07b</t>
  </si>
  <si>
    <t>F07c</t>
  </si>
  <si>
    <t>G07a</t>
  </si>
  <si>
    <t>B08b</t>
  </si>
  <si>
    <t>B08c</t>
  </si>
  <si>
    <t>C08a</t>
  </si>
  <si>
    <t>C08b</t>
  </si>
  <si>
    <t>C08c</t>
  </si>
  <si>
    <t>D08a</t>
  </si>
  <si>
    <t>D08b</t>
  </si>
  <si>
    <t>D08c</t>
  </si>
  <si>
    <t>E08a</t>
  </si>
  <si>
    <t>E08b</t>
  </si>
  <si>
    <t>E08c</t>
  </si>
  <si>
    <t>F08a</t>
  </si>
  <si>
    <t>F08b</t>
  </si>
  <si>
    <t>F08c</t>
  </si>
  <si>
    <t>G08a</t>
  </si>
  <si>
    <t>G08b</t>
  </si>
  <si>
    <t>G08c</t>
  </si>
  <si>
    <t>H08a</t>
  </si>
  <si>
    <t>H08b</t>
  </si>
  <si>
    <t>H08c</t>
  </si>
  <si>
    <t>B09b</t>
  </si>
  <si>
    <t>B09c</t>
  </si>
  <si>
    <t>C09a</t>
  </si>
  <si>
    <t>C09b</t>
  </si>
  <si>
    <t>C09c</t>
  </si>
  <si>
    <t>D09a</t>
  </si>
  <si>
    <t>D09b</t>
  </si>
  <si>
    <t>D09c</t>
  </si>
  <si>
    <t>F09a</t>
  </si>
  <si>
    <t>F09b</t>
  </si>
  <si>
    <t>F09c</t>
  </si>
  <si>
    <t>G09a</t>
  </si>
  <si>
    <t>G09b</t>
  </si>
  <si>
    <t>G09c</t>
  </si>
  <si>
    <t>H09a</t>
  </si>
  <si>
    <t>E11b</t>
  </si>
  <si>
    <t>PDSH</t>
  </si>
  <si>
    <t>PDO</t>
  </si>
  <si>
    <t>CÓDIGO</t>
  </si>
  <si>
    <t>Camp.</t>
  </si>
  <si>
    <t>N (IB)</t>
  </si>
  <si>
    <t>P (IB)</t>
  </si>
  <si>
    <t>K (IB)</t>
  </si>
  <si>
    <t>Mg (IB)</t>
  </si>
  <si>
    <t>Cl (IB)</t>
  </si>
  <si>
    <t>B (IB)</t>
  </si>
  <si>
    <t>Mg (CCH)</t>
  </si>
  <si>
    <t>K (CCH)</t>
  </si>
  <si>
    <t>Ca (CCH)</t>
  </si>
  <si>
    <t>%Ca</t>
  </si>
  <si>
    <t>%K</t>
  </si>
  <si>
    <t>%P</t>
  </si>
  <si>
    <t>%N</t>
  </si>
  <si>
    <t>%Mg</t>
  </si>
  <si>
    <t>%Cl</t>
  </si>
  <si>
    <t>%S</t>
  </si>
  <si>
    <t>B02c_06</t>
  </si>
  <si>
    <t>A05c_08</t>
  </si>
  <si>
    <t>A04c_08</t>
  </si>
  <si>
    <t>B05b_08</t>
  </si>
  <si>
    <t>B04a_08</t>
  </si>
  <si>
    <t>B03c_08</t>
  </si>
  <si>
    <t>B04b_08</t>
  </si>
  <si>
    <t>B04c_08</t>
  </si>
  <si>
    <t>C03a_08</t>
  </si>
  <si>
    <t>C06c_08</t>
  </si>
  <si>
    <t>D06a_08</t>
  </si>
  <si>
    <t>D06b_08</t>
  </si>
  <si>
    <t>D06c_08</t>
  </si>
  <si>
    <t>E06a_08</t>
  </si>
  <si>
    <t>E06c_08</t>
  </si>
  <si>
    <t>E06b_08</t>
  </si>
  <si>
    <t>F05a_08</t>
  </si>
  <si>
    <t>F06a_08</t>
  </si>
  <si>
    <t>F06b_08</t>
  </si>
  <si>
    <t>F06c_08</t>
  </si>
  <si>
    <t>B05c_08</t>
  </si>
  <si>
    <t>C05b_08</t>
  </si>
  <si>
    <t>C05a_08</t>
  </si>
  <si>
    <t>F05c_08</t>
  </si>
  <si>
    <t>F05b_08</t>
  </si>
  <si>
    <t>B05a_08</t>
  </si>
  <si>
    <t>C05a_09</t>
  </si>
  <si>
    <t>B07c_09</t>
  </si>
  <si>
    <t>B08c_09</t>
  </si>
  <si>
    <t>C07a_09</t>
  </si>
  <si>
    <t>C08a_09</t>
  </si>
  <si>
    <t>C06b_09</t>
  </si>
  <si>
    <t>C07b_09</t>
  </si>
  <si>
    <t>C08b_09</t>
  </si>
  <si>
    <t>C08c_09</t>
  </si>
  <si>
    <t>D08a_09</t>
  </si>
  <si>
    <t>D08b_09</t>
  </si>
  <si>
    <t>D08c_09</t>
  </si>
  <si>
    <t>E07a_09</t>
  </si>
  <si>
    <t>E08a_09</t>
  </si>
  <si>
    <t>E07b_09</t>
  </si>
  <si>
    <t>E08b_09</t>
  </si>
  <si>
    <t>F07a_09</t>
  </si>
  <si>
    <t>F08a_09</t>
  </si>
  <si>
    <t>F07b_09</t>
  </si>
  <si>
    <t>F08b_09</t>
  </si>
  <si>
    <t>F07c_09</t>
  </si>
  <si>
    <t>F08c_09</t>
  </si>
  <si>
    <t>G07a_09</t>
  </si>
  <si>
    <t>G08a_09</t>
  </si>
  <si>
    <t>G07b_09</t>
  </si>
  <si>
    <t>G08b_09</t>
  </si>
  <si>
    <t>G07c_09</t>
  </si>
  <si>
    <t>G08c_09</t>
  </si>
  <si>
    <t>H08b_09</t>
  </si>
  <si>
    <t>H08a_09</t>
  </si>
  <si>
    <t>B07b_09</t>
  </si>
  <si>
    <t>D07b_09</t>
  </si>
  <si>
    <t>E05b_09</t>
  </si>
  <si>
    <t>B08b_09</t>
  </si>
  <si>
    <t>E08c_09</t>
  </si>
  <si>
    <t>E07c_09</t>
  </si>
  <si>
    <t>H08c_09</t>
  </si>
  <si>
    <t>D07a_09</t>
  </si>
  <si>
    <t>C07c_09</t>
  </si>
  <si>
    <t>D07c_09</t>
  </si>
  <si>
    <t>C09a_10</t>
  </si>
  <si>
    <t>C09b_10</t>
  </si>
  <si>
    <t>C10b_10</t>
  </si>
  <si>
    <t>C09c_10</t>
  </si>
  <si>
    <t>D09a_10</t>
  </si>
  <si>
    <t>D09b_10</t>
  </si>
  <si>
    <t>D09c_10</t>
  </si>
  <si>
    <t>F09a_10</t>
  </si>
  <si>
    <t>F09b_10</t>
  </si>
  <si>
    <t>F09c_10</t>
  </si>
  <si>
    <t>G09a_10</t>
  </si>
  <si>
    <t>G09c_10</t>
  </si>
  <si>
    <t>H09a_10</t>
  </si>
  <si>
    <t>B09b_10</t>
  </si>
  <si>
    <t>C10c_10</t>
  </si>
  <si>
    <t>C10a_10</t>
  </si>
  <si>
    <t>B09c_10</t>
  </si>
  <si>
    <t>G09b_10</t>
  </si>
  <si>
    <t>G05c_11</t>
  </si>
  <si>
    <t>G05b_11</t>
  </si>
  <si>
    <t>G05a_11</t>
  </si>
  <si>
    <t>F05c_11</t>
  </si>
  <si>
    <t>H08a_11</t>
  </si>
  <si>
    <t>I08a_11</t>
  </si>
  <si>
    <t>H09b_11</t>
  </si>
  <si>
    <t>H10b_11</t>
  </si>
  <si>
    <t>D05c_11</t>
  </si>
  <si>
    <t>D05b_11</t>
  </si>
  <si>
    <t>C05c_11</t>
  </si>
  <si>
    <t>D05a_11</t>
  </si>
  <si>
    <t>E05a_11</t>
  </si>
  <si>
    <t>F05b_11</t>
  </si>
  <si>
    <t>E05c_11</t>
  </si>
  <si>
    <t>F05a_11</t>
  </si>
  <si>
    <t>D11a_11</t>
  </si>
  <si>
    <t>D11b_11</t>
  </si>
  <si>
    <t>D11c_11</t>
  </si>
  <si>
    <t>E11a_11</t>
  </si>
  <si>
    <t>C06a_11</t>
  </si>
  <si>
    <t>C10c_11</t>
  </si>
  <si>
    <t>D10a_11</t>
  </si>
  <si>
    <t>D10b_11</t>
  </si>
  <si>
    <t>D10c_11</t>
  </si>
  <si>
    <t>G06a_11</t>
  </si>
  <si>
    <t>G06b_11</t>
  </si>
  <si>
    <t>G07c_11</t>
  </si>
  <si>
    <t>G06c_11</t>
  </si>
  <si>
    <t>H09c_11</t>
  </si>
  <si>
    <t>H10a_11</t>
  </si>
  <si>
    <t>H07a_11</t>
  </si>
  <si>
    <t>H08c_11</t>
  </si>
  <si>
    <t>H08b_11</t>
  </si>
  <si>
    <t>I08b_11</t>
  </si>
  <si>
    <t>I07b_11</t>
  </si>
  <si>
    <t>I10b_11</t>
  </si>
  <si>
    <t>I10a_11</t>
  </si>
  <si>
    <t>I10c_11</t>
  </si>
  <si>
    <t>I09a_11</t>
  </si>
  <si>
    <t>H10c_11</t>
  </si>
  <si>
    <t>I07a_11</t>
  </si>
  <si>
    <t>H07c_11</t>
  </si>
  <si>
    <t>H05a_11</t>
  </si>
  <si>
    <t>G13a_12</t>
  </si>
  <si>
    <t>E13a_12</t>
  </si>
  <si>
    <t>E12c_12</t>
  </si>
  <si>
    <t>C13c_12</t>
  </si>
  <si>
    <t>D13c_12</t>
  </si>
  <si>
    <t>D13b_12</t>
  </si>
  <si>
    <t>D13a_12</t>
  </si>
  <si>
    <t>F13c_12</t>
  </si>
  <si>
    <t>F13b_12</t>
  </si>
  <si>
    <t>F13a_12</t>
  </si>
  <si>
    <t>D14a_12</t>
  </si>
  <si>
    <t>D14b_12</t>
  </si>
  <si>
    <t>E14c_12</t>
  </si>
  <si>
    <t>E14b_12</t>
  </si>
  <si>
    <t>E14a_12</t>
  </si>
  <si>
    <t>D14c_12</t>
  </si>
  <si>
    <t>C12b_12</t>
  </si>
  <si>
    <t>F14a_12</t>
  </si>
  <si>
    <t>F14b_12</t>
  </si>
  <si>
    <t>F14c_12</t>
  </si>
  <si>
    <t>G14a_12</t>
  </si>
  <si>
    <t>G14b_12</t>
  </si>
  <si>
    <t>C14c_12</t>
  </si>
  <si>
    <t>C13b_12</t>
  </si>
  <si>
    <t>G12b_12</t>
  </si>
  <si>
    <t>G13b_12</t>
  </si>
  <si>
    <t>G12a_12</t>
  </si>
  <si>
    <t>E12a_12</t>
  </si>
  <si>
    <t>F12b_12</t>
  </si>
  <si>
    <t>F12a_12</t>
  </si>
  <si>
    <t>E12b_12</t>
  </si>
  <si>
    <t>E13b_12</t>
  </si>
  <si>
    <t>E13c_12</t>
  </si>
  <si>
    <t>E12a_13</t>
  </si>
  <si>
    <t>D12c_13</t>
  </si>
  <si>
    <t>D12b_13</t>
  </si>
  <si>
    <t>D12a_13</t>
  </si>
  <si>
    <t>C12c_13</t>
  </si>
  <si>
    <t>G11a_13</t>
  </si>
  <si>
    <t>I11c_13</t>
  </si>
  <si>
    <t>G11b_13</t>
  </si>
  <si>
    <t>G11c_13</t>
  </si>
  <si>
    <t>H11a_13</t>
  </si>
  <si>
    <t>H13a_13</t>
  </si>
  <si>
    <t>I11a_13</t>
  </si>
  <si>
    <t>I11b_13</t>
  </si>
  <si>
    <t>H11b_13</t>
  </si>
  <si>
    <t>H11c_13</t>
  </si>
  <si>
    <t>J11a_13</t>
  </si>
  <si>
    <t>J12c_13</t>
  </si>
  <si>
    <t>K12a_13</t>
  </si>
  <si>
    <t>H13c_13</t>
  </si>
  <si>
    <t>H13b_13</t>
  </si>
  <si>
    <t>G13c_13</t>
  </si>
  <si>
    <t>J13a_13</t>
  </si>
  <si>
    <t>J12a_13</t>
  </si>
  <si>
    <t>I13c_13</t>
  </si>
  <si>
    <t>I12c_13</t>
  </si>
  <si>
    <t>I13b_13</t>
  </si>
  <si>
    <t>I13a_13</t>
  </si>
  <si>
    <t>I12b_13</t>
  </si>
  <si>
    <t>J11b_13</t>
  </si>
  <si>
    <t>J13b_13</t>
  </si>
  <si>
    <t>J12b_13</t>
  </si>
  <si>
    <t>J11c_13</t>
  </si>
  <si>
    <t>K11a_13</t>
  </si>
  <si>
    <t>L11a_13</t>
  </si>
  <si>
    <t>K11c_13</t>
  </si>
  <si>
    <t>K11b_13</t>
  </si>
  <si>
    <t>J10a_13</t>
  </si>
  <si>
    <t>J10b_13</t>
  </si>
  <si>
    <t>J10c_13</t>
  </si>
  <si>
    <t>E11b_13</t>
  </si>
  <si>
    <t>I10a_13</t>
  </si>
  <si>
    <t>J06c_14</t>
  </si>
  <si>
    <t>I09b_14</t>
  </si>
  <si>
    <t>I10b_14</t>
  </si>
  <si>
    <t>F12a_14</t>
  </si>
  <si>
    <t>I08a_14</t>
  </si>
  <si>
    <t>I08b_14</t>
  </si>
  <si>
    <t>I09c_14</t>
  </si>
  <si>
    <t>J09a_14</t>
  </si>
  <si>
    <t>J09b_14</t>
  </si>
  <si>
    <t>J09c_14</t>
  </si>
  <si>
    <t>J08b_14</t>
  </si>
  <si>
    <t>I06a_14</t>
  </si>
  <si>
    <t>B05c_14</t>
  </si>
  <si>
    <t>C05c_14</t>
  </si>
  <si>
    <t>C05a_14</t>
  </si>
  <si>
    <t>H06a_14</t>
  </si>
  <si>
    <t>I05b_14</t>
  </si>
  <si>
    <t>I05a_14</t>
  </si>
  <si>
    <t>I05c_14</t>
  </si>
  <si>
    <t>H05b_14</t>
  </si>
  <si>
    <t>K06b_14</t>
  </si>
  <si>
    <t>J07c_14</t>
  </si>
  <si>
    <t>J06b_14</t>
  </si>
  <si>
    <t>K06a_14</t>
  </si>
  <si>
    <t>F12c_14</t>
  </si>
  <si>
    <t>K09c_14</t>
  </si>
  <si>
    <t>L09a_14</t>
  </si>
  <si>
    <t>L09b_14</t>
  </si>
  <si>
    <t>H06b_14</t>
  </si>
  <si>
    <t>I06b_14</t>
  </si>
  <si>
    <t>H06c_14</t>
  </si>
  <si>
    <t>I06c_14</t>
  </si>
  <si>
    <t>F12b_14</t>
  </si>
  <si>
    <t>J07b_14</t>
  </si>
  <si>
    <t>A05a_14</t>
  </si>
  <si>
    <t>Z04c_14</t>
  </si>
  <si>
    <t>Z05c_14</t>
  </si>
  <si>
    <t>C05b_14</t>
  </si>
  <si>
    <t>D05a_14</t>
  </si>
  <si>
    <t>I08c_14</t>
  </si>
  <si>
    <t>J06a_14</t>
  </si>
  <si>
    <t>I09a_14</t>
  </si>
  <si>
    <t>I10c_14</t>
  </si>
  <si>
    <t>H05c_14</t>
  </si>
  <si>
    <t>Z04b_15</t>
  </si>
  <si>
    <t>Z04a_15</t>
  </si>
  <si>
    <t>I06b_15</t>
  </si>
  <si>
    <t>B05a_15</t>
  </si>
  <si>
    <t>I06c_15</t>
  </si>
  <si>
    <t>I07a_15</t>
  </si>
  <si>
    <t>H07c_15</t>
  </si>
  <si>
    <t>I07b_15</t>
  </si>
  <si>
    <t>I07c_15</t>
  </si>
  <si>
    <t>F04c_15</t>
  </si>
  <si>
    <t>D04c_15</t>
  </si>
  <si>
    <t>G04b_15</t>
  </si>
  <si>
    <t>G04a_15</t>
  </si>
  <si>
    <t>F04b_15</t>
  </si>
  <si>
    <t>J07a_15</t>
  </si>
  <si>
    <t>E05b_15</t>
  </si>
  <si>
    <t>H07c - M2</t>
  </si>
  <si>
    <t>Sociedad</t>
  </si>
  <si>
    <t>Parcela/Muestra</t>
  </si>
  <si>
    <t>H07c _1</t>
  </si>
  <si>
    <t>Empresa</t>
  </si>
  <si>
    <t>Sector</t>
  </si>
  <si>
    <t>Campaña</t>
  </si>
  <si>
    <t>Área neta</t>
  </si>
  <si>
    <t>SE01</t>
  </si>
  <si>
    <t>D07c_08</t>
  </si>
  <si>
    <t>D07a_08</t>
  </si>
  <si>
    <t>SE02</t>
  </si>
  <si>
    <t>D07b_08</t>
  </si>
  <si>
    <t>SE03</t>
  </si>
  <si>
    <t>A04b</t>
  </si>
  <si>
    <t>A04b_09</t>
  </si>
  <si>
    <t>E05a_09</t>
  </si>
  <si>
    <t>A05b</t>
  </si>
  <si>
    <t>A05b_09</t>
  </si>
  <si>
    <t>A05a_09</t>
  </si>
  <si>
    <t>A04a</t>
  </si>
  <si>
    <t>A04a_09</t>
  </si>
  <si>
    <t>E05c_09</t>
  </si>
  <si>
    <t>F05c_10</t>
  </si>
  <si>
    <t>SE04</t>
  </si>
  <si>
    <t>H09b_10</t>
  </si>
  <si>
    <t>H09c_10</t>
  </si>
  <si>
    <t>C07a_10</t>
  </si>
  <si>
    <t>F06c_10</t>
  </si>
  <si>
    <t>B07c_10</t>
  </si>
  <si>
    <t>B07b_10</t>
  </si>
  <si>
    <t>C11b</t>
  </si>
  <si>
    <t>C11b_11</t>
  </si>
  <si>
    <t>C11c</t>
  </si>
  <si>
    <t>C11c_11</t>
  </si>
  <si>
    <t>J10a_11</t>
  </si>
  <si>
    <t>H06c_11</t>
  </si>
  <si>
    <t>H07b</t>
  </si>
  <si>
    <t>H07b_11</t>
  </si>
  <si>
    <t>G07b_11</t>
  </si>
  <si>
    <t>I09b_11</t>
  </si>
  <si>
    <t>G10c</t>
  </si>
  <si>
    <t>G10c_11</t>
  </si>
  <si>
    <t>-</t>
  </si>
  <si>
    <t>F12c_12</t>
  </si>
  <si>
    <t>C14b</t>
  </si>
  <si>
    <t>C14b_12</t>
  </si>
  <si>
    <t>C11b_12</t>
  </si>
  <si>
    <t>C13a</t>
  </si>
  <si>
    <t>C13a_12</t>
  </si>
  <si>
    <t>C12a</t>
  </si>
  <si>
    <t>C12a_12</t>
  </si>
  <si>
    <t>C11c_13</t>
  </si>
  <si>
    <t>D11b_13</t>
  </si>
  <si>
    <t>D11a_13</t>
  </si>
  <si>
    <t>K12b</t>
  </si>
  <si>
    <t>K12b_13</t>
  </si>
  <si>
    <t>D11c_13</t>
  </si>
  <si>
    <t>E11c</t>
  </si>
  <si>
    <t>E11c_13</t>
  </si>
  <si>
    <t>K12c</t>
  </si>
  <si>
    <t>K12c_13</t>
  </si>
  <si>
    <t>K07a</t>
  </si>
  <si>
    <t>K07a_14</t>
  </si>
  <si>
    <t>K07b</t>
  </si>
  <si>
    <t>K07b_14</t>
  </si>
  <si>
    <t>K06c</t>
  </si>
  <si>
    <t>K06c_14</t>
  </si>
  <si>
    <t>I07a_14</t>
  </si>
  <si>
    <t>F11a</t>
  </si>
  <si>
    <t>F11a_14</t>
  </si>
  <si>
    <t>A04a_14</t>
  </si>
  <si>
    <t>E11c_14</t>
  </si>
  <si>
    <t>J05a</t>
  </si>
  <si>
    <t>J05a_14</t>
  </si>
  <si>
    <t>J08c</t>
  </si>
  <si>
    <t>J08c_14</t>
  </si>
  <si>
    <t>H10c_14</t>
  </si>
  <si>
    <t>L09c</t>
  </si>
  <si>
    <t>L09c_14</t>
  </si>
  <si>
    <t>F03a</t>
  </si>
  <si>
    <t>F03a_15</t>
  </si>
  <si>
    <t>J10c_15</t>
  </si>
  <si>
    <t>A05c_15</t>
  </si>
  <si>
    <t>F05a_15</t>
  </si>
  <si>
    <t>G05a_15</t>
  </si>
  <si>
    <t>F03c</t>
  </si>
  <si>
    <t>F03c_15</t>
  </si>
  <si>
    <t>Z05b</t>
  </si>
  <si>
    <t>Z05b_15</t>
  </si>
  <si>
    <t>E04a</t>
  </si>
  <si>
    <t>E04a_15</t>
  </si>
  <si>
    <t>E05c_15</t>
  </si>
  <si>
    <t>E04b</t>
  </si>
  <si>
    <t>E04b_15</t>
  </si>
  <si>
    <t>Y05c</t>
  </si>
  <si>
    <t>Y05c_15</t>
  </si>
  <si>
    <t>F03b</t>
  </si>
  <si>
    <t>F03b_15</t>
  </si>
  <si>
    <t>F04a</t>
  </si>
  <si>
    <t>F04a_15</t>
  </si>
  <si>
    <t>J06a_15</t>
  </si>
  <si>
    <t>Y04b</t>
  </si>
  <si>
    <t>Y04b_15</t>
  </si>
  <si>
    <t>J07b_15</t>
  </si>
  <si>
    <t>I08c_15</t>
  </si>
  <si>
    <t>K07a_15</t>
  </si>
  <si>
    <t>Y04c</t>
  </si>
  <si>
    <t>Y04c_15</t>
  </si>
  <si>
    <t>G05b_15</t>
  </si>
  <si>
    <t>E05a_15</t>
  </si>
  <si>
    <t>E04c</t>
  </si>
  <si>
    <t>E04c_15</t>
  </si>
  <si>
    <t>J08a</t>
  </si>
  <si>
    <t>J08a_15</t>
  </si>
  <si>
    <t>F05c_15</t>
  </si>
  <si>
    <t>J09c_15</t>
  </si>
  <si>
    <t>K09a</t>
  </si>
  <si>
    <t>K09a_15</t>
  </si>
  <si>
    <t>F05b_15</t>
  </si>
  <si>
    <t>I08b_15</t>
  </si>
  <si>
    <t>A05b_15</t>
  </si>
  <si>
    <t>Z05a</t>
  </si>
  <si>
    <t>Z05a_15</t>
  </si>
  <si>
    <t>Z04c_15</t>
  </si>
  <si>
    <t>Sub</t>
  </si>
  <si>
    <t>COD. FINAL</t>
  </si>
  <si>
    <t>BASE DE DATOS HISTÓRICOS DE LOS DIAGNÓSTICOS FOLIARES</t>
  </si>
  <si>
    <t>PALMAS DEL SHANUSI S.A. &amp; PALMAS DEL ORIENTE S.A.</t>
  </si>
  <si>
    <t>CODIGO</t>
  </si>
  <si>
    <t>c</t>
  </si>
  <si>
    <t>PARCELA</t>
  </si>
  <si>
    <t>CAMPANA</t>
  </si>
  <si>
    <t>CODIGO PARCELA</t>
  </si>
  <si>
    <t>DISTANCIA</t>
  </si>
  <si>
    <t>EDAD</t>
  </si>
  <si>
    <t>AREA BRUTA</t>
  </si>
  <si>
    <t>TIPO</t>
  </si>
  <si>
    <t>VARIEDAD</t>
  </si>
  <si>
    <t>ESTADO</t>
  </si>
  <si>
    <t>CE</t>
  </si>
  <si>
    <t>ARENA</t>
  </si>
  <si>
    <t>LIMO</t>
  </si>
  <si>
    <t>ARCILLA</t>
  </si>
  <si>
    <t>CLASE TEXTURAL</t>
  </si>
  <si>
    <t>Da</t>
  </si>
  <si>
    <t>Da (calculado)</t>
  </si>
  <si>
    <t>pH</t>
  </si>
  <si>
    <t>MO (%)</t>
  </si>
  <si>
    <t>P (ppm)</t>
  </si>
  <si>
    <t>K (ppm)</t>
  </si>
  <si>
    <t>CIC TOTAL (meq/100g)</t>
  </si>
  <si>
    <t>Ca+2</t>
  </si>
  <si>
    <t>Mg+</t>
  </si>
  <si>
    <t>K+</t>
  </si>
  <si>
    <t>Na+</t>
  </si>
  <si>
    <t>Al+3+H+</t>
  </si>
  <si>
    <t>CICe</t>
  </si>
  <si>
    <t>AC. INTER.</t>
  </si>
  <si>
    <t>SAT. BASES</t>
  </si>
  <si>
    <t>PSI</t>
  </si>
  <si>
    <t>NC</t>
  </si>
  <si>
    <t>0-20</t>
  </si>
  <si>
    <t>8.5 x 8.5</t>
  </si>
  <si>
    <t>Industrial</t>
  </si>
  <si>
    <t>Fco Ao</t>
  </si>
  <si>
    <t>Ao Fco</t>
  </si>
  <si>
    <t>Fco</t>
  </si>
  <si>
    <t>Fco Arc Ao</t>
  </si>
  <si>
    <t>Fco Arc</t>
  </si>
  <si>
    <t>Arc</t>
  </si>
  <si>
    <t>CIRAD</t>
  </si>
  <si>
    <t>Fco Arc Lim</t>
  </si>
  <si>
    <t xml:space="preserve">Poco (&lt;= 100 mm) </t>
  </si>
  <si>
    <t xml:space="preserve">Medio (100&lt; x &lt; 120 mm) </t>
  </si>
  <si>
    <t>Lluvioso (&gt;= 120 mm)</t>
  </si>
  <si>
    <t>TOTAL</t>
  </si>
  <si>
    <t>Diciembre</t>
  </si>
  <si>
    <t>Noviembre</t>
  </si>
  <si>
    <t>Octubre</t>
  </si>
  <si>
    <t>Setiembre</t>
  </si>
  <si>
    <t>Agosto</t>
  </si>
  <si>
    <t>Julio</t>
  </si>
  <si>
    <t xml:space="preserve">Junio </t>
  </si>
  <si>
    <t>Mayo</t>
  </si>
  <si>
    <t>Abril</t>
  </si>
  <si>
    <t>Marzo</t>
  </si>
  <si>
    <t>Febrero</t>
  </si>
  <si>
    <t>Enero</t>
  </si>
  <si>
    <r>
      <rPr>
        <b/>
        <sz val="9"/>
        <rFont val="Calibri"/>
        <family val="2"/>
      </rPr>
      <t>ẋ</t>
    </r>
    <r>
      <rPr>
        <b/>
        <sz val="9"/>
        <rFont val="Arial"/>
        <family val="2"/>
      </rPr>
      <t xml:space="preserve"> DÉCADA</t>
    </r>
  </si>
  <si>
    <t>Año/Mes</t>
  </si>
  <si>
    <t>PROMEDIO DE TODAS LAS ESTACIONES</t>
  </si>
  <si>
    <t>PRECIPITACION MENSUAL POR AÑOS</t>
  </si>
  <si>
    <t>DIC</t>
  </si>
  <si>
    <t>NOV</t>
  </si>
  <si>
    <t>OCT</t>
  </si>
  <si>
    <t>SEP</t>
  </si>
  <si>
    <t>AGO</t>
  </si>
  <si>
    <t>JUL</t>
  </si>
  <si>
    <t>JUN</t>
  </si>
  <si>
    <t xml:space="preserve">días  sin lluvia </t>
  </si>
  <si>
    <t>PROM pb 2023</t>
  </si>
  <si>
    <t>PROMEDIO</t>
  </si>
  <si>
    <t>MAY</t>
  </si>
  <si>
    <t>ABR</t>
  </si>
  <si>
    <t>MAR</t>
  </si>
  <si>
    <t>FEB</t>
  </si>
  <si>
    <t>ENE</t>
  </si>
  <si>
    <t>PB2023 Promedio 10 años</t>
  </si>
  <si>
    <t>Total</t>
  </si>
  <si>
    <t>Total 2014</t>
  </si>
  <si>
    <t>Total 2013</t>
  </si>
  <si>
    <t>Total 2012</t>
  </si>
  <si>
    <t>Total 2011</t>
  </si>
  <si>
    <t>Total 2010</t>
  </si>
  <si>
    <t>Total 2009</t>
  </si>
  <si>
    <t>Total 2008</t>
  </si>
  <si>
    <t>BDH</t>
  </si>
  <si>
    <t>DEF. HÍDRICO</t>
  </si>
  <si>
    <t>DIAS S/LLUVIA</t>
  </si>
  <si>
    <t>Cacao-Pinedo</t>
  </si>
  <si>
    <t>Mulería 7</t>
  </si>
  <si>
    <t>Mulería 1-PDO</t>
  </si>
  <si>
    <t>Piscigranja</t>
  </si>
  <si>
    <t>Yurac</t>
  </si>
  <si>
    <t>Katari</t>
  </si>
  <si>
    <t>Ushpayacu</t>
  </si>
  <si>
    <t>Yanayacu</t>
  </si>
  <si>
    <t>Palmito</t>
  </si>
  <si>
    <t>Cacao</t>
  </si>
  <si>
    <t>Shanusi</t>
  </si>
  <si>
    <t>AÑO/MES</t>
  </si>
  <si>
    <t>ESTACIONES PALMAS DEL SHANUSI - REGISTRO MENSUAL DE PRECIPITACIÓN</t>
  </si>
  <si>
    <t>PRECIPITACIÓN HISTÓRICA (2008 - 2,023)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</si>
</sst>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#,##0;\-#,##0;&quot; &quot;"/>
    <numFmt numFmtId="168" formatCode="#,##0.0;\-#,##0.0;&quot; &quot;"/>
    <numFmt numFmtId="169" formatCode="#,##0.00;\-#,##0.00;&quot; &quot;"/>
    <numFmt numFmtId="170" formatCode="#,##0_ ;\-#,##0\ 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b/>
      <sz val="9"/>
      <color indexed="81"/>
      <name val="Tahoma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b/>
      <sz val="12"/>
      <name val="Arial"/>
      <family val="2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sz val="11"/>
      <name val="Arial Narrow"/>
      <family val="2"/>
    </font>
    <font>
      <i/>
      <sz val="11"/>
      <color theme="1"/>
      <name val="Arial Narrow"/>
      <family val="2"/>
    </font>
    <font>
      <sz val="10"/>
      <name val="Calibri"/>
      <family val="2"/>
      <scheme val="minor"/>
    </font>
    <font>
      <sz val="9"/>
      <color rgb="FFFF0000"/>
      <name val="Arial"/>
      <family val="2"/>
    </font>
    <font>
      <sz val="9"/>
      <color indexed="10"/>
      <name val="Arial"/>
      <family val="2"/>
    </font>
    <font>
      <sz val="9"/>
      <color theme="0"/>
      <name val="Arial"/>
      <family val="2"/>
    </font>
    <font>
      <b/>
      <sz val="12"/>
      <name val="Calibri"/>
      <family val="2"/>
      <scheme val="minor"/>
    </font>
    <font>
      <b/>
      <sz val="11"/>
      <name val="Arial"/>
      <family val="2"/>
    </font>
    <font>
      <i/>
      <sz val="9"/>
      <name val="Arial"/>
      <family val="2"/>
    </font>
    <font>
      <b/>
      <sz val="9"/>
      <name val="Calibri"/>
      <family val="2"/>
    </font>
    <font>
      <sz val="9"/>
      <color indexed="9"/>
      <name val="Arial"/>
      <family val="2"/>
    </font>
    <font>
      <b/>
      <sz val="12"/>
      <name val="Arial Black"/>
      <family val="2"/>
    </font>
    <font>
      <b/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ck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ck">
        <color theme="0" tint="-0.499984740745262"/>
      </top>
      <bottom style="thick">
        <color theme="0" tint="-0.499984740745262"/>
      </bottom>
      <diagonal/>
    </border>
    <border>
      <left style="thin">
        <color theme="0" tint="-0.499984740745262"/>
      </left>
      <right/>
      <top style="thick">
        <color theme="0" tint="-0.499984740745262"/>
      </top>
      <bottom style="thick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01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thin">
        <color theme="0" tint="-0.2499465926084170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theme="0" tint="-0.24994659260841701"/>
      </left>
      <right style="dashed">
        <color auto="1"/>
      </right>
      <top style="dashed">
        <color auto="1"/>
      </top>
      <bottom style="thin">
        <color indexed="64"/>
      </bottom>
      <diagonal/>
    </border>
    <border>
      <left style="thin">
        <color theme="0" tint="-0.2499465926084170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 applyFill="0"/>
    <xf numFmtId="0" fontId="4" fillId="0" borderId="0"/>
    <xf numFmtId="0" fontId="3" fillId="0" borderId="0" applyFill="0"/>
    <xf numFmtId="0" fontId="5" fillId="0" borderId="0"/>
    <xf numFmtId="0" fontId="2" fillId="0" borderId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214">
    <xf numFmtId="0" fontId="0" fillId="0" borderId="0" xfId="0"/>
    <xf numFmtId="0" fontId="0" fillId="0" borderId="0" xfId="0" applyFill="1"/>
    <xf numFmtId="0" fontId="7" fillId="0" borderId="1" xfId="0" applyFont="1" applyFill="1" applyBorder="1" applyAlignment="1">
      <alignment horizontal="center"/>
    </xf>
    <xf numFmtId="164" fontId="7" fillId="0" borderId="1" xfId="6" applyNumberFormat="1" applyFont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/>
    </xf>
    <xf numFmtId="165" fontId="7" fillId="0" borderId="1" xfId="0" applyNumberFormat="1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center"/>
    </xf>
    <xf numFmtId="1" fontId="7" fillId="0" borderId="1" xfId="0" applyNumberFormat="1" applyFont="1" applyFill="1" applyBorder="1" applyAlignment="1">
      <alignment horizontal="center"/>
    </xf>
    <xf numFmtId="1" fontId="7" fillId="0" borderId="1" xfId="5" applyNumberFormat="1" applyFont="1" applyFill="1" applyBorder="1" applyAlignment="1">
      <alignment horizontal="center" vertical="center"/>
    </xf>
    <xf numFmtId="164" fontId="7" fillId="0" borderId="1" xfId="6" applyNumberFormat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center" vertical="center" wrapText="1"/>
    </xf>
    <xf numFmtId="0" fontId="9" fillId="0" borderId="1" xfId="6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3" applyFont="1" applyBorder="1" applyAlignment="1">
      <alignment horizontal="center"/>
    </xf>
    <xf numFmtId="0" fontId="7" fillId="0" borderId="1" xfId="2" applyFont="1" applyFill="1" applyBorder="1" applyAlignment="1">
      <alignment horizontal="center"/>
    </xf>
    <xf numFmtId="2" fontId="7" fillId="0" borderId="2" xfId="2" applyNumberFormat="1" applyFont="1" applyFill="1" applyBorder="1" applyAlignment="1">
      <alignment horizontal="center"/>
    </xf>
    <xf numFmtId="165" fontId="7" fillId="0" borderId="2" xfId="2" applyNumberFormat="1" applyFont="1" applyFill="1" applyBorder="1" applyAlignment="1">
      <alignment horizontal="center"/>
    </xf>
    <xf numFmtId="2" fontId="7" fillId="0" borderId="1" xfId="2" applyNumberFormat="1" applyFont="1" applyFill="1" applyBorder="1" applyAlignment="1">
      <alignment horizontal="center"/>
    </xf>
    <xf numFmtId="164" fontId="7" fillId="0" borderId="1" xfId="2" applyNumberFormat="1" applyFont="1" applyFill="1" applyBorder="1" applyAlignment="1">
      <alignment horizontal="center"/>
    </xf>
    <xf numFmtId="1" fontId="7" fillId="0" borderId="1" xfId="2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3" applyFont="1" applyBorder="1" applyAlignment="1">
      <alignment horizontal="center"/>
    </xf>
    <xf numFmtId="2" fontId="7" fillId="0" borderId="2" xfId="0" applyNumberFormat="1" applyFont="1" applyFill="1" applyBorder="1" applyAlignment="1">
      <alignment horizontal="center" vertical="center"/>
    </xf>
    <xf numFmtId="165" fontId="7" fillId="0" borderId="2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164" fontId="7" fillId="0" borderId="2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0" fontId="7" fillId="0" borderId="0" xfId="0" applyFont="1" applyFill="1"/>
    <xf numFmtId="2" fontId="7" fillId="0" borderId="1" xfId="2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/>
    </xf>
    <xf numFmtId="0" fontId="7" fillId="0" borderId="1" xfId="1" applyFont="1" applyBorder="1" applyAlignment="1">
      <alignment horizontal="center" wrapText="1"/>
    </xf>
    <xf numFmtId="2" fontId="7" fillId="2" borderId="1" xfId="0" applyNumberFormat="1" applyFont="1" applyFill="1" applyBorder="1" applyAlignment="1">
      <alignment horizontal="center"/>
    </xf>
    <xf numFmtId="0" fontId="10" fillId="0" borderId="4" xfId="7" applyFont="1" applyBorder="1" applyAlignment="1">
      <alignment horizontal="center"/>
    </xf>
    <xf numFmtId="0" fontId="10" fillId="0" borderId="5" xfId="7" applyFont="1" applyBorder="1" applyAlignment="1">
      <alignment horizontal="center"/>
    </xf>
    <xf numFmtId="0" fontId="10" fillId="0" borderId="6" xfId="7" applyFont="1" applyBorder="1" applyAlignment="1">
      <alignment horizontal="center"/>
    </xf>
    <xf numFmtId="0" fontId="1" fillId="0" borderId="0" xfId="7"/>
    <xf numFmtId="0" fontId="1" fillId="0" borderId="0" xfId="7" applyAlignment="1">
      <alignment horizontal="center"/>
    </xf>
    <xf numFmtId="2" fontId="1" fillId="0" borderId="0" xfId="7" applyNumberFormat="1" applyAlignment="1">
      <alignment horizontal="center"/>
    </xf>
    <xf numFmtId="2" fontId="10" fillId="3" borderId="0" xfId="7" applyNumberFormat="1" applyFont="1" applyFill="1" applyAlignment="1">
      <alignment horizontal="center"/>
    </xf>
    <xf numFmtId="2" fontId="10" fillId="4" borderId="0" xfId="7" applyNumberFormat="1" applyFont="1" applyFill="1" applyAlignment="1">
      <alignment horizontal="center"/>
    </xf>
    <xf numFmtId="2" fontId="1" fillId="5" borderId="0" xfId="7" applyNumberFormat="1" applyFill="1" applyAlignment="1">
      <alignment horizontal="center"/>
    </xf>
    <xf numFmtId="2" fontId="7" fillId="0" borderId="2" xfId="0" applyNumberFormat="1" applyFont="1" applyFill="1" applyBorder="1" applyAlignment="1">
      <alignment horizontal="center"/>
    </xf>
    <xf numFmtId="165" fontId="7" fillId="0" borderId="2" xfId="0" applyNumberFormat="1" applyFont="1" applyFill="1" applyBorder="1" applyAlignment="1">
      <alignment horizontal="center"/>
    </xf>
    <xf numFmtId="164" fontId="7" fillId="0" borderId="2" xfId="0" applyNumberFormat="1" applyFont="1" applyFill="1" applyBorder="1" applyAlignment="1">
      <alignment horizontal="center"/>
    </xf>
    <xf numFmtId="2" fontId="7" fillId="2" borderId="2" xfId="0" applyNumberFormat="1" applyFont="1" applyFill="1" applyBorder="1" applyAlignment="1">
      <alignment horizontal="center"/>
    </xf>
    <xf numFmtId="0" fontId="0" fillId="2" borderId="0" xfId="0" applyFill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65" fontId="7" fillId="2" borderId="2" xfId="0" applyNumberFormat="1" applyFont="1" applyFill="1" applyBorder="1" applyAlignment="1">
      <alignment horizontal="center"/>
    </xf>
    <xf numFmtId="164" fontId="7" fillId="2" borderId="2" xfId="0" applyNumberFormat="1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1" fontId="7" fillId="2" borderId="1" xfId="0" applyNumberFormat="1" applyFont="1" applyFill="1" applyBorder="1" applyAlignment="1">
      <alignment horizontal="center"/>
    </xf>
    <xf numFmtId="1" fontId="7" fillId="2" borderId="1" xfId="5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top"/>
    </xf>
    <xf numFmtId="0" fontId="0" fillId="0" borderId="0" xfId="0" applyFill="1" applyAlignment="1">
      <alignment horizontal="center"/>
    </xf>
    <xf numFmtId="0" fontId="0" fillId="0" borderId="0" xfId="0" applyFill="1" applyAlignment="1">
      <alignment vertical="top"/>
    </xf>
    <xf numFmtId="1" fontId="12" fillId="6" borderId="7" xfId="5" applyNumberFormat="1" applyFont="1" applyFill="1" applyBorder="1" applyAlignment="1">
      <alignment horizontal="center" vertical="center"/>
    </xf>
    <xf numFmtId="0" fontId="11" fillId="0" borderId="0" xfId="0" applyFont="1" applyFill="1"/>
    <xf numFmtId="0" fontId="14" fillId="0" borderId="0" xfId="0" applyFont="1" applyFill="1"/>
    <xf numFmtId="0" fontId="16" fillId="7" borderId="0" xfId="8" applyFont="1" applyFill="1" applyAlignment="1">
      <alignment horizontal="center" vertical="center"/>
    </xf>
    <xf numFmtId="0" fontId="15" fillId="0" borderId="0" xfId="8" applyAlignment="1">
      <alignment vertical="center"/>
    </xf>
    <xf numFmtId="0" fontId="3" fillId="2" borderId="1" xfId="8" applyFont="1" applyFill="1" applyBorder="1" applyAlignment="1">
      <alignment horizontal="center" vertical="center" wrapText="1"/>
    </xf>
    <xf numFmtId="0" fontId="3" fillId="0" borderId="1" xfId="8" applyFont="1" applyBorder="1" applyAlignment="1">
      <alignment horizontal="center" vertical="center" wrapText="1"/>
    </xf>
    <xf numFmtId="0" fontId="3" fillId="0" borderId="1" xfId="8" applyFont="1" applyBorder="1" applyAlignment="1">
      <alignment horizontal="center"/>
    </xf>
    <xf numFmtId="2" fontId="3" fillId="0" borderId="1" xfId="8" applyNumberFormat="1" applyFont="1" applyBorder="1" applyAlignment="1">
      <alignment horizontal="center"/>
    </xf>
    <xf numFmtId="0" fontId="3" fillId="0" borderId="1" xfId="8" applyFont="1" applyBorder="1"/>
    <xf numFmtId="2" fontId="3" fillId="0" borderId="1" xfId="8" applyNumberFormat="1" applyFont="1" applyBorder="1" applyAlignment="1">
      <alignment horizontal="center" vertical="center"/>
    </xf>
    <xf numFmtId="1" fontId="3" fillId="0" borderId="1" xfId="8" applyNumberFormat="1" applyFont="1" applyBorder="1" applyAlignment="1">
      <alignment horizontal="center" vertical="center"/>
    </xf>
    <xf numFmtId="2" fontId="3" fillId="0" borderId="1" xfId="8" applyNumberFormat="1" applyFont="1" applyBorder="1" applyAlignment="1">
      <alignment horizontal="center" vertical="center" wrapText="1"/>
    </xf>
    <xf numFmtId="164" fontId="3" fillId="0" borderId="1" xfId="8" applyNumberFormat="1" applyFont="1" applyBorder="1" applyAlignment="1">
      <alignment horizontal="center" vertical="center" wrapText="1"/>
    </xf>
    <xf numFmtId="9" fontId="3" fillId="0" borderId="1" xfId="9" applyFont="1" applyFill="1" applyBorder="1" applyAlignment="1">
      <alignment horizontal="center"/>
    </xf>
    <xf numFmtId="0" fontId="17" fillId="0" borderId="1" xfId="8" applyFont="1" applyBorder="1"/>
    <xf numFmtId="0" fontId="15" fillId="0" borderId="0" xfId="8"/>
    <xf numFmtId="2" fontId="15" fillId="0" borderId="0" xfId="8" applyNumberFormat="1" applyAlignment="1">
      <alignment horizontal="center"/>
    </xf>
    <xf numFmtId="0" fontId="18" fillId="0" borderId="0" xfId="8" applyFont="1" applyAlignment="1">
      <alignment horizontal="center"/>
    </xf>
    <xf numFmtId="166" fontId="15" fillId="0" borderId="0" xfId="8" applyNumberFormat="1" applyAlignment="1">
      <alignment horizontal="center"/>
    </xf>
    <xf numFmtId="166" fontId="15" fillId="2" borderId="0" xfId="8" applyNumberFormat="1" applyFill="1" applyAlignment="1">
      <alignment horizontal="center"/>
    </xf>
    <xf numFmtId="0" fontId="3" fillId="0" borderId="0" xfId="8" applyFont="1" applyAlignment="1">
      <alignment horizontal="center" vertical="center"/>
    </xf>
    <xf numFmtId="9" fontId="3" fillId="0" borderId="0" xfId="9" applyFont="1" applyFill="1" applyAlignment="1">
      <alignment horizontal="center" vertical="center"/>
    </xf>
    <xf numFmtId="0" fontId="17" fillId="0" borderId="0" xfId="8" applyFont="1" applyAlignment="1">
      <alignment horizontal="center" vertical="center"/>
    </xf>
    <xf numFmtId="1" fontId="3" fillId="0" borderId="1" xfId="8" applyNumberFormat="1" applyFont="1" applyBorder="1" applyAlignment="1">
      <alignment horizontal="center"/>
    </xf>
    <xf numFmtId="164" fontId="3" fillId="0" borderId="1" xfId="8" applyNumberFormat="1" applyFont="1" applyBorder="1" applyAlignment="1">
      <alignment horizontal="center"/>
    </xf>
    <xf numFmtId="0" fontId="17" fillId="2" borderId="1" xfId="8" applyFont="1" applyFill="1" applyBorder="1" applyAlignment="1">
      <alignment horizontal="center"/>
    </xf>
    <xf numFmtId="9" fontId="3" fillId="0" borderId="1" xfId="9" applyFont="1" applyFill="1" applyBorder="1" applyAlignment="1">
      <alignment horizontal="center" vertical="center"/>
    </xf>
    <xf numFmtId="0" fontId="17" fillId="0" borderId="1" xfId="8" applyFont="1" applyBorder="1" applyAlignment="1">
      <alignment horizontal="center"/>
    </xf>
    <xf numFmtId="2" fontId="3" fillId="0" borderId="0" xfId="8" applyNumberFormat="1" applyFont="1" applyAlignment="1">
      <alignment horizontal="center"/>
    </xf>
    <xf numFmtId="1" fontId="3" fillId="0" borderId="0" xfId="8" applyNumberFormat="1" applyFont="1" applyAlignment="1">
      <alignment horizontal="center"/>
    </xf>
    <xf numFmtId="0" fontId="3" fillId="0" borderId="0" xfId="8" applyFont="1"/>
    <xf numFmtId="164" fontId="3" fillId="0" borderId="0" xfId="8" applyNumberFormat="1" applyFont="1" applyAlignment="1">
      <alignment horizontal="center"/>
    </xf>
    <xf numFmtId="9" fontId="3" fillId="0" borderId="0" xfId="9" applyFont="1" applyFill="1" applyBorder="1" applyAlignment="1">
      <alignment horizontal="center"/>
    </xf>
    <xf numFmtId="0" fontId="17" fillId="0" borderId="0" xfId="8" applyFont="1"/>
    <xf numFmtId="0" fontId="3" fillId="0" borderId="8" xfId="8" applyFont="1" applyBorder="1" applyAlignment="1">
      <alignment horizontal="center"/>
    </xf>
    <xf numFmtId="2" fontId="15" fillId="0" borderId="0" xfId="8" applyNumberFormat="1"/>
    <xf numFmtId="164" fontId="15" fillId="0" borderId="0" xfId="8" applyNumberFormat="1"/>
    <xf numFmtId="1" fontId="15" fillId="0" borderId="0" xfId="8" applyNumberFormat="1"/>
    <xf numFmtId="164" fontId="15" fillId="0" borderId="0" xfId="8" applyNumberFormat="1" applyAlignment="1">
      <alignment horizontal="center"/>
    </xf>
    <xf numFmtId="9" fontId="0" fillId="0" borderId="0" xfId="9" applyFont="1" applyAlignment="1">
      <alignment horizontal="center"/>
    </xf>
    <xf numFmtId="0" fontId="15" fillId="0" borderId="0" xfId="8" applyAlignment="1">
      <alignment horizontal="center"/>
    </xf>
    <xf numFmtId="0" fontId="19" fillId="0" borderId="0" xfId="10" applyFont="1" applyAlignment="1">
      <alignment vertical="center"/>
    </xf>
    <xf numFmtId="0" fontId="19" fillId="0" borderId="0" xfId="10" applyFont="1" applyAlignment="1">
      <alignment horizontal="center" vertical="center"/>
    </xf>
    <xf numFmtId="3" fontId="19" fillId="0" borderId="0" xfId="10" applyNumberFormat="1" applyFont="1" applyAlignment="1">
      <alignment vertical="center"/>
    </xf>
    <xf numFmtId="0" fontId="20" fillId="0" borderId="0" xfId="8" applyFont="1"/>
    <xf numFmtId="1" fontId="20" fillId="0" borderId="0" xfId="8" applyNumberFormat="1" applyFont="1"/>
    <xf numFmtId="0" fontId="21" fillId="0" borderId="0" xfId="8" applyFont="1"/>
    <xf numFmtId="164" fontId="12" fillId="0" borderId="0" xfId="8" applyNumberFormat="1" applyFont="1" applyAlignment="1">
      <alignment vertical="center"/>
    </xf>
    <xf numFmtId="1" fontId="22" fillId="0" borderId="0" xfId="8" applyNumberFormat="1" applyFont="1" applyAlignment="1">
      <alignment horizontal="center"/>
    </xf>
    <xf numFmtId="0" fontId="12" fillId="0" borderId="0" xfId="8" applyFont="1" applyAlignment="1">
      <alignment vertical="center"/>
    </xf>
    <xf numFmtId="0" fontId="12" fillId="0" borderId="0" xfId="8" applyFont="1"/>
    <xf numFmtId="164" fontId="12" fillId="0" borderId="0" xfId="8" applyNumberFormat="1" applyFont="1"/>
    <xf numFmtId="167" fontId="23" fillId="8" borderId="9" xfId="10" applyNumberFormat="1" applyFont="1" applyFill="1" applyBorder="1" applyAlignment="1">
      <alignment horizontal="center" vertical="center"/>
    </xf>
    <xf numFmtId="3" fontId="24" fillId="8" borderId="10" xfId="8" applyNumberFormat="1" applyFont="1" applyFill="1" applyBorder="1" applyAlignment="1">
      <alignment horizontal="center" vertical="center"/>
    </xf>
    <xf numFmtId="0" fontId="24" fillId="8" borderId="11" xfId="8" applyFont="1" applyFill="1" applyBorder="1" applyAlignment="1">
      <alignment vertical="center"/>
    </xf>
    <xf numFmtId="1" fontId="25" fillId="9" borderId="12" xfId="8" applyNumberFormat="1" applyFont="1" applyFill="1" applyBorder="1" applyAlignment="1">
      <alignment horizontal="center" vertical="center"/>
    </xf>
    <xf numFmtId="1" fontId="12" fillId="0" borderId="13" xfId="8" applyNumberFormat="1" applyFont="1" applyBorder="1" applyAlignment="1">
      <alignment horizontal="center"/>
    </xf>
    <xf numFmtId="1" fontId="12" fillId="0" borderId="14" xfId="8" applyNumberFormat="1" applyFont="1" applyBorder="1" applyAlignment="1">
      <alignment horizontal="center"/>
    </xf>
    <xf numFmtId="0" fontId="9" fillId="9" borderId="15" xfId="8" applyFont="1" applyFill="1" applyBorder="1" applyAlignment="1">
      <alignment vertical="center"/>
    </xf>
    <xf numFmtId="1" fontId="12" fillId="0" borderId="16" xfId="8" applyNumberFormat="1" applyFont="1" applyBorder="1" applyAlignment="1">
      <alignment horizontal="center"/>
    </xf>
    <xf numFmtId="1" fontId="12" fillId="0" borderId="17" xfId="8" applyNumberFormat="1" applyFont="1" applyBorder="1" applyAlignment="1">
      <alignment horizontal="center"/>
    </xf>
    <xf numFmtId="0" fontId="9" fillId="9" borderId="18" xfId="8" applyFont="1" applyFill="1" applyBorder="1" applyAlignment="1">
      <alignment vertical="center"/>
    </xf>
    <xf numFmtId="1" fontId="12" fillId="0" borderId="17" xfId="8" applyNumberFormat="1" applyFont="1" applyBorder="1" applyAlignment="1">
      <alignment horizontal="center" vertical="center"/>
    </xf>
    <xf numFmtId="1" fontId="12" fillId="0" borderId="16" xfId="8" applyNumberFormat="1" applyFont="1" applyBorder="1" applyAlignment="1">
      <alignment horizontal="center" vertical="center"/>
    </xf>
    <xf numFmtId="1" fontId="12" fillId="0" borderId="13" xfId="8" applyNumberFormat="1" applyFont="1" applyBorder="1" applyAlignment="1">
      <alignment horizontal="center" vertical="center"/>
    </xf>
    <xf numFmtId="1" fontId="12" fillId="0" borderId="14" xfId="8" applyNumberFormat="1" applyFont="1" applyBorder="1" applyAlignment="1">
      <alignment horizontal="center" vertical="center"/>
    </xf>
    <xf numFmtId="0" fontId="9" fillId="10" borderId="19" xfId="8" applyFont="1" applyFill="1" applyBorder="1" applyAlignment="1">
      <alignment horizontal="center" vertical="center" wrapText="1"/>
    </xf>
    <xf numFmtId="0" fontId="9" fillId="10" borderId="20" xfId="8" applyFont="1" applyFill="1" applyBorder="1" applyAlignment="1">
      <alignment horizontal="center" vertical="center" wrapText="1"/>
    </xf>
    <xf numFmtId="0" fontId="9" fillId="10" borderId="21" xfId="8" applyFont="1" applyFill="1" applyBorder="1" applyAlignment="1">
      <alignment horizontal="center" vertical="center" wrapText="1"/>
    </xf>
    <xf numFmtId="0" fontId="9" fillId="10" borderId="22" xfId="8" applyFont="1" applyFill="1" applyBorder="1" applyAlignment="1">
      <alignment horizontal="center" vertical="center" wrapText="1"/>
    </xf>
    <xf numFmtId="0" fontId="9" fillId="10" borderId="23" xfId="8" applyFont="1" applyFill="1" applyBorder="1" applyAlignment="1">
      <alignment horizontal="center" vertical="center" wrapText="1"/>
    </xf>
    <xf numFmtId="0" fontId="22" fillId="0" borderId="0" xfId="8" applyFont="1"/>
    <xf numFmtId="164" fontId="27" fillId="0" borderId="0" xfId="8" applyNumberFormat="1" applyFont="1"/>
    <xf numFmtId="164" fontId="21" fillId="0" borderId="0" xfId="8" applyNumberFormat="1" applyFont="1"/>
    <xf numFmtId="0" fontId="24" fillId="0" borderId="0" xfId="8" applyFont="1"/>
    <xf numFmtId="0" fontId="28" fillId="0" borderId="0" xfId="8" applyFont="1"/>
    <xf numFmtId="167" fontId="19" fillId="0" borderId="1" xfId="10" applyNumberFormat="1" applyFont="1" applyBorder="1" applyAlignment="1">
      <alignment horizontal="center" vertical="center"/>
    </xf>
    <xf numFmtId="3" fontId="19" fillId="0" borderId="1" xfId="10" applyNumberFormat="1" applyFont="1" applyBorder="1" applyAlignment="1">
      <alignment horizontal="center" vertical="center"/>
    </xf>
    <xf numFmtId="168" fontId="19" fillId="0" borderId="1" xfId="10" applyNumberFormat="1" applyFont="1" applyBorder="1" applyAlignment="1">
      <alignment horizontal="center" vertical="center"/>
    </xf>
    <xf numFmtId="168" fontId="19" fillId="0" borderId="1" xfId="10" applyNumberFormat="1" applyFont="1" applyBorder="1" applyAlignment="1">
      <alignment vertical="center"/>
    </xf>
    <xf numFmtId="0" fontId="19" fillId="0" borderId="1" xfId="10" applyFont="1" applyBorder="1" applyAlignment="1">
      <alignment horizontal="center" vertical="center"/>
    </xf>
    <xf numFmtId="3" fontId="29" fillId="11" borderId="1" xfId="10" applyNumberFormat="1" applyFont="1" applyFill="1" applyBorder="1" applyAlignment="1">
      <alignment horizontal="center" vertical="center"/>
    </xf>
    <xf numFmtId="0" fontId="29" fillId="11" borderId="1" xfId="10" applyFont="1" applyFill="1" applyBorder="1" applyAlignment="1">
      <alignment horizontal="center" vertical="center"/>
    </xf>
    <xf numFmtId="168" fontId="23" fillId="10" borderId="1" xfId="10" applyNumberFormat="1" applyFont="1" applyFill="1" applyBorder="1" applyAlignment="1">
      <alignment horizontal="center" vertical="center"/>
    </xf>
    <xf numFmtId="168" fontId="29" fillId="10" borderId="1" xfId="10" applyNumberFormat="1" applyFont="1" applyFill="1" applyBorder="1" applyAlignment="1">
      <alignment horizontal="center" vertical="center"/>
    </xf>
    <xf numFmtId="167" fontId="30" fillId="10" borderId="1" xfId="10" applyNumberFormat="1" applyFont="1" applyFill="1" applyBorder="1" applyAlignment="1">
      <alignment horizontal="center" vertical="center"/>
    </xf>
    <xf numFmtId="167" fontId="23" fillId="10" borderId="1" xfId="10" applyNumberFormat="1" applyFont="1" applyFill="1" applyBorder="1" applyAlignment="1">
      <alignment horizontal="center" vertical="center"/>
    </xf>
    <xf numFmtId="167" fontId="29" fillId="10" borderId="25" xfId="10" applyNumberFormat="1" applyFont="1" applyFill="1" applyBorder="1" applyAlignment="1">
      <alignment horizontal="center" vertical="center"/>
    </xf>
    <xf numFmtId="167" fontId="29" fillId="10" borderId="26" xfId="10" applyNumberFormat="1" applyFont="1" applyFill="1" applyBorder="1" applyAlignment="1">
      <alignment horizontal="center" vertical="center"/>
    </xf>
    <xf numFmtId="167" fontId="29" fillId="10" borderId="27" xfId="10" applyNumberFormat="1" applyFont="1" applyFill="1" applyBorder="1" applyAlignment="1">
      <alignment horizontal="center" vertical="center"/>
    </xf>
    <xf numFmtId="169" fontId="29" fillId="10" borderId="2" xfId="10" applyNumberFormat="1" applyFont="1" applyFill="1" applyBorder="1" applyAlignment="1">
      <alignment horizontal="center" vertical="center"/>
    </xf>
    <xf numFmtId="3" fontId="19" fillId="0" borderId="28" xfId="10" applyNumberFormat="1" applyFont="1" applyBorder="1" applyAlignment="1">
      <alignment horizontal="center" vertical="center"/>
    </xf>
    <xf numFmtId="168" fontId="19" fillId="0" borderId="29" xfId="10" applyNumberFormat="1" applyFont="1" applyBorder="1" applyAlignment="1">
      <alignment horizontal="center" vertical="center"/>
    </xf>
    <xf numFmtId="167" fontId="19" fillId="0" borderId="29" xfId="10" applyNumberFormat="1" applyFont="1" applyBorder="1" applyAlignment="1">
      <alignment horizontal="center" vertical="center"/>
    </xf>
    <xf numFmtId="167" fontId="19" fillId="12" borderId="30" xfId="10" applyNumberFormat="1" applyFont="1" applyFill="1" applyBorder="1" applyAlignment="1">
      <alignment horizontal="center" vertical="center"/>
    </xf>
    <xf numFmtId="1" fontId="9" fillId="0" borderId="31" xfId="8" applyNumberFormat="1" applyFont="1" applyBorder="1" applyAlignment="1">
      <alignment horizontal="right" vertical="center"/>
    </xf>
    <xf numFmtId="169" fontId="29" fillId="11" borderId="32" xfId="10" applyNumberFormat="1" applyFont="1" applyFill="1" applyBorder="1" applyAlignment="1">
      <alignment horizontal="center" vertical="center"/>
    </xf>
    <xf numFmtId="168" fontId="19" fillId="0" borderId="33" xfId="10" applyNumberFormat="1" applyFont="1" applyBorder="1" applyAlignment="1">
      <alignment horizontal="center" vertical="center"/>
    </xf>
    <xf numFmtId="167" fontId="19" fillId="0" borderId="33" xfId="10" applyNumberFormat="1" applyFont="1" applyBorder="1" applyAlignment="1">
      <alignment horizontal="center" vertical="center"/>
    </xf>
    <xf numFmtId="169" fontId="29" fillId="11" borderId="34" xfId="10" applyNumberFormat="1" applyFont="1" applyFill="1" applyBorder="1" applyAlignment="1">
      <alignment horizontal="center" vertical="center"/>
    </xf>
    <xf numFmtId="167" fontId="19" fillId="0" borderId="30" xfId="10" applyNumberFormat="1" applyFont="1" applyBorder="1" applyAlignment="1">
      <alignment horizontal="center" vertical="center"/>
    </xf>
    <xf numFmtId="169" fontId="29" fillId="11" borderId="35" xfId="10" applyNumberFormat="1" applyFont="1" applyFill="1" applyBorder="1" applyAlignment="1">
      <alignment horizontal="center" vertical="center"/>
    </xf>
    <xf numFmtId="9" fontId="19" fillId="0" borderId="0" xfId="9" applyFont="1" applyAlignment="1">
      <alignment horizontal="center" vertical="center"/>
    </xf>
    <xf numFmtId="3" fontId="19" fillId="0" borderId="36" xfId="10" applyNumberFormat="1" applyFont="1" applyBorder="1" applyAlignment="1">
      <alignment horizontal="center" vertical="center"/>
    </xf>
    <xf numFmtId="167" fontId="19" fillId="12" borderId="29" xfId="10" applyNumberFormat="1" applyFont="1" applyFill="1" applyBorder="1" applyAlignment="1">
      <alignment horizontal="center" vertical="center"/>
    </xf>
    <xf numFmtId="1" fontId="12" fillId="0" borderId="31" xfId="8" applyNumberFormat="1" applyFont="1" applyBorder="1" applyAlignment="1">
      <alignment horizontal="right" vertical="center"/>
    </xf>
    <xf numFmtId="3" fontId="19" fillId="0" borderId="37" xfId="10" applyNumberFormat="1" applyFont="1" applyBorder="1" applyAlignment="1">
      <alignment horizontal="center" vertical="center"/>
    </xf>
    <xf numFmtId="167" fontId="19" fillId="12" borderId="33" xfId="10" applyNumberFormat="1" applyFont="1" applyFill="1" applyBorder="1" applyAlignment="1">
      <alignment horizontal="center" vertical="center"/>
    </xf>
    <xf numFmtId="167" fontId="29" fillId="10" borderId="38" xfId="10" applyNumberFormat="1" applyFont="1" applyFill="1" applyBorder="1" applyAlignment="1">
      <alignment horizontal="center" vertical="center"/>
    </xf>
    <xf numFmtId="168" fontId="29" fillId="10" borderId="38" xfId="10" applyNumberFormat="1" applyFont="1" applyFill="1" applyBorder="1" applyAlignment="1">
      <alignment horizontal="center" vertical="center"/>
    </xf>
    <xf numFmtId="168" fontId="29" fillId="10" borderId="25" xfId="10" applyNumberFormat="1" applyFont="1" applyFill="1" applyBorder="1" applyAlignment="1">
      <alignment horizontal="center" vertical="center"/>
    </xf>
    <xf numFmtId="168" fontId="29" fillId="10" borderId="26" xfId="10" applyNumberFormat="1" applyFont="1" applyFill="1" applyBorder="1" applyAlignment="1">
      <alignment horizontal="center" vertical="center"/>
    </xf>
    <xf numFmtId="43" fontId="19" fillId="0" borderId="29" xfId="11" applyFont="1" applyBorder="1" applyAlignment="1">
      <alignment vertical="center"/>
    </xf>
    <xf numFmtId="43" fontId="19" fillId="0" borderId="33" xfId="11" applyFont="1" applyBorder="1" applyAlignment="1">
      <alignment vertical="center"/>
    </xf>
    <xf numFmtId="43" fontId="19" fillId="0" borderId="30" xfId="11" applyFont="1" applyBorder="1" applyAlignment="1">
      <alignment vertical="center"/>
    </xf>
    <xf numFmtId="3" fontId="19" fillId="0" borderId="28" xfId="10" applyNumberFormat="1" applyFont="1" applyBorder="1" applyAlignment="1">
      <alignment vertical="center"/>
    </xf>
    <xf numFmtId="0" fontId="19" fillId="0" borderId="29" xfId="10" applyFont="1" applyBorder="1" applyAlignment="1">
      <alignment vertical="center"/>
    </xf>
    <xf numFmtId="0" fontId="19" fillId="0" borderId="33" xfId="10" applyFont="1" applyBorder="1" applyAlignment="1">
      <alignment vertical="center"/>
    </xf>
    <xf numFmtId="0" fontId="19" fillId="0" borderId="30" xfId="10" applyFont="1" applyBorder="1" applyAlignment="1">
      <alignment vertical="center"/>
    </xf>
    <xf numFmtId="168" fontId="29" fillId="10" borderId="27" xfId="10" applyNumberFormat="1" applyFont="1" applyFill="1" applyBorder="1" applyAlignment="1">
      <alignment horizontal="center" vertical="center"/>
    </xf>
    <xf numFmtId="169" fontId="29" fillId="11" borderId="39" xfId="10" applyNumberFormat="1" applyFont="1" applyFill="1" applyBorder="1" applyAlignment="1">
      <alignment horizontal="center" vertical="center"/>
    </xf>
    <xf numFmtId="169" fontId="29" fillId="0" borderId="0" xfId="10" applyNumberFormat="1" applyFont="1" applyAlignment="1">
      <alignment horizontal="center" vertical="center"/>
    </xf>
    <xf numFmtId="167" fontId="29" fillId="10" borderId="1" xfId="10" applyNumberFormat="1" applyFont="1" applyFill="1" applyBorder="1" applyAlignment="1">
      <alignment horizontal="center" vertical="center"/>
    </xf>
    <xf numFmtId="169" fontId="29" fillId="10" borderId="1" xfId="10" applyNumberFormat="1" applyFont="1" applyFill="1" applyBorder="1" applyAlignment="1">
      <alignment horizontal="center" vertical="center"/>
    </xf>
    <xf numFmtId="169" fontId="19" fillId="0" borderId="0" xfId="10" applyNumberFormat="1" applyFont="1" applyAlignment="1">
      <alignment horizontal="center" vertical="center"/>
    </xf>
    <xf numFmtId="169" fontId="19" fillId="0" borderId="29" xfId="10" applyNumberFormat="1" applyFont="1" applyBorder="1" applyAlignment="1">
      <alignment horizontal="center" vertical="center"/>
    </xf>
    <xf numFmtId="1" fontId="12" fillId="0" borderId="29" xfId="8" applyNumberFormat="1" applyFont="1" applyBorder="1" applyAlignment="1">
      <alignment horizontal="right" vertical="center"/>
    </xf>
    <xf numFmtId="1" fontId="12" fillId="0" borderId="40" xfId="8" applyNumberFormat="1" applyFont="1" applyBorder="1" applyAlignment="1">
      <alignment horizontal="right" vertical="center"/>
    </xf>
    <xf numFmtId="169" fontId="19" fillId="0" borderId="33" xfId="10" applyNumberFormat="1" applyFont="1" applyBorder="1" applyAlignment="1">
      <alignment horizontal="center" vertical="center"/>
    </xf>
    <xf numFmtId="1" fontId="12" fillId="0" borderId="33" xfId="8" applyNumberFormat="1" applyFont="1" applyBorder="1" applyAlignment="1">
      <alignment horizontal="right" vertical="center"/>
    </xf>
    <xf numFmtId="169" fontId="19" fillId="0" borderId="30" xfId="10" applyNumberFormat="1" applyFont="1" applyBorder="1" applyAlignment="1">
      <alignment horizontal="center" vertical="center"/>
    </xf>
    <xf numFmtId="1" fontId="12" fillId="0" borderId="30" xfId="8" applyNumberFormat="1" applyFont="1" applyBorder="1" applyAlignment="1">
      <alignment horizontal="right" vertical="center"/>
    </xf>
    <xf numFmtId="1" fontId="12" fillId="0" borderId="41" xfId="8" applyNumberFormat="1" applyFont="1" applyBorder="1" applyAlignment="1">
      <alignment horizontal="right" vertical="center"/>
    </xf>
    <xf numFmtId="0" fontId="32" fillId="13" borderId="1" xfId="10" applyFont="1" applyFill="1" applyBorder="1" applyAlignment="1">
      <alignment horizontal="center" vertical="center" wrapText="1"/>
    </xf>
    <xf numFmtId="0" fontId="32" fillId="13" borderId="38" xfId="10" applyFont="1" applyFill="1" applyBorder="1" applyAlignment="1">
      <alignment horizontal="center" vertical="center" wrapText="1"/>
    </xf>
    <xf numFmtId="0" fontId="32" fillId="13" borderId="26" xfId="10" applyFont="1" applyFill="1" applyBorder="1" applyAlignment="1">
      <alignment horizontal="center" vertical="center" wrapText="1"/>
    </xf>
    <xf numFmtId="0" fontId="32" fillId="13" borderId="27" xfId="10" applyFont="1" applyFill="1" applyBorder="1" applyAlignment="1">
      <alignment horizontal="center" vertical="center" wrapText="1"/>
    </xf>
    <xf numFmtId="0" fontId="29" fillId="0" borderId="0" xfId="10" applyFont="1" applyAlignment="1">
      <alignment vertical="center"/>
    </xf>
    <xf numFmtId="0" fontId="33" fillId="0" borderId="0" xfId="10" applyFont="1" applyAlignment="1">
      <alignment horizontal="left" vertical="center"/>
    </xf>
    <xf numFmtId="165" fontId="0" fillId="0" borderId="0" xfId="0" applyNumberFormat="1" applyFill="1" applyAlignment="1">
      <alignment horizontal="center" vertical="top"/>
    </xf>
    <xf numFmtId="170" fontId="31" fillId="0" borderId="24" xfId="10" applyNumberFormat="1" applyFont="1" applyBorder="1" applyAlignment="1">
      <alignment horizontal="center" vertical="center" textRotation="90"/>
    </xf>
    <xf numFmtId="170" fontId="31" fillId="0" borderId="8" xfId="10" applyNumberFormat="1" applyFont="1" applyBorder="1" applyAlignment="1">
      <alignment horizontal="center" vertical="center" textRotation="90"/>
    </xf>
    <xf numFmtId="170" fontId="31" fillId="0" borderId="7" xfId="10" applyNumberFormat="1" applyFont="1" applyBorder="1" applyAlignment="1">
      <alignment horizontal="center" vertical="center" textRotation="90"/>
    </xf>
    <xf numFmtId="0" fontId="19" fillId="0" borderId="24" xfId="10" applyFont="1" applyBorder="1" applyAlignment="1">
      <alignment horizontal="center" vertical="center" textRotation="90"/>
    </xf>
    <xf numFmtId="0" fontId="19" fillId="0" borderId="8" xfId="10" applyFont="1" applyBorder="1" applyAlignment="1">
      <alignment horizontal="center" vertical="center" textRotation="90"/>
    </xf>
    <xf numFmtId="0" fontId="19" fillId="0" borderId="7" xfId="10" applyFont="1" applyBorder="1" applyAlignment="1">
      <alignment horizontal="center" vertical="center" textRotation="90"/>
    </xf>
    <xf numFmtId="0" fontId="29" fillId="11" borderId="1" xfId="10" applyFont="1" applyFill="1" applyBorder="1" applyAlignment="1">
      <alignment horizontal="center" vertical="center" wrapText="1"/>
    </xf>
    <xf numFmtId="1" fontId="12" fillId="0" borderId="0" xfId="8" applyNumberFormat="1" applyFont="1" applyAlignment="1">
      <alignment horizontal="left"/>
    </xf>
    <xf numFmtId="0" fontId="30" fillId="8" borderId="2" xfId="10" applyFont="1" applyFill="1" applyBorder="1" applyAlignment="1">
      <alignment horizontal="center" vertical="center"/>
    </xf>
    <xf numFmtId="0" fontId="30" fillId="8" borderId="42" xfId="10" applyFont="1" applyFill="1" applyBorder="1" applyAlignment="1">
      <alignment horizontal="center" vertical="center"/>
    </xf>
  </cellXfs>
  <cellStyles count="12">
    <cellStyle name="Millares 2" xfId="11" xr:uid="{905866A1-A435-4B83-BA8F-08293D338F98}"/>
    <cellStyle name="Normal" xfId="0" builtinId="0"/>
    <cellStyle name="Normal 2" xfId="2" xr:uid="{00000000-0005-0000-0000-000001000000}"/>
    <cellStyle name="Normal 2 53" xfId="3" xr:uid="{00000000-0005-0000-0000-000002000000}"/>
    <cellStyle name="Normal 3" xfId="8" xr:uid="{293C94B8-E8AB-4A47-8D94-343430344943}"/>
    <cellStyle name="Normal 3 2" xfId="10" xr:uid="{E780ED0C-B173-416D-8013-3BEE656FFBDC}"/>
    <cellStyle name="Normal 4" xfId="7" xr:uid="{B693F0A0-3CBC-4037-9BC6-FB82DEB729D4}"/>
    <cellStyle name="Normal 8 11" xfId="4" xr:uid="{00000000-0005-0000-0000-000003000000}"/>
    <cellStyle name="Normal_Feuil1" xfId="1" xr:uid="{00000000-0005-0000-0000-000004000000}"/>
    <cellStyle name="Normal_Nuevo Foliar" xfId="6" xr:uid="{00000000-0005-0000-0000-000005000000}"/>
    <cellStyle name="Porcentaje" xfId="5" builtinId="5"/>
    <cellStyle name="Porcentaje 2" xfId="9" xr:uid="{E388C575-A917-432D-90F0-37AD51B1F007}"/>
  </cellStyles>
  <dxfs count="68"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</dxf>
    <dxf>
      <font>
        <b/>
        <i val="0"/>
        <color rgb="FF0000CC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00B050"/>
      </font>
    </dxf>
    <dxf>
      <font>
        <b/>
        <i val="0"/>
        <color theme="7" tint="-0.24994659260841701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4884</xdr:colOff>
      <xdr:row>241</xdr:row>
      <xdr:rowOff>171450</xdr:rowOff>
    </xdr:from>
    <xdr:to>
      <xdr:col>5</xdr:col>
      <xdr:colOff>482600</xdr:colOff>
      <xdr:row>247</xdr:row>
      <xdr:rowOff>14654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61CBCB0C-114F-4FB0-AFC5-8FD24B0E0727}"/>
            </a:ext>
          </a:extLst>
        </xdr:cNvPr>
        <xdr:cNvSpPr/>
      </xdr:nvSpPr>
      <xdr:spPr>
        <a:xfrm>
          <a:off x="4005384" y="43021250"/>
          <a:ext cx="477716" cy="910004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16120</xdr:colOff>
      <xdr:row>242</xdr:row>
      <xdr:rowOff>184151</xdr:rowOff>
    </xdr:from>
    <xdr:to>
      <xdr:col>6</xdr:col>
      <xdr:colOff>482600</xdr:colOff>
      <xdr:row>246</xdr:row>
      <xdr:rowOff>184151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44FA7382-B22D-40DE-AFB3-3A45D8DFE069}"/>
            </a:ext>
          </a:extLst>
        </xdr:cNvPr>
        <xdr:cNvSpPr/>
      </xdr:nvSpPr>
      <xdr:spPr>
        <a:xfrm>
          <a:off x="4816720" y="43205401"/>
          <a:ext cx="466480" cy="711200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6350</xdr:colOff>
      <xdr:row>242</xdr:row>
      <xdr:rowOff>171449</xdr:rowOff>
    </xdr:from>
    <xdr:to>
      <xdr:col>7</xdr:col>
      <xdr:colOff>482600</xdr:colOff>
      <xdr:row>246</xdr:row>
      <xdr:rowOff>29308</xdr:rowOff>
    </xdr:to>
    <xdr:sp macro="" textlink="">
      <xdr:nvSpPr>
        <xdr:cNvPr id="4" name="Rectángulo redondeado 3">
          <a:extLst>
            <a:ext uri="{FF2B5EF4-FFF2-40B4-BE49-F238E27FC236}">
              <a16:creationId xmlns:a16="http://schemas.microsoft.com/office/drawing/2014/main" id="{0B026D45-A9F0-4B9A-B635-F0D1194BDD61}"/>
            </a:ext>
          </a:extLst>
        </xdr:cNvPr>
        <xdr:cNvSpPr/>
      </xdr:nvSpPr>
      <xdr:spPr>
        <a:xfrm>
          <a:off x="5607050" y="43199049"/>
          <a:ext cx="476250" cy="569059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18075</xdr:colOff>
      <xdr:row>243</xdr:row>
      <xdr:rowOff>149958</xdr:rowOff>
    </xdr:from>
    <xdr:to>
      <xdr:col>12</xdr:col>
      <xdr:colOff>508000</xdr:colOff>
      <xdr:row>247</xdr:row>
      <xdr:rowOff>4884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3F97CC8C-39B7-4C75-BA76-D03A19636D94}"/>
            </a:ext>
          </a:extLst>
        </xdr:cNvPr>
        <xdr:cNvSpPr/>
      </xdr:nvSpPr>
      <xdr:spPr>
        <a:xfrm>
          <a:off x="9619275" y="43355358"/>
          <a:ext cx="489925" cy="566126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21005</xdr:colOff>
      <xdr:row>240</xdr:row>
      <xdr:rowOff>150934</xdr:rowOff>
    </xdr:from>
    <xdr:to>
      <xdr:col>12</xdr:col>
      <xdr:colOff>495300</xdr:colOff>
      <xdr:row>243</xdr:row>
      <xdr:rowOff>14654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DF1C14C2-4C09-47B5-9C75-FC215A687A7C}"/>
            </a:ext>
          </a:extLst>
        </xdr:cNvPr>
        <xdr:cNvSpPr/>
      </xdr:nvSpPr>
      <xdr:spPr>
        <a:xfrm>
          <a:off x="9622205" y="42822934"/>
          <a:ext cx="474295" cy="397120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9770</xdr:colOff>
      <xdr:row>241</xdr:row>
      <xdr:rowOff>165100</xdr:rowOff>
    </xdr:from>
    <xdr:to>
      <xdr:col>11</xdr:col>
      <xdr:colOff>476250</xdr:colOff>
      <xdr:row>246</xdr:row>
      <xdr:rowOff>15142</xdr:rowOff>
    </xdr:to>
    <xdr:sp macro="" textlink="">
      <xdr:nvSpPr>
        <xdr:cNvPr id="7" name="Rectángulo redondeado 6">
          <a:extLst>
            <a:ext uri="{FF2B5EF4-FFF2-40B4-BE49-F238E27FC236}">
              <a16:creationId xmlns:a16="http://schemas.microsoft.com/office/drawing/2014/main" id="{CDB284F3-10CA-4230-8005-85DC7C1D438A}"/>
            </a:ext>
          </a:extLst>
        </xdr:cNvPr>
        <xdr:cNvSpPr/>
      </xdr:nvSpPr>
      <xdr:spPr>
        <a:xfrm>
          <a:off x="8810870" y="43014900"/>
          <a:ext cx="466480" cy="739042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18080</xdr:colOff>
      <xdr:row>242</xdr:row>
      <xdr:rowOff>8302</xdr:rowOff>
    </xdr:from>
    <xdr:to>
      <xdr:col>13</xdr:col>
      <xdr:colOff>571500</xdr:colOff>
      <xdr:row>248</xdr:row>
      <xdr:rowOff>6349</xdr:rowOff>
    </xdr:to>
    <xdr:sp macro="" textlink="">
      <xdr:nvSpPr>
        <xdr:cNvPr id="8" name="Rectángulo redondeado 12">
          <a:extLst>
            <a:ext uri="{FF2B5EF4-FFF2-40B4-BE49-F238E27FC236}">
              <a16:creationId xmlns:a16="http://schemas.microsoft.com/office/drawing/2014/main" id="{11BBDC3D-1AE9-46A4-B6EA-80522230C261}"/>
            </a:ext>
          </a:extLst>
        </xdr:cNvPr>
        <xdr:cNvSpPr/>
      </xdr:nvSpPr>
      <xdr:spPr>
        <a:xfrm>
          <a:off x="10419380" y="43035902"/>
          <a:ext cx="553420" cy="1064847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665780</xdr:colOff>
      <xdr:row>243</xdr:row>
      <xdr:rowOff>1953</xdr:rowOff>
    </xdr:from>
    <xdr:to>
      <xdr:col>14</xdr:col>
      <xdr:colOff>520700</xdr:colOff>
      <xdr:row>247</xdr:row>
      <xdr:rowOff>184151</xdr:rowOff>
    </xdr:to>
    <xdr:sp macro="" textlink="">
      <xdr:nvSpPr>
        <xdr:cNvPr id="9" name="Rectángulo redondeado 12">
          <a:extLst>
            <a:ext uri="{FF2B5EF4-FFF2-40B4-BE49-F238E27FC236}">
              <a16:creationId xmlns:a16="http://schemas.microsoft.com/office/drawing/2014/main" id="{76DD2580-4111-4D66-AA79-43887377DF40}"/>
            </a:ext>
          </a:extLst>
        </xdr:cNvPr>
        <xdr:cNvSpPr/>
      </xdr:nvSpPr>
      <xdr:spPr>
        <a:xfrm>
          <a:off x="11067080" y="43207353"/>
          <a:ext cx="655020" cy="887048"/>
        </a:xfrm>
        <a:prstGeom prst="round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Users/fpinchip/AppData/Local/Microsoft/Windows/INetCache/Content.Outlook/RENXS4LB/FERTIIZACI&#211;N%202018/PB%202018%20-%20Palma%20Aceitera/Final%202018/JHON/SUELOS%20&amp;%20NUTRICI&#211;N%20-%202017/FERTILIZACION/GIS/PDE/2013/EXCEL/Rdto%202013/Rangos%20de%20rendimiento%202013.xlsx?33338FE2" TargetMode="External"/><Relationship Id="rId1" Type="http://schemas.openxmlformats.org/officeDocument/2006/relationships/externalLinkPath" Target="file:///\\33338FE2\Rangos%20de%20rendimiento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alculo%20para%20Tm%20-%20Ha%20mensu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CPU0112\Archivos%20Shanusi\Presupuestos\Presupuesto%202014\01.%20Presupuesto%20General%20-%20Ene%202014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rreyess\Desktop\INFORMACI&#211;N%20DR.%20CORZO\BD%202023%20promedio%20-%20Jorge%20Mario.xlsx" TargetMode="External"/><Relationship Id="rId1" Type="http://schemas.openxmlformats.org/officeDocument/2006/relationships/externalLinkPath" Target="INFORMACI&#211;N%20DR.%20CORZO/BD%202023%20promedio%20-%20Jorge%20Mar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umulado"/>
      <sheetName val="mensual"/>
      <sheetName val="Leyenda Acumulado"/>
      <sheetName val="Leyenda Mensual"/>
      <sheetName val="Leyenda Especial"/>
      <sheetName val="TM2013"/>
      <sheetName val="Hoja1"/>
      <sheetName val="Has"/>
      <sheetName val="Hoja3"/>
      <sheetName val="TMHaPDE2013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-98"/>
      <sheetName val="c-00"/>
      <sheetName val="CALCULO TMHA MENSUAL"/>
      <sheetName val="DATOS"/>
      <sheetName val="CALCULO_TMHA_MENSUAL"/>
    </sheetNames>
    <sheetDataSet>
      <sheetData sheetId="0" refreshError="1"/>
      <sheetData sheetId="1" refreshError="1"/>
      <sheetData sheetId="2"/>
      <sheetData sheetId="3">
        <row r="16">
          <cell r="J16">
            <v>1</v>
          </cell>
          <cell r="K16" t="str">
            <v>ENE</v>
          </cell>
        </row>
        <row r="17">
          <cell r="K17" t="str">
            <v>FEB</v>
          </cell>
        </row>
        <row r="18">
          <cell r="K18" t="str">
            <v>MAR</v>
          </cell>
        </row>
        <row r="19">
          <cell r="K19" t="str">
            <v>ABR</v>
          </cell>
        </row>
        <row r="20">
          <cell r="K20" t="str">
            <v>MAY</v>
          </cell>
        </row>
        <row r="21">
          <cell r="K21" t="str">
            <v>JUN</v>
          </cell>
        </row>
        <row r="22">
          <cell r="K22" t="str">
            <v>JUL</v>
          </cell>
        </row>
        <row r="23">
          <cell r="K23" t="str">
            <v>AGO</v>
          </cell>
        </row>
        <row r="24">
          <cell r="K24" t="str">
            <v>SEP</v>
          </cell>
        </row>
        <row r="25">
          <cell r="K25" t="str">
            <v>OCT</v>
          </cell>
        </row>
        <row r="26">
          <cell r="K26" t="str">
            <v>NOV</v>
          </cell>
        </row>
        <row r="27">
          <cell r="K27" t="str">
            <v>DIC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 DE COSTOS"/>
      <sheetName val="Plantilla PRD"/>
      <sheetName val="Plantilla INV"/>
      <sheetName val="Manto Activos"/>
      <sheetName val="JORNALES GRAL."/>
      <sheetName val="PDS_IND_INV"/>
      <sheetName val="CACAO"/>
      <sheetName val="PB_PDS"/>
      <sheetName val="PB_PDO1"/>
      <sheetName val="OI PDS"/>
      <sheetName val="Análisis"/>
      <sheetName val="PB_PDO"/>
      <sheetName val="PB_IDS"/>
      <sheetName val="INV. GRAL-2014"/>
      <sheetName val="KPI"/>
      <sheetName val="OI PDO"/>
      <sheetName val="OI IDS"/>
      <sheetName val="GA PDS"/>
      <sheetName val="GA PDO"/>
      <sheetName val="GA IDS"/>
      <sheetName val="CeBeIDS"/>
      <sheetName val="PROGR_ACTIVID."/>
      <sheetName val="PROGR_PRODUC."/>
      <sheetName val="PLAN INVERSIONES"/>
      <sheetName val="G&amp;P PDS"/>
      <sheetName val="G&amp;P PDO"/>
      <sheetName val="PB_IDS (2)"/>
      <sheetName val="G&amp;P IDS"/>
      <sheetName val="Comun PDS"/>
      <sheetName val="DEPRECIACIÓN"/>
      <sheetName val="Sectores"/>
      <sheetName val="Nodos Prod. PDSH"/>
      <sheetName val="Análisis_P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>
            <v>0</v>
          </cell>
          <cell r="B1" t="str">
            <v>PALMAS DELSHANUSI S.A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2.8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</row>
        <row r="4">
          <cell r="A4" t="str">
            <v>Orden</v>
          </cell>
          <cell r="B4" t="str">
            <v>Nombre de la Orden</v>
          </cell>
          <cell r="C4" t="str">
            <v>Enero</v>
          </cell>
          <cell r="D4" t="str">
            <v>Febrero</v>
          </cell>
          <cell r="E4" t="str">
            <v>Marzo</v>
          </cell>
          <cell r="F4" t="str">
            <v>Abril</v>
          </cell>
          <cell r="G4" t="str">
            <v>Mayo</v>
          </cell>
          <cell r="H4" t="str">
            <v>Junio</v>
          </cell>
          <cell r="I4" t="str">
            <v>Julio</v>
          </cell>
          <cell r="J4" t="str">
            <v>Agosto</v>
          </cell>
          <cell r="K4" t="str">
            <v>Septiembre</v>
          </cell>
          <cell r="L4" t="str">
            <v>Octubre</v>
          </cell>
          <cell r="M4" t="str">
            <v>Noviembre</v>
          </cell>
          <cell r="N4" t="str">
            <v>Diciembre</v>
          </cell>
          <cell r="O4" t="str">
            <v xml:space="preserve">Total S/. </v>
          </cell>
          <cell r="Q4" t="str">
            <v>Enero</v>
          </cell>
          <cell r="R4" t="str">
            <v>Febrero</v>
          </cell>
          <cell r="S4" t="str">
            <v>Marzo</v>
          </cell>
          <cell r="T4" t="str">
            <v>Abril</v>
          </cell>
          <cell r="U4" t="str">
            <v>Mayo</v>
          </cell>
          <cell r="V4" t="str">
            <v>Junio</v>
          </cell>
          <cell r="W4" t="str">
            <v>Julio</v>
          </cell>
          <cell r="X4" t="str">
            <v>Agosto</v>
          </cell>
          <cell r="Y4" t="str">
            <v>Septiembre</v>
          </cell>
          <cell r="Z4" t="str">
            <v>Octubre</v>
          </cell>
          <cell r="AA4" t="str">
            <v>Noviembre</v>
          </cell>
          <cell r="AB4" t="str">
            <v>Diciembre</v>
          </cell>
          <cell r="AC4" t="str">
            <v>Total US$</v>
          </cell>
        </row>
        <row r="5">
          <cell r="A5">
            <v>712002041</v>
          </cell>
          <cell r="B5" t="str">
            <v xml:space="preserve">  712002041  REFOREST.MANT.07.SUELD</v>
          </cell>
          <cell r="C5">
            <v>225.47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225.47</v>
          </cell>
          <cell r="P5">
            <v>0</v>
          </cell>
          <cell r="Q5">
            <v>80.525000000000006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80.525000000000006</v>
          </cell>
        </row>
        <row r="6">
          <cell r="A6">
            <v>712002043</v>
          </cell>
          <cell r="B6" t="str">
            <v xml:space="preserve">  712002043  REFOREST.MANT-07.MATER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</row>
        <row r="7">
          <cell r="A7">
            <v>712002072</v>
          </cell>
          <cell r="B7" t="str">
            <v xml:space="preserve">  712002072  REFOREST.MANT-08.SUELD</v>
          </cell>
          <cell r="C7">
            <v>450.95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450.95</v>
          </cell>
          <cell r="P7">
            <v>0</v>
          </cell>
          <cell r="Q7">
            <v>161.05357142857144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161.05357142857144</v>
          </cell>
        </row>
        <row r="8">
          <cell r="A8">
            <v>712005763</v>
          </cell>
          <cell r="B8" t="str">
            <v xml:space="preserve">  712005763  CACAO CAMP. 2011-MANT.</v>
          </cell>
          <cell r="C8">
            <v>14153.63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14153.63</v>
          </cell>
          <cell r="P8">
            <v>0</v>
          </cell>
          <cell r="Q8">
            <v>5054.8678571428572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5054.8678571428572</v>
          </cell>
        </row>
        <row r="9">
          <cell r="A9">
            <v>712005764</v>
          </cell>
          <cell r="B9" t="str">
            <v xml:space="preserve">  712005764  CACAO CAMP.2011-MANT.C</v>
          </cell>
          <cell r="C9">
            <v>1243.28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1243.28</v>
          </cell>
          <cell r="P9">
            <v>0</v>
          </cell>
          <cell r="Q9">
            <v>444.02857142857147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444.02857142857147</v>
          </cell>
        </row>
        <row r="10">
          <cell r="A10">
            <v>712005774</v>
          </cell>
          <cell r="B10" t="str">
            <v xml:space="preserve">  712005774  CACAO CAMP. 2011- SUPE</v>
          </cell>
          <cell r="C10">
            <v>1083.69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1083.69</v>
          </cell>
          <cell r="P10">
            <v>0</v>
          </cell>
          <cell r="Q10">
            <v>387.0321428571429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387.0321428571429</v>
          </cell>
        </row>
        <row r="11">
          <cell r="A11">
            <v>712006329</v>
          </cell>
          <cell r="B11" t="str">
            <v xml:space="preserve">  712006329  CACA0-CAMP.2012-  MANT</v>
          </cell>
          <cell r="C11">
            <v>44336.99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44336.99</v>
          </cell>
          <cell r="P11">
            <v>0</v>
          </cell>
          <cell r="Q11">
            <v>15834.639285714286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15834.639285714286</v>
          </cell>
        </row>
        <row r="12">
          <cell r="A12">
            <v>712006330</v>
          </cell>
          <cell r="B12" t="str">
            <v xml:space="preserve">  712006330  CACAO-CAMP. 2012  - MA</v>
          </cell>
          <cell r="C12">
            <v>1030.1300000000001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1030.1300000000001</v>
          </cell>
          <cell r="P12">
            <v>0</v>
          </cell>
          <cell r="Q12">
            <v>367.90357142857147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367.90357142857147</v>
          </cell>
        </row>
        <row r="13">
          <cell r="A13">
            <v>712006715</v>
          </cell>
          <cell r="B13" t="str">
            <v xml:space="preserve">  712006715  CACAO-CAMP. 2012 - SUP</v>
          </cell>
          <cell r="C13">
            <v>4383.29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4383.29</v>
          </cell>
          <cell r="P13">
            <v>0</v>
          </cell>
          <cell r="Q13">
            <v>1565.4607142857144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1565.4607142857144</v>
          </cell>
        </row>
        <row r="14">
          <cell r="A14">
            <v>712006729</v>
          </cell>
          <cell r="B14" t="str">
            <v xml:space="preserve">  712006729  CACAO-CAMP. 2012 -MANT</v>
          </cell>
          <cell r="C14">
            <v>447.12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447.12</v>
          </cell>
          <cell r="P14">
            <v>0</v>
          </cell>
          <cell r="Q14">
            <v>159.68571428571428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159.68571428571428</v>
          </cell>
        </row>
        <row r="15">
          <cell r="A15">
            <v>712007831</v>
          </cell>
          <cell r="B15" t="str">
            <v xml:space="preserve">  712007831  INV APER CORTE  RELL C</v>
          </cell>
          <cell r="C15">
            <v>10207.790000000001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10207.790000000001</v>
          </cell>
          <cell r="P15">
            <v>0</v>
          </cell>
          <cell r="Q15">
            <v>3645.6392857142864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3645.6392857142864</v>
          </cell>
        </row>
        <row r="16">
          <cell r="A16">
            <v>712007832</v>
          </cell>
          <cell r="B16" t="str">
            <v xml:space="preserve">  712007832  INV NIVEL Y COMPACTACI</v>
          </cell>
          <cell r="C16">
            <v>3860.14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3860.14</v>
          </cell>
          <cell r="P16">
            <v>0</v>
          </cell>
          <cell r="Q16">
            <v>1378.6214285714286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1378.6214285714286</v>
          </cell>
        </row>
        <row r="17">
          <cell r="A17">
            <v>712007833</v>
          </cell>
          <cell r="B17" t="str">
            <v xml:space="preserve">  712007833  INV ENRRIPIADO DE CARR</v>
          </cell>
          <cell r="C17">
            <v>21554.19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21554.19</v>
          </cell>
          <cell r="P17">
            <v>0</v>
          </cell>
          <cell r="Q17">
            <v>7697.9250000000002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7697.9250000000002</v>
          </cell>
        </row>
        <row r="18">
          <cell r="A18">
            <v>712007834</v>
          </cell>
          <cell r="B18" t="str">
            <v xml:space="preserve">  712007834  INV APILE DE INTERLINE</v>
          </cell>
          <cell r="C18">
            <v>75133.2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75133.2</v>
          </cell>
          <cell r="P18">
            <v>0</v>
          </cell>
          <cell r="Q18">
            <v>26833.285714285714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26833.285714285714</v>
          </cell>
        </row>
        <row r="19">
          <cell r="A19">
            <v>712007835</v>
          </cell>
          <cell r="B19" t="str">
            <v xml:space="preserve">  712007835  INV LIMPI. CAÑOS  DREN</v>
          </cell>
          <cell r="C19">
            <v>262275.98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262275.98</v>
          </cell>
          <cell r="P19">
            <v>0</v>
          </cell>
          <cell r="Q19">
            <v>93669.992857142861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93669.992857142861</v>
          </cell>
        </row>
        <row r="20">
          <cell r="A20">
            <v>712007837</v>
          </cell>
          <cell r="B20" t="str">
            <v xml:space="preserve">  712007837  INV INSTA. ALCANTARILL</v>
          </cell>
          <cell r="C20">
            <v>94650.8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94650.8</v>
          </cell>
          <cell r="P20">
            <v>0</v>
          </cell>
          <cell r="Q20">
            <v>33803.857142857145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33803.857142857145</v>
          </cell>
        </row>
        <row r="21">
          <cell r="A21">
            <v>712007844</v>
          </cell>
          <cell r="B21" t="str">
            <v xml:space="preserve">  712007844  INV CARRETERAS</v>
          </cell>
          <cell r="C21">
            <v>26566.15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26566.15</v>
          </cell>
          <cell r="P21">
            <v>0</v>
          </cell>
          <cell r="Q21">
            <v>9487.9107142857156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9487.9107142857156</v>
          </cell>
        </row>
        <row r="22">
          <cell r="A22">
            <v>712007845</v>
          </cell>
          <cell r="B22" t="str">
            <v xml:space="preserve">  712007845  INV DRENES</v>
          </cell>
          <cell r="C22">
            <v>10926.22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10926.22</v>
          </cell>
          <cell r="P22">
            <v>0</v>
          </cell>
          <cell r="Q22">
            <v>3902.2214285714285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3902.2214285714285</v>
          </cell>
        </row>
        <row r="23">
          <cell r="A23">
            <v>712007846</v>
          </cell>
          <cell r="B23" t="str">
            <v xml:space="preserve">  712007846  CACAO-CAMP 2012-MANT.C</v>
          </cell>
          <cell r="C23">
            <v>376.2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376.2</v>
          </cell>
          <cell r="P23">
            <v>0</v>
          </cell>
          <cell r="Q23">
            <v>134.35714285714286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134.35714285714286</v>
          </cell>
        </row>
        <row r="24">
          <cell r="A24">
            <v>712007847</v>
          </cell>
          <cell r="B24" t="str">
            <v xml:space="preserve">  712007847  CACAO-CAMP. 2012 - FER</v>
          </cell>
          <cell r="C24">
            <v>5138.18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5138.18</v>
          </cell>
          <cell r="P24">
            <v>0</v>
          </cell>
          <cell r="Q24">
            <v>1835.0642857142859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1835.0642857142859</v>
          </cell>
        </row>
        <row r="25">
          <cell r="A25">
            <v>712007849</v>
          </cell>
          <cell r="B25" t="str">
            <v xml:space="preserve">  712007849  CACAO CAMP. 2012 -  SS</v>
          </cell>
          <cell r="C25">
            <v>6165.43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6165.43</v>
          </cell>
          <cell r="P25">
            <v>0</v>
          </cell>
          <cell r="Q25">
            <v>2201.9392857142861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2201.9392857142861</v>
          </cell>
        </row>
        <row r="26">
          <cell r="A26">
            <v>712007877</v>
          </cell>
          <cell r="B26" t="str">
            <v xml:space="preserve">  712007877  INV MANTENIMIENTO D CU</v>
          </cell>
          <cell r="C26">
            <v>165437.72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165437.72</v>
          </cell>
          <cell r="P26">
            <v>0</v>
          </cell>
          <cell r="Q26">
            <v>59084.9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59084.9</v>
          </cell>
        </row>
        <row r="27">
          <cell r="A27">
            <v>712007878</v>
          </cell>
          <cell r="B27" t="str">
            <v xml:space="preserve">  712007878  INV EVALU PLAGAS y ENF</v>
          </cell>
          <cell r="C27">
            <v>30242.98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30242.98</v>
          </cell>
          <cell r="P27">
            <v>0</v>
          </cell>
          <cell r="Q27">
            <v>10801.064285714287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10801.064285714287</v>
          </cell>
        </row>
        <row r="28">
          <cell r="A28">
            <v>712007879</v>
          </cell>
          <cell r="B28" t="str">
            <v xml:space="preserve">  712007879  INV CONTROL PLAGAS y E</v>
          </cell>
          <cell r="C28">
            <v>25526.17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25526.17</v>
          </cell>
          <cell r="P28">
            <v>0</v>
          </cell>
          <cell r="Q28">
            <v>9116.4892857142859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9116.4892857142859</v>
          </cell>
        </row>
        <row r="29">
          <cell r="A29">
            <v>712007880</v>
          </cell>
          <cell r="B29" t="str">
            <v xml:space="preserve">  712007880  INV FERTILIZACIÓN CAMP</v>
          </cell>
          <cell r="C29">
            <v>9422.3799999999992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9422.3799999999992</v>
          </cell>
          <cell r="P29">
            <v>0</v>
          </cell>
          <cell r="Q29">
            <v>3365.1357142857141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3365.1357142857141</v>
          </cell>
        </row>
        <row r="30">
          <cell r="A30">
            <v>712007922</v>
          </cell>
          <cell r="B30" t="str">
            <v xml:space="preserve">  712007922  INV LLENA y COLOC BOLS</v>
          </cell>
          <cell r="C30">
            <v>5349.67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5349.67</v>
          </cell>
          <cell r="P30">
            <v>0</v>
          </cell>
          <cell r="Q30">
            <v>1910.5964285714288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1910.5964285714288</v>
          </cell>
        </row>
        <row r="31">
          <cell r="A31">
            <v>712007923</v>
          </cell>
          <cell r="B31" t="str">
            <v xml:space="preserve">  712007923  INV DESARROLLO PLANTUL</v>
          </cell>
          <cell r="C31">
            <v>15032.72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15032.72</v>
          </cell>
          <cell r="P31">
            <v>0</v>
          </cell>
          <cell r="Q31">
            <v>5368.8285714285712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5368.8285714285712</v>
          </cell>
        </row>
        <row r="32">
          <cell r="A32">
            <v>712007924</v>
          </cell>
          <cell r="B32" t="str">
            <v xml:space="preserve">  712007924  INV TRANSPO PLANTAS PA</v>
          </cell>
          <cell r="C32">
            <v>18604.46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18604.46</v>
          </cell>
          <cell r="P32">
            <v>0</v>
          </cell>
          <cell r="Q32">
            <v>6644.45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6644.45</v>
          </cell>
        </row>
        <row r="33">
          <cell r="A33">
            <v>712007925</v>
          </cell>
          <cell r="B33" t="str">
            <v xml:space="preserve">  712007925  INV SIEMBRA EN CAMPO D</v>
          </cell>
          <cell r="C33">
            <v>140403.73000000001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140403.73000000001</v>
          </cell>
          <cell r="P33">
            <v>0</v>
          </cell>
          <cell r="Q33">
            <v>50144.189285714296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50144.189285714296</v>
          </cell>
        </row>
        <row r="34">
          <cell r="A34">
            <v>712007956</v>
          </cell>
          <cell r="B34" t="str">
            <v xml:space="preserve">  712007956  CACAO CAMP. 2011 - FER</v>
          </cell>
          <cell r="C34">
            <v>4463.0200000000004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4463.0200000000004</v>
          </cell>
          <cell r="P34">
            <v>0</v>
          </cell>
          <cell r="Q34">
            <v>1593.9357142857145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1593.9357142857145</v>
          </cell>
        </row>
        <row r="35">
          <cell r="A35">
            <v>712007958</v>
          </cell>
          <cell r="B35" t="str">
            <v xml:space="preserve">  712007958  CACAO CAMP. 2011 - SS.</v>
          </cell>
          <cell r="C35">
            <v>4219.4399999999996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4219.4399999999996</v>
          </cell>
          <cell r="P35">
            <v>0</v>
          </cell>
          <cell r="Q35">
            <v>1506.9428571428571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1506.9428571428571</v>
          </cell>
        </row>
        <row r="36">
          <cell r="A36">
            <v>712007986</v>
          </cell>
          <cell r="B36" t="str">
            <v xml:space="preserve">  712007986  CACAO CAMP.2013 - MANT</v>
          </cell>
          <cell r="C36">
            <v>16903.5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16903.5</v>
          </cell>
          <cell r="P36">
            <v>0</v>
          </cell>
          <cell r="Q36">
            <v>6036.9642857142862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6036.9642857142862</v>
          </cell>
        </row>
        <row r="37">
          <cell r="A37">
            <v>712007987</v>
          </cell>
          <cell r="B37" t="str">
            <v xml:space="preserve">  712007987  CACAO CAMP.2013 - MANT</v>
          </cell>
          <cell r="C37">
            <v>289.76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289.76</v>
          </cell>
          <cell r="P37">
            <v>0</v>
          </cell>
          <cell r="Q37">
            <v>103.48571428571429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103.48571428571429</v>
          </cell>
        </row>
        <row r="38">
          <cell r="A38">
            <v>712007990</v>
          </cell>
          <cell r="B38" t="str">
            <v xml:space="preserve">  712007990  CACAO CAMP.2013-MANT.C</v>
          </cell>
          <cell r="C38">
            <v>4687.26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4687.26</v>
          </cell>
          <cell r="P38">
            <v>0</v>
          </cell>
          <cell r="Q38">
            <v>1674.0214285714287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1674.0214285714287</v>
          </cell>
        </row>
        <row r="39">
          <cell r="A39">
            <v>712007992</v>
          </cell>
          <cell r="B39" t="str">
            <v xml:space="preserve">  712007992  CACAO CAMP.2013-MANT.C</v>
          </cell>
          <cell r="C39">
            <v>216.03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216.03</v>
          </cell>
          <cell r="P39">
            <v>0</v>
          </cell>
          <cell r="Q39">
            <v>77.153571428571439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77.153571428571439</v>
          </cell>
        </row>
        <row r="40">
          <cell r="A40">
            <v>712007995</v>
          </cell>
          <cell r="B40" t="str">
            <v xml:space="preserve">  712007995  CACAO CAMP.2013 - INJE</v>
          </cell>
          <cell r="C40">
            <v>3475.66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3475.66</v>
          </cell>
          <cell r="P40">
            <v>0</v>
          </cell>
          <cell r="Q40">
            <v>1241.3071428571429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1241.3071428571429</v>
          </cell>
        </row>
        <row r="41">
          <cell r="A41">
            <v>712007996</v>
          </cell>
          <cell r="B41" t="str">
            <v xml:space="preserve">  712007996  CACAO CAMP.2013 - INJE</v>
          </cell>
          <cell r="C41">
            <v>44316.73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44316.73</v>
          </cell>
          <cell r="P41">
            <v>0</v>
          </cell>
          <cell r="Q41">
            <v>15827.403571428573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15827.403571428573</v>
          </cell>
        </row>
        <row r="42">
          <cell r="A42">
            <v>712007999</v>
          </cell>
          <cell r="B42" t="str">
            <v xml:space="preserve">  712007999  CACAO CAMP.2013 - SUPE</v>
          </cell>
          <cell r="C42">
            <v>5686.25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5686.25</v>
          </cell>
          <cell r="P42">
            <v>0</v>
          </cell>
          <cell r="Q42">
            <v>2030.8035714285716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2030.8035714285716</v>
          </cell>
        </row>
        <row r="43">
          <cell r="A43">
            <v>712008002</v>
          </cell>
          <cell r="B43" t="str">
            <v xml:space="preserve">  712008002  CACAO CAMP.2013 - SS.V</v>
          </cell>
          <cell r="C43">
            <v>7192.24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7192.24</v>
          </cell>
          <cell r="P43">
            <v>0</v>
          </cell>
          <cell r="Q43">
            <v>2568.6571428571428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2568.6571428571428</v>
          </cell>
        </row>
        <row r="44">
          <cell r="A44">
            <v>712008003</v>
          </cell>
          <cell r="B44" t="str">
            <v xml:space="preserve">  712008003  CACAO CAMP.2013 - SS.V</v>
          </cell>
          <cell r="C44">
            <v>459.67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459.67</v>
          </cell>
          <cell r="P44">
            <v>0</v>
          </cell>
          <cell r="Q44">
            <v>164.16785714285717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164.16785714285717</v>
          </cell>
        </row>
        <row r="45">
          <cell r="A45">
            <v>712008015</v>
          </cell>
          <cell r="B45" t="str">
            <v xml:space="preserve">  712008015  INV APILE INTERLINEAS</v>
          </cell>
          <cell r="C45">
            <v>20996.71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20996.71</v>
          </cell>
          <cell r="P45">
            <v>0</v>
          </cell>
          <cell r="Q45">
            <v>7498.8249999999998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7498.8249999999998</v>
          </cell>
        </row>
        <row r="46">
          <cell r="A46">
            <v>712008018</v>
          </cell>
          <cell r="B46" t="str">
            <v xml:space="preserve">  712008018  CACAO CAMP.2014 -VIVER</v>
          </cell>
          <cell r="C46">
            <v>27955.32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27955.32</v>
          </cell>
          <cell r="P46">
            <v>0</v>
          </cell>
          <cell r="Q46">
            <v>9984.0428571428583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9984.0428571428583</v>
          </cell>
        </row>
        <row r="47">
          <cell r="A47">
            <v>712008022</v>
          </cell>
          <cell r="B47" t="str">
            <v xml:space="preserve">  712008022  CACAO CAMP.2014 - VIVE</v>
          </cell>
          <cell r="C47">
            <v>16419.330000000002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16419.330000000002</v>
          </cell>
          <cell r="P47">
            <v>0</v>
          </cell>
          <cell r="Q47">
            <v>5864.0464285714297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5864.0464285714297</v>
          </cell>
        </row>
        <row r="48">
          <cell r="A48">
            <v>712008024</v>
          </cell>
          <cell r="B48" t="str">
            <v xml:space="preserve">  712008024  CACAO CAMP.2014 - VIVE</v>
          </cell>
          <cell r="C48">
            <v>215.89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215.89</v>
          </cell>
          <cell r="P48">
            <v>0</v>
          </cell>
          <cell r="Q48">
            <v>77.103571428571428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77.103571428571428</v>
          </cell>
        </row>
        <row r="49">
          <cell r="A49">
            <v>712008043</v>
          </cell>
          <cell r="B49" t="str">
            <v xml:space="preserve">  712008043  AFECPSH035.2013 CANCHA</v>
          </cell>
          <cell r="C49">
            <v>7123.8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7123.8</v>
          </cell>
          <cell r="P49">
            <v>0</v>
          </cell>
          <cell r="Q49">
            <v>2544.2142857142858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2544.2142857142858</v>
          </cell>
        </row>
        <row r="50">
          <cell r="A50">
            <v>712008045</v>
          </cell>
          <cell r="B50" t="str">
            <v xml:space="preserve">  712008045  AFECPSH035.2013 COCINA</v>
          </cell>
          <cell r="C50">
            <v>16100.13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16100.13</v>
          </cell>
          <cell r="P50">
            <v>0</v>
          </cell>
          <cell r="Q50">
            <v>5750.0464285714288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5750.0464285714288</v>
          </cell>
        </row>
        <row r="51">
          <cell r="A51">
            <v>712008046</v>
          </cell>
          <cell r="B51" t="str">
            <v xml:space="preserve">  712008046  AFECPSH036.2013 DORMIT</v>
          </cell>
          <cell r="C51">
            <v>630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630</v>
          </cell>
          <cell r="P51">
            <v>0</v>
          </cell>
          <cell r="Q51">
            <v>225.00000000000003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225.00000000000003</v>
          </cell>
        </row>
        <row r="52">
          <cell r="A52">
            <v>712008053</v>
          </cell>
          <cell r="B52" t="str">
            <v xml:space="preserve">  712008053  AFECPSH036.2013 CANCHA</v>
          </cell>
          <cell r="C52">
            <v>216.75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216.75</v>
          </cell>
          <cell r="P52">
            <v>0</v>
          </cell>
          <cell r="Q52">
            <v>77.410714285714292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77.410714285714292</v>
          </cell>
        </row>
        <row r="53">
          <cell r="A53">
            <v>712008054</v>
          </cell>
          <cell r="B53" t="str">
            <v xml:space="preserve">  712008054  AFECPSH036.2013 MOBILI</v>
          </cell>
          <cell r="C53">
            <v>19710.46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19710.46</v>
          </cell>
          <cell r="P53">
            <v>0</v>
          </cell>
          <cell r="Q53">
            <v>7039.45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7039.45</v>
          </cell>
        </row>
        <row r="54">
          <cell r="A54">
            <v>712008062</v>
          </cell>
          <cell r="B54" t="str">
            <v xml:space="preserve">  712008062  AFECPSH043.2013-PTAR C</v>
          </cell>
          <cell r="C54">
            <v>93895.35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93895.35</v>
          </cell>
          <cell r="P54">
            <v>0</v>
          </cell>
          <cell r="Q54">
            <v>33534.053571428572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33534.053571428572</v>
          </cell>
        </row>
        <row r="55">
          <cell r="A55">
            <v>712008063</v>
          </cell>
          <cell r="B55" t="str">
            <v xml:space="preserve">  712008063  AFECPSH043.2013-CAMPA</v>
          </cell>
          <cell r="C55">
            <v>1033.8399999999999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1033.8399999999999</v>
          </cell>
          <cell r="P55">
            <v>0</v>
          </cell>
          <cell r="Q55">
            <v>369.2285714285714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369.2285714285714</v>
          </cell>
        </row>
        <row r="56">
          <cell r="A56">
            <v>712008064</v>
          </cell>
          <cell r="B56" t="str">
            <v xml:space="preserve">  712008064  AFECPSH043.2013-CAMPA</v>
          </cell>
          <cell r="C56">
            <v>59.8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59.8</v>
          </cell>
          <cell r="P56">
            <v>0</v>
          </cell>
          <cell r="Q56">
            <v>21.357142857142858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21.357142857142858</v>
          </cell>
        </row>
        <row r="57">
          <cell r="A57">
            <v>712008065</v>
          </cell>
          <cell r="B57" t="str">
            <v xml:space="preserve">  712008065  AFECPSH043.2013-CAMPA</v>
          </cell>
          <cell r="C57">
            <v>814.21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814.21</v>
          </cell>
          <cell r="P57">
            <v>0</v>
          </cell>
          <cell r="Q57">
            <v>290.78928571428577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290.78928571428577</v>
          </cell>
        </row>
        <row r="58">
          <cell r="A58">
            <v>712008066</v>
          </cell>
          <cell r="B58" t="str">
            <v xml:space="preserve">  712008066  AFECPSH043.2013-PTAR C</v>
          </cell>
          <cell r="C58">
            <v>415.92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415.92</v>
          </cell>
          <cell r="P58">
            <v>0</v>
          </cell>
          <cell r="Q58">
            <v>148.54285714285714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148.54285714285714</v>
          </cell>
        </row>
        <row r="59">
          <cell r="A59">
            <v>712008067</v>
          </cell>
          <cell r="B59" t="str">
            <v xml:space="preserve">  712008067  AFECPSH043.2013-CAMPA</v>
          </cell>
          <cell r="C59">
            <v>870.62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870.62</v>
          </cell>
          <cell r="P59">
            <v>0</v>
          </cell>
          <cell r="Q59">
            <v>310.93571428571431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310.93571428571431</v>
          </cell>
        </row>
        <row r="60">
          <cell r="A60">
            <v>712008068</v>
          </cell>
          <cell r="B60" t="str">
            <v xml:space="preserve">  712008068  AFECPSH043.2013-CAMPA</v>
          </cell>
          <cell r="C60">
            <v>79.180000000000007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79.180000000000007</v>
          </cell>
          <cell r="P60">
            <v>0</v>
          </cell>
          <cell r="Q60">
            <v>28.278571428571432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28.278571428571432</v>
          </cell>
        </row>
        <row r="61">
          <cell r="A61">
            <v>712008069</v>
          </cell>
          <cell r="B61" t="str">
            <v xml:space="preserve">  712008069  AFECPSH043.2013-CAMPA</v>
          </cell>
          <cell r="C61">
            <v>209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209</v>
          </cell>
          <cell r="P61">
            <v>0</v>
          </cell>
          <cell r="Q61">
            <v>74.642857142857153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74.642857142857153</v>
          </cell>
        </row>
        <row r="62">
          <cell r="A62">
            <v>712008070</v>
          </cell>
          <cell r="B62" t="str">
            <v xml:space="preserve">  712008070  AFECPSH043.2013-CAMPA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712008071</v>
          </cell>
          <cell r="B63" t="str">
            <v xml:space="preserve">  712008071  AFECPSH043.2013-CAMPA</v>
          </cell>
          <cell r="C63">
            <v>398.42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398.42</v>
          </cell>
          <cell r="P63">
            <v>0</v>
          </cell>
          <cell r="Q63">
            <v>142.29285714285714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142.29285714285714</v>
          </cell>
        </row>
        <row r="64">
          <cell r="A64">
            <v>712008081</v>
          </cell>
          <cell r="B64" t="str">
            <v xml:space="preserve">  712008081  AFECPSH035.2013 DORMIT</v>
          </cell>
          <cell r="C64">
            <v>10070.81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10070.81</v>
          </cell>
          <cell r="P64">
            <v>0</v>
          </cell>
          <cell r="Q64">
            <v>3596.7178571428572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3596.7178571428572</v>
          </cell>
        </row>
        <row r="65">
          <cell r="A65">
            <v>712008128</v>
          </cell>
          <cell r="B65" t="str">
            <v xml:space="preserve">  712008128  AFECPSH021.2013 - CAMI</v>
          </cell>
          <cell r="C65">
            <v>6068.81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6068.81</v>
          </cell>
          <cell r="P65">
            <v>0</v>
          </cell>
          <cell r="Q65">
            <v>2167.4321428571429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2167.4321428571429</v>
          </cell>
        </row>
        <row r="66">
          <cell r="A66">
            <v>712008130</v>
          </cell>
          <cell r="B66" t="str">
            <v xml:space="preserve">  712008130  AFECPSH021.2013 - FABR</v>
          </cell>
          <cell r="C66">
            <v>85873.32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85873.32</v>
          </cell>
          <cell r="P66">
            <v>0</v>
          </cell>
          <cell r="Q66">
            <v>30669.04285714286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30669.04285714286</v>
          </cell>
        </row>
        <row r="67">
          <cell r="A67">
            <v>712008270</v>
          </cell>
          <cell r="B67" t="str">
            <v xml:space="preserve">  712008270  AFECPSH012.2013-LICU.I</v>
          </cell>
          <cell r="C67">
            <v>3822.12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3822.12</v>
          </cell>
          <cell r="P67">
            <v>0</v>
          </cell>
          <cell r="Q67">
            <v>1365.0428571428572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1365.0428571428572</v>
          </cell>
        </row>
        <row r="68">
          <cell r="A68">
            <v>712008271</v>
          </cell>
          <cell r="B68" t="str">
            <v xml:space="preserve">  712008271  AFECPSH012.2013-LICU.I</v>
          </cell>
          <cell r="C68">
            <v>3822.12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3822.12</v>
          </cell>
          <cell r="P68">
            <v>0</v>
          </cell>
          <cell r="Q68">
            <v>1365.0428571428572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1365.0428571428572</v>
          </cell>
        </row>
        <row r="69">
          <cell r="A69">
            <v>712008274</v>
          </cell>
          <cell r="B69" t="str">
            <v xml:space="preserve">  712008274  AFECPSH012.2013-MIXER</v>
          </cell>
          <cell r="C69">
            <v>2499.79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2499.79</v>
          </cell>
          <cell r="P69">
            <v>0</v>
          </cell>
          <cell r="Q69">
            <v>892.78214285714284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892.78214285714284</v>
          </cell>
        </row>
        <row r="70">
          <cell r="A70">
            <v>712008277</v>
          </cell>
          <cell r="B70" t="str">
            <v xml:space="preserve">  712008277  AFECPSH012.2013-ROBOCU</v>
          </cell>
          <cell r="C70">
            <v>13790.14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13790.14</v>
          </cell>
          <cell r="P70">
            <v>0</v>
          </cell>
          <cell r="Q70">
            <v>4925.05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4925.05</v>
          </cell>
        </row>
        <row r="71">
          <cell r="A71">
            <v>712008290</v>
          </cell>
          <cell r="B71" t="str">
            <v xml:space="preserve">  712008290  AFECPSH012.2013-REFRIG</v>
          </cell>
          <cell r="C71">
            <v>10381.82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10381.82</v>
          </cell>
          <cell r="P71">
            <v>0</v>
          </cell>
          <cell r="Q71">
            <v>3707.7928571428574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3707.7928571428574</v>
          </cell>
        </row>
        <row r="72">
          <cell r="A72">
            <v>712008324</v>
          </cell>
          <cell r="B72" t="str">
            <v xml:space="preserve">  712008324  DEPRECIACIÓN CARRETERA</v>
          </cell>
          <cell r="C72">
            <v>32624.73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32624.73</v>
          </cell>
          <cell r="P72">
            <v>0</v>
          </cell>
          <cell r="Q72">
            <v>11651.689285714287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11651.689285714287</v>
          </cell>
        </row>
        <row r="73">
          <cell r="A73">
            <v>712008326</v>
          </cell>
          <cell r="B73" t="str">
            <v xml:space="preserve">  712008326  DEPRECIACIÓN DRENAJES</v>
          </cell>
          <cell r="C73">
            <v>35691.82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35691.82</v>
          </cell>
          <cell r="P73">
            <v>0</v>
          </cell>
          <cell r="Q73">
            <v>12747.078571428572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12747.078571428572</v>
          </cell>
        </row>
        <row r="74">
          <cell r="A74">
            <v>712008441</v>
          </cell>
          <cell r="B74" t="str">
            <v xml:space="preserve">  712008441  AFECPSH001.2013-AMPLIA</v>
          </cell>
          <cell r="C74">
            <v>8498.5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8498.5</v>
          </cell>
          <cell r="P74">
            <v>0</v>
          </cell>
          <cell r="Q74">
            <v>3035.1785714285716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3035.1785714285716</v>
          </cell>
        </row>
        <row r="75">
          <cell r="A75">
            <v>712008462</v>
          </cell>
          <cell r="B75" t="str">
            <v xml:space="preserve">  712008462  AFECPSH056.2013-CONSTR</v>
          </cell>
          <cell r="C75">
            <v>425.68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425.68</v>
          </cell>
          <cell r="P75">
            <v>0</v>
          </cell>
          <cell r="Q75">
            <v>152.02857142857144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152.02857142857144</v>
          </cell>
        </row>
        <row r="76">
          <cell r="A76">
            <v>712008481</v>
          </cell>
          <cell r="B76" t="str">
            <v xml:space="preserve">  712008481  AFECPSH006.2013-CONSTR</v>
          </cell>
          <cell r="C76">
            <v>45760.55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45760.55</v>
          </cell>
          <cell r="P76">
            <v>0</v>
          </cell>
          <cell r="Q76">
            <v>16343.053571428574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16343.053571428574</v>
          </cell>
        </row>
        <row r="77">
          <cell r="A77">
            <v>712008541</v>
          </cell>
          <cell r="B77" t="str">
            <v xml:space="preserve">  712008541  AFECPSH073.2013-CONSTR</v>
          </cell>
          <cell r="C77">
            <v>2961.11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2961.11</v>
          </cell>
          <cell r="P77">
            <v>0</v>
          </cell>
          <cell r="Q77">
            <v>1057.5392857142858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1057.5392857142858</v>
          </cell>
        </row>
        <row r="78">
          <cell r="A78">
            <v>712008561</v>
          </cell>
          <cell r="B78" t="str">
            <v xml:space="preserve">  712008561  INV LLENADO Y COLOCACI</v>
          </cell>
          <cell r="C78">
            <v>15232.36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15232.36</v>
          </cell>
          <cell r="P78">
            <v>0</v>
          </cell>
          <cell r="Q78">
            <v>5440.1285714285723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5440.1285714285723</v>
          </cell>
        </row>
        <row r="79">
          <cell r="A79">
            <v>712008562</v>
          </cell>
          <cell r="B79" t="str">
            <v xml:space="preserve">  712008562  INV DESARROLLO DE PLAN</v>
          </cell>
          <cell r="C79">
            <v>104274.45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104274.45</v>
          </cell>
          <cell r="P79">
            <v>0</v>
          </cell>
          <cell r="Q79">
            <v>37240.875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37240.875</v>
          </cell>
        </row>
        <row r="80">
          <cell r="A80">
            <v>712008632</v>
          </cell>
          <cell r="B80" t="str">
            <v xml:space="preserve">  712008632  INV MANTENIMIENTO DE C</v>
          </cell>
          <cell r="C80">
            <v>159305.89000000001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159305.89000000001</v>
          </cell>
          <cell r="P80">
            <v>0</v>
          </cell>
          <cell r="Q80">
            <v>56894.96071428572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56894.96071428572</v>
          </cell>
        </row>
        <row r="81">
          <cell r="A81">
            <v>712008633</v>
          </cell>
          <cell r="B81" t="str">
            <v xml:space="preserve">  712008633  INV EVALUACIÓN PLAGAS</v>
          </cell>
          <cell r="C81">
            <v>50989.51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50989.51</v>
          </cell>
          <cell r="P81">
            <v>0</v>
          </cell>
          <cell r="Q81">
            <v>18210.539285714287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18210.539285714287</v>
          </cell>
        </row>
        <row r="82">
          <cell r="A82">
            <v>712008634</v>
          </cell>
          <cell r="B82" t="str">
            <v xml:space="preserve">  712008634  INV CONTROL PLAGAS Y E</v>
          </cell>
          <cell r="C82">
            <v>31788.19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31788.19</v>
          </cell>
          <cell r="P82">
            <v>0</v>
          </cell>
          <cell r="Q82">
            <v>11352.925000000001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11352.925000000001</v>
          </cell>
        </row>
        <row r="83">
          <cell r="A83">
            <v>712008635</v>
          </cell>
          <cell r="B83" t="str">
            <v xml:space="preserve">  712008635  INV FERTILIZACIÓN</v>
          </cell>
          <cell r="C83">
            <v>572.25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572.25</v>
          </cell>
          <cell r="P83">
            <v>0</v>
          </cell>
          <cell r="Q83">
            <v>204.375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204.375</v>
          </cell>
        </row>
        <row r="84">
          <cell r="A84">
            <v>712008682</v>
          </cell>
          <cell r="B84" t="str">
            <v xml:space="preserve">  712008682  AFECPSH041.2013 - CONS</v>
          </cell>
          <cell r="C84">
            <v>1588.49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1588.49</v>
          </cell>
          <cell r="P84">
            <v>0</v>
          </cell>
          <cell r="Q84">
            <v>567.31785714285718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567.31785714285718</v>
          </cell>
        </row>
        <row r="85">
          <cell r="A85">
            <v>712008761</v>
          </cell>
          <cell r="B85" t="str">
            <v xml:space="preserve">  712008761  CACAO CAMP.2014 - SIEM</v>
          </cell>
          <cell r="C85">
            <v>54801.18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54801.18</v>
          </cell>
          <cell r="P85">
            <v>0</v>
          </cell>
          <cell r="Q85">
            <v>19571.850000000002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19571.850000000002</v>
          </cell>
        </row>
        <row r="86">
          <cell r="A86">
            <v>712008762</v>
          </cell>
          <cell r="B86" t="str">
            <v xml:space="preserve">  712008762  CACAO CAMP.2014 - SIEM</v>
          </cell>
          <cell r="C86">
            <v>26085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26085</v>
          </cell>
          <cell r="P86">
            <v>0</v>
          </cell>
          <cell r="Q86">
            <v>9316.0714285714294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9316.0714285714294</v>
          </cell>
        </row>
        <row r="87">
          <cell r="A87">
            <v>712008763</v>
          </cell>
          <cell r="B87" t="str">
            <v xml:space="preserve">  712008763  CACAO CAMP.2014 - SIEM</v>
          </cell>
          <cell r="C87">
            <v>407.58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407.58</v>
          </cell>
          <cell r="P87">
            <v>0</v>
          </cell>
          <cell r="Q87">
            <v>145.56428571428572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145.56428571428572</v>
          </cell>
        </row>
        <row r="88">
          <cell r="A88">
            <v>712008764</v>
          </cell>
          <cell r="B88" t="str">
            <v xml:space="preserve">  712008764  CACAO CAMP.2014 - SIEM</v>
          </cell>
          <cell r="C88">
            <v>1504.53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1504.53</v>
          </cell>
          <cell r="P88">
            <v>0</v>
          </cell>
          <cell r="Q88">
            <v>537.33214285714291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537.33214285714291</v>
          </cell>
        </row>
        <row r="89">
          <cell r="A89">
            <v>712008768</v>
          </cell>
          <cell r="B89" t="str">
            <v xml:space="preserve">  712008768  CACAO CAMP.2014 - INJE</v>
          </cell>
          <cell r="C89">
            <v>13686.69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13686.69</v>
          </cell>
          <cell r="P89">
            <v>0</v>
          </cell>
          <cell r="Q89">
            <v>4888.1035714285717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4888.1035714285717</v>
          </cell>
        </row>
        <row r="90">
          <cell r="A90">
            <v>712008770</v>
          </cell>
          <cell r="B90" t="str">
            <v xml:space="preserve">  712008770  CACAO CAMP.2014-MANT C</v>
          </cell>
          <cell r="C90">
            <v>16797.259999999998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16797.259999999998</v>
          </cell>
          <cell r="P90">
            <v>0</v>
          </cell>
          <cell r="Q90">
            <v>5999.0214285714283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5999.0214285714283</v>
          </cell>
        </row>
        <row r="91">
          <cell r="A91">
            <v>712008771</v>
          </cell>
          <cell r="B91" t="str">
            <v xml:space="preserve">  712008771  CACAO CAMP.2014-MANT C</v>
          </cell>
          <cell r="C91">
            <v>85.28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85.28</v>
          </cell>
          <cell r="P91">
            <v>0</v>
          </cell>
          <cell r="Q91">
            <v>30.457142857142859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30.457142857142859</v>
          </cell>
        </row>
        <row r="92">
          <cell r="A92">
            <v>712008774</v>
          </cell>
          <cell r="B92" t="str">
            <v xml:space="preserve">  712008774  CACAO CAMP.2014-MANT C</v>
          </cell>
          <cell r="C92">
            <v>347.66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347.66</v>
          </cell>
          <cell r="P92">
            <v>0</v>
          </cell>
          <cell r="Q92">
            <v>124.16428571428573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124.16428571428573</v>
          </cell>
        </row>
        <row r="93">
          <cell r="A93">
            <v>712008781</v>
          </cell>
          <cell r="B93" t="str">
            <v xml:space="preserve">  712008781  AFECPSH039.2013 - CONS</v>
          </cell>
          <cell r="C93">
            <v>8.77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8.77</v>
          </cell>
          <cell r="P93">
            <v>0</v>
          </cell>
          <cell r="Q93">
            <v>3.1321428571428571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3.1321428571428571</v>
          </cell>
        </row>
        <row r="94">
          <cell r="A94">
            <v>712008870</v>
          </cell>
          <cell r="B94" t="str">
            <v xml:space="preserve">  712008870  INV APER CORTE RELL Y</v>
          </cell>
          <cell r="C94">
            <v>19224.73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19224.73</v>
          </cell>
          <cell r="P94">
            <v>0</v>
          </cell>
          <cell r="Q94">
            <v>6865.9750000000004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6865.9750000000004</v>
          </cell>
        </row>
        <row r="95">
          <cell r="A95">
            <v>712008871</v>
          </cell>
          <cell r="B95" t="str">
            <v xml:space="preserve">  712008871  INV NIVELACIÓN Y COMPA</v>
          </cell>
          <cell r="C95">
            <v>26000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26000</v>
          </cell>
          <cell r="P95">
            <v>0</v>
          </cell>
          <cell r="Q95">
            <v>9285.7142857142862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9285.7142857142862</v>
          </cell>
        </row>
        <row r="96">
          <cell r="A96">
            <v>712008872</v>
          </cell>
          <cell r="B96" t="str">
            <v xml:space="preserve">  712008872  INV ENRRIPIADO DE CARR</v>
          </cell>
          <cell r="C96">
            <v>87600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87600</v>
          </cell>
          <cell r="P96">
            <v>0</v>
          </cell>
          <cell r="Q96">
            <v>31285.714285714286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31285.714285714286</v>
          </cell>
        </row>
        <row r="97">
          <cell r="A97">
            <v>712008873</v>
          </cell>
          <cell r="B97" t="str">
            <v xml:space="preserve">  712008873  INV LIMPIEZA CAÑOS Y D</v>
          </cell>
          <cell r="C97">
            <v>119522.88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119522.88</v>
          </cell>
          <cell r="P97">
            <v>0</v>
          </cell>
          <cell r="Q97">
            <v>42686.742857142861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42686.742857142861</v>
          </cell>
        </row>
        <row r="98">
          <cell r="A98">
            <v>712008874</v>
          </cell>
          <cell r="B98" t="str">
            <v xml:space="preserve">  712008874  INV INSTALACIÓN DE ALC</v>
          </cell>
          <cell r="C98">
            <v>2048.08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2048.08</v>
          </cell>
          <cell r="P98">
            <v>0</v>
          </cell>
          <cell r="Q98">
            <v>731.45714285714291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731.45714285714291</v>
          </cell>
        </row>
        <row r="99">
          <cell r="A99">
            <v>712008876</v>
          </cell>
          <cell r="B99" t="str">
            <v xml:space="preserve">  712008876  CACAO C-2011 - INV CAR</v>
          </cell>
          <cell r="C99">
            <v>1965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1965</v>
          </cell>
          <cell r="P99">
            <v>0</v>
          </cell>
          <cell r="Q99">
            <v>701.78571428571433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701.78571428571433</v>
          </cell>
        </row>
        <row r="100">
          <cell r="A100">
            <v>712008880</v>
          </cell>
          <cell r="B100" t="str">
            <v xml:space="preserve">  712008880  CACAO C-2012 - INV CAR</v>
          </cell>
          <cell r="C100">
            <v>4353.1000000000004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4353.1000000000004</v>
          </cell>
          <cell r="P100">
            <v>0</v>
          </cell>
          <cell r="Q100">
            <v>1554.6785714285716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1554.6785714285716</v>
          </cell>
        </row>
        <row r="101">
          <cell r="A101">
            <v>712008885</v>
          </cell>
          <cell r="B101" t="str">
            <v xml:space="preserve">  712008885  CACAO C-2013 - INV CAR</v>
          </cell>
          <cell r="C101">
            <v>4241.84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4241.84</v>
          </cell>
          <cell r="P101">
            <v>0</v>
          </cell>
          <cell r="Q101">
            <v>1514.9428571428573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1514.9428571428573</v>
          </cell>
        </row>
        <row r="102">
          <cell r="A102">
            <v>712008886</v>
          </cell>
          <cell r="B102" t="str">
            <v xml:space="preserve">  712008886  CACAO C-2013 - INV DRE</v>
          </cell>
          <cell r="C102">
            <v>605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605</v>
          </cell>
          <cell r="P102">
            <v>0</v>
          </cell>
          <cell r="Q102">
            <v>216.07142857142858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216.07142857142858</v>
          </cell>
        </row>
        <row r="103">
          <cell r="A103">
            <v>712008887</v>
          </cell>
          <cell r="B103" t="str">
            <v xml:space="preserve">  712008887  AFECPSH158.2014-LOZA D</v>
          </cell>
          <cell r="C103">
            <v>4817.55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4817.55</v>
          </cell>
          <cell r="P103">
            <v>0</v>
          </cell>
          <cell r="Q103">
            <v>1720.5535714285716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1720.5535714285716</v>
          </cell>
        </row>
        <row r="104">
          <cell r="A104">
            <v>712008888</v>
          </cell>
          <cell r="B104" t="str">
            <v xml:space="preserve">  712008888  AFECPSH169.2014-ACCE A</v>
          </cell>
          <cell r="C104">
            <v>8128.91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8128.91</v>
          </cell>
          <cell r="P104">
            <v>0</v>
          </cell>
          <cell r="Q104">
            <v>2903.1821428571429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2903.1821428571429</v>
          </cell>
        </row>
        <row r="105">
          <cell r="A105">
            <v>712008892</v>
          </cell>
          <cell r="B105" t="str">
            <v xml:space="preserve">  712008892  CACAO C14 - MANT.CULT.</v>
          </cell>
          <cell r="C105">
            <v>1253.54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1253.54</v>
          </cell>
          <cell r="P105">
            <v>0</v>
          </cell>
          <cell r="Q105">
            <v>447.69285714285718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447.69285714285718</v>
          </cell>
        </row>
        <row r="106">
          <cell r="A106">
            <v>712008895</v>
          </cell>
          <cell r="B106" t="str">
            <v xml:space="preserve">  712008895  CACAO C14  -SUPERV.TEC</v>
          </cell>
          <cell r="C106">
            <v>7376.6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7376.6</v>
          </cell>
          <cell r="P106">
            <v>0</v>
          </cell>
          <cell r="Q106">
            <v>2634.5000000000005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2634.5000000000005</v>
          </cell>
        </row>
        <row r="107">
          <cell r="A107">
            <v>712008900</v>
          </cell>
          <cell r="B107" t="str">
            <v xml:space="preserve">  712008900  CACAO C14 - SS.VV.- JO</v>
          </cell>
          <cell r="C107">
            <v>623.33000000000004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623.33000000000004</v>
          </cell>
          <cell r="P107">
            <v>0</v>
          </cell>
          <cell r="Q107">
            <v>222.61785714285716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222.61785714285716</v>
          </cell>
        </row>
        <row r="108">
          <cell r="A108">
            <v>712008901</v>
          </cell>
          <cell r="B108" t="str">
            <v xml:space="preserve">  712008901  INV APER CORTE CONFOR</v>
          </cell>
          <cell r="C108">
            <v>231.5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231.5</v>
          </cell>
          <cell r="P108">
            <v>0</v>
          </cell>
          <cell r="Q108">
            <v>82.678571428571431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82.678571428571431</v>
          </cell>
        </row>
        <row r="109">
          <cell r="A109">
            <v>712008902</v>
          </cell>
          <cell r="B109" t="str">
            <v xml:space="preserve">  712008902  INV NIVEL Y COMPACT. C</v>
          </cell>
          <cell r="C109">
            <v>770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770</v>
          </cell>
          <cell r="P109">
            <v>0</v>
          </cell>
          <cell r="Q109">
            <v>275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275</v>
          </cell>
        </row>
        <row r="110">
          <cell r="A110">
            <v>712008905</v>
          </cell>
          <cell r="B110" t="str">
            <v xml:space="preserve">  712008905  INV INSTA. ALCANTARILL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712008922</v>
          </cell>
          <cell r="B111" t="str">
            <v xml:space="preserve">  712008922  CACAO C14 - SS.VV.-INS</v>
          </cell>
          <cell r="C111">
            <v>380.44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380.44</v>
          </cell>
          <cell r="P111">
            <v>0</v>
          </cell>
          <cell r="Q111">
            <v>135.87142857142857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135.87142857142857</v>
          </cell>
        </row>
        <row r="112">
          <cell r="A112">
            <v>712008923</v>
          </cell>
          <cell r="B112" t="str">
            <v xml:space="preserve">  712008923  CACAO C14 - SS.VV.-COM</v>
          </cell>
          <cell r="C112">
            <v>59.92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59.92</v>
          </cell>
          <cell r="P112">
            <v>0</v>
          </cell>
          <cell r="Q112">
            <v>21.400000000000002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21.400000000000002</v>
          </cell>
        </row>
        <row r="113">
          <cell r="A113">
            <v>712008924</v>
          </cell>
          <cell r="B113" t="str">
            <v xml:space="preserve">  712008924  AFECPSH001.2014-ALCANT</v>
          </cell>
          <cell r="C113">
            <v>9430.5400000000009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9430.5400000000009</v>
          </cell>
          <cell r="P113">
            <v>0</v>
          </cell>
          <cell r="Q113">
            <v>3368.0500000000006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3368.0500000000006</v>
          </cell>
        </row>
        <row r="114">
          <cell r="A114">
            <v>712008925</v>
          </cell>
          <cell r="B114" t="str">
            <v xml:space="preserve">  712008925  AFECPSH002.2014-ALCANT</v>
          </cell>
          <cell r="C114">
            <v>11411.6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11411.6</v>
          </cell>
          <cell r="P114">
            <v>0</v>
          </cell>
          <cell r="Q114">
            <v>4075.5714285714289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4075.5714285714289</v>
          </cell>
        </row>
        <row r="115">
          <cell r="A115">
            <v>712008981</v>
          </cell>
          <cell r="B115" t="str">
            <v xml:space="preserve">  712008981  COMPRA DE TERRENOS</v>
          </cell>
          <cell r="C115">
            <v>137080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137080</v>
          </cell>
          <cell r="P115">
            <v>0</v>
          </cell>
          <cell r="Q115">
            <v>48957.142857142862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48957.142857142862</v>
          </cell>
        </row>
        <row r="116">
          <cell r="A116">
            <v>0</v>
          </cell>
          <cell r="B116" t="str">
            <v>* Total</v>
          </cell>
          <cell r="C116">
            <v>2343093.92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2343093.92</v>
          </cell>
          <cell r="P116">
            <v>0</v>
          </cell>
          <cell r="Q116">
            <v>836819.25714285718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836819.25714285718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</sheetData>
      <sheetData sheetId="10">
        <row r="1">
          <cell r="A1">
            <v>0</v>
          </cell>
        </row>
      </sheetData>
      <sheetData sheetId="11">
        <row r="1">
          <cell r="A1">
            <v>0</v>
          </cell>
        </row>
      </sheetData>
      <sheetData sheetId="12">
        <row r="1">
          <cell r="A1">
            <v>0</v>
          </cell>
        </row>
      </sheetData>
      <sheetData sheetId="13">
        <row r="1">
          <cell r="A1">
            <v>0</v>
          </cell>
        </row>
      </sheetData>
      <sheetData sheetId="14">
        <row r="1">
          <cell r="A1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F FORMULACION"/>
      <sheetName val="BIOMETRIA FORMULACIÓN"/>
      <sheetName val="SUELOS FORMULACION"/>
      <sheetName val="PB FORMULACION"/>
      <sheetName val="Rdto histórico"/>
      <sheetName val="DENSIDAD"/>
      <sheetName val="PP° HISTÓRICA"/>
      <sheetName val="Mapa PP° 2022"/>
      <sheetName val="Cruzamientos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B02c_06</v>
          </cell>
          <cell r="B2">
            <v>2006</v>
          </cell>
          <cell r="C2">
            <v>148.53896103896105</v>
          </cell>
          <cell r="D2">
            <v>136.52597402597402</v>
          </cell>
          <cell r="E2">
            <v>841</v>
          </cell>
          <cell r="F2">
            <v>6.1604938271604937</v>
          </cell>
        </row>
        <row r="3">
          <cell r="A3" t="str">
            <v>A04c_08</v>
          </cell>
          <cell r="B3">
            <v>2008</v>
          </cell>
          <cell r="C3">
            <v>162.02240735420855</v>
          </cell>
          <cell r="D3">
            <v>153.20310255673655</v>
          </cell>
          <cell r="E3">
            <v>5333</v>
          </cell>
          <cell r="F3">
            <v>34.814814814814817</v>
          </cell>
        </row>
        <row r="4">
          <cell r="A4" t="str">
            <v>A05c_08</v>
          </cell>
          <cell r="B4">
            <v>2008</v>
          </cell>
          <cell r="C4">
            <v>162.01469045120672</v>
          </cell>
          <cell r="D4">
            <v>157.69150052465898</v>
          </cell>
          <cell r="E4">
            <v>7514</v>
          </cell>
          <cell r="F4">
            <v>47.654320987654323</v>
          </cell>
        </row>
        <row r="5">
          <cell r="A5" t="str">
            <v>B03c_08</v>
          </cell>
          <cell r="B5">
            <v>2008</v>
          </cell>
          <cell r="C5">
            <v>161.9899785254116</v>
          </cell>
          <cell r="D5">
            <v>143.61130994989261</v>
          </cell>
          <cell r="E5">
            <v>8025</v>
          </cell>
          <cell r="F5">
            <v>55.876543209876544</v>
          </cell>
        </row>
        <row r="6">
          <cell r="A6" t="str">
            <v>B04a_08</v>
          </cell>
          <cell r="B6">
            <v>2008</v>
          </cell>
          <cell r="C6">
            <v>162.02131859455193</v>
          </cell>
          <cell r="D6">
            <v>155.7046979865772</v>
          </cell>
          <cell r="E6">
            <v>3944</v>
          </cell>
          <cell r="F6">
            <v>25.33</v>
          </cell>
        </row>
        <row r="7">
          <cell r="A7" t="str">
            <v>B04b_08</v>
          </cell>
          <cell r="B7">
            <v>2008</v>
          </cell>
          <cell r="C7">
            <v>162.00366524129504</v>
          </cell>
          <cell r="D7">
            <v>155.86438607208308</v>
          </cell>
          <cell r="E7">
            <v>5103</v>
          </cell>
          <cell r="F7">
            <v>32.74</v>
          </cell>
        </row>
        <row r="8">
          <cell r="A8" t="str">
            <v>B04c_08</v>
          </cell>
          <cell r="B8">
            <v>2008</v>
          </cell>
          <cell r="C8">
            <v>162.01684836471753</v>
          </cell>
          <cell r="D8">
            <v>156.4420218037661</v>
          </cell>
          <cell r="E8">
            <v>6314</v>
          </cell>
          <cell r="F8">
            <v>40.364197530864196</v>
          </cell>
        </row>
        <row r="9">
          <cell r="A9" t="str">
            <v>B05a_08</v>
          </cell>
          <cell r="B9">
            <v>2008</v>
          </cell>
          <cell r="C9">
            <v>161.99660873251378</v>
          </cell>
          <cell r="D9">
            <v>154.2814752013565</v>
          </cell>
          <cell r="E9">
            <v>7279</v>
          </cell>
          <cell r="F9">
            <v>47.179012345679013</v>
          </cell>
        </row>
        <row r="10">
          <cell r="A10" t="str">
            <v>B05b_08</v>
          </cell>
          <cell r="B10">
            <v>2008</v>
          </cell>
          <cell r="C10">
            <v>161.99825479930192</v>
          </cell>
          <cell r="D10">
            <v>157.89703315881326</v>
          </cell>
          <cell r="E10">
            <v>10857</v>
          </cell>
          <cell r="F10">
            <v>68.759259259259252</v>
          </cell>
        </row>
        <row r="11">
          <cell r="A11" t="str">
            <v>B05c_08</v>
          </cell>
          <cell r="B11">
            <v>2008</v>
          </cell>
          <cell r="C11">
            <v>162.01991465149359</v>
          </cell>
          <cell r="D11">
            <v>158.65339023233761</v>
          </cell>
          <cell r="E11">
            <v>3346</v>
          </cell>
          <cell r="F11">
            <v>21.092592592592592</v>
          </cell>
        </row>
        <row r="12">
          <cell r="A12" t="str">
            <v>C03a_08</v>
          </cell>
          <cell r="B12">
            <v>2008</v>
          </cell>
          <cell r="C12">
            <v>161.98672749896309</v>
          </cell>
          <cell r="D12">
            <v>144.33844877644131</v>
          </cell>
          <cell r="E12">
            <v>6960</v>
          </cell>
          <cell r="F12">
            <v>48.216049382716051</v>
          </cell>
        </row>
        <row r="13">
          <cell r="A13" t="str">
            <v>C05a_08</v>
          </cell>
          <cell r="B13">
            <v>2008</v>
          </cell>
          <cell r="C13">
            <v>162.03599550056242</v>
          </cell>
          <cell r="D13">
            <v>153.26209223847019</v>
          </cell>
          <cell r="E13">
            <v>3984</v>
          </cell>
          <cell r="F13">
            <v>25.993827160493801</v>
          </cell>
        </row>
        <row r="14">
          <cell r="A14" t="str">
            <v>C05b_08</v>
          </cell>
          <cell r="B14">
            <v>2008</v>
          </cell>
          <cell r="C14">
            <v>162.08425720620843</v>
          </cell>
          <cell r="D14">
            <v>155.98669623059868</v>
          </cell>
          <cell r="E14">
            <v>2245</v>
          </cell>
          <cell r="F14">
            <v>14.395061728395101</v>
          </cell>
        </row>
        <row r="15">
          <cell r="A15" t="str">
            <v>C06c_08</v>
          </cell>
          <cell r="B15">
            <v>2008</v>
          </cell>
          <cell r="C15">
            <v>162.00386502155493</v>
          </cell>
          <cell r="D15">
            <v>158.86725137505576</v>
          </cell>
          <cell r="E15">
            <v>10687</v>
          </cell>
          <cell r="F15">
            <v>67.271604938271608</v>
          </cell>
        </row>
        <row r="16">
          <cell r="A16" t="str">
            <v>D06a_08</v>
          </cell>
          <cell r="B16">
            <v>2008</v>
          </cell>
          <cell r="C16">
            <v>162.00030399756801</v>
          </cell>
          <cell r="D16">
            <v>159.73552211582304</v>
          </cell>
          <cell r="E16">
            <v>10509</v>
          </cell>
          <cell r="F16">
            <v>65.790123456790127</v>
          </cell>
        </row>
        <row r="17">
          <cell r="A17" t="str">
            <v>D06b_08</v>
          </cell>
          <cell r="B17">
            <v>2008</v>
          </cell>
          <cell r="C17">
            <v>162.00235918608081</v>
          </cell>
          <cell r="D17">
            <v>157.40194632851669</v>
          </cell>
          <cell r="E17">
            <v>10675</v>
          </cell>
          <cell r="F17">
            <v>67.820987654320987</v>
          </cell>
        </row>
        <row r="18">
          <cell r="A18" t="str">
            <v>D06c_08</v>
          </cell>
          <cell r="B18">
            <v>2008</v>
          </cell>
          <cell r="C18">
            <v>161.9951040391677</v>
          </cell>
          <cell r="D18">
            <v>159.68482252141982</v>
          </cell>
          <cell r="E18">
            <v>10437</v>
          </cell>
          <cell r="F18">
            <v>65.358024691358025</v>
          </cell>
        </row>
        <row r="19">
          <cell r="A19" t="str">
            <v>D07a_08</v>
          </cell>
          <cell r="B19">
            <v>2008</v>
          </cell>
          <cell r="C19">
            <v>162.01629327902239</v>
          </cell>
          <cell r="D19">
            <v>159.26680244399185</v>
          </cell>
          <cell r="E19">
            <v>1564</v>
          </cell>
          <cell r="F19">
            <v>9.8209876543209873</v>
          </cell>
        </row>
        <row r="20">
          <cell r="A20" t="str">
            <v>D07b_08</v>
          </cell>
          <cell r="B20">
            <v>2008</v>
          </cell>
          <cell r="C20">
            <v>161.9348054679285</v>
          </cell>
          <cell r="D20">
            <v>161.19873817034701</v>
          </cell>
          <cell r="E20">
            <v>1533</v>
          </cell>
          <cell r="F20">
            <v>9.5061728395061724</v>
          </cell>
        </row>
        <row r="21">
          <cell r="A21" t="str">
            <v>D07c_08</v>
          </cell>
          <cell r="B21">
            <v>2008</v>
          </cell>
          <cell r="C21">
            <v>162.03501094091902</v>
          </cell>
          <cell r="D21">
            <v>159.19037199124725</v>
          </cell>
          <cell r="E21">
            <v>1455</v>
          </cell>
          <cell r="F21">
            <v>9.1419753086419746</v>
          </cell>
        </row>
        <row r="22">
          <cell r="A22" t="str">
            <v>E06a_08</v>
          </cell>
          <cell r="B22">
            <v>2008</v>
          </cell>
          <cell r="C22">
            <v>162.00060532687652</v>
          </cell>
          <cell r="D22">
            <v>154.46428571428572</v>
          </cell>
          <cell r="E22">
            <v>10207</v>
          </cell>
          <cell r="F22">
            <v>66.080246913580254</v>
          </cell>
        </row>
        <row r="23">
          <cell r="A23" t="str">
            <v>E06b_08</v>
          </cell>
          <cell r="B23">
            <v>2008</v>
          </cell>
          <cell r="C23">
            <v>162</v>
          </cell>
          <cell r="D23">
            <v>160.45454545454547</v>
          </cell>
          <cell r="E23">
            <v>10590</v>
          </cell>
          <cell r="F23">
            <v>66</v>
          </cell>
        </row>
        <row r="24">
          <cell r="A24" t="str">
            <v>E06c_08</v>
          </cell>
          <cell r="B24">
            <v>2008</v>
          </cell>
          <cell r="C24">
            <v>162.01075590080669</v>
          </cell>
          <cell r="D24">
            <v>160.29279952195998</v>
          </cell>
          <cell r="E24">
            <v>10730</v>
          </cell>
          <cell r="F24">
            <v>66.944444444444443</v>
          </cell>
        </row>
        <row r="25">
          <cell r="A25" t="str">
            <v>F05a_08</v>
          </cell>
          <cell r="B25">
            <v>2008</v>
          </cell>
          <cell r="C25">
            <v>162.0414673046252</v>
          </cell>
          <cell r="D25">
            <v>160.34024455077088</v>
          </cell>
          <cell r="E25">
            <v>3016</v>
          </cell>
          <cell r="F25">
            <v>18.814814814814813</v>
          </cell>
        </row>
        <row r="26">
          <cell r="A26" t="str">
            <v>F05b_08</v>
          </cell>
          <cell r="B26">
            <v>2008</v>
          </cell>
          <cell r="C26">
            <v>162.04379562043795</v>
          </cell>
          <cell r="D26">
            <v>159.52222959522229</v>
          </cell>
          <cell r="E26">
            <v>2404</v>
          </cell>
          <cell r="F26">
            <v>15.074074074074074</v>
          </cell>
        </row>
        <row r="27">
          <cell r="A27" t="str">
            <v>F05c_08</v>
          </cell>
          <cell r="B27">
            <v>2008</v>
          </cell>
          <cell r="C27">
            <v>161.96868008948545</v>
          </cell>
          <cell r="D27">
            <v>159.65697240865026</v>
          </cell>
          <cell r="E27">
            <v>2141</v>
          </cell>
          <cell r="F27">
            <v>13.407407407407407</v>
          </cell>
        </row>
        <row r="28">
          <cell r="A28" t="str">
            <v>F06a_08</v>
          </cell>
          <cell r="B28">
            <v>2008</v>
          </cell>
          <cell r="C28">
            <v>162.01158817411974</v>
          </cell>
          <cell r="D28">
            <v>159.64938344971029</v>
          </cell>
          <cell r="E28">
            <v>10746</v>
          </cell>
          <cell r="F28">
            <v>67.31481481481481</v>
          </cell>
        </row>
        <row r="29">
          <cell r="A29" t="str">
            <v>F06b_08</v>
          </cell>
          <cell r="B29">
            <v>2008</v>
          </cell>
          <cell r="C29">
            <v>161.99060748371457</v>
          </cell>
          <cell r="D29">
            <v>158.59718224511437</v>
          </cell>
          <cell r="E29">
            <v>10469</v>
          </cell>
          <cell r="F29">
            <v>66.006172839506178</v>
          </cell>
        </row>
        <row r="30">
          <cell r="A30" t="str">
            <v>F06c_08</v>
          </cell>
          <cell r="B30">
            <v>2008</v>
          </cell>
          <cell r="C30">
            <v>162.00716845878136</v>
          </cell>
          <cell r="D30">
            <v>157.80849974398362</v>
          </cell>
          <cell r="E30">
            <v>9246</v>
          </cell>
          <cell r="F30">
            <v>58.592592592592595</v>
          </cell>
        </row>
        <row r="31">
          <cell r="A31" t="str">
            <v>A04a_09</v>
          </cell>
          <cell r="B31">
            <v>2009</v>
          </cell>
          <cell r="C31">
            <v>161.97802197802199</v>
          </cell>
          <cell r="D31">
            <v>151.42857142857144</v>
          </cell>
          <cell r="E31">
            <v>689</v>
          </cell>
          <cell r="F31">
            <v>4.5493827160493829</v>
          </cell>
        </row>
        <row r="32">
          <cell r="A32" t="str">
            <v>A04b_09</v>
          </cell>
          <cell r="B32">
            <v>2009</v>
          </cell>
          <cell r="C32">
            <v>162.02020202020202</v>
          </cell>
          <cell r="D32">
            <v>158.18181818181819</v>
          </cell>
          <cell r="E32">
            <v>783</v>
          </cell>
          <cell r="F32">
            <v>4.9506172839506171</v>
          </cell>
        </row>
        <row r="33">
          <cell r="A33" t="str">
            <v>A05a_09</v>
          </cell>
          <cell r="B33">
            <v>2009</v>
          </cell>
          <cell r="C33">
            <v>161.86291739894551</v>
          </cell>
          <cell r="D33">
            <v>157.99648506151141</v>
          </cell>
          <cell r="E33">
            <v>899</v>
          </cell>
          <cell r="F33">
            <v>5.6851851851851851</v>
          </cell>
        </row>
        <row r="34">
          <cell r="A34" t="str">
            <v>A05b_09</v>
          </cell>
          <cell r="B34">
            <v>2009</v>
          </cell>
          <cell r="C34">
            <v>162.02898550724638</v>
          </cell>
          <cell r="D34">
            <v>158.40579710144928</v>
          </cell>
          <cell r="E34">
            <v>2186</v>
          </cell>
          <cell r="F34">
            <v>13.802469135802468</v>
          </cell>
        </row>
        <row r="35">
          <cell r="A35" t="str">
            <v>B07b_09</v>
          </cell>
          <cell r="B35">
            <v>2009</v>
          </cell>
          <cell r="C35">
            <v>162.00560573030208</v>
          </cell>
          <cell r="D35">
            <v>159.51417004048582</v>
          </cell>
          <cell r="E35">
            <v>5122</v>
          </cell>
          <cell r="F35">
            <v>32.111111111111114</v>
          </cell>
        </row>
        <row r="36">
          <cell r="A36" t="str">
            <v>B07c_09</v>
          </cell>
          <cell r="B36">
            <v>2009</v>
          </cell>
          <cell r="C36">
            <v>162.00068282690339</v>
          </cell>
          <cell r="D36">
            <v>159.4230112666439</v>
          </cell>
          <cell r="E36">
            <v>9339</v>
          </cell>
          <cell r="F36">
            <v>58.580246913580247</v>
          </cell>
        </row>
        <row r="37">
          <cell r="A37" t="str">
            <v>B08b_09</v>
          </cell>
          <cell r="B37">
            <v>2009</v>
          </cell>
          <cell r="C37">
            <v>162.00456526250261</v>
          </cell>
          <cell r="D37">
            <v>159.92944594314173</v>
          </cell>
          <cell r="E37">
            <v>7707</v>
          </cell>
          <cell r="F37">
            <v>48.191358024691361</v>
          </cell>
        </row>
        <row r="38">
          <cell r="A38" t="str">
            <v>B08c_09</v>
          </cell>
          <cell r="B38">
            <v>2009</v>
          </cell>
          <cell r="C38">
            <v>162.00246837395866</v>
          </cell>
          <cell r="D38">
            <v>159.75007713668623</v>
          </cell>
          <cell r="E38">
            <v>10355</v>
          </cell>
          <cell r="F38">
            <v>64.820987654320987</v>
          </cell>
        </row>
        <row r="39">
          <cell r="A39" t="str">
            <v>C05a_09</v>
          </cell>
          <cell r="B39">
            <v>2009</v>
          </cell>
          <cell r="C39">
            <v>162.01214223764094</v>
          </cell>
          <cell r="D39">
            <v>161.05810928013878</v>
          </cell>
          <cell r="E39">
            <v>2392</v>
          </cell>
          <cell r="F39">
            <v>14.851851851851851</v>
          </cell>
        </row>
        <row r="40">
          <cell r="A40" t="str">
            <v>C06b_09</v>
          </cell>
          <cell r="B40">
            <v>2009</v>
          </cell>
          <cell r="C40">
            <v>162.00030632562411</v>
          </cell>
          <cell r="D40">
            <v>159.96324092510338</v>
          </cell>
          <cell r="E40">
            <v>10444</v>
          </cell>
          <cell r="F40">
            <v>65.290123456790127</v>
          </cell>
        </row>
        <row r="41">
          <cell r="A41" t="str">
            <v>C07a_09</v>
          </cell>
          <cell r="B41">
            <v>2009</v>
          </cell>
          <cell r="C41">
            <v>161.99163179916317</v>
          </cell>
          <cell r="D41">
            <v>159.79916317991632</v>
          </cell>
          <cell r="E41">
            <v>9548</v>
          </cell>
          <cell r="F41">
            <v>59.746913580246911</v>
          </cell>
        </row>
        <row r="42">
          <cell r="A42" t="str">
            <v>C07b_09</v>
          </cell>
          <cell r="B42">
            <v>2009</v>
          </cell>
          <cell r="C42">
            <v>162.00839421731698</v>
          </cell>
          <cell r="D42">
            <v>159.35022540027981</v>
          </cell>
          <cell r="E42">
            <v>10251</v>
          </cell>
          <cell r="F42">
            <v>64.333333333333329</v>
          </cell>
        </row>
        <row r="43">
          <cell r="A43" t="str">
            <v>C07c_09</v>
          </cell>
          <cell r="B43">
            <v>2009</v>
          </cell>
          <cell r="C43">
            <v>162.00263071358106</v>
          </cell>
          <cell r="D43">
            <v>160.34199276553764</v>
          </cell>
          <cell r="E43">
            <v>9752</v>
          </cell>
          <cell r="F43">
            <v>60.820987654320987</v>
          </cell>
        </row>
        <row r="44">
          <cell r="A44" t="str">
            <v>C08a_09</v>
          </cell>
          <cell r="B44">
            <v>2009</v>
          </cell>
          <cell r="C44">
            <v>162.00427089688833</v>
          </cell>
          <cell r="D44">
            <v>159.74679682733372</v>
          </cell>
          <cell r="E44">
            <v>10473</v>
          </cell>
          <cell r="F44">
            <v>65.561728395061735</v>
          </cell>
        </row>
        <row r="45">
          <cell r="A45" t="str">
            <v>C08b_09</v>
          </cell>
          <cell r="B45">
            <v>2009</v>
          </cell>
          <cell r="C45">
            <v>161.99239543726236</v>
          </cell>
          <cell r="D45">
            <v>160.44106463878327</v>
          </cell>
          <cell r="E45">
            <v>10549</v>
          </cell>
          <cell r="F45">
            <v>65.746913580246911</v>
          </cell>
        </row>
        <row r="46">
          <cell r="A46" t="str">
            <v>C08c_09</v>
          </cell>
          <cell r="B46">
            <v>2009</v>
          </cell>
          <cell r="C46">
            <v>161.99568832768711</v>
          </cell>
          <cell r="D46">
            <v>160.94856790883892</v>
          </cell>
          <cell r="E46">
            <v>10452</v>
          </cell>
          <cell r="F46">
            <v>64.938271604938265</v>
          </cell>
        </row>
        <row r="47">
          <cell r="A47" t="str">
            <v>D07a_09</v>
          </cell>
          <cell r="B47">
            <v>2009</v>
          </cell>
          <cell r="C47">
            <v>162.00543056633049</v>
          </cell>
          <cell r="D47">
            <v>160.2598913886734</v>
          </cell>
          <cell r="E47">
            <v>8263</v>
          </cell>
          <cell r="F47">
            <v>51.561728395061728</v>
          </cell>
        </row>
        <row r="48">
          <cell r="A48" t="str">
            <v>D07b_09</v>
          </cell>
          <cell r="B48">
            <v>2009</v>
          </cell>
          <cell r="C48">
            <v>161.98057204533188</v>
          </cell>
          <cell r="D48">
            <v>160.63140852671341</v>
          </cell>
          <cell r="E48">
            <v>5953</v>
          </cell>
          <cell r="F48">
            <v>37.055555555555557</v>
          </cell>
        </row>
        <row r="49">
          <cell r="A49" t="str">
            <v>D07c_09</v>
          </cell>
          <cell r="B49">
            <v>2009</v>
          </cell>
          <cell r="C49">
            <v>161.98058252427185</v>
          </cell>
          <cell r="D49">
            <v>160.38834951456312</v>
          </cell>
          <cell r="E49">
            <v>4130</v>
          </cell>
          <cell r="F49">
            <v>25.746913580246915</v>
          </cell>
        </row>
        <row r="50">
          <cell r="A50" t="str">
            <v>D08a_09</v>
          </cell>
          <cell r="B50">
            <v>2009</v>
          </cell>
          <cell r="C50">
            <v>161.99211643420256</v>
          </cell>
          <cell r="D50">
            <v>160.7337780473014</v>
          </cell>
          <cell r="E50">
            <v>10602</v>
          </cell>
          <cell r="F50">
            <v>65.956790123456784</v>
          </cell>
        </row>
        <row r="51">
          <cell r="A51" t="str">
            <v>D08b_09</v>
          </cell>
          <cell r="B51">
            <v>2009</v>
          </cell>
          <cell r="C51">
            <v>162.00340083475035</v>
          </cell>
          <cell r="D51">
            <v>160.25660844025353</v>
          </cell>
          <cell r="E51">
            <v>10367</v>
          </cell>
          <cell r="F51">
            <v>64.691358024691354</v>
          </cell>
        </row>
        <row r="52">
          <cell r="A52" t="str">
            <v>D08c_09</v>
          </cell>
          <cell r="B52">
            <v>2009</v>
          </cell>
          <cell r="C52">
            <v>162.00220368329923</v>
          </cell>
          <cell r="D52">
            <v>159.90870454903194</v>
          </cell>
          <cell r="E52">
            <v>10159</v>
          </cell>
          <cell r="F52">
            <v>63.530864197530867</v>
          </cell>
        </row>
        <row r="53">
          <cell r="A53" t="str">
            <v>E05a_09</v>
          </cell>
          <cell r="B53">
            <v>2009</v>
          </cell>
          <cell r="C53">
            <v>161.96911196911196</v>
          </cell>
          <cell r="D53">
            <v>159.45945945945948</v>
          </cell>
          <cell r="E53">
            <v>1652</v>
          </cell>
          <cell r="F53">
            <v>10.358024691358001</v>
          </cell>
        </row>
        <row r="54">
          <cell r="A54" t="str">
            <v>E05b_09</v>
          </cell>
          <cell r="B54">
            <v>2009</v>
          </cell>
          <cell r="C54">
            <v>162.00280767430976</v>
          </cell>
          <cell r="D54">
            <v>160.13102480112306</v>
          </cell>
          <cell r="E54">
            <v>3422</v>
          </cell>
          <cell r="F54">
            <v>21.37037037037037</v>
          </cell>
        </row>
        <row r="55">
          <cell r="A55" t="str">
            <v>E05c_09</v>
          </cell>
          <cell r="B55">
            <v>2009</v>
          </cell>
          <cell r="C55">
            <v>161.97654941373534</v>
          </cell>
          <cell r="D55">
            <v>160.13400335008376</v>
          </cell>
          <cell r="E55">
            <v>956</v>
          </cell>
          <cell r="F55">
            <v>5.9691358024691361</v>
          </cell>
        </row>
        <row r="56">
          <cell r="A56" t="str">
            <v>E07a_09</v>
          </cell>
          <cell r="B56">
            <v>2009</v>
          </cell>
          <cell r="C56">
            <v>161.99957636094047</v>
          </cell>
          <cell r="D56">
            <v>159.66956153357339</v>
          </cell>
          <cell r="E56">
            <v>7538</v>
          </cell>
          <cell r="F56">
            <v>47.209876543209873</v>
          </cell>
        </row>
        <row r="57">
          <cell r="A57" t="str">
            <v>E07b_09</v>
          </cell>
          <cell r="B57">
            <v>2009</v>
          </cell>
          <cell r="C57">
            <v>162.00657894736841</v>
          </cell>
          <cell r="D57">
            <v>159.5029239766082</v>
          </cell>
          <cell r="E57">
            <v>8728</v>
          </cell>
          <cell r="F57">
            <v>54.722222222222221</v>
          </cell>
        </row>
        <row r="58">
          <cell r="A58" t="str">
            <v>E07c_09</v>
          </cell>
          <cell r="B58">
            <v>2009</v>
          </cell>
          <cell r="C58">
            <v>161.99551569506727</v>
          </cell>
          <cell r="D58">
            <v>160.34593209481102</v>
          </cell>
          <cell r="E58">
            <v>10012</v>
          </cell>
          <cell r="F58">
            <v>62.438271604938272</v>
          </cell>
        </row>
        <row r="59">
          <cell r="A59" t="str">
            <v>E08a_09</v>
          </cell>
          <cell r="B59">
            <v>2009</v>
          </cell>
          <cell r="C59">
            <v>162.01361019019367</v>
          </cell>
          <cell r="D59">
            <v>159.39626592217763</v>
          </cell>
          <cell r="E59">
            <v>9135</v>
          </cell>
          <cell r="F59">
            <v>57.314814814814817</v>
          </cell>
        </row>
        <row r="60">
          <cell r="A60" t="str">
            <v>E08b_09</v>
          </cell>
          <cell r="B60">
            <v>2009</v>
          </cell>
          <cell r="C60">
            <v>161.99900216198236</v>
          </cell>
          <cell r="D60">
            <v>158.87244304007982</v>
          </cell>
          <cell r="E60">
            <v>9553</v>
          </cell>
          <cell r="F60">
            <v>60.129629629629626</v>
          </cell>
        </row>
        <row r="61">
          <cell r="A61" t="str">
            <v>E08c_09</v>
          </cell>
          <cell r="B61">
            <v>2009</v>
          </cell>
          <cell r="C61">
            <v>162.00696864111498</v>
          </cell>
          <cell r="D61">
            <v>158.74564459930315</v>
          </cell>
          <cell r="E61">
            <v>11390</v>
          </cell>
          <cell r="F61">
            <v>71.753086419753089</v>
          </cell>
        </row>
        <row r="62">
          <cell r="A62" t="str">
            <v>F07a_09</v>
          </cell>
          <cell r="B62">
            <v>2009</v>
          </cell>
          <cell r="C62">
            <v>161.99906440043662</v>
          </cell>
          <cell r="D62">
            <v>160.29939186028381</v>
          </cell>
          <cell r="E62">
            <v>10280</v>
          </cell>
          <cell r="F62">
            <v>64.129629629629633</v>
          </cell>
        </row>
        <row r="63">
          <cell r="A63" t="str">
            <v>F07b_09</v>
          </cell>
          <cell r="B63">
            <v>2009</v>
          </cell>
          <cell r="C63">
            <v>162.00093940817285</v>
          </cell>
          <cell r="D63">
            <v>159.85595741349616</v>
          </cell>
          <cell r="E63">
            <v>10210</v>
          </cell>
          <cell r="F63">
            <v>63.870370370370374</v>
          </cell>
        </row>
        <row r="64">
          <cell r="A64" t="str">
            <v>F07c_09</v>
          </cell>
          <cell r="B64">
            <v>2009</v>
          </cell>
          <cell r="C64">
            <v>162.01293317857736</v>
          </cell>
          <cell r="D64">
            <v>159.558945448516</v>
          </cell>
          <cell r="E64">
            <v>9623</v>
          </cell>
          <cell r="F64">
            <v>60.314814814814817</v>
          </cell>
        </row>
        <row r="65">
          <cell r="A65" t="str">
            <v>F08a_09</v>
          </cell>
          <cell r="B65">
            <v>2009</v>
          </cell>
          <cell r="C65">
            <v>162.00375117224132</v>
          </cell>
          <cell r="D65">
            <v>159.73741794310723</v>
          </cell>
          <cell r="E65">
            <v>10220</v>
          </cell>
          <cell r="F65">
            <v>63.981481481481481</v>
          </cell>
        </row>
        <row r="66">
          <cell r="A66" t="str">
            <v>F08b_09</v>
          </cell>
          <cell r="B66">
            <v>2009</v>
          </cell>
          <cell r="C66">
            <v>161.98735613551631</v>
          </cell>
          <cell r="D66">
            <v>159.53963365213164</v>
          </cell>
          <cell r="E66">
            <v>9842</v>
          </cell>
          <cell r="F66">
            <v>61.685185185185183</v>
          </cell>
        </row>
        <row r="67">
          <cell r="A67" t="str">
            <v>F08c_09</v>
          </cell>
          <cell r="B67">
            <v>2009</v>
          </cell>
          <cell r="C67">
            <v>162.00681928884558</v>
          </cell>
          <cell r="D67">
            <v>159.78243221302159</v>
          </cell>
          <cell r="E67">
            <v>9841</v>
          </cell>
          <cell r="F67">
            <v>61.592592592592595</v>
          </cell>
        </row>
        <row r="68">
          <cell r="A68" t="str">
            <v>G07a_09</v>
          </cell>
          <cell r="B68">
            <v>2009</v>
          </cell>
          <cell r="C68">
            <v>161.99686356508101</v>
          </cell>
          <cell r="D68">
            <v>160.56804321310332</v>
          </cell>
          <cell r="E68">
            <v>9215</v>
          </cell>
          <cell r="F68">
            <v>57.388888888888886</v>
          </cell>
        </row>
        <row r="69">
          <cell r="A69" t="str">
            <v>G07b_09</v>
          </cell>
          <cell r="B69">
            <v>2009</v>
          </cell>
          <cell r="C69">
            <v>162.01067615658363</v>
          </cell>
          <cell r="D69">
            <v>158.59430604982205</v>
          </cell>
          <cell r="E69">
            <v>8913</v>
          </cell>
          <cell r="F69">
            <v>56.203703703703702</v>
          </cell>
        </row>
        <row r="70">
          <cell r="A70" t="str">
            <v>G07c_09</v>
          </cell>
          <cell r="B70">
            <v>2009</v>
          </cell>
          <cell r="C70">
            <v>162.01385189131594</v>
          </cell>
          <cell r="D70">
            <v>158.20458177943527</v>
          </cell>
          <cell r="E70">
            <v>5939</v>
          </cell>
          <cell r="F70">
            <v>37.543209876543209</v>
          </cell>
        </row>
        <row r="71">
          <cell r="A71" t="str">
            <v>G08a_09</v>
          </cell>
          <cell r="B71">
            <v>2009</v>
          </cell>
          <cell r="C71">
            <v>161.9946091644205</v>
          </cell>
          <cell r="D71">
            <v>159.77485333756144</v>
          </cell>
          <cell r="E71">
            <v>10077</v>
          </cell>
          <cell r="F71">
            <v>63.067901234567898</v>
          </cell>
        </row>
        <row r="72">
          <cell r="A72" t="str">
            <v>G08b_09</v>
          </cell>
          <cell r="B72">
            <v>2009</v>
          </cell>
          <cell r="C72">
            <v>162.00647249190939</v>
          </cell>
          <cell r="D72">
            <v>159.90291262135923</v>
          </cell>
          <cell r="E72">
            <v>9882</v>
          </cell>
          <cell r="F72">
            <v>61.802469135802468</v>
          </cell>
        </row>
        <row r="73">
          <cell r="A73" t="str">
            <v>G08c_09</v>
          </cell>
          <cell r="B73">
            <v>2009</v>
          </cell>
          <cell r="C73">
            <v>162.0060373216246</v>
          </cell>
          <cell r="D73">
            <v>160.04390779363337</v>
          </cell>
          <cell r="E73">
            <v>11664</v>
          </cell>
          <cell r="F73">
            <v>72.882716049382722</v>
          </cell>
        </row>
        <row r="74">
          <cell r="A74" t="str">
            <v>H08a_09</v>
          </cell>
          <cell r="B74">
            <v>2009</v>
          </cell>
          <cell r="C74">
            <v>161.98142414860683</v>
          </cell>
          <cell r="D74">
            <v>159.10216718266255</v>
          </cell>
          <cell r="E74">
            <v>5139</v>
          </cell>
          <cell r="F74">
            <v>32.296296296296298</v>
          </cell>
        </row>
        <row r="75">
          <cell r="A75" t="str">
            <v>H08b_09</v>
          </cell>
          <cell r="B75">
            <v>2009</v>
          </cell>
          <cell r="C75">
            <v>161.98323214801965</v>
          </cell>
          <cell r="D75">
            <v>159.87279560566637</v>
          </cell>
          <cell r="E75">
            <v>5530</v>
          </cell>
          <cell r="F75">
            <v>34.586419753086417</v>
          </cell>
        </row>
        <row r="76">
          <cell r="A76" t="str">
            <v>H08c_09</v>
          </cell>
          <cell r="B76">
            <v>2009</v>
          </cell>
          <cell r="C76">
            <v>161.97235711617483</v>
          </cell>
          <cell r="D76">
            <v>159.05864774000747</v>
          </cell>
          <cell r="E76">
            <v>4258</v>
          </cell>
          <cell r="F76">
            <v>26.765432098765434</v>
          </cell>
        </row>
        <row r="77">
          <cell r="A77" t="str">
            <v>B07b_10</v>
          </cell>
          <cell r="B77">
            <v>2010</v>
          </cell>
          <cell r="C77">
            <v>162.02749140893471</v>
          </cell>
          <cell r="D77">
            <v>160.13745704467354</v>
          </cell>
          <cell r="E77">
            <v>932</v>
          </cell>
          <cell r="F77">
            <v>5.8209876543209873</v>
          </cell>
        </row>
        <row r="78">
          <cell r="A78" t="str">
            <v>B07c_10</v>
          </cell>
          <cell r="B78">
            <v>2010</v>
          </cell>
          <cell r="C78">
            <v>162.03125</v>
          </cell>
          <cell r="D78">
            <v>158.4375</v>
          </cell>
          <cell r="E78">
            <v>1014</v>
          </cell>
          <cell r="F78">
            <v>6.4012345679012341</v>
          </cell>
        </row>
        <row r="79">
          <cell r="A79" t="str">
            <v>B09b_10</v>
          </cell>
          <cell r="B79">
            <v>2010</v>
          </cell>
          <cell r="C79">
            <v>161.98224852071007</v>
          </cell>
          <cell r="D79">
            <v>161.09467455621302</v>
          </cell>
          <cell r="E79">
            <v>2178</v>
          </cell>
          <cell r="F79">
            <v>13.518518518518519</v>
          </cell>
        </row>
        <row r="80">
          <cell r="A80" t="str">
            <v>B09c_10</v>
          </cell>
          <cell r="B80">
            <v>2010</v>
          </cell>
          <cell r="C80">
            <v>161.99804113614104</v>
          </cell>
          <cell r="D80">
            <v>160.95984329089129</v>
          </cell>
          <cell r="E80">
            <v>8217</v>
          </cell>
          <cell r="F80">
            <v>51.049382716049379</v>
          </cell>
        </row>
        <row r="81">
          <cell r="A81" t="str">
            <v>C07a_10</v>
          </cell>
          <cell r="B81">
            <v>2010</v>
          </cell>
          <cell r="C81">
            <v>162.16867469879517</v>
          </cell>
          <cell r="D81">
            <v>160.72289156626505</v>
          </cell>
          <cell r="E81">
            <v>667</v>
          </cell>
          <cell r="F81">
            <v>4.1543209876543212</v>
          </cell>
        </row>
        <row r="82">
          <cell r="A82" t="str">
            <v>C09a_10</v>
          </cell>
          <cell r="B82">
            <v>2010</v>
          </cell>
          <cell r="C82">
            <v>161.99937907482149</v>
          </cell>
          <cell r="D82">
            <v>160.74200558832661</v>
          </cell>
          <cell r="E82">
            <v>10355</v>
          </cell>
          <cell r="F82">
            <v>64.419753086419746</v>
          </cell>
        </row>
        <row r="83">
          <cell r="A83" t="str">
            <v>C09b_10</v>
          </cell>
          <cell r="B83">
            <v>2010</v>
          </cell>
          <cell r="C83">
            <v>162.01091901728844</v>
          </cell>
          <cell r="D83">
            <v>160.0242644828632</v>
          </cell>
          <cell r="E83">
            <v>10552</v>
          </cell>
          <cell r="F83">
            <v>65.944444444444443</v>
          </cell>
        </row>
        <row r="84">
          <cell r="A84" t="str">
            <v>C09c_10</v>
          </cell>
          <cell r="B84">
            <v>2010</v>
          </cell>
          <cell r="C84">
            <v>161.99279335735548</v>
          </cell>
          <cell r="D84">
            <v>160.47313175622747</v>
          </cell>
          <cell r="E84">
            <v>10243</v>
          </cell>
          <cell r="F84">
            <v>63.827160493827158</v>
          </cell>
        </row>
        <row r="85">
          <cell r="A85" t="str">
            <v>C10a_10</v>
          </cell>
          <cell r="B85">
            <v>2010</v>
          </cell>
          <cell r="C85">
            <v>161.98096885813149</v>
          </cell>
          <cell r="D85">
            <v>160.03460207612457</v>
          </cell>
          <cell r="E85">
            <v>3700</v>
          </cell>
          <cell r="F85">
            <v>23.117283950617285</v>
          </cell>
        </row>
        <row r="86">
          <cell r="A86" t="str">
            <v>C10b_10</v>
          </cell>
          <cell r="B86">
            <v>2010</v>
          </cell>
          <cell r="C86">
            <v>161.99064796259185</v>
          </cell>
          <cell r="D86">
            <v>160.18704074816299</v>
          </cell>
          <cell r="E86">
            <v>9592</v>
          </cell>
          <cell r="F86">
            <v>59.876543209876544</v>
          </cell>
        </row>
        <row r="87">
          <cell r="A87" t="str">
            <v>C10c_10</v>
          </cell>
          <cell r="B87">
            <v>2010</v>
          </cell>
          <cell r="C87">
            <v>162.02872531418311</v>
          </cell>
          <cell r="D87">
            <v>158.88689407540394</v>
          </cell>
          <cell r="E87">
            <v>3540</v>
          </cell>
          <cell r="F87">
            <v>22.283950617283949</v>
          </cell>
        </row>
        <row r="88">
          <cell r="A88" t="str">
            <v>D09a_10</v>
          </cell>
          <cell r="B88">
            <v>2010</v>
          </cell>
          <cell r="C88">
            <v>161.99770378874854</v>
          </cell>
          <cell r="D88">
            <v>160.06027554535015</v>
          </cell>
          <cell r="E88">
            <v>11153</v>
          </cell>
          <cell r="F88">
            <v>69.679012345679013</v>
          </cell>
        </row>
        <row r="89">
          <cell r="A89" t="str">
            <v>D09b_10</v>
          </cell>
          <cell r="B89">
            <v>2010</v>
          </cell>
          <cell r="C89">
            <v>161.9960988296489</v>
          </cell>
          <cell r="D89">
            <v>160.7119635890767</v>
          </cell>
          <cell r="E89">
            <v>9887</v>
          </cell>
          <cell r="F89">
            <v>61.518518518518519</v>
          </cell>
        </row>
        <row r="90">
          <cell r="A90" t="str">
            <v>D09c_10</v>
          </cell>
          <cell r="B90">
            <v>2010</v>
          </cell>
          <cell r="C90">
            <v>162.01082753286929</v>
          </cell>
          <cell r="D90">
            <v>160.89713843774166</v>
          </cell>
          <cell r="E90">
            <v>10402</v>
          </cell>
          <cell r="F90">
            <v>64.654320987654316</v>
          </cell>
        </row>
        <row r="91">
          <cell r="A91" t="str">
            <v>F05c_10</v>
          </cell>
          <cell r="B91">
            <v>2010</v>
          </cell>
          <cell r="C91">
            <v>162</v>
          </cell>
          <cell r="D91">
            <v>160.27659574468083</v>
          </cell>
          <cell r="E91">
            <v>93</v>
          </cell>
          <cell r="F91">
            <v>0.58024691358024694</v>
          </cell>
        </row>
        <row r="92">
          <cell r="A92" t="str">
            <v>F06c_10</v>
          </cell>
          <cell r="B92">
            <v>2010</v>
          </cell>
          <cell r="C92">
            <v>162.14574898785423</v>
          </cell>
          <cell r="D92">
            <v>161.13360323886639</v>
          </cell>
          <cell r="E92">
            <v>796</v>
          </cell>
          <cell r="F92">
            <v>4.9444444444444446</v>
          </cell>
        </row>
        <row r="93">
          <cell r="A93" t="str">
            <v>F09a_10</v>
          </cell>
          <cell r="B93">
            <v>2010</v>
          </cell>
          <cell r="C93">
            <v>162.00185356811863</v>
          </cell>
          <cell r="D93">
            <v>160.47265987025025</v>
          </cell>
          <cell r="E93">
            <v>10389</v>
          </cell>
          <cell r="F93">
            <v>64.740740740740748</v>
          </cell>
        </row>
        <row r="94">
          <cell r="A94" t="str">
            <v>F09b_10</v>
          </cell>
          <cell r="B94">
            <v>2010</v>
          </cell>
          <cell r="C94">
            <v>162.00972447325768</v>
          </cell>
          <cell r="D94">
            <v>161.05348460291734</v>
          </cell>
          <cell r="E94">
            <v>9937</v>
          </cell>
          <cell r="F94">
            <v>61.703703703703702</v>
          </cell>
        </row>
        <row r="95">
          <cell r="A95" t="str">
            <v>F09c_10</v>
          </cell>
          <cell r="B95">
            <v>2010</v>
          </cell>
          <cell r="C95">
            <v>162.00977155684669</v>
          </cell>
          <cell r="D95">
            <v>160.95338703287996</v>
          </cell>
          <cell r="E95">
            <v>12189</v>
          </cell>
          <cell r="F95">
            <v>75.73456790123457</v>
          </cell>
        </row>
        <row r="96">
          <cell r="A96" t="str">
            <v>G09a_10</v>
          </cell>
          <cell r="B96">
            <v>2010</v>
          </cell>
          <cell r="C96">
            <v>161.99224917468064</v>
          </cell>
          <cell r="D96">
            <v>160.6143246734606</v>
          </cell>
          <cell r="E96">
            <v>11190</v>
          </cell>
          <cell r="F96">
            <v>69.666666666666671</v>
          </cell>
        </row>
        <row r="97">
          <cell r="A97" t="str">
            <v>G09b_10</v>
          </cell>
          <cell r="B97">
            <v>2010</v>
          </cell>
          <cell r="C97">
            <v>162.01033505584263</v>
          </cell>
          <cell r="D97">
            <v>160.89348224704116</v>
          </cell>
          <cell r="E97">
            <v>9652</v>
          </cell>
          <cell r="F97">
            <v>59.993827160493829</v>
          </cell>
        </row>
        <row r="98">
          <cell r="A98" t="str">
            <v>G09c_10</v>
          </cell>
          <cell r="B98">
            <v>2010</v>
          </cell>
          <cell r="C98">
            <v>161.99610370148358</v>
          </cell>
          <cell r="D98">
            <v>160.66237074778959</v>
          </cell>
          <cell r="E98">
            <v>10721</v>
          </cell>
          <cell r="F98">
            <v>66.728395061728392</v>
          </cell>
        </row>
        <row r="99">
          <cell r="A99" t="str">
            <v>H09a_10</v>
          </cell>
          <cell r="B99">
            <v>2010</v>
          </cell>
          <cell r="C99">
            <v>162.00062912865681</v>
          </cell>
          <cell r="D99">
            <v>160.58508965083359</v>
          </cell>
          <cell r="E99">
            <v>10210</v>
          </cell>
          <cell r="F99">
            <v>63.580246913580247</v>
          </cell>
        </row>
        <row r="100">
          <cell r="A100" t="str">
            <v>H09b_10</v>
          </cell>
          <cell r="B100">
            <v>2010</v>
          </cell>
          <cell r="C100">
            <v>162.02346041055719</v>
          </cell>
          <cell r="D100">
            <v>160.11730205278593</v>
          </cell>
          <cell r="E100">
            <v>2184</v>
          </cell>
          <cell r="F100">
            <v>13.641975308641975</v>
          </cell>
        </row>
        <row r="101">
          <cell r="A101" t="str">
            <v>H09c_10</v>
          </cell>
          <cell r="B101">
            <v>2010</v>
          </cell>
          <cell r="C101">
            <v>162.11382113821136</v>
          </cell>
          <cell r="D101">
            <v>160.48780487804876</v>
          </cell>
          <cell r="E101">
            <v>987</v>
          </cell>
          <cell r="F101">
            <v>6.1543209876543212</v>
          </cell>
        </row>
        <row r="102">
          <cell r="A102" t="str">
            <v>C05c_11</v>
          </cell>
          <cell r="B102">
            <v>2011</v>
          </cell>
          <cell r="C102">
            <v>161.98801198801209</v>
          </cell>
          <cell r="D102">
            <v>158.79120879120887</v>
          </cell>
          <cell r="E102">
            <v>3179</v>
          </cell>
          <cell r="F102">
            <v>20.018518518518519</v>
          </cell>
        </row>
        <row r="103">
          <cell r="A103" t="str">
            <v>C06a_11</v>
          </cell>
          <cell r="B103">
            <v>2011</v>
          </cell>
          <cell r="C103">
            <v>162.00308166409849</v>
          </cell>
          <cell r="D103">
            <v>160.50847457627106</v>
          </cell>
          <cell r="E103">
            <v>10417</v>
          </cell>
          <cell r="F103">
            <v>64.901234567901241</v>
          </cell>
        </row>
        <row r="104">
          <cell r="A104" t="str">
            <v>C10c_11</v>
          </cell>
          <cell r="B104">
            <v>2011</v>
          </cell>
          <cell r="C104">
            <v>162.00945626477545</v>
          </cell>
          <cell r="D104">
            <v>161.01654846335703</v>
          </cell>
          <cell r="E104">
            <v>6811</v>
          </cell>
          <cell r="F104">
            <v>42.302469135802468</v>
          </cell>
        </row>
        <row r="105">
          <cell r="A105" t="str">
            <v>C11b_11</v>
          </cell>
          <cell r="B105">
            <v>2011</v>
          </cell>
          <cell r="C105">
            <v>161.63522012578616</v>
          </cell>
          <cell r="D105">
            <v>159.74842767295596</v>
          </cell>
          <cell r="E105">
            <v>254</v>
          </cell>
          <cell r="F105">
            <v>1.5864197530864197</v>
          </cell>
        </row>
        <row r="106">
          <cell r="A106" t="str">
            <v>C11c_11</v>
          </cell>
          <cell r="B106">
            <v>2011</v>
          </cell>
          <cell r="C106">
            <v>162.00204290091932</v>
          </cell>
          <cell r="D106">
            <v>160.98059244126662</v>
          </cell>
          <cell r="E106">
            <v>1576</v>
          </cell>
          <cell r="F106">
            <v>9.7901234567901234</v>
          </cell>
        </row>
        <row r="107">
          <cell r="A107" t="str">
            <v>D05a_11</v>
          </cell>
          <cell r="B107">
            <v>2011</v>
          </cell>
          <cell r="C107">
            <v>162.00814111261866</v>
          </cell>
          <cell r="D107">
            <v>160.21031207598367</v>
          </cell>
          <cell r="E107">
            <v>4723</v>
          </cell>
          <cell r="F107">
            <v>29.481481481481481</v>
          </cell>
        </row>
        <row r="108">
          <cell r="A108" t="str">
            <v>D05b_11</v>
          </cell>
          <cell r="B108">
            <v>2011</v>
          </cell>
          <cell r="C108">
            <v>162.01093815734126</v>
          </cell>
          <cell r="D108">
            <v>160.2650399663442</v>
          </cell>
          <cell r="E108">
            <v>7619</v>
          </cell>
          <cell r="F108">
            <v>47.543209876543209</v>
          </cell>
        </row>
        <row r="109">
          <cell r="A109" t="str">
            <v>D05c_11</v>
          </cell>
          <cell r="B109">
            <v>2011</v>
          </cell>
          <cell r="C109">
            <v>162.0090148100449</v>
          </cell>
          <cell r="D109">
            <v>159.19725262931945</v>
          </cell>
          <cell r="E109">
            <v>7417</v>
          </cell>
          <cell r="F109">
            <v>46.592592592592595</v>
          </cell>
        </row>
        <row r="110">
          <cell r="A110" t="str">
            <v>D10a_11</v>
          </cell>
          <cell r="B110">
            <v>2011</v>
          </cell>
          <cell r="C110">
            <v>161.99267865669276</v>
          </cell>
          <cell r="D110">
            <v>158.90498169664181</v>
          </cell>
          <cell r="E110">
            <v>9984</v>
          </cell>
          <cell r="F110">
            <v>62.827160493827158</v>
          </cell>
        </row>
        <row r="111">
          <cell r="A111" t="str">
            <v>D10b_11</v>
          </cell>
          <cell r="B111">
            <v>2011</v>
          </cell>
          <cell r="C111">
            <v>161.98770491803293</v>
          </cell>
          <cell r="D111">
            <v>160.68989071038266</v>
          </cell>
          <cell r="E111">
            <v>9410</v>
          </cell>
          <cell r="F111">
            <v>58.555555555555557</v>
          </cell>
        </row>
        <row r="112">
          <cell r="A112" t="str">
            <v>D10c_11</v>
          </cell>
          <cell r="B112">
            <v>2011</v>
          </cell>
          <cell r="C112">
            <v>161.99349304939386</v>
          </cell>
          <cell r="D112">
            <v>160.54421768707502</v>
          </cell>
          <cell r="E112">
            <v>10856</v>
          </cell>
          <cell r="F112">
            <v>67.617283950617278</v>
          </cell>
        </row>
        <row r="113">
          <cell r="A113" t="str">
            <v>D11a_11</v>
          </cell>
          <cell r="B113">
            <v>2011</v>
          </cell>
          <cell r="C113">
            <v>161.95121951219511</v>
          </cell>
          <cell r="D113">
            <v>160.79268292682926</v>
          </cell>
          <cell r="E113">
            <v>2637</v>
          </cell>
          <cell r="F113">
            <v>16.395061728395063</v>
          </cell>
        </row>
        <row r="114">
          <cell r="A114" t="str">
            <v>D11b_11</v>
          </cell>
          <cell r="B114">
            <v>2011</v>
          </cell>
          <cell r="C114">
            <v>161.97701149425288</v>
          </cell>
          <cell r="D114">
            <v>161.05747126436782</v>
          </cell>
          <cell r="E114">
            <v>3503</v>
          </cell>
          <cell r="F114">
            <v>21.746913580246915</v>
          </cell>
        </row>
        <row r="115">
          <cell r="A115" t="str">
            <v>D11c_11</v>
          </cell>
          <cell r="B115">
            <v>2011</v>
          </cell>
          <cell r="C115">
            <v>161.9824840764332</v>
          </cell>
          <cell r="D115">
            <v>158.59872611464974</v>
          </cell>
          <cell r="E115">
            <v>3984</v>
          </cell>
          <cell r="F115">
            <v>25.117283950617285</v>
          </cell>
        </row>
        <row r="116">
          <cell r="A116" t="str">
            <v>E05a_11</v>
          </cell>
          <cell r="B116">
            <v>2011</v>
          </cell>
          <cell r="C116">
            <v>161.97916666666654</v>
          </cell>
          <cell r="D116">
            <v>155.90277777777766</v>
          </cell>
          <cell r="E116">
            <v>4490</v>
          </cell>
          <cell r="F116">
            <v>28.796296296296298</v>
          </cell>
        </row>
        <row r="117">
          <cell r="A117" t="str">
            <v>E05c_11</v>
          </cell>
          <cell r="B117">
            <v>2011</v>
          </cell>
          <cell r="C117">
            <v>162.01382886776153</v>
          </cell>
          <cell r="D117">
            <v>158.98876404494388</v>
          </cell>
          <cell r="E117">
            <v>3679</v>
          </cell>
          <cell r="F117">
            <v>23.141975308641975</v>
          </cell>
        </row>
        <row r="118">
          <cell r="A118" t="str">
            <v>E11a_11</v>
          </cell>
          <cell r="B118">
            <v>2011</v>
          </cell>
          <cell r="C118">
            <v>162.00956937799035</v>
          </cell>
          <cell r="D118">
            <v>160.38277511961715</v>
          </cell>
          <cell r="E118">
            <v>5028</v>
          </cell>
          <cell r="F118">
            <v>31.351851851851851</v>
          </cell>
        </row>
        <row r="119">
          <cell r="A119" t="str">
            <v>F05a_11</v>
          </cell>
          <cell r="B119">
            <v>2011</v>
          </cell>
          <cell r="C119">
            <v>161.98243412797987</v>
          </cell>
          <cell r="D119">
            <v>158.67837724801333</v>
          </cell>
          <cell r="E119">
            <v>3794</v>
          </cell>
          <cell r="F119">
            <v>23.907407407407408</v>
          </cell>
        </row>
        <row r="120">
          <cell r="A120" t="str">
            <v>F05b_11</v>
          </cell>
          <cell r="B120">
            <v>2011</v>
          </cell>
          <cell r="C120">
            <v>162.01287699085017</v>
          </cell>
          <cell r="D120">
            <v>152.49068112504199</v>
          </cell>
          <cell r="E120">
            <v>4500</v>
          </cell>
          <cell r="F120">
            <v>29.512345679012345</v>
          </cell>
        </row>
        <row r="121">
          <cell r="A121" t="str">
            <v>F05c_11</v>
          </cell>
          <cell r="B121">
            <v>2011</v>
          </cell>
          <cell r="C121">
            <v>161.97649894546529</v>
          </cell>
          <cell r="D121">
            <v>154.11268454353703</v>
          </cell>
          <cell r="E121">
            <v>5115</v>
          </cell>
          <cell r="F121">
            <v>33.185185185185183</v>
          </cell>
        </row>
        <row r="122">
          <cell r="A122" t="str">
            <v>G05a_11</v>
          </cell>
          <cell r="B122">
            <v>2011</v>
          </cell>
          <cell r="C122">
            <v>161.99391528200323</v>
          </cell>
          <cell r="D122">
            <v>155.41773929323656</v>
          </cell>
          <cell r="E122">
            <v>6641</v>
          </cell>
          <cell r="F122">
            <v>42.728395061728392</v>
          </cell>
        </row>
        <row r="123">
          <cell r="A123" t="str">
            <v>G05b_11</v>
          </cell>
          <cell r="B123">
            <v>2011</v>
          </cell>
          <cell r="C123">
            <v>162.00049031625409</v>
          </cell>
          <cell r="D123">
            <v>150.96837460161817</v>
          </cell>
          <cell r="E123">
            <v>6158</v>
          </cell>
          <cell r="F123">
            <v>40.790123456790127</v>
          </cell>
        </row>
        <row r="124">
          <cell r="A124" t="str">
            <v>G05c_11</v>
          </cell>
          <cell r="B124">
            <v>2011</v>
          </cell>
          <cell r="C124">
            <v>162.02071088720959</v>
          </cell>
          <cell r="D124">
            <v>154.24013434088997</v>
          </cell>
          <cell r="E124">
            <v>5511</v>
          </cell>
          <cell r="F124">
            <v>35.73456790123457</v>
          </cell>
        </row>
        <row r="125">
          <cell r="A125" t="str">
            <v>G06a_11</v>
          </cell>
          <cell r="B125">
            <v>2011</v>
          </cell>
          <cell r="C125">
            <v>161.99074074074051</v>
          </cell>
          <cell r="D125">
            <v>158.87345679012321</v>
          </cell>
          <cell r="E125">
            <v>10295</v>
          </cell>
          <cell r="F125">
            <v>64.796296296296291</v>
          </cell>
        </row>
        <row r="126">
          <cell r="A126" t="str">
            <v>G06b_11</v>
          </cell>
          <cell r="B126">
            <v>2011</v>
          </cell>
          <cell r="C126">
            <v>162</v>
          </cell>
          <cell r="D126">
            <v>159.58181818181819</v>
          </cell>
          <cell r="E126">
            <v>8777</v>
          </cell>
          <cell r="F126">
            <v>55</v>
          </cell>
        </row>
        <row r="127">
          <cell r="A127" t="str">
            <v>G06c_11</v>
          </cell>
          <cell r="B127">
            <v>2011</v>
          </cell>
          <cell r="C127">
            <v>162.0047309284447</v>
          </cell>
          <cell r="D127">
            <v>159.19574216439977</v>
          </cell>
          <cell r="E127">
            <v>10768</v>
          </cell>
          <cell r="F127">
            <v>67.641975308641975</v>
          </cell>
        </row>
        <row r="128">
          <cell r="A128" t="str">
            <v>G07b_11</v>
          </cell>
          <cell r="B128">
            <v>2011</v>
          </cell>
          <cell r="C128">
            <v>161.95372750642676</v>
          </cell>
          <cell r="D128">
            <v>157.0694087403599</v>
          </cell>
          <cell r="E128">
            <v>1222</v>
          </cell>
          <cell r="F128">
            <v>7.7777777777777777</v>
          </cell>
        </row>
        <row r="129">
          <cell r="A129" t="str">
            <v>G07c_11</v>
          </cell>
          <cell r="B129">
            <v>2011</v>
          </cell>
          <cell r="C129">
            <v>162.02666666666667</v>
          </cell>
          <cell r="D129">
            <v>159.04</v>
          </cell>
          <cell r="E129">
            <v>2982</v>
          </cell>
          <cell r="F129">
            <v>18.753086419753085</v>
          </cell>
        </row>
        <row r="130">
          <cell r="A130" t="str">
            <v>G10c_11</v>
          </cell>
          <cell r="B130">
            <v>2011</v>
          </cell>
          <cell r="C130">
            <v>143</v>
          </cell>
          <cell r="D130">
            <v>141.8262150220913</v>
          </cell>
          <cell r="E130">
            <v>963</v>
          </cell>
          <cell r="F130">
            <v>6.7972027972027975</v>
          </cell>
        </row>
        <row r="131">
          <cell r="A131" t="str">
            <v>H05a_11</v>
          </cell>
          <cell r="B131">
            <v>2011</v>
          </cell>
          <cell r="C131">
            <v>161.99460916442055</v>
          </cell>
          <cell r="D131">
            <v>153.09973045822107</v>
          </cell>
          <cell r="E131">
            <v>5112</v>
          </cell>
          <cell r="F131">
            <v>33.388888888888886</v>
          </cell>
        </row>
        <row r="132">
          <cell r="A132" t="str">
            <v>H06c_11</v>
          </cell>
          <cell r="B132">
            <v>2011</v>
          </cell>
          <cell r="C132">
            <v>162.22222222222223</v>
          </cell>
          <cell r="D132">
            <v>160.31746031746033</v>
          </cell>
          <cell r="E132">
            <v>505</v>
          </cell>
          <cell r="F132">
            <v>3.1543209876543208</v>
          </cell>
        </row>
        <row r="133">
          <cell r="A133" t="str">
            <v>H07a_11</v>
          </cell>
          <cell r="B133">
            <v>2011</v>
          </cell>
          <cell r="C133">
            <v>162.00213371266048</v>
          </cell>
          <cell r="D133">
            <v>156.84566145092506</v>
          </cell>
          <cell r="E133">
            <v>8821</v>
          </cell>
          <cell r="F133">
            <v>56.24074074074074</v>
          </cell>
        </row>
        <row r="134">
          <cell r="A134" t="str">
            <v>H07b_11</v>
          </cell>
          <cell r="B134">
            <v>2011</v>
          </cell>
          <cell r="C134">
            <v>162.01007838745801</v>
          </cell>
          <cell r="D134">
            <v>151.62374020156776</v>
          </cell>
          <cell r="E134">
            <v>5416</v>
          </cell>
          <cell r="F134">
            <v>35.722222222222221</v>
          </cell>
        </row>
        <row r="135">
          <cell r="A135" t="str">
            <v>H07c_11</v>
          </cell>
          <cell r="B135">
            <v>2011</v>
          </cell>
          <cell r="C135">
            <v>162.0012870012871</v>
          </cell>
          <cell r="D135">
            <v>158.81595881595891</v>
          </cell>
          <cell r="E135">
            <v>4936</v>
          </cell>
          <cell r="F135">
            <v>31.080246913580247</v>
          </cell>
        </row>
        <row r="136">
          <cell r="A136" t="str">
            <v>H08a_11</v>
          </cell>
          <cell r="B136">
            <v>2011</v>
          </cell>
          <cell r="C136">
            <v>161.98991288399847</v>
          </cell>
          <cell r="D136">
            <v>155.29573590096314</v>
          </cell>
          <cell r="E136">
            <v>3387</v>
          </cell>
          <cell r="F136">
            <v>21.808641975308642</v>
          </cell>
        </row>
        <row r="137">
          <cell r="A137" t="str">
            <v>H08b_11</v>
          </cell>
          <cell r="B137">
            <v>2011</v>
          </cell>
          <cell r="C137">
            <v>161.97757390417968</v>
          </cell>
          <cell r="D137">
            <v>156.81277607883138</v>
          </cell>
          <cell r="E137">
            <v>4615</v>
          </cell>
          <cell r="F137">
            <v>29.425925925925927</v>
          </cell>
        </row>
        <row r="138">
          <cell r="A138" t="str">
            <v>H08c_11</v>
          </cell>
          <cell r="B138">
            <v>2011</v>
          </cell>
          <cell r="C138">
            <v>162.01890614449724</v>
          </cell>
          <cell r="D138">
            <v>158.67656988521296</v>
          </cell>
          <cell r="E138">
            <v>4700</v>
          </cell>
          <cell r="F138">
            <v>29.623456790123456</v>
          </cell>
        </row>
        <row r="139">
          <cell r="A139" t="str">
            <v>H09b_11</v>
          </cell>
          <cell r="B139">
            <v>2011</v>
          </cell>
          <cell r="C139">
            <v>162.00080677692634</v>
          </cell>
          <cell r="D139">
            <v>159.74183138362258</v>
          </cell>
          <cell r="E139">
            <v>7920</v>
          </cell>
          <cell r="F139">
            <v>49.580246913580247</v>
          </cell>
        </row>
        <row r="140">
          <cell r="A140" t="str">
            <v>H09c_11</v>
          </cell>
          <cell r="B140">
            <v>2011</v>
          </cell>
          <cell r="C140">
            <v>161.99180047830552</v>
          </cell>
          <cell r="D140">
            <v>159.85650837034515</v>
          </cell>
          <cell r="E140">
            <v>9358</v>
          </cell>
          <cell r="F140">
            <v>58.537037037037038</v>
          </cell>
        </row>
        <row r="141">
          <cell r="A141" t="str">
            <v>H10a_11</v>
          </cell>
          <cell r="B141">
            <v>2011</v>
          </cell>
          <cell r="C141">
            <v>143.03256807261079</v>
          </cell>
          <cell r="D141">
            <v>141.96476241324078</v>
          </cell>
          <cell r="E141">
            <v>2659</v>
          </cell>
          <cell r="F141">
            <v>18.734265734265733</v>
          </cell>
        </row>
        <row r="142">
          <cell r="A142" t="str">
            <v>H10b_11</v>
          </cell>
          <cell r="B142">
            <v>2011</v>
          </cell>
          <cell r="C142">
            <v>143.01175015460737</v>
          </cell>
          <cell r="D142">
            <v>140.75448361162654</v>
          </cell>
          <cell r="E142">
            <v>4552</v>
          </cell>
          <cell r="F142">
            <v>32.34265734265734</v>
          </cell>
        </row>
        <row r="143">
          <cell r="A143" t="str">
            <v>H10c_11</v>
          </cell>
          <cell r="B143">
            <v>2011</v>
          </cell>
          <cell r="C143">
            <v>161.9940029985008</v>
          </cell>
          <cell r="D143">
            <v>159.8700649675163</v>
          </cell>
          <cell r="E143">
            <v>6398</v>
          </cell>
          <cell r="F143">
            <v>40.018518518518519</v>
          </cell>
        </row>
        <row r="144">
          <cell r="A144" t="str">
            <v>I07a_11</v>
          </cell>
          <cell r="B144">
            <v>2011</v>
          </cell>
          <cell r="C144">
            <v>161.98671497584567</v>
          </cell>
          <cell r="D144">
            <v>159.29951690821281</v>
          </cell>
          <cell r="E144">
            <v>5276</v>
          </cell>
          <cell r="F144">
            <v>33.117283950617285</v>
          </cell>
        </row>
        <row r="145">
          <cell r="A145" t="str">
            <v>I07b_11</v>
          </cell>
          <cell r="B145">
            <v>2011</v>
          </cell>
          <cell r="C145">
            <v>161.9979919678716</v>
          </cell>
          <cell r="D145">
            <v>157.88152610441776</v>
          </cell>
          <cell r="E145">
            <v>3145</v>
          </cell>
          <cell r="F145">
            <v>19.919753086419753</v>
          </cell>
        </row>
        <row r="146">
          <cell r="A146" t="str">
            <v>I08a_11</v>
          </cell>
          <cell r="B146">
            <v>2011</v>
          </cell>
          <cell r="C146">
            <v>161.96636481241896</v>
          </cell>
          <cell r="D146">
            <v>159.24967658473463</v>
          </cell>
          <cell r="E146">
            <v>3693</v>
          </cell>
          <cell r="F146">
            <v>23.185185185185187</v>
          </cell>
        </row>
        <row r="147">
          <cell r="A147" t="str">
            <v>I08b_11</v>
          </cell>
          <cell r="B147">
            <v>2011</v>
          </cell>
          <cell r="C147">
            <v>162.04238921001905</v>
          </cell>
          <cell r="D147">
            <v>153.7572254335258</v>
          </cell>
          <cell r="E147">
            <v>2394</v>
          </cell>
          <cell r="F147">
            <v>15.574074074074074</v>
          </cell>
        </row>
        <row r="148">
          <cell r="A148" t="str">
            <v>I09a_11</v>
          </cell>
          <cell r="B148">
            <v>2011</v>
          </cell>
          <cell r="C148">
            <v>162.01095461658846</v>
          </cell>
          <cell r="D148">
            <v>159.89827856025045</v>
          </cell>
          <cell r="E148">
            <v>4087</v>
          </cell>
          <cell r="F148">
            <v>25.561728395061728</v>
          </cell>
        </row>
        <row r="149">
          <cell r="A149" t="str">
            <v>I09b_11</v>
          </cell>
          <cell r="B149">
            <v>2011</v>
          </cell>
          <cell r="C149">
            <v>161.89839572192517</v>
          </cell>
          <cell r="D149">
            <v>156.68449197860966</v>
          </cell>
          <cell r="E149">
            <v>1172</v>
          </cell>
          <cell r="F149">
            <v>7.4753086419753085</v>
          </cell>
        </row>
        <row r="150">
          <cell r="A150" t="str">
            <v>I10a_11</v>
          </cell>
          <cell r="B150">
            <v>2011</v>
          </cell>
          <cell r="C150">
            <v>161.98591229266023</v>
          </cell>
          <cell r="D150">
            <v>158.28220858895656</v>
          </cell>
          <cell r="E150">
            <v>6966</v>
          </cell>
          <cell r="F150">
            <v>44.006172839506171</v>
          </cell>
        </row>
        <row r="151">
          <cell r="A151" t="str">
            <v>I10b_11</v>
          </cell>
          <cell r="B151">
            <v>2011</v>
          </cell>
          <cell r="C151">
            <v>161.99701937406854</v>
          </cell>
          <cell r="D151">
            <v>158.47988077496271</v>
          </cell>
          <cell r="E151">
            <v>5317</v>
          </cell>
          <cell r="F151">
            <v>33.549382716049379</v>
          </cell>
        </row>
        <row r="152">
          <cell r="A152" t="str">
            <v>I10c_11</v>
          </cell>
          <cell r="B152">
            <v>2011</v>
          </cell>
          <cell r="C152">
            <v>162.02480992396957</v>
          </cell>
          <cell r="D152">
            <v>158.74349739895956</v>
          </cell>
          <cell r="E152">
            <v>3967</v>
          </cell>
          <cell r="F152">
            <v>24.993827160493826</v>
          </cell>
        </row>
        <row r="153">
          <cell r="A153" t="str">
            <v>J10a_11</v>
          </cell>
          <cell r="B153">
            <v>2011</v>
          </cell>
          <cell r="C153">
            <v>162.00227531285555</v>
          </cell>
          <cell r="D153">
            <v>160.2957906712173</v>
          </cell>
          <cell r="E153">
            <v>1409</v>
          </cell>
          <cell r="F153">
            <v>8.7901234567901234</v>
          </cell>
        </row>
        <row r="154">
          <cell r="A154" t="str">
            <v>C11b_12</v>
          </cell>
          <cell r="B154">
            <v>2012</v>
          </cell>
          <cell r="C154">
            <v>162.08955223880596</v>
          </cell>
          <cell r="D154">
            <v>155.22388059701493</v>
          </cell>
          <cell r="E154">
            <v>520</v>
          </cell>
          <cell r="F154">
            <v>3.3518518518518516</v>
          </cell>
        </row>
        <row r="155">
          <cell r="A155" t="str">
            <v>C12a_12</v>
          </cell>
          <cell r="B155">
            <v>2012</v>
          </cell>
          <cell r="C155">
            <v>162.03821656050957</v>
          </cell>
          <cell r="D155">
            <v>159.23566878980893</v>
          </cell>
          <cell r="E155">
            <v>1250</v>
          </cell>
          <cell r="F155">
            <v>7.8518518518518521</v>
          </cell>
        </row>
        <row r="156">
          <cell r="A156" t="str">
            <v>C12b_12</v>
          </cell>
          <cell r="B156">
            <v>2012</v>
          </cell>
          <cell r="C156">
            <v>161.99156372401328</v>
          </cell>
          <cell r="D156">
            <v>160.34950286230793</v>
          </cell>
          <cell r="E156">
            <v>10644</v>
          </cell>
          <cell r="F156">
            <v>66.376543209876544</v>
          </cell>
        </row>
        <row r="157">
          <cell r="A157" t="str">
            <v>C13a_12</v>
          </cell>
          <cell r="B157">
            <v>2012</v>
          </cell>
          <cell r="C157">
            <v>161.75548589341693</v>
          </cell>
          <cell r="D157">
            <v>159.24764890282131</v>
          </cell>
          <cell r="E157">
            <v>508</v>
          </cell>
          <cell r="F157">
            <v>3.1851851851851851</v>
          </cell>
        </row>
        <row r="158">
          <cell r="A158" t="str">
            <v>C13b_12</v>
          </cell>
          <cell r="B158">
            <v>2012</v>
          </cell>
          <cell r="C158">
            <v>161.98372966207759</v>
          </cell>
          <cell r="D158">
            <v>159.6057571964956</v>
          </cell>
          <cell r="E158">
            <v>5101</v>
          </cell>
          <cell r="F158">
            <v>31.956790123456791</v>
          </cell>
        </row>
        <row r="159">
          <cell r="A159" t="str">
            <v>C13c_12</v>
          </cell>
          <cell r="B159">
            <v>2012</v>
          </cell>
          <cell r="C159">
            <v>161.98937230156093</v>
          </cell>
          <cell r="D159">
            <v>160.86017934241116</v>
          </cell>
          <cell r="E159">
            <v>9687</v>
          </cell>
          <cell r="F159">
            <v>60.216049382716051</v>
          </cell>
        </row>
        <row r="160">
          <cell r="A160" t="str">
            <v>C14b_12</v>
          </cell>
          <cell r="B160">
            <v>2012</v>
          </cell>
          <cell r="C160">
            <v>162.02531645569618</v>
          </cell>
          <cell r="D160">
            <v>157.34177215189874</v>
          </cell>
          <cell r="E160">
            <v>1243</v>
          </cell>
          <cell r="F160">
            <v>7.9012345679012341</v>
          </cell>
        </row>
        <row r="161">
          <cell r="A161" t="str">
            <v>C14c_12</v>
          </cell>
          <cell r="B161">
            <v>2012</v>
          </cell>
          <cell r="C161">
            <v>161.99494949494948</v>
          </cell>
          <cell r="D161">
            <v>157.53367003367003</v>
          </cell>
          <cell r="E161">
            <v>7486</v>
          </cell>
          <cell r="F161">
            <v>47.518518518518519</v>
          </cell>
        </row>
        <row r="162">
          <cell r="A162" t="str">
            <v>D13a_12</v>
          </cell>
          <cell r="B162">
            <v>2012</v>
          </cell>
          <cell r="C162">
            <v>161.9947043248014</v>
          </cell>
          <cell r="D162">
            <v>160.42365401588702</v>
          </cell>
          <cell r="E162">
            <v>9088</v>
          </cell>
          <cell r="F162">
            <v>56.648148148148145</v>
          </cell>
        </row>
        <row r="163">
          <cell r="A163" t="str">
            <v>D13b_12</v>
          </cell>
          <cell r="B163">
            <v>2012</v>
          </cell>
          <cell r="C163">
            <v>162.00806563760256</v>
          </cell>
          <cell r="D163">
            <v>160.5618133778334</v>
          </cell>
          <cell r="E163">
            <v>11546</v>
          </cell>
          <cell r="F163">
            <v>71.913580246913583</v>
          </cell>
        </row>
        <row r="164">
          <cell r="A164" t="str">
            <v>D13c_12</v>
          </cell>
          <cell r="B164">
            <v>2012</v>
          </cell>
          <cell r="C164">
            <v>161.99722607489596</v>
          </cell>
          <cell r="D164">
            <v>159.17706888580676</v>
          </cell>
          <cell r="E164">
            <v>10329</v>
          </cell>
          <cell r="F164">
            <v>64.888888888888886</v>
          </cell>
        </row>
        <row r="165">
          <cell r="A165" t="str">
            <v>D14a_12</v>
          </cell>
          <cell r="B165">
            <v>2012</v>
          </cell>
          <cell r="C165">
            <v>161.99652274702984</v>
          </cell>
          <cell r="D165">
            <v>158.24398725007245</v>
          </cell>
          <cell r="E165">
            <v>10922</v>
          </cell>
          <cell r="F165">
            <v>69.018518518518519</v>
          </cell>
        </row>
        <row r="166">
          <cell r="A166" t="str">
            <v>D14b_12</v>
          </cell>
          <cell r="B166">
            <v>2012</v>
          </cell>
          <cell r="C166">
            <v>162.00305810397552</v>
          </cell>
          <cell r="D166">
            <v>159.5183486238532</v>
          </cell>
          <cell r="E166">
            <v>12519</v>
          </cell>
          <cell r="F166">
            <v>78.481481481481481</v>
          </cell>
        </row>
        <row r="167">
          <cell r="A167" t="str">
            <v>D14c_12</v>
          </cell>
          <cell r="B167">
            <v>2012</v>
          </cell>
          <cell r="C167">
            <v>161.99357707509881</v>
          </cell>
          <cell r="D167">
            <v>158.90563241106722</v>
          </cell>
          <cell r="E167">
            <v>12865</v>
          </cell>
          <cell r="F167">
            <v>80.956790123456784</v>
          </cell>
        </row>
        <row r="168">
          <cell r="A168" t="str">
            <v>E12a_12</v>
          </cell>
          <cell r="B168">
            <v>2012</v>
          </cell>
          <cell r="C168">
            <v>162.01421800947867</v>
          </cell>
          <cell r="D168">
            <v>158.29383886255923</v>
          </cell>
          <cell r="E168">
            <v>6680</v>
          </cell>
          <cell r="F168">
            <v>42.203703703703702</v>
          </cell>
        </row>
        <row r="169">
          <cell r="A169" t="str">
            <v>E12b_12</v>
          </cell>
          <cell r="B169">
            <v>2012</v>
          </cell>
          <cell r="C169">
            <v>161.98686371100163</v>
          </cell>
          <cell r="D169">
            <v>158.73563218390805</v>
          </cell>
          <cell r="E169">
            <v>9667</v>
          </cell>
          <cell r="F169">
            <v>60.895061728395063</v>
          </cell>
        </row>
        <row r="170">
          <cell r="A170" t="str">
            <v>E12c_12</v>
          </cell>
          <cell r="B170">
            <v>2012</v>
          </cell>
          <cell r="C170">
            <v>161.98839340256566</v>
          </cell>
          <cell r="D170">
            <v>160.81246182040317</v>
          </cell>
          <cell r="E170">
            <v>10530</v>
          </cell>
          <cell r="F170">
            <v>65.475308641975303</v>
          </cell>
        </row>
        <row r="171">
          <cell r="A171" t="str">
            <v>E13a_12</v>
          </cell>
          <cell r="B171">
            <v>2012</v>
          </cell>
          <cell r="C171">
            <v>162.00068282690339</v>
          </cell>
          <cell r="D171">
            <v>160.03755547968589</v>
          </cell>
          <cell r="E171">
            <v>9375</v>
          </cell>
          <cell r="F171">
            <v>58.580246913580247</v>
          </cell>
        </row>
        <row r="172">
          <cell r="A172" t="str">
            <v>E13b_12</v>
          </cell>
          <cell r="B172">
            <v>2012</v>
          </cell>
          <cell r="C172">
            <v>162.0123203285421</v>
          </cell>
          <cell r="D172">
            <v>160.03790870320643</v>
          </cell>
          <cell r="E172">
            <v>10132</v>
          </cell>
          <cell r="F172">
            <v>63.314814814814817</v>
          </cell>
        </row>
        <row r="173">
          <cell r="A173" t="str">
            <v>E13c_12</v>
          </cell>
          <cell r="B173">
            <v>2012</v>
          </cell>
          <cell r="C173">
            <v>162.00170842824602</v>
          </cell>
          <cell r="D173">
            <v>159.79498861047838</v>
          </cell>
          <cell r="E173">
            <v>11224</v>
          </cell>
          <cell r="F173">
            <v>70.240740740740748</v>
          </cell>
        </row>
        <row r="174">
          <cell r="A174" t="str">
            <v>E14a_12</v>
          </cell>
          <cell r="B174">
            <v>2012</v>
          </cell>
          <cell r="C174">
            <v>162.00542005420056</v>
          </cell>
          <cell r="D174">
            <v>159.41734417344173</v>
          </cell>
          <cell r="E174">
            <v>11765</v>
          </cell>
          <cell r="F174">
            <v>73.802469135802468</v>
          </cell>
        </row>
        <row r="175">
          <cell r="A175" t="str">
            <v>E14b_12</v>
          </cell>
          <cell r="B175">
            <v>2012</v>
          </cell>
          <cell r="C175">
            <v>162.00531208499336</v>
          </cell>
          <cell r="D175">
            <v>158.26029216467464</v>
          </cell>
          <cell r="E175">
            <v>11917</v>
          </cell>
          <cell r="F175">
            <v>75.302469135802468</v>
          </cell>
        </row>
        <row r="176">
          <cell r="A176" t="str">
            <v>E14c_12</v>
          </cell>
          <cell r="B176">
            <v>2012</v>
          </cell>
          <cell r="C176">
            <v>161.99201315480386</v>
          </cell>
          <cell r="D176">
            <v>158.94996476391825</v>
          </cell>
          <cell r="E176">
            <v>13533</v>
          </cell>
          <cell r="F176">
            <v>85.135802469135797</v>
          </cell>
        </row>
        <row r="177">
          <cell r="A177" t="str">
            <v>F12a_12</v>
          </cell>
          <cell r="B177">
            <v>2012</v>
          </cell>
          <cell r="C177">
            <v>162.02856096667887</v>
          </cell>
          <cell r="D177">
            <v>161.18637861589161</v>
          </cell>
          <cell r="E177">
            <v>4402</v>
          </cell>
          <cell r="F177">
            <v>27.314814814814813</v>
          </cell>
        </row>
        <row r="178">
          <cell r="A178" t="str">
            <v>F12b_12</v>
          </cell>
          <cell r="B178">
            <v>2012</v>
          </cell>
          <cell r="C178">
            <v>161.97183098591549</v>
          </cell>
          <cell r="D178">
            <v>160.21126760563382</v>
          </cell>
          <cell r="E178">
            <v>2730</v>
          </cell>
          <cell r="F178">
            <v>17.037037037037038</v>
          </cell>
        </row>
        <row r="179">
          <cell r="A179" t="str">
            <v>F12c_12</v>
          </cell>
          <cell r="B179">
            <v>2012</v>
          </cell>
          <cell r="C179">
            <v>162.07366984993178</v>
          </cell>
          <cell r="D179">
            <v>153.61527967257845</v>
          </cell>
          <cell r="E179">
            <v>1126</v>
          </cell>
          <cell r="F179">
            <v>7.333333333333333</v>
          </cell>
        </row>
        <row r="180">
          <cell r="A180" t="str">
            <v>F13a_12</v>
          </cell>
          <cell r="B180">
            <v>2012</v>
          </cell>
          <cell r="C180">
            <v>162.00803212851406</v>
          </cell>
          <cell r="D180">
            <v>159.58232931726909</v>
          </cell>
          <cell r="E180">
            <v>9934</v>
          </cell>
          <cell r="F180">
            <v>62.253086419753089</v>
          </cell>
        </row>
        <row r="181">
          <cell r="A181" t="str">
            <v>F13b_12</v>
          </cell>
          <cell r="B181">
            <v>2012</v>
          </cell>
          <cell r="C181">
            <v>161.99514120862435</v>
          </cell>
          <cell r="D181">
            <v>155.9672031582144</v>
          </cell>
          <cell r="E181">
            <v>10272</v>
          </cell>
          <cell r="F181">
            <v>65.858024691358025</v>
          </cell>
        </row>
        <row r="182">
          <cell r="A182" t="str">
            <v>F13c_12</v>
          </cell>
          <cell r="B182">
            <v>2012</v>
          </cell>
          <cell r="C182">
            <v>161.98989506412747</v>
          </cell>
          <cell r="D182">
            <v>154.02254178002332</v>
          </cell>
          <cell r="E182">
            <v>7926</v>
          </cell>
          <cell r="F182">
            <v>51.456790123456791</v>
          </cell>
        </row>
        <row r="183">
          <cell r="A183" t="str">
            <v>F14a_12</v>
          </cell>
          <cell r="B183">
            <v>2012</v>
          </cell>
          <cell r="C183">
            <v>161.98948645369995</v>
          </cell>
          <cell r="D183">
            <v>159.37457878420273</v>
          </cell>
          <cell r="E183">
            <v>11824</v>
          </cell>
          <cell r="F183">
            <v>74.18518518518519</v>
          </cell>
        </row>
        <row r="184">
          <cell r="A184" t="str">
            <v>F14b_12</v>
          </cell>
          <cell r="B184">
            <v>2012</v>
          </cell>
          <cell r="C184">
            <v>161.99119177899371</v>
          </cell>
          <cell r="D184">
            <v>159.54891231816362</v>
          </cell>
          <cell r="E184">
            <v>11955</v>
          </cell>
          <cell r="F184">
            <v>74.925925925925924</v>
          </cell>
        </row>
        <row r="185">
          <cell r="A185" t="str">
            <v>F14c_12</v>
          </cell>
          <cell r="B185">
            <v>2012</v>
          </cell>
          <cell r="C185">
            <v>162.0042872454448</v>
          </cell>
          <cell r="D185">
            <v>158.27974276527331</v>
          </cell>
          <cell r="E185">
            <v>11814</v>
          </cell>
          <cell r="F185">
            <v>74.635802469135797</v>
          </cell>
        </row>
        <row r="186">
          <cell r="A186" t="str">
            <v>G12a_12</v>
          </cell>
          <cell r="B186">
            <v>2012</v>
          </cell>
          <cell r="C186">
            <v>161.99616122840692</v>
          </cell>
          <cell r="D186">
            <v>159.57293666026871</v>
          </cell>
          <cell r="E186">
            <v>6651</v>
          </cell>
          <cell r="F186">
            <v>41.679012345679013</v>
          </cell>
        </row>
        <row r="187">
          <cell r="A187" t="str">
            <v>G12b_12</v>
          </cell>
          <cell r="B187">
            <v>2012</v>
          </cell>
          <cell r="C187">
            <v>162.01052977953273</v>
          </cell>
          <cell r="D187">
            <v>157.51892069759788</v>
          </cell>
          <cell r="E187">
            <v>9574</v>
          </cell>
          <cell r="F187">
            <v>60.783950617283949</v>
          </cell>
        </row>
        <row r="188">
          <cell r="A188" t="str">
            <v>G13a_12</v>
          </cell>
          <cell r="B188">
            <v>2012</v>
          </cell>
          <cell r="C188">
            <v>162.0021364260644</v>
          </cell>
          <cell r="D188">
            <v>158.98061956355866</v>
          </cell>
          <cell r="E188">
            <v>10418</v>
          </cell>
          <cell r="F188">
            <v>65.53086419753086</v>
          </cell>
        </row>
        <row r="189">
          <cell r="A189" t="str">
            <v>G13b_12</v>
          </cell>
          <cell r="B189">
            <v>2012</v>
          </cell>
          <cell r="C189">
            <v>161.9853355893965</v>
          </cell>
          <cell r="D189">
            <v>160.38729084414365</v>
          </cell>
          <cell r="E189">
            <v>8531</v>
          </cell>
          <cell r="F189">
            <v>53.185185185185183</v>
          </cell>
        </row>
        <row r="190">
          <cell r="A190" t="str">
            <v>G14a_12</v>
          </cell>
          <cell r="B190">
            <v>2012</v>
          </cell>
          <cell r="C190">
            <v>161.9935691318328</v>
          </cell>
          <cell r="D190">
            <v>158.04501607717043</v>
          </cell>
          <cell r="E190">
            <v>12288</v>
          </cell>
          <cell r="F190">
            <v>77.746913580246911</v>
          </cell>
        </row>
        <row r="191">
          <cell r="A191" t="str">
            <v>G14b_12</v>
          </cell>
          <cell r="B191">
            <v>2012</v>
          </cell>
          <cell r="C191">
            <v>162.0123203285421</v>
          </cell>
          <cell r="D191">
            <v>150.49053159936116</v>
          </cell>
          <cell r="E191">
            <v>6596</v>
          </cell>
          <cell r="F191">
            <v>43.833333333333336</v>
          </cell>
        </row>
        <row r="192">
          <cell r="A192" t="str">
            <v>C11c_13</v>
          </cell>
          <cell r="B192">
            <v>2013</v>
          </cell>
          <cell r="C192">
            <v>162.04033214709372</v>
          </cell>
          <cell r="D192">
            <v>149.22894424673785</v>
          </cell>
          <cell r="E192">
            <v>1258</v>
          </cell>
          <cell r="F192">
            <v>8.432098765432098</v>
          </cell>
        </row>
        <row r="193">
          <cell r="A193" t="str">
            <v>C12c_13</v>
          </cell>
          <cell r="B193">
            <v>2013</v>
          </cell>
          <cell r="C193">
            <v>161.99936928413749</v>
          </cell>
          <cell r="D193">
            <v>160.43834752444025</v>
          </cell>
          <cell r="E193">
            <v>10175</v>
          </cell>
          <cell r="F193">
            <v>63.419753086419753</v>
          </cell>
        </row>
        <row r="194">
          <cell r="A194" t="str">
            <v>D11a_13</v>
          </cell>
          <cell r="B194">
            <v>2013</v>
          </cell>
          <cell r="C194">
            <v>162.04620462046205</v>
          </cell>
          <cell r="D194">
            <v>153.96039603960398</v>
          </cell>
          <cell r="E194">
            <v>1866</v>
          </cell>
          <cell r="F194">
            <v>12.123456790123457</v>
          </cell>
        </row>
        <row r="195">
          <cell r="A195" t="str">
            <v>D11b_13</v>
          </cell>
          <cell r="B195">
            <v>2013</v>
          </cell>
          <cell r="C195">
            <v>162.1875</v>
          </cell>
          <cell r="D195">
            <v>156.5625</v>
          </cell>
          <cell r="E195">
            <v>501</v>
          </cell>
          <cell r="F195">
            <v>3.2037037037037037</v>
          </cell>
        </row>
        <row r="196">
          <cell r="A196" t="str">
            <v>D11c_13</v>
          </cell>
          <cell r="B196">
            <v>2013</v>
          </cell>
          <cell r="C196">
            <v>161.74496644295303</v>
          </cell>
          <cell r="D196">
            <v>146.30872483221478</v>
          </cell>
          <cell r="E196">
            <v>218</v>
          </cell>
          <cell r="F196">
            <v>1.4876543209876543</v>
          </cell>
        </row>
        <row r="197">
          <cell r="A197" t="str">
            <v>D12a_13</v>
          </cell>
          <cell r="B197">
            <v>2013</v>
          </cell>
          <cell r="C197">
            <v>162.00829875518673</v>
          </cell>
          <cell r="D197">
            <v>159.96680497925311</v>
          </cell>
          <cell r="E197">
            <v>9638</v>
          </cell>
          <cell r="F197">
            <v>60.253086419753089</v>
          </cell>
        </row>
        <row r="198">
          <cell r="A198" t="str">
            <v>D12b_13</v>
          </cell>
          <cell r="B198">
            <v>2013</v>
          </cell>
          <cell r="C198">
            <v>161.9980879541109</v>
          </cell>
          <cell r="D198">
            <v>159.95857233906946</v>
          </cell>
          <cell r="E198">
            <v>10039</v>
          </cell>
          <cell r="F198">
            <v>62.75925925925926</v>
          </cell>
        </row>
        <row r="199">
          <cell r="A199" t="str">
            <v>D12c_13</v>
          </cell>
          <cell r="B199">
            <v>2013</v>
          </cell>
          <cell r="C199">
            <v>161.99138343705121</v>
          </cell>
          <cell r="D199">
            <v>160.18828785702888</v>
          </cell>
          <cell r="E199">
            <v>10039</v>
          </cell>
          <cell r="F199">
            <v>62.666666666666664</v>
          </cell>
        </row>
        <row r="200">
          <cell r="A200" t="str">
            <v>E11b_13</v>
          </cell>
          <cell r="B200">
            <v>2013</v>
          </cell>
          <cell r="C200">
            <v>161.97733489644398</v>
          </cell>
          <cell r="D200">
            <v>154.47440406408759</v>
          </cell>
          <cell r="E200">
            <v>3953</v>
          </cell>
          <cell r="F200">
            <v>25.586419753086421</v>
          </cell>
        </row>
        <row r="201">
          <cell r="A201" t="str">
            <v>E11c_13</v>
          </cell>
          <cell r="B201">
            <v>2013</v>
          </cell>
          <cell r="C201">
            <v>161.99021207177825</v>
          </cell>
          <cell r="D201">
            <v>156.60685154975539</v>
          </cell>
          <cell r="E201">
            <v>1920</v>
          </cell>
          <cell r="F201">
            <v>12.25925925925926</v>
          </cell>
        </row>
        <row r="202">
          <cell r="A202" t="str">
            <v>E12a_13</v>
          </cell>
          <cell r="B202">
            <v>2013</v>
          </cell>
          <cell r="C202">
            <v>162.01814058956916</v>
          </cell>
          <cell r="D202">
            <v>161.07331821617535</v>
          </cell>
          <cell r="E202">
            <v>4262</v>
          </cell>
          <cell r="F202">
            <v>26.462962962962962</v>
          </cell>
        </row>
        <row r="203">
          <cell r="A203" t="str">
            <v>G11a_13</v>
          </cell>
          <cell r="B203">
            <v>2013</v>
          </cell>
          <cell r="C203">
            <v>162</v>
          </cell>
          <cell r="D203">
            <v>155.0344827586207</v>
          </cell>
          <cell r="E203">
            <v>2248</v>
          </cell>
          <cell r="F203">
            <v>14.5</v>
          </cell>
        </row>
        <row r="204">
          <cell r="A204" t="str">
            <v>G11b_13</v>
          </cell>
          <cell r="B204">
            <v>2013</v>
          </cell>
          <cell r="C204">
            <v>162.0189773326303</v>
          </cell>
          <cell r="D204">
            <v>157.27464417501301</v>
          </cell>
          <cell r="E204">
            <v>5967</v>
          </cell>
          <cell r="F204">
            <v>37.944444444444443</v>
          </cell>
        </row>
        <row r="205">
          <cell r="A205" t="str">
            <v>G11c_13</v>
          </cell>
          <cell r="B205">
            <v>2013</v>
          </cell>
          <cell r="C205">
            <v>162.0053956834532</v>
          </cell>
          <cell r="D205">
            <v>153.61960431654671</v>
          </cell>
          <cell r="E205">
            <v>6833</v>
          </cell>
          <cell r="F205">
            <v>44.481481481481481</v>
          </cell>
        </row>
        <row r="206">
          <cell r="A206" t="str">
            <v>G13c_13</v>
          </cell>
          <cell r="B206">
            <v>2013</v>
          </cell>
          <cell r="C206">
            <v>162.01215924691118</v>
          </cell>
          <cell r="D206">
            <v>156.69739164542068</v>
          </cell>
          <cell r="E206">
            <v>7990</v>
          </cell>
          <cell r="F206">
            <v>50.993827160493829</v>
          </cell>
        </row>
        <row r="207">
          <cell r="A207" t="str">
            <v>H11a_13</v>
          </cell>
          <cell r="B207">
            <v>2013</v>
          </cell>
          <cell r="C207">
            <v>162.0128769908506</v>
          </cell>
          <cell r="D207">
            <v>158.21755337173843</v>
          </cell>
          <cell r="E207">
            <v>9338</v>
          </cell>
          <cell r="F207">
            <v>59.02469135802469</v>
          </cell>
        </row>
        <row r="208">
          <cell r="A208" t="str">
            <v>H11b_13</v>
          </cell>
          <cell r="B208">
            <v>2013</v>
          </cell>
          <cell r="C208">
            <v>162.01238908421226</v>
          </cell>
          <cell r="D208">
            <v>158.42959986606394</v>
          </cell>
          <cell r="E208">
            <v>9463</v>
          </cell>
          <cell r="F208">
            <v>59.73456790123457</v>
          </cell>
        </row>
        <row r="209">
          <cell r="A209" t="str">
            <v>H11c_13</v>
          </cell>
          <cell r="B209">
            <v>2013</v>
          </cell>
          <cell r="C209">
            <v>161.99936427209144</v>
          </cell>
          <cell r="D209">
            <v>159.64717101080726</v>
          </cell>
          <cell r="E209">
            <v>10045</v>
          </cell>
          <cell r="F209">
            <v>62.919753086419753</v>
          </cell>
        </row>
        <row r="210">
          <cell r="A210" t="str">
            <v>H13a_13</v>
          </cell>
          <cell r="B210">
            <v>2013</v>
          </cell>
          <cell r="C210">
            <v>161.99827362969367</v>
          </cell>
          <cell r="D210">
            <v>158.67501078981451</v>
          </cell>
          <cell r="E210">
            <v>7353</v>
          </cell>
          <cell r="F210">
            <v>46.339506172839506</v>
          </cell>
        </row>
        <row r="211">
          <cell r="A211" t="str">
            <v>H13b_13</v>
          </cell>
          <cell r="B211">
            <v>2013</v>
          </cell>
          <cell r="C211">
            <v>162.01722017220169</v>
          </cell>
          <cell r="D211">
            <v>158.450184501845</v>
          </cell>
          <cell r="E211">
            <v>6441</v>
          </cell>
          <cell r="F211">
            <v>40.654320987654323</v>
          </cell>
        </row>
        <row r="212">
          <cell r="A212" t="str">
            <v>H13c_13</v>
          </cell>
          <cell r="B212">
            <v>2013</v>
          </cell>
          <cell r="C212">
            <v>162.02301635372507</v>
          </cell>
          <cell r="D212">
            <v>156.66262870987285</v>
          </cell>
          <cell r="E212">
            <v>5173</v>
          </cell>
          <cell r="F212">
            <v>33.02469135802469</v>
          </cell>
        </row>
        <row r="213">
          <cell r="A213" t="str">
            <v>I10a_13</v>
          </cell>
          <cell r="B213">
            <v>2013</v>
          </cell>
          <cell r="C213">
            <v>161.97530864197532</v>
          </cell>
          <cell r="D213">
            <v>158.32098765432099</v>
          </cell>
          <cell r="E213">
            <v>3206</v>
          </cell>
          <cell r="F213">
            <v>20.246913580246915</v>
          </cell>
        </row>
        <row r="214">
          <cell r="A214" t="str">
            <v>I11a_13</v>
          </cell>
          <cell r="B214">
            <v>2013</v>
          </cell>
          <cell r="C214">
            <v>162.0121422376408</v>
          </cell>
          <cell r="D214">
            <v>156.3920208152644</v>
          </cell>
          <cell r="E214">
            <v>9016</v>
          </cell>
          <cell r="F214">
            <v>57.654320987654323</v>
          </cell>
        </row>
        <row r="215">
          <cell r="A215" t="str">
            <v>I11b_13</v>
          </cell>
          <cell r="B215">
            <v>2013</v>
          </cell>
          <cell r="C215">
            <v>162.0067103371145</v>
          </cell>
          <cell r="D215">
            <v>156.44671672791173</v>
          </cell>
          <cell r="E215">
            <v>9792</v>
          </cell>
          <cell r="F215">
            <v>62.592592592592595</v>
          </cell>
        </row>
        <row r="216">
          <cell r="A216" t="str">
            <v>I11c_13</v>
          </cell>
          <cell r="B216">
            <v>2013</v>
          </cell>
          <cell r="C216">
            <v>161.98624095960477</v>
          </cell>
          <cell r="D216">
            <v>159.83418592344319</v>
          </cell>
          <cell r="E216">
            <v>9061</v>
          </cell>
          <cell r="F216">
            <v>56.685185185185183</v>
          </cell>
        </row>
        <row r="217">
          <cell r="A217" t="str">
            <v>I12b_13</v>
          </cell>
          <cell r="B217">
            <v>2013</v>
          </cell>
          <cell r="C217">
            <v>161.99558638083215</v>
          </cell>
          <cell r="D217">
            <v>160.05674653215624</v>
          </cell>
          <cell r="E217">
            <v>10154</v>
          </cell>
          <cell r="F217">
            <v>63.438271604938272</v>
          </cell>
        </row>
        <row r="218">
          <cell r="A218" t="str">
            <v>I12c_13</v>
          </cell>
          <cell r="B218">
            <v>2013</v>
          </cell>
          <cell r="C218">
            <v>162.00482259731325</v>
          </cell>
          <cell r="D218">
            <v>159.45573544609039</v>
          </cell>
          <cell r="E218">
            <v>9258</v>
          </cell>
          <cell r="F218">
            <v>58.061728395061728</v>
          </cell>
        </row>
        <row r="219">
          <cell r="A219" t="str">
            <v>I13a_13</v>
          </cell>
          <cell r="B219">
            <v>2013</v>
          </cell>
          <cell r="C219">
            <v>161.99186991869911</v>
          </cell>
          <cell r="D219">
            <v>159.87224157955856</v>
          </cell>
          <cell r="E219">
            <v>5506</v>
          </cell>
          <cell r="F219">
            <v>34.438271604938272</v>
          </cell>
        </row>
        <row r="220">
          <cell r="A220" t="str">
            <v>I13b_13</v>
          </cell>
          <cell r="B220">
            <v>2013</v>
          </cell>
          <cell r="C220">
            <v>162.00122774708404</v>
          </cell>
          <cell r="D220">
            <v>158.1338244321669</v>
          </cell>
          <cell r="E220">
            <v>5152</v>
          </cell>
          <cell r="F220">
            <v>32.580246913580247</v>
          </cell>
        </row>
        <row r="221">
          <cell r="A221" t="str">
            <v>I13c_13</v>
          </cell>
          <cell r="B221">
            <v>2013</v>
          </cell>
          <cell r="C221">
            <v>161.99929103154912</v>
          </cell>
          <cell r="D221">
            <v>159.76604041120171</v>
          </cell>
          <cell r="E221">
            <v>4507</v>
          </cell>
          <cell r="F221">
            <v>28.209876543209877</v>
          </cell>
        </row>
        <row r="222">
          <cell r="A222" t="str">
            <v>J10a_13</v>
          </cell>
          <cell r="B222">
            <v>2013</v>
          </cell>
          <cell r="C222">
            <v>162.00483541008001</v>
          </cell>
          <cell r="D222">
            <v>160.42402826855127</v>
          </cell>
          <cell r="E222">
            <v>8626</v>
          </cell>
          <cell r="F222">
            <v>53.771604938271608</v>
          </cell>
        </row>
        <row r="223">
          <cell r="A223" t="str">
            <v>J10b_13</v>
          </cell>
          <cell r="B223">
            <v>2013</v>
          </cell>
          <cell r="C223">
            <v>162.00523103748912</v>
          </cell>
          <cell r="D223">
            <v>160.48823016564953</v>
          </cell>
          <cell r="E223">
            <v>9204</v>
          </cell>
          <cell r="F223">
            <v>57.351851851851855</v>
          </cell>
        </row>
        <row r="224">
          <cell r="A224" t="str">
            <v>J10c_13</v>
          </cell>
          <cell r="B224">
            <v>2013</v>
          </cell>
          <cell r="C224">
            <v>162.01399688958006</v>
          </cell>
          <cell r="D224">
            <v>160.20606531881799</v>
          </cell>
          <cell r="E224">
            <v>8241</v>
          </cell>
          <cell r="F224">
            <v>51.444444444444443</v>
          </cell>
        </row>
        <row r="225">
          <cell r="A225" t="str">
            <v>J11a_13</v>
          </cell>
          <cell r="B225">
            <v>2013</v>
          </cell>
          <cell r="C225">
            <v>161.99500514176594</v>
          </cell>
          <cell r="D225">
            <v>156.48597032466589</v>
          </cell>
          <cell r="E225">
            <v>10652</v>
          </cell>
          <cell r="F225">
            <v>68.067901234567898</v>
          </cell>
        </row>
        <row r="226">
          <cell r="A226" t="str">
            <v>J11b_13</v>
          </cell>
          <cell r="B226">
            <v>2013</v>
          </cell>
          <cell r="C226">
            <v>162.00490711531734</v>
          </cell>
          <cell r="D226">
            <v>136.08482299334045</v>
          </cell>
          <cell r="E226">
            <v>7765</v>
          </cell>
          <cell r="F226">
            <v>57.061728395061728</v>
          </cell>
        </row>
        <row r="227">
          <cell r="A227" t="str">
            <v>J11c_13</v>
          </cell>
          <cell r="B227">
            <v>2013</v>
          </cell>
          <cell r="C227">
            <v>161.98759903548066</v>
          </cell>
          <cell r="D227">
            <v>142.74888046848099</v>
          </cell>
          <cell r="E227">
            <v>8288</v>
          </cell>
          <cell r="F227">
            <v>58.055555555555557</v>
          </cell>
        </row>
        <row r="228">
          <cell r="A228" t="str">
            <v>J12a_13</v>
          </cell>
          <cell r="B228">
            <v>2013</v>
          </cell>
          <cell r="C228">
            <v>161.98988804622587</v>
          </cell>
          <cell r="D228">
            <v>158.63127482845772</v>
          </cell>
          <cell r="E228">
            <v>8785</v>
          </cell>
          <cell r="F228">
            <v>55.376543209876544</v>
          </cell>
        </row>
        <row r="229">
          <cell r="A229" t="str">
            <v>J12b_13</v>
          </cell>
          <cell r="B229">
            <v>2013</v>
          </cell>
          <cell r="C229">
            <v>162.01315123925099</v>
          </cell>
          <cell r="D229">
            <v>154.13926825155923</v>
          </cell>
          <cell r="E229">
            <v>9142</v>
          </cell>
          <cell r="F229">
            <v>59.314814814814817</v>
          </cell>
        </row>
        <row r="230">
          <cell r="A230" t="str">
            <v>J12c_13</v>
          </cell>
          <cell r="B230">
            <v>2013</v>
          </cell>
          <cell r="C230">
            <v>161.99095022624434</v>
          </cell>
          <cell r="D230">
            <v>157.06787330316743</v>
          </cell>
          <cell r="E230">
            <v>8678</v>
          </cell>
          <cell r="F230">
            <v>55.246913580246911</v>
          </cell>
        </row>
        <row r="231">
          <cell r="A231" t="str">
            <v>J13a_13</v>
          </cell>
          <cell r="B231">
            <v>2013</v>
          </cell>
          <cell r="C231">
            <v>161.97002141327619</v>
          </cell>
          <cell r="D231">
            <v>156.70235546038538</v>
          </cell>
          <cell r="E231">
            <v>3659</v>
          </cell>
          <cell r="F231">
            <v>23.345679012345681</v>
          </cell>
        </row>
        <row r="232">
          <cell r="A232" t="str">
            <v>J13b_13</v>
          </cell>
          <cell r="B232">
            <v>2013</v>
          </cell>
          <cell r="C232">
            <v>161.98234894772571</v>
          </cell>
          <cell r="D232">
            <v>158.58791581805835</v>
          </cell>
          <cell r="E232">
            <v>2336</v>
          </cell>
          <cell r="F232">
            <v>14.728395061728396</v>
          </cell>
        </row>
        <row r="233">
          <cell r="A233" t="str">
            <v>K11a_13</v>
          </cell>
          <cell r="B233">
            <v>2013</v>
          </cell>
          <cell r="C233">
            <v>161.98786039453753</v>
          </cell>
          <cell r="D233">
            <v>150.0303490136574</v>
          </cell>
          <cell r="E233">
            <v>9887</v>
          </cell>
          <cell r="F233">
            <v>65.895061728395063</v>
          </cell>
        </row>
        <row r="234">
          <cell r="A234" t="str">
            <v>K11b_13</v>
          </cell>
          <cell r="B234">
            <v>2013</v>
          </cell>
          <cell r="C234">
            <v>162.00362497940375</v>
          </cell>
          <cell r="D234">
            <v>156.54967869500763</v>
          </cell>
          <cell r="E234">
            <v>9501</v>
          </cell>
          <cell r="F234">
            <v>60.691358024691361</v>
          </cell>
        </row>
        <row r="235">
          <cell r="A235" t="str">
            <v>K11c_13</v>
          </cell>
          <cell r="B235">
            <v>2013</v>
          </cell>
          <cell r="C235">
            <v>161.9857594936708</v>
          </cell>
          <cell r="D235">
            <v>155.00395569620247</v>
          </cell>
          <cell r="E235">
            <v>7837</v>
          </cell>
          <cell r="F235">
            <v>50.555555555555557</v>
          </cell>
        </row>
        <row r="236">
          <cell r="A236" t="str">
            <v>K12a_13</v>
          </cell>
          <cell r="B236">
            <v>2013</v>
          </cell>
          <cell r="C236">
            <v>162.00405444540959</v>
          </cell>
          <cell r="D236">
            <v>154.79293368085703</v>
          </cell>
          <cell r="E236">
            <v>5345</v>
          </cell>
          <cell r="F236">
            <v>34.530864197530867</v>
          </cell>
        </row>
        <row r="237">
          <cell r="A237" t="str">
            <v>K12b_13</v>
          </cell>
          <cell r="B237">
            <v>2013</v>
          </cell>
          <cell r="C237">
            <v>162.10826210826207</v>
          </cell>
          <cell r="D237">
            <v>151.56695156695153</v>
          </cell>
          <cell r="E237">
            <v>1064</v>
          </cell>
          <cell r="F237">
            <v>7.0246913580246915</v>
          </cell>
        </row>
        <row r="238">
          <cell r="A238" t="str">
            <v>K12c_13</v>
          </cell>
          <cell r="B238">
            <v>2013</v>
          </cell>
          <cell r="C238">
            <v>162.26415094339623</v>
          </cell>
          <cell r="D238">
            <v>148.11320754716979</v>
          </cell>
          <cell r="E238">
            <v>314</v>
          </cell>
          <cell r="F238">
            <v>2.1234567901234569</v>
          </cell>
        </row>
        <row r="239">
          <cell r="A239" t="str">
            <v>L11a_13</v>
          </cell>
          <cell r="B239">
            <v>2013</v>
          </cell>
          <cell r="C239">
            <v>161.97580645161295</v>
          </cell>
          <cell r="D239">
            <v>156.93548387096777</v>
          </cell>
          <cell r="E239">
            <v>3892</v>
          </cell>
          <cell r="F239">
            <v>24.796296296296298</v>
          </cell>
        </row>
        <row r="240">
          <cell r="A240" t="str">
            <v>A04a_14</v>
          </cell>
          <cell r="B240">
            <v>2014</v>
          </cell>
          <cell r="C240">
            <v>162.07865168539325</v>
          </cell>
          <cell r="D240">
            <v>158.14606741573033</v>
          </cell>
          <cell r="E240">
            <v>563</v>
          </cell>
          <cell r="F240">
            <v>3.5617283950617282</v>
          </cell>
        </row>
        <row r="241">
          <cell r="A241" t="str">
            <v>A05a_14</v>
          </cell>
          <cell r="B241">
            <v>2014</v>
          </cell>
          <cell r="C241">
            <v>162.00980392156862</v>
          </cell>
          <cell r="D241">
            <v>159.31372549019608</v>
          </cell>
          <cell r="E241">
            <v>2600</v>
          </cell>
          <cell r="F241">
            <v>16.320987654320987</v>
          </cell>
        </row>
        <row r="242">
          <cell r="A242" t="str">
            <v>B05c_14</v>
          </cell>
          <cell r="B242">
            <v>2014</v>
          </cell>
          <cell r="C242">
            <v>161.98032370675978</v>
          </cell>
          <cell r="D242">
            <v>157.15645826721678</v>
          </cell>
          <cell r="E242">
            <v>6321</v>
          </cell>
          <cell r="F242">
            <v>40.2222222222222</v>
          </cell>
        </row>
        <row r="243">
          <cell r="A243" t="str">
            <v>C05a_14</v>
          </cell>
          <cell r="B243">
            <v>2014</v>
          </cell>
          <cell r="C243">
            <v>161.98486122792244</v>
          </cell>
          <cell r="D243">
            <v>154.75189234650949</v>
          </cell>
          <cell r="E243">
            <v>5520</v>
          </cell>
          <cell r="F243">
            <v>35.666666666666664</v>
          </cell>
        </row>
        <row r="244">
          <cell r="A244" t="str">
            <v>C05b_14</v>
          </cell>
          <cell r="B244">
            <v>2014</v>
          </cell>
          <cell r="C244">
            <v>161.98521647307359</v>
          </cell>
          <cell r="D244">
            <v>146.72650475184858</v>
          </cell>
          <cell r="E244">
            <v>5558</v>
          </cell>
          <cell r="F244">
            <v>37.876543209876544</v>
          </cell>
        </row>
        <row r="245">
          <cell r="A245" t="str">
            <v>C05c_14</v>
          </cell>
          <cell r="B245">
            <v>2014</v>
          </cell>
          <cell r="C245">
            <v>161.98240165631532</v>
          </cell>
          <cell r="D245">
            <v>146.24741200828214</v>
          </cell>
          <cell r="E245">
            <v>5651</v>
          </cell>
          <cell r="F245">
            <v>38.635802469135804</v>
          </cell>
        </row>
        <row r="246">
          <cell r="A246" t="str">
            <v>D05a_14</v>
          </cell>
          <cell r="B246">
            <v>2014</v>
          </cell>
          <cell r="C246">
            <v>162.00542005420158</v>
          </cell>
          <cell r="D246">
            <v>134.79674796748054</v>
          </cell>
          <cell r="E246">
            <v>2487</v>
          </cell>
          <cell r="F246">
            <v>18.450617283950617</v>
          </cell>
        </row>
        <row r="247">
          <cell r="A247" t="str">
            <v>E11c_14</v>
          </cell>
          <cell r="B247">
            <v>2014</v>
          </cell>
          <cell r="C247">
            <v>162.06896551724137</v>
          </cell>
          <cell r="D247">
            <v>155.70291777188328</v>
          </cell>
          <cell r="E247">
            <v>1174</v>
          </cell>
          <cell r="F247">
            <v>7.5432098765432096</v>
          </cell>
        </row>
        <row r="248">
          <cell r="A248" t="str">
            <v>F11a_14</v>
          </cell>
          <cell r="B248">
            <v>2014</v>
          </cell>
          <cell r="C248">
            <v>161.88976377952756</v>
          </cell>
          <cell r="D248">
            <v>159.68503937007873</v>
          </cell>
          <cell r="E248">
            <v>1014</v>
          </cell>
          <cell r="F248">
            <v>6.3456790123456788</v>
          </cell>
        </row>
        <row r="249">
          <cell r="A249" t="str">
            <v>F12a_14</v>
          </cell>
          <cell r="B249">
            <v>2014</v>
          </cell>
          <cell r="C249">
            <v>162.0058565153733</v>
          </cell>
          <cell r="D249">
            <v>159.44363103953143</v>
          </cell>
          <cell r="E249">
            <v>4707</v>
          </cell>
          <cell r="F249">
            <v>29.519036519036518</v>
          </cell>
        </row>
        <row r="250">
          <cell r="A250" t="str">
            <v>F12b_14</v>
          </cell>
          <cell r="B250">
            <v>2014</v>
          </cell>
          <cell r="C250">
            <v>162.00235571260231</v>
          </cell>
          <cell r="D250">
            <v>150.97762073027022</v>
          </cell>
          <cell r="E250">
            <v>6409</v>
          </cell>
          <cell r="F250">
            <v>42.450617283950621</v>
          </cell>
        </row>
        <row r="251">
          <cell r="A251" t="str">
            <v>F12c_14</v>
          </cell>
          <cell r="B251">
            <v>2014</v>
          </cell>
          <cell r="C251">
            <v>161.98313930148609</v>
          </cell>
          <cell r="D251">
            <v>133.76154154957908</v>
          </cell>
          <cell r="E251">
            <v>3789</v>
          </cell>
          <cell r="F251">
            <v>28.327160493827162</v>
          </cell>
        </row>
        <row r="252">
          <cell r="A252" t="str">
            <v>H05b_14</v>
          </cell>
          <cell r="B252">
            <v>2014</v>
          </cell>
          <cell r="C252">
            <v>161.99456029012003</v>
          </cell>
          <cell r="D252">
            <v>126.49138712602165</v>
          </cell>
          <cell r="E252">
            <v>6976</v>
          </cell>
          <cell r="F252">
            <v>55.148148148148145</v>
          </cell>
        </row>
        <row r="253">
          <cell r="A253" t="str">
            <v>H05c_14</v>
          </cell>
          <cell r="B253">
            <v>2014</v>
          </cell>
          <cell r="C253">
            <v>161.98613174839278</v>
          </cell>
          <cell r="D253">
            <v>128.60326894502427</v>
          </cell>
          <cell r="E253">
            <v>5193</v>
          </cell>
          <cell r="F253">
            <v>40.376543209876544</v>
          </cell>
        </row>
        <row r="254">
          <cell r="A254" t="str">
            <v>H06a_14</v>
          </cell>
          <cell r="B254">
            <v>2014</v>
          </cell>
          <cell r="C254">
            <v>161.99220923761851</v>
          </cell>
          <cell r="D254">
            <v>157.15080690038977</v>
          </cell>
          <cell r="E254">
            <v>8472</v>
          </cell>
          <cell r="F254">
            <v>53.907407407407405</v>
          </cell>
        </row>
        <row r="255">
          <cell r="A255" t="str">
            <v>H06b_14</v>
          </cell>
          <cell r="B255">
            <v>2014</v>
          </cell>
          <cell r="C255">
            <v>161.99261992619938</v>
          </cell>
          <cell r="D255">
            <v>157.79165483962544</v>
          </cell>
          <cell r="E255">
            <v>11118</v>
          </cell>
          <cell r="F255">
            <v>70.456790123456784</v>
          </cell>
        </row>
        <row r="256">
          <cell r="A256" t="str">
            <v>H06c_14</v>
          </cell>
          <cell r="B256">
            <v>2014</v>
          </cell>
          <cell r="C256">
            <v>162.01215924691127</v>
          </cell>
          <cell r="D256">
            <v>158.10943322220052</v>
          </cell>
          <cell r="E256">
            <v>8062</v>
          </cell>
          <cell r="F256">
            <v>50.993827160493829</v>
          </cell>
        </row>
        <row r="257">
          <cell r="A257" t="str">
            <v>H10c_14</v>
          </cell>
          <cell r="B257">
            <v>2014</v>
          </cell>
          <cell r="C257">
            <v>162.05287713841366</v>
          </cell>
          <cell r="D257">
            <v>152.56609642301709</v>
          </cell>
          <cell r="E257">
            <v>981</v>
          </cell>
          <cell r="F257">
            <v>6.4320987654320989</v>
          </cell>
        </row>
        <row r="258">
          <cell r="A258" t="str">
            <v>I05a_14</v>
          </cell>
          <cell r="B258">
            <v>2014</v>
          </cell>
          <cell r="C258">
            <v>161.9816513761468</v>
          </cell>
          <cell r="D258">
            <v>126.78899082568807</v>
          </cell>
          <cell r="E258">
            <v>3455</v>
          </cell>
          <cell r="F258">
            <v>27.246913580246915</v>
          </cell>
        </row>
        <row r="259">
          <cell r="A259" t="str">
            <v>I05b_14</v>
          </cell>
          <cell r="B259">
            <v>2014</v>
          </cell>
          <cell r="C259">
            <v>161.98188306340822</v>
          </cell>
          <cell r="D259">
            <v>133.40653307713333</v>
          </cell>
          <cell r="E259">
            <v>4860</v>
          </cell>
          <cell r="F259">
            <v>36.425925925925924</v>
          </cell>
        </row>
        <row r="260">
          <cell r="A260" t="str">
            <v>I05c_14</v>
          </cell>
          <cell r="B260">
            <v>2014</v>
          </cell>
          <cell r="C260">
            <v>162.01789571120091</v>
          </cell>
          <cell r="D260">
            <v>139.52483801295952</v>
          </cell>
          <cell r="E260">
            <v>4522</v>
          </cell>
          <cell r="F260">
            <v>32.413580246913583</v>
          </cell>
        </row>
        <row r="261">
          <cell r="A261" t="str">
            <v>I06a_14</v>
          </cell>
          <cell r="B261">
            <v>2014</v>
          </cell>
          <cell r="C261">
            <v>161.98853528365294</v>
          </cell>
          <cell r="D261">
            <v>158.52935362719907</v>
          </cell>
          <cell r="E261">
            <v>8020</v>
          </cell>
          <cell r="F261">
            <v>50.586419753086417</v>
          </cell>
        </row>
        <row r="262">
          <cell r="A262" t="str">
            <v>I06b_14</v>
          </cell>
          <cell r="B262">
            <v>2014</v>
          </cell>
          <cell r="C262">
            <v>162.00846944948552</v>
          </cell>
          <cell r="D262">
            <v>156.46299657188925</v>
          </cell>
          <cell r="E262">
            <v>7759</v>
          </cell>
          <cell r="F262">
            <v>49.592592592592595</v>
          </cell>
        </row>
        <row r="263">
          <cell r="A263" t="str">
            <v>I06c_14</v>
          </cell>
          <cell r="B263">
            <v>2014</v>
          </cell>
          <cell r="C263">
            <v>162.01723587615734</v>
          </cell>
          <cell r="D263">
            <v>152.92052345994284</v>
          </cell>
          <cell r="E263">
            <v>4791</v>
          </cell>
          <cell r="F263">
            <v>31.333333333333332</v>
          </cell>
        </row>
        <row r="264">
          <cell r="A264" t="str">
            <v>I07a_14</v>
          </cell>
          <cell r="B264">
            <v>2014</v>
          </cell>
          <cell r="C264">
            <v>162.07865168539325</v>
          </cell>
          <cell r="D264">
            <v>153.93258426966293</v>
          </cell>
          <cell r="E264">
            <v>548</v>
          </cell>
          <cell r="F264">
            <v>3.5617283950617282</v>
          </cell>
        </row>
        <row r="265">
          <cell r="A265" t="str">
            <v>I08a_14</v>
          </cell>
          <cell r="B265">
            <v>2014</v>
          </cell>
          <cell r="C265">
            <v>161.97942185203328</v>
          </cell>
          <cell r="D265">
            <v>159.62763351298381</v>
          </cell>
          <cell r="E265">
            <v>3258</v>
          </cell>
          <cell r="F265">
            <v>20.407407407407408</v>
          </cell>
        </row>
        <row r="266">
          <cell r="A266" t="str">
            <v>I08b_14</v>
          </cell>
          <cell r="B266">
            <v>2014</v>
          </cell>
          <cell r="C266">
            <v>162.00895077076075</v>
          </cell>
          <cell r="D266">
            <v>159.97016409746388</v>
          </cell>
          <cell r="E266">
            <v>3217</v>
          </cell>
          <cell r="F266">
            <v>20.111111111111111</v>
          </cell>
        </row>
        <row r="267">
          <cell r="A267" t="str">
            <v>I08c_14</v>
          </cell>
          <cell r="B267">
            <v>2014</v>
          </cell>
          <cell r="C267">
            <v>161.95945945945948</v>
          </cell>
          <cell r="D267">
            <v>156.75675675675677</v>
          </cell>
          <cell r="E267">
            <v>2320</v>
          </cell>
          <cell r="F267">
            <v>14.796296296296296</v>
          </cell>
        </row>
        <row r="268">
          <cell r="A268" t="str">
            <v>I09a_14</v>
          </cell>
          <cell r="B268">
            <v>2014</v>
          </cell>
          <cell r="C268">
            <v>162.01159566422967</v>
          </cell>
          <cell r="D268">
            <v>156.9447945550792</v>
          </cell>
          <cell r="E268">
            <v>6226</v>
          </cell>
          <cell r="F268">
            <v>39.672839506172842</v>
          </cell>
        </row>
        <row r="269">
          <cell r="A269" t="str">
            <v>I09b_14</v>
          </cell>
          <cell r="B269">
            <v>2014</v>
          </cell>
          <cell r="C269">
            <v>161.99427139276779</v>
          </cell>
          <cell r="D269">
            <v>157.32187611886874</v>
          </cell>
          <cell r="E269">
            <v>8788</v>
          </cell>
          <cell r="F269">
            <v>55.858024691358025</v>
          </cell>
        </row>
        <row r="270">
          <cell r="A270" t="str">
            <v>I09c_14</v>
          </cell>
          <cell r="B270">
            <v>2014</v>
          </cell>
          <cell r="C270">
            <v>161.98921679909242</v>
          </cell>
          <cell r="D270">
            <v>158.2009080590243</v>
          </cell>
          <cell r="E270">
            <v>11150</v>
          </cell>
          <cell r="F270">
            <v>70.475308641975303</v>
          </cell>
        </row>
        <row r="271">
          <cell r="A271" t="str">
            <v>I10b_14</v>
          </cell>
          <cell r="B271">
            <v>2014</v>
          </cell>
          <cell r="C271">
            <v>162.00300075018751</v>
          </cell>
          <cell r="D271">
            <v>157.2018004501125</v>
          </cell>
          <cell r="E271">
            <v>4191</v>
          </cell>
          <cell r="F271">
            <v>26.660493827160494</v>
          </cell>
        </row>
        <row r="272">
          <cell r="A272" t="str">
            <v>I10c_14</v>
          </cell>
          <cell r="B272">
            <v>2014</v>
          </cell>
          <cell r="C272">
            <v>162.00810875268311</v>
          </cell>
          <cell r="D272">
            <v>158.97925113284052</v>
          </cell>
          <cell r="E272">
            <v>6666</v>
          </cell>
          <cell r="F272">
            <v>41.932098765432102</v>
          </cell>
        </row>
        <row r="273">
          <cell r="A273" t="str">
            <v>J05a_14</v>
          </cell>
          <cell r="B273">
            <v>2014</v>
          </cell>
          <cell r="C273">
            <v>161.96840826245412</v>
          </cell>
          <cell r="D273">
            <v>117.13244228432541</v>
          </cell>
          <cell r="E273">
            <v>964</v>
          </cell>
          <cell r="F273">
            <v>8.2283950617283956</v>
          </cell>
        </row>
        <row r="274">
          <cell r="A274" t="str">
            <v>J06a_14</v>
          </cell>
          <cell r="B274">
            <v>2014</v>
          </cell>
          <cell r="C274">
            <v>162.01579541180917</v>
          </cell>
          <cell r="D274">
            <v>157.08913125235071</v>
          </cell>
          <cell r="E274">
            <v>4177</v>
          </cell>
          <cell r="F274">
            <v>26.592592592592592</v>
          </cell>
        </row>
        <row r="275">
          <cell r="A275" t="str">
            <v>J06b_14</v>
          </cell>
          <cell r="B275">
            <v>2014</v>
          </cell>
          <cell r="C275">
            <v>162.01550387596902</v>
          </cell>
          <cell r="D275">
            <v>158.13953488372096</v>
          </cell>
          <cell r="E275">
            <v>3876</v>
          </cell>
          <cell r="F275">
            <v>24.512345679012345</v>
          </cell>
        </row>
        <row r="276">
          <cell r="A276" t="str">
            <v>J06c_14</v>
          </cell>
          <cell r="B276">
            <v>2014</v>
          </cell>
          <cell r="C276">
            <v>162.00411401704392</v>
          </cell>
          <cell r="D276">
            <v>153.83485160152819</v>
          </cell>
          <cell r="E276">
            <v>5235</v>
          </cell>
          <cell r="F276">
            <v>34.030864197530867</v>
          </cell>
        </row>
        <row r="277">
          <cell r="A277" t="str">
            <v>J07b_14</v>
          </cell>
          <cell r="B277">
            <v>2014</v>
          </cell>
          <cell r="C277">
            <v>162.00814111261866</v>
          </cell>
          <cell r="D277">
            <v>158.41248303934864</v>
          </cell>
          <cell r="E277">
            <v>2335</v>
          </cell>
          <cell r="F277">
            <v>14.74074074074074</v>
          </cell>
        </row>
        <row r="278">
          <cell r="A278" t="str">
            <v>J07c_14</v>
          </cell>
          <cell r="B278">
            <v>2014</v>
          </cell>
          <cell r="C278">
            <v>161.9856303069889</v>
          </cell>
          <cell r="D278">
            <v>158.9810581319399</v>
          </cell>
          <cell r="E278">
            <v>2434</v>
          </cell>
          <cell r="F278">
            <v>15.308641975308642</v>
          </cell>
        </row>
        <row r="279">
          <cell r="A279" t="str">
            <v>J08b_14</v>
          </cell>
          <cell r="B279">
            <v>2014</v>
          </cell>
          <cell r="C279">
            <v>161.95182211241476</v>
          </cell>
          <cell r="D279">
            <v>151.3279802347125</v>
          </cell>
          <cell r="E279">
            <v>2450</v>
          </cell>
          <cell r="F279">
            <v>16.185185185185187</v>
          </cell>
        </row>
        <row r="280">
          <cell r="A280" t="str">
            <v>J08c_14</v>
          </cell>
          <cell r="B280">
            <v>2014</v>
          </cell>
          <cell r="C280">
            <v>162.0396600566572</v>
          </cell>
          <cell r="D280">
            <v>150.84985835694047</v>
          </cell>
          <cell r="E280">
            <v>1065</v>
          </cell>
          <cell r="F280">
            <v>7.0617283950617287</v>
          </cell>
        </row>
        <row r="281">
          <cell r="A281" t="str">
            <v>J09a_14</v>
          </cell>
          <cell r="B281">
            <v>2014</v>
          </cell>
          <cell r="C281">
            <v>162.00455580865619</v>
          </cell>
          <cell r="D281">
            <v>157.23614274867137</v>
          </cell>
          <cell r="E281">
            <v>10354</v>
          </cell>
          <cell r="F281">
            <v>65.851851851851848</v>
          </cell>
        </row>
        <row r="282">
          <cell r="A282" t="str">
            <v>J09b_14</v>
          </cell>
          <cell r="B282">
            <v>2014</v>
          </cell>
          <cell r="C282">
            <v>161.9983619983617</v>
          </cell>
          <cell r="D282">
            <v>156.11793611793584</v>
          </cell>
          <cell r="E282">
            <v>9531</v>
          </cell>
          <cell r="F282">
            <v>61.049382716049379</v>
          </cell>
        </row>
        <row r="283">
          <cell r="A283" t="str">
            <v>J09c_14</v>
          </cell>
          <cell r="B283">
            <v>2014</v>
          </cell>
          <cell r="C283">
            <v>162.0155038759693</v>
          </cell>
          <cell r="D283">
            <v>153.44139065069325</v>
          </cell>
          <cell r="E283">
            <v>6532</v>
          </cell>
          <cell r="F283">
            <v>42.574074074074076</v>
          </cell>
        </row>
        <row r="284">
          <cell r="A284" t="str">
            <v>K06a_14</v>
          </cell>
          <cell r="B284">
            <v>2014</v>
          </cell>
          <cell r="C284">
            <v>161.99664429530151</v>
          </cell>
          <cell r="D284">
            <v>149.24496644295255</v>
          </cell>
          <cell r="E284">
            <v>3558</v>
          </cell>
          <cell r="F284">
            <v>23.839506172839506</v>
          </cell>
        </row>
        <row r="285">
          <cell r="A285" t="str">
            <v>K06b_14</v>
          </cell>
          <cell r="B285">
            <v>2014</v>
          </cell>
          <cell r="C285">
            <v>162.04744069912616</v>
          </cell>
          <cell r="D285">
            <v>157.55305867665425</v>
          </cell>
          <cell r="E285">
            <v>2524</v>
          </cell>
          <cell r="F285">
            <v>16.02469135802469</v>
          </cell>
        </row>
        <row r="286">
          <cell r="A286" t="str">
            <v>K06c_14</v>
          </cell>
          <cell r="B286">
            <v>2014</v>
          </cell>
          <cell r="C286">
            <v>162.12624584717608</v>
          </cell>
          <cell r="D286">
            <v>158.4717607973422</v>
          </cell>
          <cell r="E286">
            <v>477</v>
          </cell>
          <cell r="F286">
            <v>3.0123456790123457</v>
          </cell>
        </row>
        <row r="287">
          <cell r="A287" t="str">
            <v>K07a_14</v>
          </cell>
          <cell r="B287">
            <v>2014</v>
          </cell>
          <cell r="C287">
            <v>162.01342281879189</v>
          </cell>
          <cell r="D287">
            <v>158.25503355704694</v>
          </cell>
          <cell r="E287">
            <v>1179</v>
          </cell>
          <cell r="F287">
            <v>7.4506172839506171</v>
          </cell>
        </row>
        <row r="288">
          <cell r="A288" t="str">
            <v>K07b_14</v>
          </cell>
          <cell r="B288">
            <v>2014</v>
          </cell>
          <cell r="C288">
            <v>162.16216216216216</v>
          </cell>
          <cell r="D288">
            <v>160.13513513513513</v>
          </cell>
          <cell r="E288">
            <v>237</v>
          </cell>
          <cell r="F288">
            <v>1.4814814814814814</v>
          </cell>
        </row>
        <row r="289">
          <cell r="A289" t="str">
            <v>K09c_14</v>
          </cell>
          <cell r="B289">
            <v>2014</v>
          </cell>
          <cell r="C289">
            <v>161.98514517218095</v>
          </cell>
          <cell r="D289">
            <v>159.35178933153276</v>
          </cell>
          <cell r="E289">
            <v>2360</v>
          </cell>
          <cell r="F289">
            <v>14.808641975308642</v>
          </cell>
        </row>
        <row r="290">
          <cell r="A290" t="str">
            <v>L09a_14</v>
          </cell>
          <cell r="B290">
            <v>2014</v>
          </cell>
          <cell r="C290">
            <v>162.01248049922</v>
          </cell>
          <cell r="D290">
            <v>159.24336973478944</v>
          </cell>
          <cell r="E290">
            <v>4083</v>
          </cell>
          <cell r="F290">
            <v>25.641975308641975</v>
          </cell>
        </row>
        <row r="291">
          <cell r="A291" t="str">
            <v>L09b_14</v>
          </cell>
          <cell r="B291">
            <v>2014</v>
          </cell>
          <cell r="C291">
            <v>161.99669056811913</v>
          </cell>
          <cell r="D291">
            <v>156.50854936569223</v>
          </cell>
          <cell r="E291">
            <v>5675</v>
          </cell>
          <cell r="F291">
            <v>36.25925925925926</v>
          </cell>
        </row>
        <row r="292">
          <cell r="A292" t="str">
            <v>L09c_14</v>
          </cell>
          <cell r="B292">
            <v>2014</v>
          </cell>
          <cell r="C292">
            <v>161.96251378169791</v>
          </cell>
          <cell r="D292">
            <v>157.66262403528114</v>
          </cell>
          <cell r="E292">
            <v>1430</v>
          </cell>
          <cell r="F292">
            <v>9.067901234567902</v>
          </cell>
        </row>
        <row r="293">
          <cell r="A293" t="str">
            <v>Z04c_14</v>
          </cell>
          <cell r="B293">
            <v>2014</v>
          </cell>
          <cell r="C293">
            <v>161.98217094913477</v>
          </cell>
          <cell r="D293">
            <v>159.25537493445202</v>
          </cell>
          <cell r="E293">
            <v>3037</v>
          </cell>
          <cell r="F293">
            <v>19.067901234567902</v>
          </cell>
        </row>
        <row r="294">
          <cell r="A294" t="str">
            <v>Z05c_14</v>
          </cell>
          <cell r="B294">
            <v>2014</v>
          </cell>
          <cell r="C294">
            <v>161.93656093489147</v>
          </cell>
          <cell r="D294">
            <v>160.01669449081803</v>
          </cell>
          <cell r="E294">
            <v>1917</v>
          </cell>
          <cell r="F294">
            <v>11.975308641975309</v>
          </cell>
        </row>
        <row r="295">
          <cell r="A295" t="str">
            <v>A05b_15</v>
          </cell>
          <cell r="B295">
            <v>2015</v>
          </cell>
          <cell r="C295">
            <v>162</v>
          </cell>
          <cell r="D295">
            <v>160.54054054054052</v>
          </cell>
          <cell r="E295">
            <v>110</v>
          </cell>
          <cell r="F295">
            <v>0.68518518518518523</v>
          </cell>
        </row>
        <row r="296">
          <cell r="A296" t="str">
            <v>A05c_15</v>
          </cell>
          <cell r="B296">
            <v>2015</v>
          </cell>
          <cell r="C296">
            <v>161.94267515923568</v>
          </cell>
          <cell r="D296">
            <v>159.07643312101911</v>
          </cell>
          <cell r="E296">
            <v>999</v>
          </cell>
          <cell r="F296">
            <v>6.2777777777777777</v>
          </cell>
        </row>
        <row r="297">
          <cell r="A297" t="str">
            <v>B05a_15</v>
          </cell>
          <cell r="B297">
            <v>2015</v>
          </cell>
          <cell r="C297">
            <v>161.94814295725297</v>
          </cell>
          <cell r="D297">
            <v>160.75683251576734</v>
          </cell>
          <cell r="E297">
            <v>2294</v>
          </cell>
          <cell r="F297">
            <v>14.265432098765432</v>
          </cell>
        </row>
        <row r="298">
          <cell r="A298" t="str">
            <v>D04c_15</v>
          </cell>
          <cell r="B298">
            <v>2015</v>
          </cell>
          <cell r="C298">
            <v>161.99722607489599</v>
          </cell>
          <cell r="D298">
            <v>159.9861303744799</v>
          </cell>
          <cell r="E298">
            <v>2307</v>
          </cell>
          <cell r="F298">
            <v>14.419753086419753</v>
          </cell>
        </row>
        <row r="299">
          <cell r="A299" t="str">
            <v>E04a_15</v>
          </cell>
          <cell r="B299">
            <v>2015</v>
          </cell>
          <cell r="C299">
            <v>162</v>
          </cell>
          <cell r="D299">
            <v>161.65577342047931</v>
          </cell>
          <cell r="E299">
            <v>1908</v>
          </cell>
          <cell r="F299">
            <v>11.8046875</v>
          </cell>
        </row>
        <row r="300">
          <cell r="A300" t="str">
            <v>E04b_15</v>
          </cell>
          <cell r="B300">
            <v>2015</v>
          </cell>
          <cell r="C300">
            <v>162</v>
          </cell>
          <cell r="D300">
            <v>160.42553191489361</v>
          </cell>
          <cell r="E300">
            <v>754</v>
          </cell>
          <cell r="F300">
            <v>4.7037037037037033</v>
          </cell>
        </row>
        <row r="301">
          <cell r="A301" t="str">
            <v>E04c_15</v>
          </cell>
          <cell r="B301">
            <v>2015</v>
          </cell>
          <cell r="C301">
            <v>162.07729468599035</v>
          </cell>
          <cell r="D301">
            <v>149.7584541062802</v>
          </cell>
          <cell r="E301">
            <v>1240</v>
          </cell>
          <cell r="F301">
            <v>8.283950617283951</v>
          </cell>
        </row>
        <row r="302">
          <cell r="A302" t="str">
            <v>E05a_15</v>
          </cell>
          <cell r="B302">
            <v>2015</v>
          </cell>
          <cell r="C302">
            <v>138.36824696802645</v>
          </cell>
          <cell r="D302">
            <v>136.71444321940461</v>
          </cell>
          <cell r="E302">
            <v>1240</v>
          </cell>
          <cell r="F302">
            <v>9.0717592592592595</v>
          </cell>
        </row>
        <row r="303">
          <cell r="A303" t="str">
            <v>E05b_15</v>
          </cell>
          <cell r="B303">
            <v>2015</v>
          </cell>
          <cell r="C303">
            <v>162.01058201058203</v>
          </cell>
          <cell r="D303">
            <v>159.8941798941799</v>
          </cell>
          <cell r="E303">
            <v>3022</v>
          </cell>
          <cell r="F303">
            <v>18.901234567901234</v>
          </cell>
        </row>
        <row r="304">
          <cell r="A304" t="str">
            <v>E05c_15</v>
          </cell>
          <cell r="B304">
            <v>2015</v>
          </cell>
          <cell r="C304">
            <v>161.9599578503688</v>
          </cell>
          <cell r="D304">
            <v>158.48261327713382</v>
          </cell>
          <cell r="E304">
            <v>1504</v>
          </cell>
          <cell r="F304">
            <v>9.4876543209876552</v>
          </cell>
        </row>
        <row r="305">
          <cell r="A305" t="str">
            <v>F03a_15</v>
          </cell>
          <cell r="B305">
            <v>2015</v>
          </cell>
          <cell r="C305">
            <v>162</v>
          </cell>
          <cell r="D305">
            <v>160.15909090909091</v>
          </cell>
          <cell r="E305">
            <v>87</v>
          </cell>
          <cell r="F305">
            <v>0.54320987654320985</v>
          </cell>
        </row>
        <row r="306">
          <cell r="A306" t="str">
            <v>F03b_15</v>
          </cell>
          <cell r="B306">
            <v>2015</v>
          </cell>
          <cell r="C306">
            <v>162.05305651672433</v>
          </cell>
          <cell r="D306">
            <v>159.05420991926184</v>
          </cell>
          <cell r="E306">
            <v>1379</v>
          </cell>
          <cell r="F306">
            <v>8.6728395061728403</v>
          </cell>
        </row>
        <row r="307">
          <cell r="A307" t="str">
            <v>F03c_15</v>
          </cell>
          <cell r="B307">
            <v>2015</v>
          </cell>
          <cell r="C307">
            <v>162.0998719590269</v>
          </cell>
          <cell r="D307">
            <v>159.53905249679897</v>
          </cell>
          <cell r="E307">
            <v>1246</v>
          </cell>
          <cell r="F307">
            <v>7.8148148148148149</v>
          </cell>
        </row>
        <row r="308">
          <cell r="A308" t="str">
            <v>F04a_15</v>
          </cell>
          <cell r="B308">
            <v>2015</v>
          </cell>
          <cell r="C308">
            <v>162.02531645569616</v>
          </cell>
          <cell r="D308">
            <v>152.95358649789026</v>
          </cell>
          <cell r="E308">
            <v>725</v>
          </cell>
          <cell r="F308">
            <v>4.7407407407407405</v>
          </cell>
        </row>
        <row r="309">
          <cell r="A309" t="str">
            <v>F04b_15</v>
          </cell>
          <cell r="B309">
            <v>2015</v>
          </cell>
          <cell r="C309">
            <v>161.96969696969677</v>
          </cell>
          <cell r="D309">
            <v>156.21212121212102</v>
          </cell>
          <cell r="E309">
            <v>4124</v>
          </cell>
          <cell r="F309">
            <v>26.395061728395063</v>
          </cell>
        </row>
        <row r="310">
          <cell r="A310" t="str">
            <v>F04c_15</v>
          </cell>
          <cell r="B310">
            <v>2015</v>
          </cell>
          <cell r="C310">
            <v>162.00647249190934</v>
          </cell>
          <cell r="D310">
            <v>159.12621359223297</v>
          </cell>
          <cell r="E310">
            <v>9834</v>
          </cell>
          <cell r="F310">
            <v>61.802469135802468</v>
          </cell>
        </row>
        <row r="311">
          <cell r="A311" t="str">
            <v>F05a_15</v>
          </cell>
          <cell r="B311">
            <v>2015</v>
          </cell>
          <cell r="C311">
            <v>161.77474402730374</v>
          </cell>
          <cell r="D311">
            <v>161.09215017064847</v>
          </cell>
          <cell r="E311">
            <v>472</v>
          </cell>
          <cell r="F311">
            <v>2.925925925925926</v>
          </cell>
        </row>
        <row r="312">
          <cell r="A312" t="str">
            <v>F05b_15</v>
          </cell>
          <cell r="B312">
            <v>2015</v>
          </cell>
          <cell r="C312">
            <v>161.98501872659173</v>
          </cell>
          <cell r="D312">
            <v>152.05992509363293</v>
          </cell>
          <cell r="E312">
            <v>812</v>
          </cell>
          <cell r="F312">
            <v>5.3395061728395063</v>
          </cell>
        </row>
        <row r="313">
          <cell r="A313" t="str">
            <v>F05c_15</v>
          </cell>
          <cell r="B313">
            <v>2015</v>
          </cell>
          <cell r="C313">
            <v>162.08920187793422</v>
          </cell>
          <cell r="D313">
            <v>154.69483568075111</v>
          </cell>
          <cell r="E313">
            <v>1318</v>
          </cell>
          <cell r="F313">
            <v>8.5246913580246915</v>
          </cell>
        </row>
        <row r="314">
          <cell r="A314" t="str">
            <v>G04a_15</v>
          </cell>
          <cell r="B314">
            <v>2015</v>
          </cell>
          <cell r="C314">
            <v>161.98956094565551</v>
          </cell>
          <cell r="D314">
            <v>159.2569849554805</v>
          </cell>
          <cell r="E314">
            <v>5187</v>
          </cell>
          <cell r="F314">
            <v>32.567901234567898</v>
          </cell>
        </row>
        <row r="315">
          <cell r="A315" t="str">
            <v>G04b_15</v>
          </cell>
          <cell r="B315">
            <v>2015</v>
          </cell>
          <cell r="C315">
            <v>162.00130804447363</v>
          </cell>
          <cell r="D315">
            <v>156.31131458469599</v>
          </cell>
          <cell r="E315">
            <v>2390</v>
          </cell>
          <cell r="F315">
            <v>15.290123456790123</v>
          </cell>
        </row>
        <row r="316">
          <cell r="A316" t="str">
            <v>G05a_15</v>
          </cell>
          <cell r="B316">
            <v>2015</v>
          </cell>
          <cell r="C316">
            <v>161.91709844559585</v>
          </cell>
          <cell r="D316">
            <v>138.08290155440415</v>
          </cell>
          <cell r="E316">
            <v>1066</v>
          </cell>
          <cell r="F316">
            <v>7.716049382716049</v>
          </cell>
        </row>
        <row r="317">
          <cell r="A317" t="str">
            <v>G05b_15</v>
          </cell>
          <cell r="B317">
            <v>2015</v>
          </cell>
          <cell r="C317">
            <v>161.92468619246861</v>
          </cell>
          <cell r="D317">
            <v>132.94979079497907</v>
          </cell>
          <cell r="E317">
            <v>1271</v>
          </cell>
          <cell r="F317">
            <v>9.5555555555555554</v>
          </cell>
        </row>
        <row r="318">
          <cell r="A318" t="str">
            <v>H07c_15</v>
          </cell>
          <cell r="B318">
            <v>2015</v>
          </cell>
          <cell r="C318">
            <v>161.99524940617579</v>
          </cell>
          <cell r="D318">
            <v>154.27553444180523</v>
          </cell>
          <cell r="E318">
            <v>1299</v>
          </cell>
          <cell r="F318">
            <v>8.4197530864197532</v>
          </cell>
        </row>
        <row r="319">
          <cell r="A319" t="str">
            <v>I06b_15</v>
          </cell>
          <cell r="B319">
            <v>2015</v>
          </cell>
          <cell r="C319">
            <v>162.04963971176932</v>
          </cell>
          <cell r="D319">
            <v>155.48438751000791</v>
          </cell>
          <cell r="E319">
            <v>1942</v>
          </cell>
          <cell r="F319">
            <v>12.493827160493828</v>
          </cell>
        </row>
        <row r="320">
          <cell r="A320" t="str">
            <v>I06c_15</v>
          </cell>
          <cell r="B320">
            <v>2015</v>
          </cell>
          <cell r="C320">
            <v>161.96049743964909</v>
          </cell>
          <cell r="D320">
            <v>155.74250182882244</v>
          </cell>
          <cell r="E320">
            <v>2129</v>
          </cell>
          <cell r="F320">
            <v>13.666666666666666</v>
          </cell>
        </row>
        <row r="321">
          <cell r="A321" t="str">
            <v>I07a_15</v>
          </cell>
          <cell r="B321">
            <v>2015</v>
          </cell>
          <cell r="C321">
            <v>162.0093147039257</v>
          </cell>
          <cell r="D321">
            <v>152.16234198270146</v>
          </cell>
          <cell r="E321">
            <v>2287</v>
          </cell>
          <cell r="F321">
            <v>15.030864197530864</v>
          </cell>
        </row>
        <row r="322">
          <cell r="A322" t="str">
            <v>I07b_15</v>
          </cell>
          <cell r="B322">
            <v>2015</v>
          </cell>
          <cell r="C322">
            <v>161.97235711617492</v>
          </cell>
          <cell r="D322">
            <v>156.77997758685103</v>
          </cell>
          <cell r="E322">
            <v>4197</v>
          </cell>
          <cell r="F322">
            <v>26.765432098765434</v>
          </cell>
        </row>
        <row r="323">
          <cell r="A323" t="str">
            <v>I07c_15</v>
          </cell>
          <cell r="B323">
            <v>2015</v>
          </cell>
          <cell r="C323">
            <v>162.01342281879189</v>
          </cell>
          <cell r="D323">
            <v>156.84563758389257</v>
          </cell>
          <cell r="E323">
            <v>4674</v>
          </cell>
          <cell r="F323">
            <v>29.802469135802468</v>
          </cell>
        </row>
        <row r="324">
          <cell r="A324" t="str">
            <v>I08b_15</v>
          </cell>
          <cell r="B324">
            <v>2015</v>
          </cell>
          <cell r="C324">
            <v>161.9631901840491</v>
          </cell>
          <cell r="D324">
            <v>158.07770961145195</v>
          </cell>
          <cell r="E324">
            <v>773</v>
          </cell>
          <cell r="F324">
            <v>4.8888888888888893</v>
          </cell>
        </row>
        <row r="325">
          <cell r="A325" t="str">
            <v>I08c_15</v>
          </cell>
          <cell r="B325">
            <v>2015</v>
          </cell>
          <cell r="C325">
            <v>161.97440585009142</v>
          </cell>
          <cell r="D325">
            <v>156.03290676416819</v>
          </cell>
          <cell r="E325">
            <v>1707</v>
          </cell>
          <cell r="F325">
            <v>10.938271604938272</v>
          </cell>
        </row>
        <row r="326">
          <cell r="A326" t="str">
            <v>J06a_15</v>
          </cell>
          <cell r="B326">
            <v>2015</v>
          </cell>
          <cell r="C326">
            <v>161.89710610932477</v>
          </cell>
          <cell r="D326">
            <v>156.43086816720259</v>
          </cell>
          <cell r="E326">
            <v>973</v>
          </cell>
          <cell r="F326">
            <v>6.216049382716049</v>
          </cell>
        </row>
        <row r="327">
          <cell r="A327" t="str">
            <v>J07a_15</v>
          </cell>
          <cell r="B327">
            <v>2015</v>
          </cell>
          <cell r="C327">
            <v>161.99282362682854</v>
          </cell>
          <cell r="D327">
            <v>157.41098537123926</v>
          </cell>
          <cell r="E327">
            <v>5703</v>
          </cell>
          <cell r="F327">
            <v>36.228395061728392</v>
          </cell>
        </row>
        <row r="328">
          <cell r="A328" t="str">
            <v>J07b_15</v>
          </cell>
          <cell r="B328">
            <v>2015</v>
          </cell>
          <cell r="C328">
            <v>161.89801699716716</v>
          </cell>
          <cell r="D328">
            <v>159.91501416430594</v>
          </cell>
          <cell r="E328">
            <v>1129</v>
          </cell>
          <cell r="F328">
            <v>7.0555555555555554</v>
          </cell>
        </row>
        <row r="329">
          <cell r="A329" t="str">
            <v>J08a_15</v>
          </cell>
          <cell r="B329">
            <v>2015</v>
          </cell>
          <cell r="C329">
            <v>161.99400299850075</v>
          </cell>
          <cell r="D329">
            <v>158.92053973013495</v>
          </cell>
          <cell r="E329">
            <v>2120</v>
          </cell>
          <cell r="F329">
            <v>13.339506172839506</v>
          </cell>
        </row>
        <row r="330">
          <cell r="A330" t="str">
            <v>J09c_15</v>
          </cell>
          <cell r="B330">
            <v>2015</v>
          </cell>
          <cell r="C330">
            <v>162</v>
          </cell>
          <cell r="D330">
            <v>160.98113207547169</v>
          </cell>
          <cell r="E330">
            <v>158</v>
          </cell>
          <cell r="F330">
            <v>0.98148148148148151</v>
          </cell>
        </row>
        <row r="331">
          <cell r="A331" t="str">
            <v>J10c_15</v>
          </cell>
          <cell r="B331">
            <v>2015</v>
          </cell>
          <cell r="C331">
            <v>162.11340206185568</v>
          </cell>
          <cell r="D331">
            <v>158.76288659793815</v>
          </cell>
          <cell r="E331">
            <v>616</v>
          </cell>
          <cell r="F331">
            <v>3.882716049382716</v>
          </cell>
        </row>
        <row r="332">
          <cell r="A332" t="str">
            <v>K07a_15</v>
          </cell>
          <cell r="B332">
            <v>2015</v>
          </cell>
          <cell r="C332">
            <v>162.16216216216216</v>
          </cell>
          <cell r="D332">
            <v>161.003861003861</v>
          </cell>
          <cell r="E332">
            <v>417</v>
          </cell>
          <cell r="F332">
            <v>2.5925925925925926</v>
          </cell>
        </row>
        <row r="333">
          <cell r="A333" t="str">
            <v>K09a_15</v>
          </cell>
          <cell r="B333">
            <v>2015</v>
          </cell>
          <cell r="C333">
            <v>161.95307545973367</v>
          </cell>
          <cell r="D333">
            <v>155.61192136968927</v>
          </cell>
          <cell r="E333">
            <v>2454</v>
          </cell>
          <cell r="F333">
            <v>15.765432098765432</v>
          </cell>
        </row>
        <row r="334">
          <cell r="A334" t="str">
            <v>Y04b_15</v>
          </cell>
          <cell r="B334">
            <v>2015</v>
          </cell>
          <cell r="C334">
            <v>162</v>
          </cell>
          <cell r="D334">
            <v>156.41025641025641</v>
          </cell>
          <cell r="E334">
            <v>427</v>
          </cell>
          <cell r="F334">
            <v>2.7283950617283952</v>
          </cell>
        </row>
        <row r="335">
          <cell r="A335" t="str">
            <v>Y04c_15</v>
          </cell>
          <cell r="B335">
            <v>2015</v>
          </cell>
          <cell r="C335">
            <v>162</v>
          </cell>
          <cell r="D335">
            <v>159.50391869778656</v>
          </cell>
          <cell r="E335">
            <v>1852</v>
          </cell>
          <cell r="F335">
            <v>11.611111111111111</v>
          </cell>
        </row>
        <row r="336">
          <cell r="A336" t="str">
            <v>Y05c_15</v>
          </cell>
          <cell r="B336">
            <v>2015</v>
          </cell>
          <cell r="C336">
            <v>162</v>
          </cell>
          <cell r="D336">
            <v>160.81081081081081</v>
          </cell>
          <cell r="E336">
            <v>632</v>
          </cell>
          <cell r="F336">
            <v>3.9319999999999999</v>
          </cell>
        </row>
        <row r="337">
          <cell r="A337" t="str">
            <v>Z04a_15</v>
          </cell>
          <cell r="B337">
            <v>2015</v>
          </cell>
          <cell r="C337">
            <v>162.01796090861066</v>
          </cell>
          <cell r="D337">
            <v>158.42577918647649</v>
          </cell>
          <cell r="E337">
            <v>2999</v>
          </cell>
          <cell r="F337">
            <v>18.932098765432098</v>
          </cell>
        </row>
        <row r="338">
          <cell r="A338" t="str">
            <v>Z04b_15</v>
          </cell>
          <cell r="B338">
            <v>2015</v>
          </cell>
          <cell r="C338">
            <v>162</v>
          </cell>
          <cell r="D338">
            <v>158.49056603773585</v>
          </cell>
          <cell r="E338">
            <v>4242</v>
          </cell>
          <cell r="F338">
            <v>26.765432098765434</v>
          </cell>
        </row>
        <row r="339">
          <cell r="A339" t="str">
            <v>Z04c_15</v>
          </cell>
          <cell r="B339">
            <v>2015</v>
          </cell>
          <cell r="C339">
            <v>161.8798955613577</v>
          </cell>
          <cell r="D339">
            <v>157.70234986945169</v>
          </cell>
          <cell r="E339">
            <v>604</v>
          </cell>
          <cell r="F339">
            <v>3.8271604938271606</v>
          </cell>
        </row>
        <row r="340">
          <cell r="A340" t="str">
            <v>Z05a_15</v>
          </cell>
          <cell r="B340">
            <v>2015</v>
          </cell>
          <cell r="C340">
            <v>162</v>
          </cell>
          <cell r="D340">
            <v>158.22222222222223</v>
          </cell>
          <cell r="E340">
            <v>356</v>
          </cell>
          <cell r="F340">
            <v>2.2530864197530862</v>
          </cell>
        </row>
        <row r="341">
          <cell r="A341" t="str">
            <v>Z05b_15</v>
          </cell>
          <cell r="B341">
            <v>2015</v>
          </cell>
          <cell r="C341">
            <v>162</v>
          </cell>
          <cell r="D341">
            <v>158.36909871244634</v>
          </cell>
          <cell r="E341">
            <v>369</v>
          </cell>
          <cell r="F341">
            <v>2.3333333333333335</v>
          </cell>
        </row>
      </sheetData>
      <sheetData sheetId="6"/>
      <sheetData sheetId="7"/>
      <sheetData sheetId="8">
        <row r="2">
          <cell r="A2" t="str">
            <v>G05c_11</v>
          </cell>
          <cell r="B2" t="str">
            <v>BxE, 0731</v>
          </cell>
          <cell r="C2" t="str">
            <v>ASD, CIRAD</v>
          </cell>
        </row>
        <row r="3">
          <cell r="A3" t="str">
            <v>G05b_11</v>
          </cell>
          <cell r="B3" t="str">
            <v>DxN, 0731</v>
          </cell>
          <cell r="C3" t="str">
            <v>ASD, CIRAD</v>
          </cell>
        </row>
        <row r="4">
          <cell r="A4" t="str">
            <v>G05a_11</v>
          </cell>
          <cell r="B4" t="str">
            <v>DxN, 0730</v>
          </cell>
          <cell r="C4" t="str">
            <v>ASD, CIRAD</v>
          </cell>
        </row>
        <row r="5">
          <cell r="A5" t="str">
            <v>F05c_11</v>
          </cell>
          <cell r="B5" t="str">
            <v>DxN, 2401, 2501</v>
          </cell>
          <cell r="C5" t="str">
            <v>ASD, CIRAD</v>
          </cell>
        </row>
        <row r="6">
          <cell r="A6" t="str">
            <v>H08a_11</v>
          </cell>
          <cell r="B6" t="str">
            <v>DxG</v>
          </cell>
          <cell r="C6" t="str">
            <v>ASD</v>
          </cell>
        </row>
        <row r="7">
          <cell r="A7" t="str">
            <v>G13a_12</v>
          </cell>
          <cell r="B7" t="str">
            <v>0101, 9301, 2401, ASD DxN</v>
          </cell>
          <cell r="C7" t="str">
            <v>CIRAD, ASD</v>
          </cell>
        </row>
        <row r="8">
          <cell r="A8" t="str">
            <v>E13a_12</v>
          </cell>
          <cell r="B8" t="str">
            <v>8801, 1001, 2504, 2501, 9301, 8501</v>
          </cell>
          <cell r="C8" t="str">
            <v>CIRAD</v>
          </cell>
        </row>
        <row r="9">
          <cell r="A9" t="str">
            <v>E12c_12</v>
          </cell>
          <cell r="B9" t="str">
            <v>6501, 0731</v>
          </cell>
          <cell r="C9" t="str">
            <v>CIRAD</v>
          </cell>
        </row>
        <row r="10">
          <cell r="A10" t="str">
            <v>C13c_12</v>
          </cell>
          <cell r="B10" t="str">
            <v>0731, D x LM</v>
          </cell>
          <cell r="C10" t="str">
            <v>CIRAD, ASD</v>
          </cell>
        </row>
        <row r="11">
          <cell r="A11" t="str">
            <v>E12a_13</v>
          </cell>
          <cell r="B11" t="str">
            <v>2101, Ensayo ASD DxN</v>
          </cell>
          <cell r="C11" t="str">
            <v>CIRAD, ASD</v>
          </cell>
        </row>
        <row r="12">
          <cell r="A12" t="str">
            <v>D12c_13</v>
          </cell>
          <cell r="B12" t="str">
            <v>2101, Ensayo ASD DxN</v>
          </cell>
          <cell r="C12" t="str">
            <v>CIRAD, ASD</v>
          </cell>
        </row>
        <row r="13">
          <cell r="A13" t="str">
            <v>D13c_12</v>
          </cell>
          <cell r="B13" t="str">
            <v>0731, DxN</v>
          </cell>
          <cell r="C13" t="str">
            <v>CIRAD, ASD</v>
          </cell>
        </row>
        <row r="14">
          <cell r="A14" t="str">
            <v>D13b_12</v>
          </cell>
          <cell r="B14" t="str">
            <v>0731, DxN</v>
          </cell>
          <cell r="C14" t="str">
            <v>CIRAD, ASD</v>
          </cell>
        </row>
        <row r="15">
          <cell r="A15" t="str">
            <v>D13a_12</v>
          </cell>
          <cell r="B15" t="str">
            <v>0731, DxG</v>
          </cell>
          <cell r="C15" t="str">
            <v>CIRAD, ASD</v>
          </cell>
        </row>
        <row r="16">
          <cell r="A16" t="str">
            <v>D12b_13</v>
          </cell>
          <cell r="B16" t="str">
            <v>2101, Ensayo ASD DxLM</v>
          </cell>
          <cell r="C16" t="str">
            <v>CIRAD, ASD</v>
          </cell>
        </row>
        <row r="17">
          <cell r="A17" t="str">
            <v>D12a_13</v>
          </cell>
          <cell r="B17" t="str">
            <v>2101, 0101, Ensayo ASD DxN</v>
          </cell>
          <cell r="C17" t="str">
            <v>CIRAD, ASD</v>
          </cell>
        </row>
        <row r="18">
          <cell r="A18" t="str">
            <v>C12a_12</v>
          </cell>
          <cell r="B18" t="str">
            <v>2401, 2101, 7001, ASD DELI X NIGERIA</v>
          </cell>
          <cell r="C18" t="str">
            <v>CIRAD, ASD</v>
          </cell>
        </row>
        <row r="19">
          <cell r="A19" t="str">
            <v>F13c_12</v>
          </cell>
          <cell r="B19" t="str">
            <v>7001, ASD DxN</v>
          </cell>
          <cell r="C19" t="str">
            <v>CIRAD, ASD</v>
          </cell>
        </row>
        <row r="20">
          <cell r="A20" t="str">
            <v>F13b_12</v>
          </cell>
          <cell r="B20" t="str">
            <v>DxG, 7001, 2401</v>
          </cell>
          <cell r="C20" t="str">
            <v>ASD, CIRAD</v>
          </cell>
        </row>
        <row r="21">
          <cell r="A21" t="str">
            <v>F13a_12</v>
          </cell>
          <cell r="B21" t="str">
            <v>7001, 7002, 2401, ASD DxLM</v>
          </cell>
          <cell r="C21" t="str">
            <v>CIRAD, ASD</v>
          </cell>
        </row>
        <row r="22">
          <cell r="A22" t="str">
            <v>D14a_12</v>
          </cell>
          <cell r="B22" t="str">
            <v>7002, 2101, ASD DxG</v>
          </cell>
          <cell r="C22" t="str">
            <v>CIRAD, ASD</v>
          </cell>
        </row>
        <row r="23">
          <cell r="A23" t="str">
            <v>D14b_12</v>
          </cell>
          <cell r="B23" t="str">
            <v>7001, 7002, ADS DxLM</v>
          </cell>
          <cell r="C23" t="str">
            <v>CIRAD, ASD</v>
          </cell>
        </row>
        <row r="24">
          <cell r="A24" t="str">
            <v>E14c_12</v>
          </cell>
          <cell r="B24" t="str">
            <v>2501, 2101, ADS DxN</v>
          </cell>
          <cell r="C24" t="str">
            <v>CIRAD, ASD</v>
          </cell>
        </row>
        <row r="25">
          <cell r="A25" t="str">
            <v>E14b_12</v>
          </cell>
          <cell r="B25" t="str">
            <v>2501, 2101, ADS DxN</v>
          </cell>
          <cell r="C25" t="str">
            <v>CIRAD, ASD</v>
          </cell>
        </row>
        <row r="26">
          <cell r="A26" t="str">
            <v>E14a_12</v>
          </cell>
          <cell r="B26" t="str">
            <v>2101, ADS DxG</v>
          </cell>
          <cell r="C26" t="str">
            <v>CIRAD, ASD</v>
          </cell>
        </row>
        <row r="27">
          <cell r="A27" t="str">
            <v>D14c_12</v>
          </cell>
          <cell r="B27" t="str">
            <v>2101, 7001, ADS DxN</v>
          </cell>
          <cell r="C27" t="str">
            <v>CIRAD, ASD</v>
          </cell>
        </row>
        <row r="28">
          <cell r="A28" t="str">
            <v>C12c_13</v>
          </cell>
          <cell r="B28" t="str">
            <v>0101, ENSAYO ASD DxLM</v>
          </cell>
          <cell r="C28" t="str">
            <v>CIRAD, ASD</v>
          </cell>
        </row>
        <row r="29">
          <cell r="A29" t="str">
            <v>C12b_12</v>
          </cell>
          <cell r="B29" t="str">
            <v>7002, 8501, 2101, 7001, ASD DxG</v>
          </cell>
          <cell r="C29" t="str">
            <v>CIRAD, ASD</v>
          </cell>
        </row>
        <row r="30">
          <cell r="A30" t="str">
            <v>F14a_12</v>
          </cell>
          <cell r="B30" t="str">
            <v>2501, DxG</v>
          </cell>
          <cell r="C30" t="str">
            <v>CIRAD, ASD</v>
          </cell>
        </row>
        <row r="31">
          <cell r="A31" t="str">
            <v>F14b_12</v>
          </cell>
          <cell r="B31" t="str">
            <v>2501, ASD DxLM</v>
          </cell>
          <cell r="C31" t="str">
            <v>CIRAD, ASD</v>
          </cell>
        </row>
        <row r="32">
          <cell r="A32" t="str">
            <v>F14c_12</v>
          </cell>
          <cell r="B32" t="str">
            <v>7001, 2501, ASD DxN</v>
          </cell>
          <cell r="C32" t="str">
            <v>CIRAD, ASD</v>
          </cell>
        </row>
        <row r="33">
          <cell r="A33" t="str">
            <v>G14a_12</v>
          </cell>
          <cell r="B33" t="str">
            <v>7001, ASD DxLM</v>
          </cell>
          <cell r="C33" t="str">
            <v>CIRAD, ASD</v>
          </cell>
        </row>
        <row r="34">
          <cell r="A34" t="str">
            <v>I08a_11</v>
          </cell>
          <cell r="B34" t="str">
            <v>4001</v>
          </cell>
          <cell r="C34" t="str">
            <v>CIRAD</v>
          </cell>
        </row>
        <row r="35">
          <cell r="A35" t="str">
            <v>H09b_11</v>
          </cell>
          <cell r="B35" t="str">
            <v>COM x N , 6501</v>
          </cell>
          <cell r="C35" t="str">
            <v>ASD, CIRAD</v>
          </cell>
        </row>
        <row r="36">
          <cell r="A36" t="str">
            <v>H10b_11</v>
          </cell>
          <cell r="B36" t="str">
            <v>OxG:  AMAZON, COARI x LAME</v>
          </cell>
          <cell r="C36" t="str">
            <v>OxG</v>
          </cell>
        </row>
        <row r="37">
          <cell r="A37" t="str">
            <v>G10c_11</v>
          </cell>
          <cell r="B37" t="str">
            <v>OxG: Bamenda x Ekona</v>
          </cell>
          <cell r="C37" t="str">
            <v>OxG</v>
          </cell>
        </row>
        <row r="38">
          <cell r="A38" t="str">
            <v>G14b_12</v>
          </cell>
          <cell r="B38" t="str">
            <v>7001, ASD DxLM</v>
          </cell>
          <cell r="C38" t="str">
            <v>CIRAD, ASD</v>
          </cell>
        </row>
        <row r="39">
          <cell r="A39" t="str">
            <v>D05c_11</v>
          </cell>
          <cell r="B39" t="str">
            <v>1001 ASD: D x G</v>
          </cell>
          <cell r="C39" t="str">
            <v>CIRAD, ASD</v>
          </cell>
        </row>
        <row r="40">
          <cell r="A40" t="str">
            <v>D05b_11</v>
          </cell>
          <cell r="B40" t="str">
            <v>7050 ASD: C x G, 1001 : COM x G</v>
          </cell>
          <cell r="C40" t="str">
            <v>CIRAD, ASD</v>
          </cell>
        </row>
        <row r="41">
          <cell r="A41" t="str">
            <v>C05c_11</v>
          </cell>
          <cell r="B41" t="str">
            <v>2501 ASD: D x G,</v>
          </cell>
          <cell r="C41" t="str">
            <v>CIRAD, ASD</v>
          </cell>
        </row>
        <row r="42">
          <cell r="A42" t="str">
            <v>D05a_11</v>
          </cell>
          <cell r="B42" t="str">
            <v>2501 ASD: B x E, 7050 : BAM x E</v>
          </cell>
          <cell r="C42" t="str">
            <v>CIRAD, ASD</v>
          </cell>
        </row>
        <row r="43">
          <cell r="A43" t="str">
            <v>E05a_11</v>
          </cell>
          <cell r="B43" t="str">
            <v xml:space="preserve"> </v>
          </cell>
        </row>
        <row r="44">
          <cell r="A44" t="str">
            <v>F05b_11</v>
          </cell>
          <cell r="B44">
            <v>2501</v>
          </cell>
          <cell r="C44" t="str">
            <v>CIRAD</v>
          </cell>
        </row>
        <row r="45">
          <cell r="A45" t="str">
            <v>E05c_11</v>
          </cell>
          <cell r="B45" t="str">
            <v>2401, 8101</v>
          </cell>
          <cell r="C45" t="str">
            <v>CIRAD</v>
          </cell>
        </row>
        <row r="46">
          <cell r="A46" t="str">
            <v>F05a_11</v>
          </cell>
          <cell r="B46">
            <v>8101</v>
          </cell>
          <cell r="C46" t="str">
            <v>CIRAD</v>
          </cell>
        </row>
        <row r="47">
          <cell r="A47" t="str">
            <v>C11c_11</v>
          </cell>
          <cell r="B47" t="str">
            <v>COM x G , 4001,</v>
          </cell>
          <cell r="C47" t="str">
            <v>ASD, CIRAD</v>
          </cell>
        </row>
        <row r="48">
          <cell r="A48" t="str">
            <v>D11a_11</v>
          </cell>
          <cell r="B48" t="str">
            <v>D x N , 4001</v>
          </cell>
          <cell r="C48" t="str">
            <v>ASD, CIRAD</v>
          </cell>
        </row>
        <row r="49">
          <cell r="A49" t="str">
            <v>D11b_11</v>
          </cell>
          <cell r="B49" t="str">
            <v>BxE , 4001, 1001</v>
          </cell>
          <cell r="C49" t="str">
            <v>ASD, CIRAD</v>
          </cell>
        </row>
        <row r="50">
          <cell r="A50" t="str">
            <v>D11c_11</v>
          </cell>
          <cell r="B50" t="str">
            <v>DxN</v>
          </cell>
          <cell r="C50" t="str">
            <v>ASD</v>
          </cell>
        </row>
        <row r="51">
          <cell r="A51" t="str">
            <v>E11a_11</v>
          </cell>
          <cell r="B51" t="str">
            <v>BxE, DxN, DxG, DxLM</v>
          </cell>
          <cell r="C51" t="str">
            <v>ASD</v>
          </cell>
        </row>
        <row r="52">
          <cell r="A52" t="str">
            <v>A05b_09</v>
          </cell>
          <cell r="B52" t="str">
            <v>2101, 7001</v>
          </cell>
          <cell r="C52" t="str">
            <v>CIRAD</v>
          </cell>
        </row>
        <row r="53">
          <cell r="A53" t="str">
            <v>A05c_08</v>
          </cell>
          <cell r="B53" t="str">
            <v>2501-M, 2101-B, 2101-M</v>
          </cell>
          <cell r="C53" t="str">
            <v>CIRAD</v>
          </cell>
        </row>
        <row r="54">
          <cell r="A54" t="str">
            <v>A04c_08</v>
          </cell>
          <cell r="B54" t="str">
            <v>1001-M, 2501-B, 2501-M</v>
          </cell>
          <cell r="C54" t="str">
            <v>CIRAD</v>
          </cell>
        </row>
        <row r="55">
          <cell r="A55" t="str">
            <v>C05a_09</v>
          </cell>
          <cell r="B55">
            <v>1001</v>
          </cell>
          <cell r="C55" t="str">
            <v>CIRAD</v>
          </cell>
        </row>
        <row r="56">
          <cell r="A56" t="str">
            <v>B05b_08</v>
          </cell>
          <cell r="B56" t="str">
            <v>1001-M, 1001-B, 2101-B</v>
          </cell>
          <cell r="C56" t="str">
            <v>CIRAD</v>
          </cell>
        </row>
        <row r="57">
          <cell r="A57" t="str">
            <v>B04a_08</v>
          </cell>
          <cell r="B57" t="str">
            <v>1001-B, 2101-M, 2501-M</v>
          </cell>
          <cell r="C57" t="str">
            <v>CIRAD</v>
          </cell>
        </row>
        <row r="58">
          <cell r="A58" t="str">
            <v>B03c_08</v>
          </cell>
          <cell r="B58" t="str">
            <v>2501-B, 2101-B, 2501-M</v>
          </cell>
          <cell r="C58" t="str">
            <v>CIRAD</v>
          </cell>
        </row>
        <row r="59">
          <cell r="A59" t="str">
            <v>B04b_08</v>
          </cell>
          <cell r="B59" t="str">
            <v>1001-M, 1001-B</v>
          </cell>
          <cell r="C59" t="str">
            <v>CIRAD</v>
          </cell>
        </row>
        <row r="60">
          <cell r="A60" t="str">
            <v>B04c_08</v>
          </cell>
          <cell r="B60" t="str">
            <v>1001-B, 2501-B</v>
          </cell>
          <cell r="C60" t="str">
            <v>CIRAD</v>
          </cell>
        </row>
        <row r="61">
          <cell r="A61" t="str">
            <v>B07c_09</v>
          </cell>
          <cell r="B61">
            <v>2501</v>
          </cell>
          <cell r="C61" t="str">
            <v>CIRAD</v>
          </cell>
        </row>
        <row r="62">
          <cell r="A62" t="str">
            <v>B08c_09</v>
          </cell>
          <cell r="B62" t="str">
            <v>2501, 2101</v>
          </cell>
          <cell r="C62" t="str">
            <v>CIRAD</v>
          </cell>
        </row>
        <row r="63">
          <cell r="A63" t="str">
            <v>C07a_09</v>
          </cell>
          <cell r="B63" t="str">
            <v>7001, 2501</v>
          </cell>
          <cell r="C63" t="str">
            <v>CIRAD</v>
          </cell>
        </row>
        <row r="64">
          <cell r="A64" t="str">
            <v>C03a_08</v>
          </cell>
          <cell r="B64" t="str">
            <v>2501-B</v>
          </cell>
          <cell r="C64" t="str">
            <v>CIRAD</v>
          </cell>
        </row>
        <row r="65">
          <cell r="A65" t="str">
            <v>C08a_09</v>
          </cell>
          <cell r="B65">
            <v>2101</v>
          </cell>
          <cell r="C65" t="str">
            <v>CIRAD</v>
          </cell>
        </row>
        <row r="66">
          <cell r="A66" t="str">
            <v>C09a_10</v>
          </cell>
          <cell r="B66" t="str">
            <v>0820</v>
          </cell>
          <cell r="C66" t="str">
            <v>CIRAD</v>
          </cell>
        </row>
        <row r="67">
          <cell r="A67" t="str">
            <v>C06b_09</v>
          </cell>
          <cell r="B67">
            <v>2101</v>
          </cell>
          <cell r="C67" t="str">
            <v>CIRAD</v>
          </cell>
        </row>
        <row r="68">
          <cell r="A68" t="str">
            <v>C07b_09</v>
          </cell>
          <cell r="B68" t="str">
            <v>7001, 2501</v>
          </cell>
          <cell r="C68" t="str">
            <v>CIRAD</v>
          </cell>
        </row>
        <row r="69">
          <cell r="A69" t="str">
            <v>C06a_11</v>
          </cell>
          <cell r="B69" t="str">
            <v>ASD DxLM</v>
          </cell>
          <cell r="C69" t="str">
            <v>ASD</v>
          </cell>
        </row>
        <row r="70">
          <cell r="A70" t="str">
            <v>C08b_09</v>
          </cell>
          <cell r="B70" t="str">
            <v>2501, 1001</v>
          </cell>
          <cell r="C70" t="str">
            <v>CIRAD</v>
          </cell>
        </row>
        <row r="71">
          <cell r="A71" t="str">
            <v>C09b_10</v>
          </cell>
          <cell r="B71">
            <v>8201</v>
          </cell>
          <cell r="C71" t="str">
            <v>CIRAD</v>
          </cell>
        </row>
        <row r="72">
          <cell r="A72" t="str">
            <v>C06c_08</v>
          </cell>
          <cell r="B72" t="str">
            <v>2101-M, 2501-B</v>
          </cell>
          <cell r="C72" t="str">
            <v>CIRAD</v>
          </cell>
        </row>
        <row r="73">
          <cell r="A73" t="str">
            <v>C10b_10</v>
          </cell>
          <cell r="B73" t="str">
            <v>8601, 7001, 8701, 1001</v>
          </cell>
          <cell r="C73" t="str">
            <v>CIRAD</v>
          </cell>
        </row>
        <row r="74">
          <cell r="A74" t="str">
            <v>C08c_09</v>
          </cell>
          <cell r="B74">
            <v>1001</v>
          </cell>
          <cell r="C74" t="str">
            <v>CIRAD</v>
          </cell>
        </row>
        <row r="75">
          <cell r="A75" t="str">
            <v>C09c_10</v>
          </cell>
          <cell r="B75" t="str">
            <v>2401, 8201</v>
          </cell>
          <cell r="C75" t="str">
            <v>CIRAD</v>
          </cell>
        </row>
        <row r="76">
          <cell r="A76" t="str">
            <v>D06a_08</v>
          </cell>
          <cell r="B76" t="str">
            <v>1001-M, 1001-B, 2101-M</v>
          </cell>
          <cell r="C76" t="str">
            <v>CIRAD</v>
          </cell>
        </row>
        <row r="77">
          <cell r="A77" t="str">
            <v>C10c_11</v>
          </cell>
          <cell r="B77" t="str">
            <v>1001, ASD DxLM, 1001</v>
          </cell>
          <cell r="C77" t="str">
            <v>CIRAD, ASD</v>
          </cell>
        </row>
        <row r="78">
          <cell r="A78" t="str">
            <v>D08a_09</v>
          </cell>
          <cell r="B78" t="str">
            <v>2501, 1001</v>
          </cell>
          <cell r="C78" t="str">
            <v>CIRAD</v>
          </cell>
        </row>
        <row r="79">
          <cell r="A79" t="str">
            <v>D10a_11</v>
          </cell>
          <cell r="B79" t="str">
            <v>1001 : COM x G</v>
          </cell>
          <cell r="C79" t="str">
            <v>CIRAD, ASD</v>
          </cell>
        </row>
        <row r="80">
          <cell r="A80" t="str">
            <v>D09a_10</v>
          </cell>
          <cell r="B80" t="str">
            <v>2401, 8201, 7001</v>
          </cell>
          <cell r="C80" t="str">
            <v>CIRAD</v>
          </cell>
        </row>
        <row r="81">
          <cell r="A81" t="str">
            <v>D06b_08</v>
          </cell>
          <cell r="B81" t="str">
            <v>2101-B, 2101-M</v>
          </cell>
          <cell r="C81" t="str">
            <v>CIRAD</v>
          </cell>
        </row>
        <row r="82">
          <cell r="A82" t="str">
            <v>D08b_09</v>
          </cell>
          <cell r="B82" t="str">
            <v>1001, 2501</v>
          </cell>
          <cell r="C82" t="str">
            <v>CIRAD</v>
          </cell>
        </row>
        <row r="83">
          <cell r="A83" t="str">
            <v>D09b_10</v>
          </cell>
          <cell r="B83" t="str">
            <v>7001, 8201, 2401</v>
          </cell>
          <cell r="C83" t="str">
            <v>CIRAD</v>
          </cell>
        </row>
        <row r="84">
          <cell r="A84" t="str">
            <v>D10b_11</v>
          </cell>
          <cell r="B84" t="str">
            <v>1001; BxE</v>
          </cell>
          <cell r="C84" t="str">
            <v>CIRAD, ASD</v>
          </cell>
        </row>
        <row r="85">
          <cell r="A85" t="str">
            <v>D06c_08</v>
          </cell>
          <cell r="B85" t="str">
            <v>2501-M, 1001-B</v>
          </cell>
          <cell r="C85" t="str">
            <v>CIRAD</v>
          </cell>
        </row>
        <row r="86">
          <cell r="A86" t="str">
            <v>D08c_09</v>
          </cell>
          <cell r="B86" t="str">
            <v>2501, 2101</v>
          </cell>
          <cell r="C86" t="str">
            <v>CIRAD</v>
          </cell>
        </row>
        <row r="87">
          <cell r="A87" t="str">
            <v>D09c_10</v>
          </cell>
          <cell r="B87">
            <v>8201</v>
          </cell>
          <cell r="C87" t="str">
            <v>CIRAD</v>
          </cell>
        </row>
        <row r="88">
          <cell r="A88" t="str">
            <v>D10c_11</v>
          </cell>
          <cell r="B88" t="str">
            <v>1001; ASD DxG</v>
          </cell>
          <cell r="C88" t="str">
            <v>CIRAD, ASD</v>
          </cell>
        </row>
        <row r="89">
          <cell r="A89" t="str">
            <v>E06a_08</v>
          </cell>
          <cell r="B89" t="str">
            <v>2501-B</v>
          </cell>
          <cell r="C89" t="str">
            <v>CIRAD</v>
          </cell>
        </row>
        <row r="90">
          <cell r="A90" t="str">
            <v>E07a_09</v>
          </cell>
          <cell r="B90" t="str">
            <v>2501-M</v>
          </cell>
          <cell r="C90" t="str">
            <v>CIRAD</v>
          </cell>
        </row>
        <row r="91">
          <cell r="A91" t="str">
            <v>E08a_09</v>
          </cell>
          <cell r="B91" t="str">
            <v>2501, 2101</v>
          </cell>
          <cell r="C91" t="str">
            <v>CIRAD</v>
          </cell>
        </row>
        <row r="92">
          <cell r="A92" t="str">
            <v>E06c_08</v>
          </cell>
          <cell r="B92" t="str">
            <v>1001-M</v>
          </cell>
          <cell r="C92" t="str">
            <v>CIRAD</v>
          </cell>
        </row>
        <row r="93">
          <cell r="A93" t="str">
            <v>E06b_08</v>
          </cell>
          <cell r="B93" t="str">
            <v>2501-M, 2501-B</v>
          </cell>
          <cell r="C93" t="str">
            <v>CIRAD</v>
          </cell>
        </row>
        <row r="94">
          <cell r="A94" t="str">
            <v>E07b_09</v>
          </cell>
          <cell r="B94" t="str">
            <v>2501-M</v>
          </cell>
          <cell r="C94" t="str">
            <v>CIRAD</v>
          </cell>
        </row>
        <row r="95">
          <cell r="A95" t="str">
            <v>E08b_09</v>
          </cell>
          <cell r="B95" t="str">
            <v>1001, 2501, 2001</v>
          </cell>
          <cell r="C95" t="str">
            <v>CIRAD</v>
          </cell>
        </row>
        <row r="96">
          <cell r="A96" t="str">
            <v>F07a_09</v>
          </cell>
          <cell r="B96" t="str">
            <v>2101-M</v>
          </cell>
          <cell r="C96" t="str">
            <v>CIRAD</v>
          </cell>
        </row>
        <row r="97">
          <cell r="A97" t="str">
            <v>F05a_08</v>
          </cell>
          <cell r="B97" t="str">
            <v>1001-M, 2101-M</v>
          </cell>
          <cell r="C97" t="str">
            <v>CIRAD</v>
          </cell>
        </row>
        <row r="98">
          <cell r="A98" t="str">
            <v>F08a_09</v>
          </cell>
          <cell r="B98" t="str">
            <v>2501 - B</v>
          </cell>
          <cell r="C98" t="str">
            <v>CIRAD</v>
          </cell>
        </row>
        <row r="99">
          <cell r="A99" t="str">
            <v>F06a_08</v>
          </cell>
          <cell r="B99" t="str">
            <v>2501-M, 2101-B, 2501-B</v>
          </cell>
          <cell r="C99" t="str">
            <v>CIRAD</v>
          </cell>
        </row>
        <row r="100">
          <cell r="A100" t="str">
            <v>F09a_10</v>
          </cell>
          <cell r="B100" t="str">
            <v>8701, 8601, 8201</v>
          </cell>
          <cell r="C100" t="str">
            <v>CIRAD</v>
          </cell>
        </row>
        <row r="101">
          <cell r="A101" t="str">
            <v>F06b_08</v>
          </cell>
          <cell r="B101" t="str">
            <v>2101-B, 2501-M</v>
          </cell>
          <cell r="C101" t="str">
            <v>CIRAD</v>
          </cell>
        </row>
        <row r="102">
          <cell r="A102" t="str">
            <v>F07b_09</v>
          </cell>
          <cell r="B102" t="str">
            <v>2101-M</v>
          </cell>
          <cell r="C102" t="str">
            <v>CIRAD</v>
          </cell>
        </row>
        <row r="103">
          <cell r="A103" t="str">
            <v>F08b_09</v>
          </cell>
          <cell r="B103" t="str">
            <v>2501, 2101-B</v>
          </cell>
          <cell r="C103" t="str">
            <v>CIRAD</v>
          </cell>
        </row>
        <row r="104">
          <cell r="A104" t="str">
            <v>F09b_10</v>
          </cell>
          <cell r="B104" t="str">
            <v>2401, 7001, 8701</v>
          </cell>
          <cell r="C104" t="str">
            <v>CIRAD</v>
          </cell>
        </row>
        <row r="105">
          <cell r="A105" t="str">
            <v>F06c_08</v>
          </cell>
          <cell r="B105" t="str">
            <v>2101-B, 2501-M</v>
          </cell>
          <cell r="C105" t="str">
            <v>CIRAD</v>
          </cell>
        </row>
        <row r="106">
          <cell r="A106" t="str">
            <v>F07c_09</v>
          </cell>
          <cell r="B106" t="str">
            <v>1001-M</v>
          </cell>
          <cell r="C106" t="str">
            <v>CIRAD</v>
          </cell>
        </row>
        <row r="107">
          <cell r="A107" t="str">
            <v>F08c_09</v>
          </cell>
          <cell r="B107" t="str">
            <v>1001 - M, 2101</v>
          </cell>
          <cell r="C107" t="str">
            <v>CIRAD</v>
          </cell>
        </row>
        <row r="108">
          <cell r="A108" t="str">
            <v>F09c_10</v>
          </cell>
          <cell r="B108" t="str">
            <v>2401, 7001</v>
          </cell>
          <cell r="C108" t="str">
            <v>CIRAD</v>
          </cell>
        </row>
        <row r="109">
          <cell r="A109" t="str">
            <v>G06a_11</v>
          </cell>
          <cell r="B109" t="str">
            <v>1001; ASD D x L</v>
          </cell>
          <cell r="C109" t="str">
            <v>CIRAD, ASD</v>
          </cell>
        </row>
        <row r="110">
          <cell r="A110" t="str">
            <v>G07a_09</v>
          </cell>
          <cell r="B110" t="str">
            <v>1001-M</v>
          </cell>
          <cell r="C110" t="str">
            <v>CIRAD</v>
          </cell>
        </row>
        <row r="111">
          <cell r="A111" t="str">
            <v>G08a_09</v>
          </cell>
          <cell r="B111">
            <v>2101</v>
          </cell>
          <cell r="C111" t="str">
            <v>CIRAD</v>
          </cell>
        </row>
        <row r="112">
          <cell r="A112" t="str">
            <v>G09a_10</v>
          </cell>
          <cell r="B112">
            <v>2401</v>
          </cell>
          <cell r="C112" t="str">
            <v>CIRAD</v>
          </cell>
        </row>
        <row r="113">
          <cell r="A113" t="str">
            <v>G06b_11</v>
          </cell>
          <cell r="B113" t="str">
            <v>1001 + DxG</v>
          </cell>
          <cell r="C113" t="str">
            <v>CIRAD, ASD</v>
          </cell>
        </row>
        <row r="114">
          <cell r="A114" t="str">
            <v>G07b_09</v>
          </cell>
          <cell r="B114" t="str">
            <v>1001-M</v>
          </cell>
          <cell r="C114" t="str">
            <v>CIRAD</v>
          </cell>
        </row>
        <row r="115">
          <cell r="A115" t="str">
            <v>G08b_09</v>
          </cell>
          <cell r="B115" t="str">
            <v>2501 - M</v>
          </cell>
          <cell r="C115" t="str">
            <v>CIRAD</v>
          </cell>
        </row>
        <row r="116">
          <cell r="A116" t="str">
            <v>G07c_09</v>
          </cell>
          <cell r="B116">
            <v>1001</v>
          </cell>
          <cell r="C116" t="str">
            <v>CIRAD</v>
          </cell>
        </row>
        <row r="117">
          <cell r="A117" t="str">
            <v>G08c_09</v>
          </cell>
          <cell r="B117" t="str">
            <v>1001 - M</v>
          </cell>
          <cell r="C117" t="str">
            <v>CIRAD</v>
          </cell>
        </row>
        <row r="118">
          <cell r="A118" t="str">
            <v>G09c_10</v>
          </cell>
          <cell r="B118" t="str">
            <v>1001, 2401</v>
          </cell>
          <cell r="C118" t="str">
            <v>CIRAD</v>
          </cell>
        </row>
        <row r="119">
          <cell r="A119" t="str">
            <v>H09a_10</v>
          </cell>
          <cell r="B119">
            <v>1001</v>
          </cell>
          <cell r="C119" t="str">
            <v>CIRAD</v>
          </cell>
        </row>
        <row r="120">
          <cell r="A120" t="str">
            <v>H08b_09</v>
          </cell>
          <cell r="B120" t="str">
            <v>1001 - M</v>
          </cell>
          <cell r="C120" t="str">
            <v>CIRAD</v>
          </cell>
        </row>
        <row r="121">
          <cell r="A121" t="str">
            <v>H08a_09</v>
          </cell>
          <cell r="B121" t="str">
            <v>1001 - M</v>
          </cell>
          <cell r="C121" t="str">
            <v>CIRAD</v>
          </cell>
        </row>
        <row r="122">
          <cell r="A122" t="str">
            <v>B09b_10</v>
          </cell>
          <cell r="B122" t="str">
            <v>8201, 1001</v>
          </cell>
          <cell r="C122" t="str">
            <v>CIRAD</v>
          </cell>
        </row>
        <row r="123">
          <cell r="A123" t="str">
            <v>B07b_09</v>
          </cell>
          <cell r="B123">
            <v>2501</v>
          </cell>
          <cell r="C123" t="str">
            <v>CIRAD</v>
          </cell>
        </row>
        <row r="124">
          <cell r="A124" t="str">
            <v>C07a_10</v>
          </cell>
          <cell r="B124">
            <v>1001</v>
          </cell>
          <cell r="C124" t="str">
            <v>CIRAD</v>
          </cell>
        </row>
        <row r="125">
          <cell r="A125" t="str">
            <v>G07c_11</v>
          </cell>
          <cell r="B125">
            <v>2501</v>
          </cell>
          <cell r="C125" t="str">
            <v>CIRAD</v>
          </cell>
        </row>
        <row r="126">
          <cell r="A126" t="str">
            <v>H09b_10</v>
          </cell>
          <cell r="B126">
            <v>1001</v>
          </cell>
          <cell r="C126" t="str">
            <v>CIRAD</v>
          </cell>
        </row>
        <row r="127">
          <cell r="A127" t="str">
            <v>H09c_10</v>
          </cell>
          <cell r="B127">
            <v>1001</v>
          </cell>
          <cell r="C127" t="str">
            <v>CIRAD</v>
          </cell>
        </row>
        <row r="128">
          <cell r="A128" t="str">
            <v>C10c_10</v>
          </cell>
          <cell r="B128">
            <v>1001</v>
          </cell>
          <cell r="C128" t="str">
            <v>CIRAD</v>
          </cell>
        </row>
        <row r="129">
          <cell r="A129" t="str">
            <v>B02c_06</v>
          </cell>
          <cell r="B129" t="str">
            <v>1001-B</v>
          </cell>
          <cell r="C129" t="str">
            <v>CIRAD</v>
          </cell>
        </row>
        <row r="130">
          <cell r="A130" t="str">
            <v>A05a_09</v>
          </cell>
          <cell r="B130">
            <v>7001</v>
          </cell>
          <cell r="C130" t="str">
            <v>CIRAD</v>
          </cell>
        </row>
        <row r="131">
          <cell r="A131" t="str">
            <v>G06c_11</v>
          </cell>
          <cell r="B131" t="str">
            <v>7050  + DxN</v>
          </cell>
          <cell r="C131" t="str">
            <v>CIRAD, ASD</v>
          </cell>
        </row>
        <row r="132">
          <cell r="A132" t="str">
            <v>B05c_08</v>
          </cell>
          <cell r="B132" t="str">
            <v>2101-M, 2501-M</v>
          </cell>
          <cell r="C132" t="str">
            <v>CIRAD</v>
          </cell>
        </row>
        <row r="133">
          <cell r="A133" t="str">
            <v>D07b_09</v>
          </cell>
          <cell r="B133" t="str">
            <v>2101-M</v>
          </cell>
          <cell r="C133" t="str">
            <v>CIRAD</v>
          </cell>
        </row>
        <row r="134">
          <cell r="A134" t="str">
            <v>H09c_11</v>
          </cell>
          <cell r="B134" t="str">
            <v>COM x N , 6501, O731</v>
          </cell>
          <cell r="C134" t="str">
            <v>ASD, CIRAD</v>
          </cell>
        </row>
        <row r="135">
          <cell r="A135" t="str">
            <v>C05b_08</v>
          </cell>
          <cell r="B135" t="str">
            <v>2101-M, 2501-M</v>
          </cell>
          <cell r="C135" t="str">
            <v>CIRAD</v>
          </cell>
        </row>
        <row r="136">
          <cell r="A136" t="str">
            <v>C05a_08</v>
          </cell>
          <cell r="B136" t="str">
            <v>2501-M, 2501-B, CR</v>
          </cell>
          <cell r="C136" t="str">
            <v>CIRAD, ASD</v>
          </cell>
        </row>
        <row r="137">
          <cell r="A137" t="str">
            <v>E05a_09</v>
          </cell>
          <cell r="B137" t="str">
            <v xml:space="preserve"> </v>
          </cell>
        </row>
        <row r="138">
          <cell r="A138" t="str">
            <v>E05b_09</v>
          </cell>
          <cell r="B138" t="str">
            <v xml:space="preserve"> </v>
          </cell>
        </row>
        <row r="139">
          <cell r="A139" t="str">
            <v>F05c_08</v>
          </cell>
          <cell r="B139" t="str">
            <v>1001-M, 2501-M</v>
          </cell>
          <cell r="C139" t="str">
            <v>CIRAD</v>
          </cell>
        </row>
        <row r="140">
          <cell r="A140" t="str">
            <v>F05b_08</v>
          </cell>
          <cell r="B140" t="str">
            <v>1001-M, 2501-B</v>
          </cell>
          <cell r="C140" t="str">
            <v>CIRAD</v>
          </cell>
        </row>
        <row r="141">
          <cell r="A141" t="str">
            <v>F06c_10</v>
          </cell>
          <cell r="B141">
            <v>1001</v>
          </cell>
          <cell r="C141" t="str">
            <v>CIRAD</v>
          </cell>
        </row>
        <row r="142">
          <cell r="A142" t="str">
            <v>B07c_10</v>
          </cell>
          <cell r="B142">
            <v>1001</v>
          </cell>
          <cell r="C142" t="str">
            <v>CIRAD</v>
          </cell>
        </row>
        <row r="143">
          <cell r="A143" t="str">
            <v>B07b_10</v>
          </cell>
          <cell r="B143">
            <v>1001</v>
          </cell>
          <cell r="C143" t="str">
            <v>CIRAD</v>
          </cell>
        </row>
        <row r="144">
          <cell r="A144" t="str">
            <v>C11b_12</v>
          </cell>
          <cell r="B144" t="str">
            <v>2101, 8501, 7001, 7001, ASD DxN</v>
          </cell>
          <cell r="C144" t="str">
            <v>CIRAD, ASD</v>
          </cell>
        </row>
        <row r="145">
          <cell r="A145" t="str">
            <v>B08b_09</v>
          </cell>
          <cell r="B145" t="str">
            <v>1001, 2501</v>
          </cell>
          <cell r="C145" t="str">
            <v>CIRAD</v>
          </cell>
        </row>
        <row r="146">
          <cell r="A146" t="str">
            <v>C10a_10</v>
          </cell>
          <cell r="B146" t="str">
            <v>8701, 8601</v>
          </cell>
          <cell r="C146" t="str">
            <v>CIRAD</v>
          </cell>
        </row>
        <row r="147">
          <cell r="A147" t="str">
            <v>B09c_10</v>
          </cell>
          <cell r="B147">
            <v>8201</v>
          </cell>
          <cell r="C147" t="str">
            <v>CIRAD</v>
          </cell>
        </row>
        <row r="148">
          <cell r="A148" t="str">
            <v>H10a_11</v>
          </cell>
          <cell r="B148" t="str">
            <v>OxG;BxE, OxG Amazon; BxE</v>
          </cell>
          <cell r="C148" t="str">
            <v>OxG, ASD</v>
          </cell>
        </row>
        <row r="149">
          <cell r="A149" t="str">
            <v>E08c_09</v>
          </cell>
          <cell r="B149" t="str">
            <v>1001, 2101</v>
          </cell>
          <cell r="C149" t="str">
            <v>CIRAD</v>
          </cell>
        </row>
        <row r="150">
          <cell r="A150" t="str">
            <v>E07c_09</v>
          </cell>
          <cell r="B150" t="str">
            <v>2501-M</v>
          </cell>
          <cell r="C150" t="str">
            <v>CIRAD</v>
          </cell>
        </row>
        <row r="151">
          <cell r="A151" t="str">
            <v>H07a_11</v>
          </cell>
          <cell r="B151" t="str">
            <v>1001 +ASD  D x L, 2501</v>
          </cell>
          <cell r="C151" t="str">
            <v>CIRAD, ASD</v>
          </cell>
        </row>
        <row r="152">
          <cell r="A152" t="str">
            <v>C14c_12</v>
          </cell>
          <cell r="B152" t="str">
            <v>2101, ADS DxN</v>
          </cell>
          <cell r="C152" t="str">
            <v>CIRAD, ASD</v>
          </cell>
        </row>
        <row r="153">
          <cell r="A153" t="str">
            <v>C13b_12</v>
          </cell>
          <cell r="B153" t="str">
            <v>2501, 8801, 7001, ASD DxN</v>
          </cell>
          <cell r="C153" t="str">
            <v>CIRAD, ASD</v>
          </cell>
        </row>
        <row r="154">
          <cell r="A154" t="str">
            <v>H08c_11</v>
          </cell>
          <cell r="B154" t="str">
            <v>DxN</v>
          </cell>
          <cell r="C154" t="str">
            <v>ASD</v>
          </cell>
        </row>
        <row r="155">
          <cell r="A155" t="str">
            <v>H08c_09</v>
          </cell>
          <cell r="B155" t="str">
            <v>1001, 2501</v>
          </cell>
          <cell r="C155" t="str">
            <v>CIRAD</v>
          </cell>
        </row>
        <row r="156">
          <cell r="A156" t="str">
            <v>H08b_11</v>
          </cell>
          <cell r="B156" t="str">
            <v>4001</v>
          </cell>
          <cell r="C156" t="str">
            <v>CIRAD</v>
          </cell>
        </row>
        <row r="157">
          <cell r="A157" t="str">
            <v>A04a_09</v>
          </cell>
          <cell r="B157">
            <v>7001</v>
          </cell>
          <cell r="C157" t="str">
            <v>CIRAD</v>
          </cell>
        </row>
        <row r="158">
          <cell r="A158" t="str">
            <v>G11a_13</v>
          </cell>
          <cell r="B158" t="str">
            <v>ASD DxLM</v>
          </cell>
          <cell r="C158" t="str">
            <v>ASD</v>
          </cell>
        </row>
        <row r="159">
          <cell r="A159" t="str">
            <v>I11c_13</v>
          </cell>
          <cell r="B159" t="str">
            <v>2301, 0101, ASD DxN</v>
          </cell>
          <cell r="C159" t="str">
            <v>CIRAD, ASD</v>
          </cell>
        </row>
        <row r="160">
          <cell r="A160" t="str">
            <v>G11b_13</v>
          </cell>
          <cell r="B160" t="str">
            <v>ASD DxN, ASD DxLM</v>
          </cell>
          <cell r="C160" t="str">
            <v>ASD</v>
          </cell>
        </row>
        <row r="161">
          <cell r="A161" t="str">
            <v>G11c_13</v>
          </cell>
          <cell r="B161">
            <v>2301</v>
          </cell>
          <cell r="C161" t="str">
            <v>CIRAD</v>
          </cell>
        </row>
        <row r="162">
          <cell r="A162" t="str">
            <v>H11a_13</v>
          </cell>
          <cell r="B162" t="str">
            <v>2301, 1001</v>
          </cell>
          <cell r="C162" t="str">
            <v>CIRAD</v>
          </cell>
        </row>
        <row r="163">
          <cell r="A163" t="str">
            <v>H13a_13</v>
          </cell>
          <cell r="B163" t="str">
            <v>2301, 0101, ASD DxN</v>
          </cell>
          <cell r="C163" t="str">
            <v>CIRAD, ASD</v>
          </cell>
        </row>
        <row r="164">
          <cell r="A164" t="str">
            <v>I11a_13</v>
          </cell>
          <cell r="B164" t="str">
            <v>ASD DxLM</v>
          </cell>
          <cell r="C164" t="str">
            <v>ASD</v>
          </cell>
        </row>
        <row r="165">
          <cell r="A165" t="str">
            <v>I11b_13</v>
          </cell>
          <cell r="B165" t="str">
            <v>2301, ASD DxLM</v>
          </cell>
          <cell r="C165" t="str">
            <v>CIRAD, ASD</v>
          </cell>
        </row>
        <row r="166">
          <cell r="A166" t="str">
            <v>H11b_13</v>
          </cell>
          <cell r="B166" t="str">
            <v>ASD DxN; ASD DxLM</v>
          </cell>
          <cell r="C166" t="str">
            <v>ASD</v>
          </cell>
        </row>
        <row r="167">
          <cell r="A167" t="str">
            <v>H11c_13</v>
          </cell>
          <cell r="B167" t="str">
            <v>2101, 2301, 1001, 101</v>
          </cell>
          <cell r="C167" t="str">
            <v>CIRAD</v>
          </cell>
        </row>
        <row r="168">
          <cell r="A168" t="str">
            <v>I08b_11</v>
          </cell>
          <cell r="B168" t="str">
            <v>DxG</v>
          </cell>
          <cell r="C168" t="str">
            <v>ASD</v>
          </cell>
        </row>
        <row r="169">
          <cell r="A169" t="str">
            <v>J11a_13</v>
          </cell>
          <cell r="B169" t="str">
            <v>0101, 2301, 1001</v>
          </cell>
          <cell r="C169" t="str">
            <v>CIRAD</v>
          </cell>
        </row>
        <row r="170">
          <cell r="A170" t="str">
            <v>I07b_11</v>
          </cell>
          <cell r="B170" t="str">
            <v>0731, DxLM, 6501, 0731</v>
          </cell>
          <cell r="C170" t="str">
            <v>CIRAD</v>
          </cell>
        </row>
        <row r="171">
          <cell r="A171" t="str">
            <v>H06c_11</v>
          </cell>
          <cell r="B171" t="str">
            <v>CLONES</v>
          </cell>
          <cell r="C171" t="str">
            <v>CIRAD, CLONES</v>
          </cell>
        </row>
        <row r="172">
          <cell r="A172" t="str">
            <v>I10b_11</v>
          </cell>
          <cell r="B172" t="str">
            <v>COM x N , 6501</v>
          </cell>
          <cell r="C172" t="str">
            <v>ASD, CIRAD</v>
          </cell>
        </row>
        <row r="173">
          <cell r="A173" t="str">
            <v>I10a_11</v>
          </cell>
          <cell r="B173" t="str">
            <v>BAM X E , 6501</v>
          </cell>
          <cell r="C173" t="str">
            <v>ASD, CIRAD</v>
          </cell>
        </row>
        <row r="174">
          <cell r="A174" t="str">
            <v>I10c_11</v>
          </cell>
          <cell r="B174" t="str">
            <v>D x N , 6501</v>
          </cell>
          <cell r="C174" t="str">
            <v>ASD, CIRAD</v>
          </cell>
        </row>
        <row r="175">
          <cell r="A175" t="str">
            <v>I09a_11</v>
          </cell>
          <cell r="B175" t="str">
            <v>D X L, COMxG, COMxN</v>
          </cell>
          <cell r="C175" t="str">
            <v>ASD</v>
          </cell>
        </row>
        <row r="176">
          <cell r="A176" t="str">
            <v>H10c_11</v>
          </cell>
          <cell r="B176" t="str">
            <v>DxG</v>
          </cell>
          <cell r="C176" t="str">
            <v>ASD</v>
          </cell>
        </row>
        <row r="177">
          <cell r="A177" t="str">
            <v>J12c_13</v>
          </cell>
          <cell r="B177" t="str">
            <v>1001, ASD DxLM</v>
          </cell>
          <cell r="C177" t="str">
            <v>CIRAD, ASD</v>
          </cell>
        </row>
        <row r="178">
          <cell r="A178" t="str">
            <v>K12a_13</v>
          </cell>
          <cell r="B178" t="str">
            <v>1001, 0101, 2101, ASD DxN</v>
          </cell>
          <cell r="C178" t="str">
            <v>CIRAD, ASD</v>
          </cell>
        </row>
        <row r="179">
          <cell r="A179" t="str">
            <v>H13c_13</v>
          </cell>
          <cell r="B179" t="str">
            <v>ASD DxN</v>
          </cell>
          <cell r="C179" t="str">
            <v>ASD</v>
          </cell>
        </row>
        <row r="180">
          <cell r="A180" t="str">
            <v>H13b_13</v>
          </cell>
          <cell r="B180" t="str">
            <v>2301, 0.101, ASD DxLM</v>
          </cell>
          <cell r="C180" t="str">
            <v>CIRAD, ASD</v>
          </cell>
        </row>
        <row r="181">
          <cell r="A181" t="str">
            <v>G13c_13</v>
          </cell>
          <cell r="B181" t="str">
            <v>2301, Ensayo ASD DxLM</v>
          </cell>
          <cell r="C181" t="str">
            <v>CIRAD, ASD</v>
          </cell>
        </row>
        <row r="182">
          <cell r="A182" t="str">
            <v>J13a_13</v>
          </cell>
          <cell r="B182" t="str">
            <v>ASD DxN</v>
          </cell>
          <cell r="C182" t="str">
            <v>ASD</v>
          </cell>
        </row>
        <row r="183">
          <cell r="A183" t="str">
            <v>J12a_13</v>
          </cell>
          <cell r="B183" t="str">
            <v>101, 2301, 1001, 2101, ASD DxLM</v>
          </cell>
          <cell r="C183" t="str">
            <v>CIRAD, ASD</v>
          </cell>
        </row>
        <row r="184">
          <cell r="A184" t="str">
            <v>I13c_13</v>
          </cell>
          <cell r="B184" t="str">
            <v>1001, 2101, ENSAYO ASD DxLM</v>
          </cell>
          <cell r="C184" t="str">
            <v>CIRAD, ASD</v>
          </cell>
        </row>
        <row r="185">
          <cell r="A185" t="str">
            <v>I12c_13</v>
          </cell>
          <cell r="B185" t="str">
            <v>0101, 2101, ASD DxN</v>
          </cell>
          <cell r="C185" t="str">
            <v>CIRAD, ASD</v>
          </cell>
        </row>
        <row r="186">
          <cell r="A186" t="str">
            <v>I13b_13</v>
          </cell>
          <cell r="B186" t="str">
            <v>0101, 1001, Ensayo DxN</v>
          </cell>
          <cell r="C186" t="str">
            <v>CIRAD, ASD</v>
          </cell>
        </row>
        <row r="187">
          <cell r="A187" t="str">
            <v>I13a_13</v>
          </cell>
          <cell r="B187" t="str">
            <v>0101, ASD DxLM</v>
          </cell>
          <cell r="C187" t="str">
            <v>CIRAD, ASD</v>
          </cell>
        </row>
        <row r="188">
          <cell r="A188" t="str">
            <v>I12b_13</v>
          </cell>
          <cell r="B188" t="str">
            <v>0101, ASD DxLM</v>
          </cell>
          <cell r="C188" t="str">
            <v>CIRAD, ASD</v>
          </cell>
        </row>
        <row r="189">
          <cell r="A189" t="str">
            <v>J11b_13</v>
          </cell>
          <cell r="B189" t="str">
            <v>2101, 1001, 2301, 0101</v>
          </cell>
          <cell r="C189" t="str">
            <v>CIRAD</v>
          </cell>
        </row>
        <row r="190">
          <cell r="A190" t="str">
            <v>J13b_13</v>
          </cell>
          <cell r="B190" t="str">
            <v>2301, Ensayo ASD DxLM</v>
          </cell>
          <cell r="C190" t="str">
            <v>CIRAD, ASD</v>
          </cell>
        </row>
        <row r="191">
          <cell r="A191" t="str">
            <v>J12b_13</v>
          </cell>
          <cell r="B191" t="str">
            <v>ASD DxN</v>
          </cell>
          <cell r="C191" t="str">
            <v>ASD</v>
          </cell>
        </row>
        <row r="192">
          <cell r="A192" t="str">
            <v>G12b_12</v>
          </cell>
          <cell r="B192" t="str">
            <v>DxG, DxLM, DxN, 0731</v>
          </cell>
          <cell r="C192" t="str">
            <v>ASD, CIRAD</v>
          </cell>
        </row>
        <row r="193">
          <cell r="A193" t="str">
            <v>D07c_08</v>
          </cell>
          <cell r="B193" t="str">
            <v>2101-M, 2101-B</v>
          </cell>
          <cell r="C193" t="str">
            <v>CIRAD</v>
          </cell>
        </row>
        <row r="194">
          <cell r="A194" t="str">
            <v>D07b_08</v>
          </cell>
          <cell r="B194" t="str">
            <v>1001-B, 2101-M</v>
          </cell>
          <cell r="C194" t="str">
            <v>CIRAD</v>
          </cell>
        </row>
        <row r="195">
          <cell r="A195" t="str">
            <v>I09b_11</v>
          </cell>
          <cell r="B195" t="str">
            <v>BxE</v>
          </cell>
          <cell r="C195" t="str">
            <v>ASD</v>
          </cell>
        </row>
        <row r="196">
          <cell r="A196" t="str">
            <v>G13b_12</v>
          </cell>
          <cell r="B196" t="str">
            <v>8501, 0101, 9301, 2401, 2501, ASD DxN</v>
          </cell>
          <cell r="C196" t="str">
            <v>CIRAD, ASD</v>
          </cell>
        </row>
        <row r="197">
          <cell r="A197" t="str">
            <v>G12a_12</v>
          </cell>
          <cell r="B197" t="str">
            <v xml:space="preserve"> 0731</v>
          </cell>
          <cell r="C197" t="str">
            <v>CIRAD</v>
          </cell>
        </row>
        <row r="198">
          <cell r="A198" t="str">
            <v>I07a_11</v>
          </cell>
          <cell r="B198" t="str">
            <v>0731; DxE</v>
          </cell>
          <cell r="C198" t="str">
            <v>CIRAD, ASD</v>
          </cell>
        </row>
        <row r="199">
          <cell r="A199" t="str">
            <v>D07a_09</v>
          </cell>
          <cell r="B199">
            <v>7001</v>
          </cell>
          <cell r="C199" t="str">
            <v>CIRAD</v>
          </cell>
        </row>
        <row r="200">
          <cell r="A200" t="str">
            <v>C11c_13</v>
          </cell>
          <cell r="B200" t="str">
            <v>0101, Ensayo ASD DxN</v>
          </cell>
          <cell r="C200" t="str">
            <v>CIRAD, ASD</v>
          </cell>
        </row>
        <row r="201">
          <cell r="A201" t="str">
            <v>D11a_13</v>
          </cell>
          <cell r="B201" t="str">
            <v>0101, Ensayo ASD DxLM</v>
          </cell>
          <cell r="C201" t="str">
            <v>CIRAD, ASD</v>
          </cell>
        </row>
        <row r="202">
          <cell r="A202" t="str">
            <v>E12a_12</v>
          </cell>
          <cell r="B202">
            <v>6501</v>
          </cell>
          <cell r="C202" t="str">
            <v>CIRAD</v>
          </cell>
        </row>
        <row r="203">
          <cell r="A203" t="str">
            <v>F12c_12</v>
          </cell>
          <cell r="B203" t="str">
            <v xml:space="preserve"> 0731</v>
          </cell>
          <cell r="C203" t="str">
            <v>CIRAD</v>
          </cell>
        </row>
        <row r="204">
          <cell r="A204" t="str">
            <v>F12b_12</v>
          </cell>
          <cell r="B204" t="str">
            <v xml:space="preserve"> 0731</v>
          </cell>
          <cell r="C204" t="str">
            <v>CIRAD</v>
          </cell>
        </row>
        <row r="205">
          <cell r="A205" t="str">
            <v>F12a_12</v>
          </cell>
          <cell r="B205" t="str">
            <v xml:space="preserve"> 0731</v>
          </cell>
          <cell r="C205" t="str">
            <v>CIRAD</v>
          </cell>
        </row>
        <row r="206">
          <cell r="A206" t="str">
            <v>A04b_09</v>
          </cell>
          <cell r="B206">
            <v>7001</v>
          </cell>
          <cell r="C206" t="str">
            <v>CIRAD</v>
          </cell>
        </row>
        <row r="207">
          <cell r="A207" t="str">
            <v>H07c_11</v>
          </cell>
          <cell r="B207" t="str">
            <v>0731, D x L, 0731</v>
          </cell>
          <cell r="C207" t="str">
            <v>CIRAD, ASD</v>
          </cell>
        </row>
        <row r="208">
          <cell r="A208" t="str">
            <v>B05a_08</v>
          </cell>
          <cell r="B208" t="str">
            <v>1001-M, 2101-B, 2501-B</v>
          </cell>
          <cell r="C208" t="str">
            <v>CIRAD</v>
          </cell>
        </row>
        <row r="209">
          <cell r="A209" t="str">
            <v>G09b_10</v>
          </cell>
          <cell r="B209">
            <v>2401</v>
          </cell>
          <cell r="C209" t="str">
            <v>CIRAD</v>
          </cell>
        </row>
        <row r="210">
          <cell r="A210" t="str">
            <v>C13a_12</v>
          </cell>
          <cell r="B210" t="str">
            <v>2401, ADS DxN</v>
          </cell>
          <cell r="C210" t="str">
            <v>CIRAD, ASD</v>
          </cell>
        </row>
        <row r="211">
          <cell r="A211" t="str">
            <v>C14b_12</v>
          </cell>
          <cell r="B211" t="str">
            <v>2101, 8501, ADS DxLM</v>
          </cell>
          <cell r="C211" t="str">
            <v>CIRAD, ASD</v>
          </cell>
        </row>
        <row r="212">
          <cell r="A212" t="str">
            <v>J06c_14</v>
          </cell>
          <cell r="B212" t="str">
            <v>ASD DxN</v>
          </cell>
          <cell r="C212" t="str">
            <v>ASD</v>
          </cell>
        </row>
        <row r="213">
          <cell r="A213" t="str">
            <v>J11c_13</v>
          </cell>
          <cell r="B213" t="str">
            <v>1001, 0101, 2101, 2301, 731</v>
          </cell>
          <cell r="C213" t="str">
            <v>CIRAD</v>
          </cell>
        </row>
        <row r="214">
          <cell r="A214" t="str">
            <v>K11a_13</v>
          </cell>
          <cell r="B214" t="str">
            <v>ASD DxLM; ASD DxN</v>
          </cell>
          <cell r="C214" t="str">
            <v>ASD</v>
          </cell>
        </row>
        <row r="215">
          <cell r="A215" t="str">
            <v>L11a_13</v>
          </cell>
          <cell r="B215" t="str">
            <v>0731, ASD DxN</v>
          </cell>
          <cell r="C215" t="str">
            <v>CIRAD, ASD</v>
          </cell>
        </row>
        <row r="216">
          <cell r="A216" t="str">
            <v>K11c_13</v>
          </cell>
          <cell r="B216" t="str">
            <v>0731, ASD DxN</v>
          </cell>
          <cell r="C216" t="str">
            <v>CIRAD, ASD</v>
          </cell>
        </row>
        <row r="217">
          <cell r="A217" t="str">
            <v>K11b_13</v>
          </cell>
          <cell r="B217" t="str">
            <v>0731, ASD DxLM</v>
          </cell>
          <cell r="C217" t="str">
            <v>CIRAD, ASD</v>
          </cell>
        </row>
        <row r="218">
          <cell r="A218" t="str">
            <v>J10a_13</v>
          </cell>
          <cell r="B218" t="str">
            <v>2301, 1001, 0101, 2101, 731</v>
          </cell>
          <cell r="C218" t="str">
            <v>CIRAD</v>
          </cell>
        </row>
        <row r="219">
          <cell r="A219" t="str">
            <v>J10b_13</v>
          </cell>
          <cell r="B219" t="str">
            <v>0731, 2301</v>
          </cell>
          <cell r="C219" t="str">
            <v>CIRAD</v>
          </cell>
        </row>
        <row r="220">
          <cell r="A220" t="str">
            <v>J10c_13</v>
          </cell>
          <cell r="B220" t="str">
            <v>1001, 731, ASD DxN</v>
          </cell>
          <cell r="C220" t="str">
            <v>CIRAD, ASD</v>
          </cell>
        </row>
        <row r="221">
          <cell r="A221" t="str">
            <v>H10c_14</v>
          </cell>
          <cell r="B221" t="str">
            <v>2101</v>
          </cell>
          <cell r="C221" t="str">
            <v>CIRAD</v>
          </cell>
        </row>
        <row r="222">
          <cell r="A222" t="str">
            <v>E12b_12</v>
          </cell>
          <cell r="B222">
            <v>6501</v>
          </cell>
          <cell r="C222" t="str">
            <v>CIRAD</v>
          </cell>
        </row>
        <row r="223">
          <cell r="A223" t="str">
            <v>E11b_13</v>
          </cell>
          <cell r="B223" t="str">
            <v>0101, 0731, Ensayo DxLM</v>
          </cell>
          <cell r="C223" t="str">
            <v>CIRAD, ASD</v>
          </cell>
        </row>
        <row r="224">
          <cell r="A224" t="str">
            <v>E11c_13</v>
          </cell>
          <cell r="B224" t="str">
            <v>0101, 0731, 1001, 2101, Ensayo DxN</v>
          </cell>
          <cell r="C224" t="str">
            <v>CIRAD, ASD</v>
          </cell>
        </row>
        <row r="225">
          <cell r="A225" t="str">
            <v>I09b_14</v>
          </cell>
          <cell r="B225" t="str">
            <v>ASD DxLM</v>
          </cell>
          <cell r="C225" t="str">
            <v>ASD</v>
          </cell>
        </row>
        <row r="226">
          <cell r="A226" t="str">
            <v>I10b_14</v>
          </cell>
          <cell r="B226" t="str">
            <v>2101, Ensayo Intercalado DxN</v>
          </cell>
          <cell r="C226" t="str">
            <v>CIRAD, ASD</v>
          </cell>
        </row>
        <row r="227">
          <cell r="A227" t="str">
            <v>D11b_13</v>
          </cell>
          <cell r="B227" t="str">
            <v>0101, Ensayo ASD DxN</v>
          </cell>
          <cell r="C227" t="str">
            <v>CIRAD, ASD</v>
          </cell>
        </row>
        <row r="228">
          <cell r="A228" t="str">
            <v>D11c_13</v>
          </cell>
          <cell r="B228" t="str">
            <v>0101, Ensayo ASD DxLM</v>
          </cell>
          <cell r="C228" t="str">
            <v>CIRAD, ASD</v>
          </cell>
        </row>
        <row r="229">
          <cell r="A229" t="str">
            <v>E11c_14</v>
          </cell>
          <cell r="B229" t="str">
            <v>2101</v>
          </cell>
          <cell r="C229" t="str">
            <v>CIRAD</v>
          </cell>
        </row>
        <row r="230">
          <cell r="A230" t="str">
            <v>F11a_14</v>
          </cell>
          <cell r="B230" t="str">
            <v>ASD DxN</v>
          </cell>
          <cell r="C230" t="str">
            <v>ASD</v>
          </cell>
        </row>
        <row r="231">
          <cell r="A231" t="str">
            <v>F12a_14</v>
          </cell>
          <cell r="B231" t="str">
            <v>ASD DxN</v>
          </cell>
          <cell r="C231" t="str">
            <v>ASD</v>
          </cell>
        </row>
        <row r="232">
          <cell r="A232" t="str">
            <v>I08a_14</v>
          </cell>
          <cell r="B232" t="str">
            <v>ASD DxLM</v>
          </cell>
          <cell r="C232" t="str">
            <v>ASD</v>
          </cell>
        </row>
        <row r="233">
          <cell r="A233" t="str">
            <v>I08b_14</v>
          </cell>
          <cell r="B233" t="str">
            <v>ASD DxN</v>
          </cell>
          <cell r="C233" t="str">
            <v>ASD</v>
          </cell>
        </row>
        <row r="234">
          <cell r="A234" t="str">
            <v>I09c_14</v>
          </cell>
          <cell r="B234" t="str">
            <v>ASD DxN</v>
          </cell>
          <cell r="C234" t="str">
            <v>ASD</v>
          </cell>
        </row>
        <row r="235">
          <cell r="A235" t="str">
            <v>J09a_14</v>
          </cell>
          <cell r="B235" t="str">
            <v>0101, 7001, 2101, 8501, Ensayo Intercalado DxLM</v>
          </cell>
          <cell r="C235" t="str">
            <v>CIRAD, ASD</v>
          </cell>
        </row>
        <row r="236">
          <cell r="A236" t="str">
            <v>J09b_14</v>
          </cell>
          <cell r="B236" t="str">
            <v>7001, 8501, 2101, 9458, Ensayo Intercalado DxN</v>
          </cell>
          <cell r="C236" t="str">
            <v>CIRAD, ASD</v>
          </cell>
        </row>
        <row r="237">
          <cell r="A237" t="str">
            <v>J08c_14</v>
          </cell>
          <cell r="B237" t="str">
            <v>9458, Ensayo Intercalado DxN</v>
          </cell>
          <cell r="C237" t="str">
            <v>CIRAD, ASD</v>
          </cell>
        </row>
        <row r="238">
          <cell r="A238" t="str">
            <v>J09c_14</v>
          </cell>
          <cell r="B238" t="str">
            <v>8501, 7001, 9458, 9458, Ensayo Intercalado DxLM</v>
          </cell>
          <cell r="C238" t="str">
            <v>CIRAD, ASD</v>
          </cell>
        </row>
        <row r="239">
          <cell r="A239" t="str">
            <v>J08b_14</v>
          </cell>
          <cell r="B239" t="str">
            <v>9458</v>
          </cell>
          <cell r="C239" t="str">
            <v>CIRAD</v>
          </cell>
        </row>
        <row r="240">
          <cell r="A240" t="str">
            <v>I06a_14</v>
          </cell>
          <cell r="B240" t="str">
            <v>ASD DxLM</v>
          </cell>
          <cell r="C240" t="str">
            <v>ASD</v>
          </cell>
        </row>
        <row r="241">
          <cell r="A241" t="str">
            <v>B05c_14</v>
          </cell>
          <cell r="B241" t="str">
            <v>ASD DxN</v>
          </cell>
          <cell r="C241" t="str">
            <v>ASD</v>
          </cell>
        </row>
        <row r="242">
          <cell r="A242" t="str">
            <v>C05c_14</v>
          </cell>
          <cell r="B242" t="str">
            <v>9458, 9458, 9458, 2101, Ensayo Intercalado DxLM</v>
          </cell>
        </row>
        <row r="243">
          <cell r="A243" t="str">
            <v>C05a_14</v>
          </cell>
          <cell r="B243" t="str">
            <v>ASD DxLM</v>
          </cell>
          <cell r="C243" t="str">
            <v>ASD</v>
          </cell>
        </row>
        <row r="244">
          <cell r="A244" t="str">
            <v>H06a_14</v>
          </cell>
          <cell r="B244" t="str">
            <v>CM 0101, ASD DxN</v>
          </cell>
          <cell r="C244" t="str">
            <v>CIRAD, ASD</v>
          </cell>
        </row>
        <row r="245">
          <cell r="A245" t="str">
            <v>I05b_14</v>
          </cell>
          <cell r="B245" t="str">
            <v>ASD DxN</v>
          </cell>
          <cell r="C245" t="str">
            <v>ASD</v>
          </cell>
        </row>
        <row r="246">
          <cell r="A246" t="str">
            <v>I05a_14</v>
          </cell>
          <cell r="B246" t="str">
            <v>ASD DxLM</v>
          </cell>
          <cell r="C246" t="str">
            <v>ASD</v>
          </cell>
        </row>
        <row r="247">
          <cell r="A247" t="str">
            <v>J05a_14</v>
          </cell>
          <cell r="B247" t="str">
            <v>8501, 0101, Ensayo Intercalado DxN</v>
          </cell>
          <cell r="C247" t="str">
            <v>CIRAD, ASD</v>
          </cell>
        </row>
        <row r="248">
          <cell r="A248" t="str">
            <v>I05c_14</v>
          </cell>
          <cell r="B248" t="str">
            <v>ASD DxLM</v>
          </cell>
          <cell r="C248" t="str">
            <v>ASD</v>
          </cell>
        </row>
        <row r="249">
          <cell r="A249" t="str">
            <v>H05b_14</v>
          </cell>
          <cell r="B249" t="str">
            <v>ASD DxLM</v>
          </cell>
          <cell r="C249" t="str">
            <v>ASD</v>
          </cell>
        </row>
        <row r="250">
          <cell r="A250" t="str">
            <v>K06b_14</v>
          </cell>
          <cell r="B250" t="str">
            <v>ASD DxN</v>
          </cell>
          <cell r="C250" t="str">
            <v>ASD</v>
          </cell>
        </row>
        <row r="251">
          <cell r="A251" t="str">
            <v>J07c_14</v>
          </cell>
          <cell r="B251" t="str">
            <v>ASD DxN</v>
          </cell>
          <cell r="C251" t="str">
            <v>ASD</v>
          </cell>
        </row>
        <row r="252">
          <cell r="A252" t="str">
            <v>J06b_14</v>
          </cell>
          <cell r="B252" t="str">
            <v>ASD DxLM</v>
          </cell>
          <cell r="C252" t="str">
            <v>ASD</v>
          </cell>
        </row>
        <row r="253">
          <cell r="A253" t="str">
            <v>K06a_14</v>
          </cell>
          <cell r="B253" t="str">
            <v>ASD DxN</v>
          </cell>
          <cell r="C253" t="str">
            <v>ASD</v>
          </cell>
        </row>
        <row r="254">
          <cell r="A254" t="str">
            <v>K07a_14</v>
          </cell>
          <cell r="B254" t="str">
            <v>CM 0701, ASD DxN</v>
          </cell>
          <cell r="C254" t="str">
            <v>CIRAD, ASD</v>
          </cell>
        </row>
        <row r="255">
          <cell r="A255" t="str">
            <v>C11b_11</v>
          </cell>
          <cell r="B255" t="str">
            <v>D x N</v>
          </cell>
          <cell r="C255" t="str">
            <v>ASD</v>
          </cell>
        </row>
        <row r="256">
          <cell r="A256" t="str">
            <v>E13b_12</v>
          </cell>
          <cell r="B256" t="str">
            <v>2101, 0101, 7001, 8801, DxG</v>
          </cell>
          <cell r="C256" t="str">
            <v>CIRAD, ASD</v>
          </cell>
        </row>
        <row r="257">
          <cell r="A257" t="str">
            <v>E13c_12</v>
          </cell>
          <cell r="B257" t="str">
            <v>2401, 2101, 0101, DxN</v>
          </cell>
          <cell r="C257" t="str">
            <v>CIRAD, ASD</v>
          </cell>
        </row>
        <row r="258">
          <cell r="A258" t="str">
            <v>F12c_14</v>
          </cell>
          <cell r="B258" t="str">
            <v>CM 0701</v>
          </cell>
          <cell r="C258" t="str">
            <v>CIRAD</v>
          </cell>
        </row>
        <row r="259">
          <cell r="A259" t="str">
            <v>K09c_14</v>
          </cell>
          <cell r="B259" t="str">
            <v>ASD DxN</v>
          </cell>
          <cell r="C259" t="str">
            <v>ASD</v>
          </cell>
        </row>
        <row r="260">
          <cell r="A260" t="str">
            <v>L09a_14</v>
          </cell>
          <cell r="B260" t="str">
            <v>ASD DxN</v>
          </cell>
          <cell r="C260" t="str">
            <v>ASD</v>
          </cell>
        </row>
        <row r="261">
          <cell r="A261" t="str">
            <v>L09c_14</v>
          </cell>
          <cell r="B261" t="str">
            <v>ASD DxLM</v>
          </cell>
          <cell r="C261" t="str">
            <v>ASD</v>
          </cell>
        </row>
        <row r="262">
          <cell r="A262" t="str">
            <v>L09b_14</v>
          </cell>
          <cell r="B262" t="str">
            <v>ASD DxN, ASD DxLM</v>
          </cell>
          <cell r="C262" t="str">
            <v>ASD</v>
          </cell>
        </row>
        <row r="263">
          <cell r="A263" t="str">
            <v>H06b_14</v>
          </cell>
          <cell r="B263" t="str">
            <v>ASD DxLM, ASD DxN</v>
          </cell>
          <cell r="C263" t="str">
            <v>ASD</v>
          </cell>
        </row>
        <row r="264">
          <cell r="A264" t="str">
            <v>I06b_14</v>
          </cell>
          <cell r="B264" t="str">
            <v>ASD DxN</v>
          </cell>
          <cell r="C264" t="str">
            <v>ASD</v>
          </cell>
        </row>
        <row r="265">
          <cell r="A265" t="str">
            <v>H06c_14</v>
          </cell>
          <cell r="B265" t="str">
            <v>ASD DxN</v>
          </cell>
          <cell r="C265" t="str">
            <v>ASD</v>
          </cell>
        </row>
        <row r="266">
          <cell r="A266" t="str">
            <v>I06c_14</v>
          </cell>
          <cell r="B266" t="str">
            <v>ASD DxLM</v>
          </cell>
          <cell r="C266" t="str">
            <v>ASD</v>
          </cell>
        </row>
        <row r="267">
          <cell r="A267" t="str">
            <v>K12c_13</v>
          </cell>
          <cell r="B267" t="str">
            <v>2301, Ensayo ASD DxN</v>
          </cell>
          <cell r="C267" t="str">
            <v>CIRAD, ASD</v>
          </cell>
        </row>
        <row r="268">
          <cell r="A268" t="str">
            <v>K12b_13</v>
          </cell>
          <cell r="B268" t="str">
            <v>2301, Ensayo ASD DxLM</v>
          </cell>
          <cell r="C268" t="str">
            <v>CIRAD, ASD</v>
          </cell>
        </row>
        <row r="269">
          <cell r="A269" t="str">
            <v>G07b_11</v>
          </cell>
          <cell r="B269">
            <v>2501</v>
          </cell>
          <cell r="C269" t="str">
            <v>CIRAD</v>
          </cell>
        </row>
        <row r="270">
          <cell r="A270" t="str">
            <v>F05c_10</v>
          </cell>
          <cell r="B270">
            <v>1001</v>
          </cell>
          <cell r="C270" t="str">
            <v>CIRAD</v>
          </cell>
        </row>
        <row r="271">
          <cell r="A271" t="str">
            <v>D07a_08</v>
          </cell>
          <cell r="B271" t="str">
            <v>2501-M, 2101-M</v>
          </cell>
          <cell r="C271" t="str">
            <v>CIRAD</v>
          </cell>
        </row>
        <row r="272">
          <cell r="A272" t="str">
            <v>K06c_14</v>
          </cell>
          <cell r="B272" t="str">
            <v>ASD DxLM</v>
          </cell>
          <cell r="C272" t="str">
            <v>ASD</v>
          </cell>
        </row>
        <row r="273">
          <cell r="A273" t="str">
            <v>I07a_14</v>
          </cell>
          <cell r="B273" t="str">
            <v>ASD DxN</v>
          </cell>
          <cell r="C273" t="str">
            <v>ASD</v>
          </cell>
        </row>
        <row r="274">
          <cell r="A274" t="str">
            <v>F12b_14</v>
          </cell>
          <cell r="B274" t="str">
            <v>CM 0701</v>
          </cell>
          <cell r="C274" t="str">
            <v>CIRAD</v>
          </cell>
        </row>
        <row r="275">
          <cell r="A275" t="str">
            <v>J07b_14</v>
          </cell>
          <cell r="B275" t="str">
            <v>ASD DxN</v>
          </cell>
          <cell r="C275" t="str">
            <v>ASD</v>
          </cell>
        </row>
        <row r="276">
          <cell r="A276" t="str">
            <v>A05a_14</v>
          </cell>
          <cell r="B276" t="str">
            <v xml:space="preserve">CM 0701 </v>
          </cell>
          <cell r="C276" t="str">
            <v>CIRAD</v>
          </cell>
        </row>
        <row r="277">
          <cell r="A277" t="str">
            <v>Z04c_14</v>
          </cell>
          <cell r="B277" t="str">
            <v xml:space="preserve">CM 0701 </v>
          </cell>
          <cell r="C277" t="str">
            <v>CIRAD</v>
          </cell>
        </row>
        <row r="278">
          <cell r="A278" t="str">
            <v>A04a_14</v>
          </cell>
          <cell r="B278" t="str">
            <v xml:space="preserve">CM 0701 </v>
          </cell>
          <cell r="C278" t="str">
            <v>CIRAD</v>
          </cell>
        </row>
        <row r="279">
          <cell r="A279" t="str">
            <v>Z05c_14</v>
          </cell>
          <cell r="B279" t="str">
            <v xml:space="preserve">CM 0701 </v>
          </cell>
          <cell r="C279" t="str">
            <v>CIRAD</v>
          </cell>
        </row>
        <row r="280">
          <cell r="A280" t="str">
            <v>C05b_14</v>
          </cell>
          <cell r="B280" t="str">
            <v>9458, Ensayo Intercalado DxN</v>
          </cell>
          <cell r="C280" t="str">
            <v>CIRAD, ASD</v>
          </cell>
        </row>
        <row r="281">
          <cell r="A281" t="str">
            <v>D05a_14</v>
          </cell>
          <cell r="B281" t="str">
            <v>9458, 2101, 8501, 0101</v>
          </cell>
          <cell r="C281" t="str">
            <v>CIRAD</v>
          </cell>
        </row>
        <row r="282">
          <cell r="A282" t="str">
            <v>I08c_14</v>
          </cell>
          <cell r="B282" t="str">
            <v>ASD DxLM</v>
          </cell>
          <cell r="C282" t="str">
            <v>ASD</v>
          </cell>
        </row>
        <row r="283">
          <cell r="A283" t="str">
            <v>J06a_14</v>
          </cell>
          <cell r="B283" t="str">
            <v>ASD DxN</v>
          </cell>
          <cell r="C283" t="str">
            <v>ASD</v>
          </cell>
        </row>
        <row r="284">
          <cell r="A284" t="str">
            <v>Z05a_15</v>
          </cell>
          <cell r="B284" t="str">
            <v xml:space="preserve"> </v>
          </cell>
        </row>
        <row r="285">
          <cell r="A285" t="str">
            <v>Z04b_15</v>
          </cell>
          <cell r="B285" t="str">
            <v xml:space="preserve"> </v>
          </cell>
        </row>
        <row r="286">
          <cell r="A286" t="str">
            <v>Z05b_15</v>
          </cell>
          <cell r="B286" t="str">
            <v>DxN</v>
          </cell>
          <cell r="C286" t="str">
            <v>ASD</v>
          </cell>
        </row>
        <row r="287">
          <cell r="A287" t="str">
            <v>Y05c_15</v>
          </cell>
          <cell r="B287" t="str">
            <v xml:space="preserve"> </v>
          </cell>
        </row>
        <row r="288">
          <cell r="A288" t="str">
            <v>Y04b_15</v>
          </cell>
          <cell r="B288" t="str">
            <v xml:space="preserve"> </v>
          </cell>
        </row>
        <row r="289">
          <cell r="A289" t="str">
            <v>Y04c_15</v>
          </cell>
          <cell r="B289" t="str">
            <v xml:space="preserve"> </v>
          </cell>
        </row>
        <row r="290">
          <cell r="A290" t="str">
            <v>Z04a_15</v>
          </cell>
          <cell r="B290" t="str">
            <v xml:space="preserve"> </v>
          </cell>
        </row>
        <row r="291">
          <cell r="A291" t="str">
            <v>I06b_15</v>
          </cell>
          <cell r="B291" t="str">
            <v>CM 6858, 6851</v>
          </cell>
          <cell r="C291" t="str">
            <v>CIRAD</v>
          </cell>
        </row>
        <row r="292">
          <cell r="A292" t="str">
            <v>E10b_23</v>
          </cell>
          <cell r="B292" t="str">
            <v>&lt;Null&gt;</v>
          </cell>
        </row>
        <row r="293">
          <cell r="A293" t="str">
            <v>E10a_23</v>
          </cell>
          <cell r="B293" t="str">
            <v>&lt;Null&gt;</v>
          </cell>
        </row>
        <row r="294">
          <cell r="A294" t="str">
            <v>E09a_23</v>
          </cell>
          <cell r="B294" t="str">
            <v>&lt;Null&gt;</v>
          </cell>
        </row>
        <row r="295">
          <cell r="A295" t="str">
            <v>E09b_23</v>
          </cell>
          <cell r="B295" t="str">
            <v>&lt;Null&gt;</v>
          </cell>
        </row>
        <row r="296">
          <cell r="A296" t="str">
            <v>E10c_23</v>
          </cell>
          <cell r="B296" t="str">
            <v>&lt;Null&gt;</v>
          </cell>
        </row>
        <row r="297">
          <cell r="A297" t="str">
            <v>E09c_23</v>
          </cell>
          <cell r="B297" t="str">
            <v>&lt;Null&gt;</v>
          </cell>
        </row>
        <row r="298">
          <cell r="A298" t="str">
            <v>F10a_23</v>
          </cell>
          <cell r="B298" t="str">
            <v>&lt;Null&gt;</v>
          </cell>
        </row>
        <row r="299">
          <cell r="A299" t="str">
            <v>G12c_23</v>
          </cell>
          <cell r="B299" t="str">
            <v>&lt;Null&gt;</v>
          </cell>
        </row>
        <row r="300">
          <cell r="A300" t="str">
            <v>H12a_23</v>
          </cell>
          <cell r="B300" t="str">
            <v>&lt;Null&gt;</v>
          </cell>
        </row>
        <row r="301">
          <cell r="A301" t="str">
            <v>H12b_23</v>
          </cell>
          <cell r="B301" t="str">
            <v>&lt;Null&gt;</v>
          </cell>
        </row>
        <row r="302">
          <cell r="A302" t="str">
            <v>H12c_23</v>
          </cell>
          <cell r="B302" t="str">
            <v>&lt;Null&gt;</v>
          </cell>
        </row>
        <row r="303">
          <cell r="A303" t="str">
            <v>I12a_23</v>
          </cell>
          <cell r="B303" t="str">
            <v>&lt;Null&gt;</v>
          </cell>
        </row>
        <row r="304">
          <cell r="A304" t="str">
            <v>K10a_23</v>
          </cell>
          <cell r="B304" t="str">
            <v>&lt;Null&gt;</v>
          </cell>
        </row>
        <row r="305">
          <cell r="A305" t="str">
            <v>K10b_14</v>
          </cell>
          <cell r="B305" t="str">
            <v>&lt;Null&gt;</v>
          </cell>
        </row>
        <row r="306">
          <cell r="A306" t="str">
            <v>L10a_14</v>
          </cell>
          <cell r="B306" t="str">
            <v>&lt;Null&gt;</v>
          </cell>
        </row>
        <row r="307">
          <cell r="A307" t="str">
            <v>K10c_14</v>
          </cell>
          <cell r="B307" t="str">
            <v>&lt;Null&gt;</v>
          </cell>
        </row>
        <row r="308">
          <cell r="A308" t="str">
            <v>A05c_15</v>
          </cell>
          <cell r="B308" t="str">
            <v>0701</v>
          </cell>
          <cell r="C308" t="str">
            <v>CIRAD</v>
          </cell>
        </row>
        <row r="309">
          <cell r="A309" t="str">
            <v>B05a_15</v>
          </cell>
          <cell r="B309" t="str">
            <v>0701</v>
          </cell>
          <cell r="C309" t="str">
            <v>CIRAD</v>
          </cell>
        </row>
        <row r="310">
          <cell r="A310" t="str">
            <v>E05c_15</v>
          </cell>
          <cell r="B310" t="str">
            <v>0704</v>
          </cell>
          <cell r="C310" t="str">
            <v>CIRAD</v>
          </cell>
        </row>
        <row r="311">
          <cell r="A311" t="str">
            <v>F05a_15</v>
          </cell>
          <cell r="B311" t="str">
            <v xml:space="preserve"> </v>
          </cell>
        </row>
        <row r="312">
          <cell r="A312" t="str">
            <v>I06c_15</v>
          </cell>
          <cell r="B312" t="str">
            <v>6851</v>
          </cell>
          <cell r="C312" t="str">
            <v>CIRAD</v>
          </cell>
        </row>
        <row r="313">
          <cell r="A313" t="str">
            <v>J06a_15</v>
          </cell>
          <cell r="B313" t="str">
            <v>0731</v>
          </cell>
          <cell r="C313" t="str">
            <v>CIRAD</v>
          </cell>
        </row>
        <row r="314">
          <cell r="A314" t="str">
            <v>I07a_15</v>
          </cell>
          <cell r="B314" t="str">
            <v>0704, 0658</v>
          </cell>
          <cell r="C314" t="str">
            <v>CIRAD</v>
          </cell>
        </row>
        <row r="315">
          <cell r="A315" t="str">
            <v>J10c_15</v>
          </cell>
          <cell r="B315" t="str">
            <v xml:space="preserve"> </v>
          </cell>
        </row>
        <row r="316">
          <cell r="A316" t="str">
            <v>K09a_15</v>
          </cell>
          <cell r="B316" t="str">
            <v xml:space="preserve"> </v>
          </cell>
        </row>
        <row r="317">
          <cell r="A317" t="str">
            <v>H07c_15</v>
          </cell>
          <cell r="B317" t="str">
            <v>0701, 0704</v>
          </cell>
          <cell r="C317" t="str">
            <v>CIRAD</v>
          </cell>
        </row>
        <row r="318">
          <cell r="A318" t="str">
            <v>I07b_15</v>
          </cell>
          <cell r="B318" t="str">
            <v>0704</v>
          </cell>
          <cell r="C318" t="str">
            <v>CIRAD</v>
          </cell>
        </row>
        <row r="319">
          <cell r="A319" t="str">
            <v>I07c_15</v>
          </cell>
          <cell r="B319" t="str">
            <v>0704</v>
          </cell>
          <cell r="C319" t="str">
            <v>CIRAD</v>
          </cell>
        </row>
        <row r="320">
          <cell r="A320" t="str">
            <v>J07b_15</v>
          </cell>
          <cell r="B320" t="str">
            <v>0701</v>
          </cell>
          <cell r="C320" t="str">
            <v>CIRAD</v>
          </cell>
        </row>
        <row r="321">
          <cell r="A321" t="str">
            <v>K07b_14</v>
          </cell>
          <cell r="B321" t="str">
            <v>CM 0701, ASD DxN</v>
          </cell>
          <cell r="C321" t="str">
            <v>CIRAD, ASD</v>
          </cell>
        </row>
        <row r="322">
          <cell r="A322" t="str">
            <v>K07a_15</v>
          </cell>
          <cell r="B322" t="str">
            <v xml:space="preserve"> </v>
          </cell>
        </row>
        <row r="323">
          <cell r="A323" t="str">
            <v>J08a_15</v>
          </cell>
          <cell r="B323" t="str">
            <v>0701, 0701, Ensayo Intercalado DxLM</v>
          </cell>
          <cell r="C323" t="str">
            <v>CIRAD, ASD</v>
          </cell>
        </row>
        <row r="324">
          <cell r="A324" t="str">
            <v>I08c_15</v>
          </cell>
          <cell r="B324" t="str">
            <v>ASD DxN</v>
          </cell>
          <cell r="C324" t="str">
            <v>ASD</v>
          </cell>
        </row>
        <row r="325">
          <cell r="A325" t="str">
            <v>F04c_15</v>
          </cell>
          <cell r="B325" t="str">
            <v>ASD DxN</v>
          </cell>
          <cell r="C325" t="str">
            <v>ASD</v>
          </cell>
        </row>
        <row r="326">
          <cell r="A326" t="str">
            <v>D04c_15</v>
          </cell>
          <cell r="B326" t="str">
            <v xml:space="preserve"> </v>
          </cell>
        </row>
        <row r="327">
          <cell r="A327" t="str">
            <v>E04a_15</v>
          </cell>
          <cell r="B327" t="str">
            <v xml:space="preserve"> </v>
          </cell>
        </row>
        <row r="328">
          <cell r="A328" t="str">
            <v>E04b_15</v>
          </cell>
          <cell r="B328" t="str">
            <v xml:space="preserve"> </v>
          </cell>
        </row>
        <row r="329">
          <cell r="A329" t="str">
            <v>E04c_15</v>
          </cell>
          <cell r="B329" t="str">
            <v xml:space="preserve"> </v>
          </cell>
        </row>
        <row r="330">
          <cell r="A330" t="str">
            <v>G04b_15</v>
          </cell>
          <cell r="B330" t="str">
            <v>0704, 6851</v>
          </cell>
          <cell r="C330" t="str">
            <v>CIRAD</v>
          </cell>
        </row>
        <row r="331">
          <cell r="A331" t="str">
            <v>G04a_15</v>
          </cell>
          <cell r="B331" t="str">
            <v>CM 0704</v>
          </cell>
          <cell r="C331" t="str">
            <v>CIRAD</v>
          </cell>
        </row>
        <row r="332">
          <cell r="A332" t="str">
            <v>F03b_15</v>
          </cell>
          <cell r="B332" t="str">
            <v xml:space="preserve"> </v>
          </cell>
        </row>
        <row r="333">
          <cell r="A333" t="str">
            <v>F04b_15</v>
          </cell>
          <cell r="B333" t="str">
            <v>0704</v>
          </cell>
          <cell r="C333" t="str">
            <v>CIRAD</v>
          </cell>
        </row>
        <row r="334">
          <cell r="A334" t="str">
            <v>F05b_15</v>
          </cell>
          <cell r="B334" t="str">
            <v>0701</v>
          </cell>
          <cell r="C334" t="str">
            <v>CIRAD</v>
          </cell>
        </row>
        <row r="335">
          <cell r="A335" t="str">
            <v>F05c_15</v>
          </cell>
          <cell r="B335" t="str">
            <v>ASD DxN</v>
          </cell>
          <cell r="C335" t="str">
            <v>ASD</v>
          </cell>
        </row>
        <row r="336">
          <cell r="A336" t="str">
            <v>G05b_15</v>
          </cell>
          <cell r="B336" t="str">
            <v>CM 0704</v>
          </cell>
          <cell r="C336" t="str">
            <v>CIRAD</v>
          </cell>
        </row>
        <row r="337">
          <cell r="A337" t="str">
            <v>G05a_15</v>
          </cell>
          <cell r="B337" t="str">
            <v>CM 0704</v>
          </cell>
          <cell r="C337" t="str">
            <v>CIRAD</v>
          </cell>
        </row>
        <row r="338">
          <cell r="A338" t="str">
            <v>E05c_09</v>
          </cell>
          <cell r="B338" t="str">
            <v>G - 75 , S - 725 , S - 615, S - 695</v>
          </cell>
          <cell r="C338" t="str">
            <v>CIRAD</v>
          </cell>
        </row>
        <row r="339">
          <cell r="A339" t="str">
            <v>J10a_11</v>
          </cell>
          <cell r="B339" t="str">
            <v>DxLM</v>
          </cell>
          <cell r="C339" t="str">
            <v>ASD</v>
          </cell>
        </row>
        <row r="340">
          <cell r="A340" t="str">
            <v>I08b_15</v>
          </cell>
          <cell r="B340" t="str">
            <v>CM 6858</v>
          </cell>
          <cell r="C340" t="str">
            <v>CIRAD</v>
          </cell>
        </row>
        <row r="341">
          <cell r="A341" t="str">
            <v>H05a_11</v>
          </cell>
          <cell r="B341" t="str">
            <v>0731, DxLM</v>
          </cell>
          <cell r="C341" t="str">
            <v>CIRAD, ASD</v>
          </cell>
        </row>
        <row r="342">
          <cell r="A342" t="str">
            <v>E05a_15</v>
          </cell>
          <cell r="B342" t="str">
            <v>0701</v>
          </cell>
          <cell r="C342" t="str">
            <v>CIRAD</v>
          </cell>
        </row>
        <row r="343">
          <cell r="A343" t="str">
            <v>I09a_14</v>
          </cell>
          <cell r="B343" t="str">
            <v>ASD DxN</v>
          </cell>
          <cell r="C343" t="str">
            <v>ASD</v>
          </cell>
        </row>
        <row r="344">
          <cell r="A344" t="str">
            <v>I10a_13</v>
          </cell>
          <cell r="B344" t="str">
            <v>ASD DxLM, ASD DxN</v>
          </cell>
          <cell r="C344" t="str">
            <v>ASD</v>
          </cell>
        </row>
        <row r="345">
          <cell r="A345" t="str">
            <v>J07a_15</v>
          </cell>
          <cell r="B345" t="str">
            <v>0701</v>
          </cell>
          <cell r="C345" t="str">
            <v>CIRAD</v>
          </cell>
        </row>
        <row r="346">
          <cell r="A346" t="str">
            <v>I10c_14</v>
          </cell>
          <cell r="B346" t="str">
            <v>2101, 2101, Ensayo Intercalado DxLM</v>
          </cell>
          <cell r="C346" t="str">
            <v>CIRAD, ASD</v>
          </cell>
        </row>
        <row r="347">
          <cell r="A347" t="str">
            <v>H07b_11</v>
          </cell>
          <cell r="B347" t="str">
            <v>1001, 0401, 7050, 4001, 6501, 0731</v>
          </cell>
          <cell r="C347" t="str">
            <v>CIRAD</v>
          </cell>
        </row>
        <row r="348">
          <cell r="A348" t="str">
            <v>E05b_15</v>
          </cell>
          <cell r="B348" t="str">
            <v>0701</v>
          </cell>
          <cell r="C348" t="str">
            <v>CIRAD</v>
          </cell>
        </row>
        <row r="349">
          <cell r="A349" t="str">
            <v>F04a_15</v>
          </cell>
          <cell r="B349" t="str">
            <v>6858</v>
          </cell>
          <cell r="C349" t="str">
            <v>CIRAD</v>
          </cell>
        </row>
        <row r="350">
          <cell r="A350" t="str">
            <v>F03a_15</v>
          </cell>
          <cell r="B350" t="str">
            <v xml:space="preserve"> </v>
          </cell>
        </row>
        <row r="351">
          <cell r="A351" t="str">
            <v>F03c_15</v>
          </cell>
          <cell r="B351" t="str">
            <v>6858</v>
          </cell>
          <cell r="C351" t="str">
            <v>CIRAD</v>
          </cell>
        </row>
        <row r="352">
          <cell r="A352" t="str">
            <v>H05c_14</v>
          </cell>
          <cell r="B352" t="str">
            <v>ASD DxN</v>
          </cell>
          <cell r="C352" t="str">
            <v>ASD</v>
          </cell>
        </row>
        <row r="353">
          <cell r="A353" t="str">
            <v>Z04c_15</v>
          </cell>
          <cell r="B353" t="str">
            <v>0704</v>
          </cell>
          <cell r="C353" t="str">
            <v>CIRAD</v>
          </cell>
        </row>
        <row r="354">
          <cell r="A354" t="str">
            <v>A05b_15</v>
          </cell>
          <cell r="B354" t="str">
            <v xml:space="preserve"> 0701</v>
          </cell>
          <cell r="C354" t="str">
            <v>CIRAD</v>
          </cell>
        </row>
        <row r="355">
          <cell r="A355" t="str">
            <v>J09c_15</v>
          </cell>
          <cell r="B355" t="str">
            <v>0701</v>
          </cell>
          <cell r="C355" t="str">
            <v>CIRAD</v>
          </cell>
        </row>
        <row r="356">
          <cell r="A356" t="str">
            <v>C07c_09</v>
          </cell>
          <cell r="B356" t="str">
            <v>2501, 7001</v>
          </cell>
          <cell r="C356" t="str">
            <v>CIRAD</v>
          </cell>
        </row>
        <row r="357">
          <cell r="A357" t="str">
            <v>D07c_09</v>
          </cell>
          <cell r="B357" t="str">
            <v>2101-B</v>
          </cell>
          <cell r="C357" t="str">
            <v>CIRAD</v>
          </cell>
        </row>
        <row r="358">
          <cell r="A358" t="str">
            <v>E08a_23</v>
          </cell>
          <cell r="B358" t="str">
            <v>&lt;Null&gt;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BF72-0A63-4E02-BB83-671545A9507E}">
  <sheetPr codeName="Hoja2"/>
  <dimension ref="A1:AE3285"/>
  <sheetViews>
    <sheetView showGridLines="0" tabSelected="1" zoomScaleNormal="100" workbookViewId="0">
      <pane ySplit="1850" topLeftCell="A4" activePane="bottomLeft"/>
      <selection activeCell="A4" sqref="A4"/>
      <selection pane="bottomLeft"/>
    </sheetView>
  </sheetViews>
  <sheetFormatPr baseColWidth="10" defaultRowHeight="12.5" x14ac:dyDescent="0.25"/>
  <cols>
    <col min="1" max="1" width="6.7265625" style="1" customWidth="1"/>
    <col min="2" max="2" width="7.81640625" style="1" customWidth="1"/>
    <col min="3" max="3" width="13" style="1" customWidth="1"/>
    <col min="4" max="4" width="6.81640625" style="1" customWidth="1"/>
    <col min="5" max="5" width="13" style="1" customWidth="1"/>
    <col min="6" max="6" width="7.7265625" style="1" customWidth="1"/>
    <col min="7" max="7" width="6.08984375" style="1" customWidth="1"/>
    <col min="8" max="8" width="7.81640625" style="1" customWidth="1"/>
    <col min="9" max="9" width="5.7265625" style="1" customWidth="1"/>
    <col min="10" max="10" width="4.90625" style="1" customWidth="1"/>
    <col min="11" max="11" width="4" style="1" customWidth="1"/>
    <col min="12" max="28" width="4.90625" style="1" customWidth="1"/>
    <col min="29" max="29" width="5.453125" style="1" customWidth="1"/>
    <col min="30" max="30" width="6" style="1" customWidth="1"/>
    <col min="31" max="31" width="5.7265625" style="1" customWidth="1"/>
    <col min="32" max="33" width="4.90625" style="1" customWidth="1"/>
    <col min="34" max="16384" width="10.90625" style="1"/>
  </cols>
  <sheetData>
    <row r="1" spans="1:31" ht="15.5" x14ac:dyDescent="0.35">
      <c r="A1" s="65" t="s">
        <v>1039</v>
      </c>
      <c r="V1" s="60"/>
      <c r="W1" s="60"/>
      <c r="X1" s="61"/>
    </row>
    <row r="2" spans="1:31" ht="13" x14ac:dyDescent="0.3">
      <c r="A2" s="64" t="s">
        <v>1040</v>
      </c>
      <c r="V2" s="62"/>
      <c r="W2" s="203"/>
      <c r="X2" s="203"/>
    </row>
    <row r="3" spans="1:31" x14ac:dyDescent="0.25">
      <c r="V3" s="62"/>
      <c r="W3" s="203"/>
      <c r="X3" s="203"/>
    </row>
    <row r="4" spans="1:31" ht="39" x14ac:dyDescent="0.25">
      <c r="A4" s="10" t="s">
        <v>430</v>
      </c>
      <c r="B4" s="10" t="s">
        <v>913</v>
      </c>
      <c r="C4" s="10" t="s">
        <v>914</v>
      </c>
      <c r="D4" s="10" t="s">
        <v>1037</v>
      </c>
      <c r="E4" s="10" t="s">
        <v>1038</v>
      </c>
      <c r="F4" s="10" t="s">
        <v>0</v>
      </c>
      <c r="G4" s="10" t="s">
        <v>633</v>
      </c>
      <c r="H4" s="10" t="s">
        <v>632</v>
      </c>
      <c r="I4" s="11" t="s">
        <v>646</v>
      </c>
      <c r="J4" s="11" t="s">
        <v>645</v>
      </c>
      <c r="K4" s="11" t="s">
        <v>644</v>
      </c>
      <c r="L4" s="11" t="s">
        <v>643</v>
      </c>
      <c r="M4" s="11" t="s">
        <v>647</v>
      </c>
      <c r="N4" s="11" t="s">
        <v>648</v>
      </c>
      <c r="O4" s="11" t="s">
        <v>649</v>
      </c>
      <c r="P4" s="11" t="s">
        <v>1</v>
      </c>
      <c r="Q4" s="11" t="s">
        <v>2</v>
      </c>
      <c r="R4" s="11" t="s">
        <v>3</v>
      </c>
      <c r="S4" s="11" t="s">
        <v>4</v>
      </c>
      <c r="T4" s="11" t="s">
        <v>5</v>
      </c>
      <c r="U4" s="11" t="s">
        <v>431</v>
      </c>
      <c r="V4" s="12" t="s">
        <v>634</v>
      </c>
      <c r="W4" s="12" t="s">
        <v>635</v>
      </c>
      <c r="X4" s="12" t="s">
        <v>636</v>
      </c>
      <c r="Y4" s="12" t="s">
        <v>637</v>
      </c>
      <c r="Z4" s="12" t="s">
        <v>638</v>
      </c>
      <c r="AA4" s="12" t="s">
        <v>639</v>
      </c>
      <c r="AB4" s="12" t="s">
        <v>432</v>
      </c>
      <c r="AC4" s="12" t="s">
        <v>640</v>
      </c>
      <c r="AD4" s="12" t="s">
        <v>641</v>
      </c>
      <c r="AE4" s="12" t="s">
        <v>642</v>
      </c>
    </row>
    <row r="5" spans="1:31" ht="13" x14ac:dyDescent="0.3">
      <c r="A5" s="13">
        <v>2015</v>
      </c>
      <c r="B5" s="13" t="s">
        <v>630</v>
      </c>
      <c r="C5" s="2" t="s">
        <v>79</v>
      </c>
      <c r="D5" s="2" t="str">
        <f>MID(C5,8,2)</f>
        <v>M1</v>
      </c>
      <c r="E5" s="2" t="str">
        <f>CONCATENATE(F5,"_",D5,"_",MID(G5,3,2))</f>
        <v>B02c_M1_06</v>
      </c>
      <c r="F5" s="21" t="s">
        <v>429</v>
      </c>
      <c r="G5" s="21">
        <v>2006</v>
      </c>
      <c r="H5" s="2" t="s">
        <v>650</v>
      </c>
      <c r="I5" s="4">
        <v>2.5</v>
      </c>
      <c r="J5" s="5">
        <v>0.14799999999999999</v>
      </c>
      <c r="K5" s="4">
        <v>0.86599999999999999</v>
      </c>
      <c r="L5" s="4">
        <v>0.88</v>
      </c>
      <c r="M5" s="4">
        <v>0.25</v>
      </c>
      <c r="N5" s="4">
        <v>0.57499999999999996</v>
      </c>
      <c r="O5" s="4">
        <v>0.17599999999999999</v>
      </c>
      <c r="P5" s="6">
        <v>30.5</v>
      </c>
      <c r="Q5" s="4">
        <v>87.16</v>
      </c>
      <c r="R5" s="4">
        <v>4.3600000000000003</v>
      </c>
      <c r="S5" s="7">
        <v>333.98399999999998</v>
      </c>
      <c r="T5" s="4">
        <v>20.196999999999999</v>
      </c>
      <c r="U5" s="4">
        <v>25.860264999999998</v>
      </c>
      <c r="V5" s="8">
        <v>96.387568514488024</v>
      </c>
      <c r="W5" s="8">
        <v>89.527155955001547</v>
      </c>
      <c r="X5" s="8">
        <v>101.88235294117646</v>
      </c>
      <c r="Y5" s="8">
        <v>131.57894736842107</v>
      </c>
      <c r="Z5" s="8">
        <v>95.833333333333329</v>
      </c>
      <c r="AA5" s="8">
        <v>203.33333333333331</v>
      </c>
      <c r="AB5" s="9">
        <v>86.653593969486963</v>
      </c>
      <c r="AC5" s="9">
        <v>23.764831649253708</v>
      </c>
      <c r="AD5" s="3">
        <v>25.559629533319701</v>
      </c>
      <c r="AE5" s="3">
        <v>50.675538817426592</v>
      </c>
    </row>
    <row r="6" spans="1:31" ht="13" x14ac:dyDescent="0.3">
      <c r="A6" s="13">
        <v>2015</v>
      </c>
      <c r="B6" s="13" t="s">
        <v>630</v>
      </c>
      <c r="C6" s="21" t="s">
        <v>80</v>
      </c>
      <c r="D6" s="2" t="str">
        <f t="shared" ref="D6:D69" si="0">MID(C6,8,2)</f>
        <v>M1</v>
      </c>
      <c r="E6" s="2" t="str">
        <f t="shared" ref="E6:E69" si="1">CONCATENATE(F6,"_",D6,"_",MID(G6,3,2))</f>
        <v>B03c_M1_08</v>
      </c>
      <c r="F6" s="21" t="s">
        <v>565</v>
      </c>
      <c r="G6" s="21">
        <v>2008</v>
      </c>
      <c r="H6" s="2" t="s">
        <v>655</v>
      </c>
      <c r="I6" s="4">
        <v>2.4</v>
      </c>
      <c r="J6" s="5">
        <v>0.14499999999999999</v>
      </c>
      <c r="K6" s="4">
        <v>0.94</v>
      </c>
      <c r="L6" s="4">
        <v>0.71</v>
      </c>
      <c r="M6" s="4">
        <v>0.2</v>
      </c>
      <c r="N6" s="4">
        <v>0.60299999999999998</v>
      </c>
      <c r="O6" s="4">
        <v>0.17199999999999999</v>
      </c>
      <c r="P6" s="6">
        <v>27.6</v>
      </c>
      <c r="Q6" s="4">
        <v>96.02</v>
      </c>
      <c r="R6" s="4">
        <v>3.71</v>
      </c>
      <c r="S6" s="7">
        <v>345.24</v>
      </c>
      <c r="T6" s="4">
        <v>17.05</v>
      </c>
      <c r="U6" s="4">
        <v>22.734476999999998</v>
      </c>
      <c r="V6" s="8">
        <v>90.532554751527016</v>
      </c>
      <c r="W6" s="8">
        <v>86.256778659127178</v>
      </c>
      <c r="X6" s="8">
        <v>110.58823529411765</v>
      </c>
      <c r="Y6" s="8">
        <v>105.26315789473684</v>
      </c>
      <c r="Z6" s="8">
        <v>100.50000000000001</v>
      </c>
      <c r="AA6" s="8">
        <v>184</v>
      </c>
      <c r="AB6" s="9">
        <v>75.944527012580565</v>
      </c>
      <c r="AC6" s="9">
        <v>21.692760792587571</v>
      </c>
      <c r="AD6" s="3">
        <v>31.655896299321267</v>
      </c>
      <c r="AE6" s="3">
        <v>46.651342908091145</v>
      </c>
    </row>
    <row r="7" spans="1:31" ht="13" x14ac:dyDescent="0.3">
      <c r="A7" s="13">
        <v>2015</v>
      </c>
      <c r="B7" s="13" t="s">
        <v>630</v>
      </c>
      <c r="C7" s="21" t="s">
        <v>81</v>
      </c>
      <c r="D7" s="2" t="str">
        <f t="shared" si="0"/>
        <v>M2</v>
      </c>
      <c r="E7" s="2" t="str">
        <f t="shared" si="1"/>
        <v>B03c_M2_08</v>
      </c>
      <c r="F7" s="21" t="s">
        <v>565</v>
      </c>
      <c r="G7" s="21">
        <v>2008</v>
      </c>
      <c r="H7" s="2" t="s">
        <v>655</v>
      </c>
      <c r="I7" s="4">
        <v>2.58</v>
      </c>
      <c r="J7" s="5">
        <v>0.156</v>
      </c>
      <c r="K7" s="4">
        <v>1</v>
      </c>
      <c r="L7" s="4">
        <v>0.73</v>
      </c>
      <c r="M7" s="4">
        <v>0.21</v>
      </c>
      <c r="N7" s="4">
        <v>0.48699999999999999</v>
      </c>
      <c r="O7" s="4">
        <v>0.19600000000000001</v>
      </c>
      <c r="P7" s="6">
        <v>37.42</v>
      </c>
      <c r="Q7" s="4">
        <v>74.28</v>
      </c>
      <c r="R7" s="4">
        <v>3.51</v>
      </c>
      <c r="S7" s="7">
        <v>343.18</v>
      </c>
      <c r="T7" s="4">
        <v>17.29</v>
      </c>
      <c r="U7" s="4">
        <v>22.734476999999998</v>
      </c>
      <c r="V7" s="8">
        <v>97.322496357891552</v>
      </c>
      <c r="W7" s="8">
        <v>92.800396350509246</v>
      </c>
      <c r="X7" s="8">
        <v>117.64705882352942</v>
      </c>
      <c r="Y7" s="8">
        <v>110.52631578947367</v>
      </c>
      <c r="Z7" s="8">
        <v>81.166666666666671</v>
      </c>
      <c r="AA7" s="8">
        <v>249.46666666666667</v>
      </c>
      <c r="AB7" s="9">
        <v>79.300781087811529</v>
      </c>
      <c r="AC7" s="9">
        <v>21.813388937167641</v>
      </c>
      <c r="AD7" s="3">
        <v>32.251192509708339</v>
      </c>
      <c r="AE7" s="3">
        <v>45.935418553124016</v>
      </c>
    </row>
    <row r="8" spans="1:31" ht="13" x14ac:dyDescent="0.3">
      <c r="A8" s="13">
        <v>2015</v>
      </c>
      <c r="B8" s="13" t="s">
        <v>630</v>
      </c>
      <c r="C8" s="21" t="s">
        <v>82</v>
      </c>
      <c r="D8" s="2" t="str">
        <f t="shared" si="0"/>
        <v>M1</v>
      </c>
      <c r="E8" s="2" t="str">
        <f t="shared" si="1"/>
        <v>C03a_M1_08</v>
      </c>
      <c r="F8" s="21" t="s">
        <v>566</v>
      </c>
      <c r="G8" s="21">
        <v>2008</v>
      </c>
      <c r="H8" s="2" t="s">
        <v>658</v>
      </c>
      <c r="I8" s="4">
        <v>2.48</v>
      </c>
      <c r="J8" s="5">
        <v>0.14799999999999999</v>
      </c>
      <c r="K8" s="4">
        <v>0.98899999999999999</v>
      </c>
      <c r="L8" s="4">
        <v>0.72</v>
      </c>
      <c r="M8" s="4">
        <v>0.24</v>
      </c>
      <c r="N8" s="4">
        <v>0.65400000000000003</v>
      </c>
      <c r="O8" s="4">
        <v>0.17</v>
      </c>
      <c r="P8" s="6">
        <v>25.11</v>
      </c>
      <c r="Q8" s="4">
        <v>77.56</v>
      </c>
      <c r="R8" s="4">
        <v>3.96</v>
      </c>
      <c r="S8" s="7">
        <v>312.94499999999999</v>
      </c>
      <c r="T8" s="4">
        <v>16.335000000000001</v>
      </c>
      <c r="U8" s="4">
        <v>22.990642999999999</v>
      </c>
      <c r="V8" s="8">
        <v>93.550306576577924</v>
      </c>
      <c r="W8" s="8">
        <v>88.041401665867738</v>
      </c>
      <c r="X8" s="8">
        <v>116.35294117647059</v>
      </c>
      <c r="Y8" s="8">
        <v>126.31578947368421</v>
      </c>
      <c r="Z8" s="8">
        <v>109.00000000000001</v>
      </c>
      <c r="AA8" s="8">
        <v>167.4</v>
      </c>
      <c r="AB8" s="9">
        <v>80.991618855515057</v>
      </c>
      <c r="AC8" s="9">
        <v>24.40913982859006</v>
      </c>
      <c r="AD8" s="3">
        <v>31.230537189511232</v>
      </c>
      <c r="AE8" s="3">
        <v>44.360322981898705</v>
      </c>
    </row>
    <row r="9" spans="1:31" ht="13" x14ac:dyDescent="0.3">
      <c r="A9" s="13">
        <v>2015</v>
      </c>
      <c r="B9" s="13" t="s">
        <v>630</v>
      </c>
      <c r="C9" s="21" t="s">
        <v>83</v>
      </c>
      <c r="D9" s="2" t="str">
        <f t="shared" si="0"/>
        <v>M2</v>
      </c>
      <c r="E9" s="2" t="str">
        <f t="shared" si="1"/>
        <v>C03a_M2_08</v>
      </c>
      <c r="F9" s="21" t="s">
        <v>566</v>
      </c>
      <c r="G9" s="21">
        <v>2008</v>
      </c>
      <c r="H9" s="2" t="s">
        <v>658</v>
      </c>
      <c r="I9" s="4">
        <v>2.72</v>
      </c>
      <c r="J9" s="5">
        <v>0.13</v>
      </c>
      <c r="K9" s="4">
        <v>1.0629999999999999</v>
      </c>
      <c r="L9" s="4">
        <v>0.77</v>
      </c>
      <c r="M9" s="4">
        <v>0.25</v>
      </c>
      <c r="N9" s="4">
        <v>0.63400000000000001</v>
      </c>
      <c r="O9" s="4">
        <v>0.17399999999999999</v>
      </c>
      <c r="P9" s="6">
        <v>33.07</v>
      </c>
      <c r="Q9" s="4">
        <v>81.56</v>
      </c>
      <c r="R9" s="4">
        <v>5.99</v>
      </c>
      <c r="S9" s="7">
        <v>316.31799999999998</v>
      </c>
      <c r="T9" s="4">
        <v>15.574999999999999</v>
      </c>
      <c r="U9" s="4">
        <v>22.990642999999999</v>
      </c>
      <c r="V9" s="8">
        <v>102.60356205173062</v>
      </c>
      <c r="W9" s="8">
        <v>77.333663625424364</v>
      </c>
      <c r="X9" s="8">
        <v>125.05882352941175</v>
      </c>
      <c r="Y9" s="8">
        <v>131.57894736842107</v>
      </c>
      <c r="Z9" s="8">
        <v>105.66666666666666</v>
      </c>
      <c r="AA9" s="8">
        <v>220.46666666666667</v>
      </c>
      <c r="AB9" s="9">
        <v>86.202935184754637</v>
      </c>
      <c r="AC9" s="9">
        <v>23.889071388045284</v>
      </c>
      <c r="AD9" s="3">
        <v>31.538022120703275</v>
      </c>
      <c r="AE9" s="3">
        <v>44.572906491251445</v>
      </c>
    </row>
    <row r="10" spans="1:31" ht="13" x14ac:dyDescent="0.3">
      <c r="A10" s="13">
        <v>2015</v>
      </c>
      <c r="B10" s="13" t="s">
        <v>630</v>
      </c>
      <c r="C10" s="21" t="s">
        <v>84</v>
      </c>
      <c r="D10" s="2" t="str">
        <f t="shared" si="0"/>
        <v>M2</v>
      </c>
      <c r="E10" s="2" t="str">
        <f t="shared" si="1"/>
        <v>A04c_M2_08</v>
      </c>
      <c r="F10" s="21" t="s">
        <v>567</v>
      </c>
      <c r="G10" s="21">
        <v>2008</v>
      </c>
      <c r="H10" s="2" t="s">
        <v>652</v>
      </c>
      <c r="I10" s="4">
        <v>2.37</v>
      </c>
      <c r="J10" s="5">
        <v>0.14399999999999999</v>
      </c>
      <c r="K10" s="4">
        <v>0.84</v>
      </c>
      <c r="L10" s="4">
        <v>0.91</v>
      </c>
      <c r="M10" s="4">
        <v>0.25</v>
      </c>
      <c r="N10" s="4">
        <v>0.622</v>
      </c>
      <c r="O10" s="4">
        <v>0.17699999999999999</v>
      </c>
      <c r="P10" s="6">
        <v>23.77</v>
      </c>
      <c r="Q10" s="4">
        <v>77.14</v>
      </c>
      <c r="R10" s="4">
        <v>5.51</v>
      </c>
      <c r="S10" s="7">
        <v>551.52499999999998</v>
      </c>
      <c r="T10" s="4">
        <v>19.302</v>
      </c>
      <c r="U10" s="4">
        <v>25.072889</v>
      </c>
      <c r="V10" s="8">
        <v>89.400897817132943</v>
      </c>
      <c r="W10" s="8">
        <v>85.661904323546992</v>
      </c>
      <c r="X10" s="8">
        <v>98.82352941176471</v>
      </c>
      <c r="Y10" s="8">
        <v>131.57894736842107</v>
      </c>
      <c r="Z10" s="8">
        <v>103.66666666666666</v>
      </c>
      <c r="AA10" s="8">
        <v>158.46666666666667</v>
      </c>
      <c r="AB10" s="9">
        <v>87.48563832068227</v>
      </c>
      <c r="AC10" s="9">
        <v>23.538812907087266</v>
      </c>
      <c r="AD10" s="3">
        <v>24.556460204737913</v>
      </c>
      <c r="AE10" s="3">
        <v>51.904726888174821</v>
      </c>
    </row>
    <row r="11" spans="1:31" ht="13" x14ac:dyDescent="0.3">
      <c r="A11" s="13">
        <v>2015</v>
      </c>
      <c r="B11" s="13" t="s">
        <v>630</v>
      </c>
      <c r="C11" s="21" t="s">
        <v>85</v>
      </c>
      <c r="D11" s="2" t="str">
        <f t="shared" si="0"/>
        <v>M1</v>
      </c>
      <c r="E11" s="2" t="str">
        <f t="shared" si="1"/>
        <v>B04a_M1_08</v>
      </c>
      <c r="F11" s="21" t="s">
        <v>568</v>
      </c>
      <c r="G11" s="21">
        <v>2008</v>
      </c>
      <c r="H11" s="2" t="s">
        <v>654</v>
      </c>
      <c r="I11" s="4">
        <v>2.46</v>
      </c>
      <c r="J11" s="5">
        <v>0.155</v>
      </c>
      <c r="K11" s="4">
        <v>0.94</v>
      </c>
      <c r="L11" s="4">
        <v>0.77</v>
      </c>
      <c r="M11" s="4">
        <v>0.23</v>
      </c>
      <c r="N11" s="4">
        <v>0.58299999999999996</v>
      </c>
      <c r="O11" s="4">
        <v>0.16900000000000001</v>
      </c>
      <c r="P11" s="6">
        <v>19.29</v>
      </c>
      <c r="Q11" s="4">
        <v>69.84</v>
      </c>
      <c r="R11" s="4">
        <v>4.71</v>
      </c>
      <c r="S11" s="7">
        <v>617.197</v>
      </c>
      <c r="T11" s="4">
        <v>16.829999999999998</v>
      </c>
      <c r="U11" s="4">
        <v>25.563127000000001</v>
      </c>
      <c r="V11" s="8">
        <v>92.79586862031519</v>
      </c>
      <c r="W11" s="8">
        <v>92.205522014929059</v>
      </c>
      <c r="X11" s="8">
        <v>110.58823529411765</v>
      </c>
      <c r="Y11" s="8">
        <v>121.05263157894737</v>
      </c>
      <c r="Z11" s="8">
        <v>97.166666666666671</v>
      </c>
      <c r="AA11" s="8">
        <v>128.6</v>
      </c>
      <c r="AB11" s="9">
        <v>81.409708675613629</v>
      </c>
      <c r="AC11" s="9">
        <v>23.27195929711208</v>
      </c>
      <c r="AD11" s="3">
        <v>29.530778462684776</v>
      </c>
      <c r="AE11" s="3">
        <v>47.197262240203145</v>
      </c>
    </row>
    <row r="12" spans="1:31" ht="13" x14ac:dyDescent="0.3">
      <c r="A12" s="13">
        <v>2015</v>
      </c>
      <c r="B12" s="13" t="s">
        <v>630</v>
      </c>
      <c r="C12" s="21" t="s">
        <v>86</v>
      </c>
      <c r="D12" s="2" t="str">
        <f t="shared" si="0"/>
        <v>M1</v>
      </c>
      <c r="E12" s="2" t="str">
        <f t="shared" si="1"/>
        <v>B04b_M1_08</v>
      </c>
      <c r="F12" s="21" t="s">
        <v>569</v>
      </c>
      <c r="G12" s="21">
        <v>2008</v>
      </c>
      <c r="H12" s="2" t="s">
        <v>656</v>
      </c>
      <c r="I12" s="4">
        <v>2.69</v>
      </c>
      <c r="J12" s="5">
        <v>0.159</v>
      </c>
      <c r="K12" s="4">
        <v>0.88100000000000001</v>
      </c>
      <c r="L12" s="4">
        <v>0.9</v>
      </c>
      <c r="M12" s="4">
        <v>0.25</v>
      </c>
      <c r="N12" s="4">
        <v>0.54400000000000004</v>
      </c>
      <c r="O12" s="4">
        <v>0.185</v>
      </c>
      <c r="P12" s="6">
        <v>37.049999999999997</v>
      </c>
      <c r="Q12" s="4">
        <v>75.239999999999995</v>
      </c>
      <c r="R12" s="4">
        <v>7.43</v>
      </c>
      <c r="S12" s="7">
        <v>524.26599999999996</v>
      </c>
      <c r="T12" s="4">
        <v>17.212</v>
      </c>
      <c r="U12" s="4">
        <v>23.712951</v>
      </c>
      <c r="V12" s="8">
        <v>101.47190511733652</v>
      </c>
      <c r="W12" s="8">
        <v>94.585019357249806</v>
      </c>
      <c r="X12" s="8">
        <v>103.64705882352942</v>
      </c>
      <c r="Y12" s="8">
        <v>131.57894736842107</v>
      </c>
      <c r="Z12" s="8">
        <v>90.666666666666671</v>
      </c>
      <c r="AA12" s="8">
        <v>246.99999999999997</v>
      </c>
      <c r="AB12" s="9">
        <v>88.03522967505792</v>
      </c>
      <c r="AC12" s="9">
        <v>23.391863462941426</v>
      </c>
      <c r="AD12" s="3">
        <v>25.594264242428231</v>
      </c>
      <c r="AE12" s="3">
        <v>51.013872294630339</v>
      </c>
    </row>
    <row r="13" spans="1:31" ht="13" x14ac:dyDescent="0.3">
      <c r="A13" s="13">
        <v>2015</v>
      </c>
      <c r="B13" s="13" t="s">
        <v>630</v>
      </c>
      <c r="C13" s="21" t="s">
        <v>87</v>
      </c>
      <c r="D13" s="2" t="str">
        <f t="shared" si="0"/>
        <v>M2</v>
      </c>
      <c r="E13" s="2" t="str">
        <f t="shared" si="1"/>
        <v>B04c_M2_08</v>
      </c>
      <c r="F13" s="21" t="s">
        <v>570</v>
      </c>
      <c r="G13" s="21">
        <v>2008</v>
      </c>
      <c r="H13" s="2" t="s">
        <v>657</v>
      </c>
      <c r="I13" s="4">
        <v>2.6</v>
      </c>
      <c r="J13" s="5">
        <v>0.153</v>
      </c>
      <c r="K13" s="4">
        <v>0.81599999999999995</v>
      </c>
      <c r="L13" s="4">
        <v>0.96</v>
      </c>
      <c r="M13" s="4">
        <v>0.24</v>
      </c>
      <c r="N13" s="4">
        <v>0.59</v>
      </c>
      <c r="O13" s="4">
        <v>0.17699999999999999</v>
      </c>
      <c r="P13" s="6">
        <v>35.61</v>
      </c>
      <c r="Q13" s="4">
        <v>59.2</v>
      </c>
      <c r="R13" s="4">
        <v>5.59</v>
      </c>
      <c r="S13" s="7">
        <v>584.54399999999998</v>
      </c>
      <c r="T13" s="4">
        <v>19.585999999999999</v>
      </c>
      <c r="U13" s="4">
        <v>23.253924000000001</v>
      </c>
      <c r="V13" s="8">
        <v>98.076934314154272</v>
      </c>
      <c r="W13" s="8">
        <v>91.015773343768686</v>
      </c>
      <c r="X13" s="8">
        <v>96</v>
      </c>
      <c r="Y13" s="8">
        <v>126.31578947368421</v>
      </c>
      <c r="Z13" s="8">
        <v>98.333333333333329</v>
      </c>
      <c r="AA13" s="8">
        <v>237.4</v>
      </c>
      <c r="AB13" s="9">
        <v>88.54311433003916</v>
      </c>
      <c r="AC13" s="9">
        <v>22.327379882067717</v>
      </c>
      <c r="AD13" s="3">
        <v>23.569947110287139</v>
      </c>
      <c r="AE13" s="3">
        <v>54.10267300764513</v>
      </c>
    </row>
    <row r="14" spans="1:31" ht="13" x14ac:dyDescent="0.3">
      <c r="A14" s="13">
        <v>2015</v>
      </c>
      <c r="B14" s="13" t="s">
        <v>630</v>
      </c>
      <c r="C14" s="21" t="s">
        <v>88</v>
      </c>
      <c r="D14" s="2" t="str">
        <f t="shared" si="0"/>
        <v>M1</v>
      </c>
      <c r="E14" s="2" t="str">
        <f t="shared" si="1"/>
        <v>A05c_M1_08</v>
      </c>
      <c r="F14" s="21" t="s">
        <v>410</v>
      </c>
      <c r="G14" s="21">
        <v>2008</v>
      </c>
      <c r="H14" s="2" t="s">
        <v>651</v>
      </c>
      <c r="I14" s="4">
        <v>2.68</v>
      </c>
      <c r="J14" s="5">
        <v>0.16200000000000001</v>
      </c>
      <c r="K14" s="4">
        <v>0.88800000000000001</v>
      </c>
      <c r="L14" s="4">
        <v>0.82</v>
      </c>
      <c r="M14" s="4">
        <v>0.24</v>
      </c>
      <c r="N14" s="4">
        <v>0.55600000000000005</v>
      </c>
      <c r="O14" s="4">
        <v>0.17599999999999999</v>
      </c>
      <c r="P14" s="6">
        <v>24.38</v>
      </c>
      <c r="Q14" s="4">
        <v>70.290000000000006</v>
      </c>
      <c r="R14" s="4">
        <v>5.04</v>
      </c>
      <c r="S14" s="7">
        <v>436.07299999999998</v>
      </c>
      <c r="T14" s="4">
        <v>17.483000000000001</v>
      </c>
      <c r="U14" s="4">
        <v>22.115497000000001</v>
      </c>
      <c r="V14" s="8">
        <v>101.09468613920518</v>
      </c>
      <c r="W14" s="8">
        <v>96.369642363990366</v>
      </c>
      <c r="X14" s="8">
        <v>104.47058823529412</v>
      </c>
      <c r="Y14" s="8">
        <v>126.31578947368421</v>
      </c>
      <c r="Z14" s="8">
        <v>92.666666666666671</v>
      </c>
      <c r="AA14" s="8">
        <v>162.53333333333333</v>
      </c>
      <c r="AB14" s="9">
        <v>83.398518610991317</v>
      </c>
      <c r="AC14" s="9">
        <v>23.704686636095627</v>
      </c>
      <c r="AD14" s="3">
        <v>27.231895506909037</v>
      </c>
      <c r="AE14" s="3">
        <v>49.063417856995336</v>
      </c>
    </row>
    <row r="15" spans="1:31" ht="13" x14ac:dyDescent="0.3">
      <c r="A15" s="13">
        <v>2015</v>
      </c>
      <c r="B15" s="13" t="s">
        <v>630</v>
      </c>
      <c r="C15" s="21" t="s">
        <v>90</v>
      </c>
      <c r="D15" s="2" t="str">
        <f t="shared" si="0"/>
        <v>M1</v>
      </c>
      <c r="E15" s="2" t="str">
        <f t="shared" si="1"/>
        <v>B05b_M1_08</v>
      </c>
      <c r="F15" s="21" t="s">
        <v>571</v>
      </c>
      <c r="G15" s="21">
        <v>2008</v>
      </c>
      <c r="H15" s="2" t="s">
        <v>653</v>
      </c>
      <c r="I15" s="4">
        <v>2.63</v>
      </c>
      <c r="J15" s="5">
        <v>0.156</v>
      </c>
      <c r="K15" s="4">
        <v>0.87</v>
      </c>
      <c r="L15" s="4">
        <v>0.74399999999999999</v>
      </c>
      <c r="M15" s="4">
        <v>0.31</v>
      </c>
      <c r="N15" s="4">
        <v>0.56599999999999995</v>
      </c>
      <c r="O15" s="4">
        <v>0.16900000000000001</v>
      </c>
      <c r="P15" s="6">
        <v>25.61</v>
      </c>
      <c r="Q15" s="4">
        <v>47.74</v>
      </c>
      <c r="R15" s="4">
        <v>5.65</v>
      </c>
      <c r="S15" s="7">
        <v>656.63</v>
      </c>
      <c r="T15" s="4">
        <v>20.417999999999999</v>
      </c>
      <c r="U15" s="4">
        <v>24.964186999999999</v>
      </c>
      <c r="V15" s="8">
        <v>99.208591248548359</v>
      </c>
      <c r="W15" s="8">
        <v>92.800396350509246</v>
      </c>
      <c r="X15" s="8">
        <v>102.35294117647058</v>
      </c>
      <c r="Y15" s="8">
        <v>163.15789473684211</v>
      </c>
      <c r="Z15" s="8">
        <v>94.333333333333329</v>
      </c>
      <c r="AA15" s="8">
        <v>170.73333333333335</v>
      </c>
      <c r="AB15" s="9">
        <v>84.911807988030048</v>
      </c>
      <c r="AC15" s="9">
        <v>30.072872906494339</v>
      </c>
      <c r="AD15" s="3">
        <v>26.204411274961796</v>
      </c>
      <c r="AE15" s="3">
        <v>43.722715818543875</v>
      </c>
    </row>
    <row r="16" spans="1:31" ht="13" x14ac:dyDescent="0.3">
      <c r="A16" s="13">
        <v>2015</v>
      </c>
      <c r="B16" s="13" t="s">
        <v>630</v>
      </c>
      <c r="C16" s="21" t="s">
        <v>91</v>
      </c>
      <c r="D16" s="2" t="str">
        <f t="shared" si="0"/>
        <v>M2</v>
      </c>
      <c r="E16" s="2" t="str">
        <f t="shared" si="1"/>
        <v>B05b_M2_08</v>
      </c>
      <c r="F16" s="21" t="s">
        <v>571</v>
      </c>
      <c r="G16" s="21">
        <v>2008</v>
      </c>
      <c r="H16" s="2" t="s">
        <v>653</v>
      </c>
      <c r="I16" s="4">
        <v>2.56</v>
      </c>
      <c r="J16" s="5">
        <v>0.155</v>
      </c>
      <c r="K16" s="4">
        <v>0.82899999999999996</v>
      </c>
      <c r="L16" s="4">
        <v>0.91</v>
      </c>
      <c r="M16" s="4">
        <v>0.2</v>
      </c>
      <c r="N16" s="4">
        <v>0.54300000000000004</v>
      </c>
      <c r="O16" s="4">
        <v>0.16400000000000001</v>
      </c>
      <c r="P16" s="6">
        <v>32.659999999999997</v>
      </c>
      <c r="Q16" s="4">
        <v>58.05</v>
      </c>
      <c r="R16" s="4">
        <v>4.6100000000000003</v>
      </c>
      <c r="S16" s="7">
        <v>521.07500000000005</v>
      </c>
      <c r="T16" s="4">
        <v>17.077000000000002</v>
      </c>
      <c r="U16" s="4">
        <v>24.964186999999999</v>
      </c>
      <c r="V16" s="8">
        <v>96.568058401628832</v>
      </c>
      <c r="W16" s="8">
        <v>92.205522014929059</v>
      </c>
      <c r="X16" s="8">
        <v>97.52941176470587</v>
      </c>
      <c r="Y16" s="8">
        <v>105.26315789473684</v>
      </c>
      <c r="Z16" s="8">
        <v>90.500000000000014</v>
      </c>
      <c r="AA16" s="8">
        <v>217.73333333333329</v>
      </c>
      <c r="AB16" s="9">
        <v>83.085692252433333</v>
      </c>
      <c r="AC16" s="9">
        <v>19.828281059328436</v>
      </c>
      <c r="AD16" s="3">
        <v>25.518287759327997</v>
      </c>
      <c r="AE16" s="3">
        <v>54.653431181343556</v>
      </c>
    </row>
    <row r="17" spans="1:31" ht="13" x14ac:dyDescent="0.3">
      <c r="A17" s="13">
        <v>2015</v>
      </c>
      <c r="B17" s="13" t="s">
        <v>630</v>
      </c>
      <c r="C17" s="21" t="s">
        <v>92</v>
      </c>
      <c r="D17" s="2" t="str">
        <f t="shared" si="0"/>
        <v>M1</v>
      </c>
      <c r="E17" s="2" t="str">
        <f t="shared" si="1"/>
        <v>B05c_M1_08</v>
      </c>
      <c r="F17" s="21" t="s">
        <v>491</v>
      </c>
      <c r="G17" s="21">
        <v>2008</v>
      </c>
      <c r="H17" s="2" t="s">
        <v>670</v>
      </c>
      <c r="I17" s="4">
        <v>2.54</v>
      </c>
      <c r="J17" s="5">
        <v>0.155</v>
      </c>
      <c r="K17" s="4">
        <v>0.81799999999999995</v>
      </c>
      <c r="L17" s="4">
        <v>0.88</v>
      </c>
      <c r="M17" s="4">
        <v>0.24</v>
      </c>
      <c r="N17" s="4">
        <v>0.66800000000000004</v>
      </c>
      <c r="O17" s="4">
        <v>0.17199999999999999</v>
      </c>
      <c r="P17" s="6">
        <v>21.73</v>
      </c>
      <c r="Q17" s="4">
        <v>59.87</v>
      </c>
      <c r="R17" s="4">
        <v>5.65</v>
      </c>
      <c r="S17" s="7">
        <v>534.30600000000004</v>
      </c>
      <c r="T17" s="4">
        <v>18.266999999999999</v>
      </c>
      <c r="U17" s="4">
        <v>30.282005000000002</v>
      </c>
      <c r="V17" s="8">
        <v>95.813620445366098</v>
      </c>
      <c r="W17" s="8">
        <v>92.205522014929059</v>
      </c>
      <c r="X17" s="8">
        <v>96.235294117647058</v>
      </c>
      <c r="Y17" s="8">
        <v>126.31578947368421</v>
      </c>
      <c r="Z17" s="8">
        <v>111.33333333333336</v>
      </c>
      <c r="AA17" s="8">
        <v>144.86666666666667</v>
      </c>
      <c r="AB17" s="9">
        <v>84.602249257115957</v>
      </c>
      <c r="AC17" s="9">
        <v>23.367413596534572</v>
      </c>
      <c r="AD17" s="3">
        <v>24.728321405441019</v>
      </c>
      <c r="AE17" s="3">
        <v>51.904264998024395</v>
      </c>
    </row>
    <row r="18" spans="1:31" ht="13" x14ac:dyDescent="0.3">
      <c r="A18" s="13">
        <v>2015</v>
      </c>
      <c r="B18" s="13" t="s">
        <v>630</v>
      </c>
      <c r="C18" s="21" t="s">
        <v>89</v>
      </c>
      <c r="D18" s="2" t="str">
        <f t="shared" si="0"/>
        <v>M1</v>
      </c>
      <c r="E18" s="2" t="str">
        <f t="shared" si="1"/>
        <v>B05a_M1_08</v>
      </c>
      <c r="F18" s="21" t="s">
        <v>526</v>
      </c>
      <c r="G18" s="2">
        <v>2008</v>
      </c>
      <c r="H18" s="2" t="s">
        <v>675</v>
      </c>
      <c r="I18" s="4">
        <v>2.66</v>
      </c>
      <c r="J18" s="5">
        <v>0.16600000000000001</v>
      </c>
      <c r="K18" s="4">
        <v>0.87</v>
      </c>
      <c r="L18" s="4">
        <v>0.9</v>
      </c>
      <c r="M18" s="4">
        <v>0.22</v>
      </c>
      <c r="N18" s="4">
        <v>0.65300000000000002</v>
      </c>
      <c r="O18" s="4">
        <v>0.21</v>
      </c>
      <c r="P18" s="6">
        <v>21.74</v>
      </c>
      <c r="Q18" s="4">
        <v>93.16</v>
      </c>
      <c r="R18" s="4">
        <v>5.55</v>
      </c>
      <c r="S18" s="7">
        <v>611.09</v>
      </c>
      <c r="T18" s="4">
        <v>18.940000000000001</v>
      </c>
      <c r="U18" s="4">
        <v>23.804504000000001</v>
      </c>
      <c r="V18" s="8">
        <v>100.34024818294245</v>
      </c>
      <c r="W18" s="8">
        <v>98.749139706311112</v>
      </c>
      <c r="X18" s="8">
        <v>102.35294117647058</v>
      </c>
      <c r="Y18" s="8">
        <v>115.78947368421053</v>
      </c>
      <c r="Z18" s="8">
        <v>108.83333333333334</v>
      </c>
      <c r="AA18" s="8">
        <v>144.93333333333331</v>
      </c>
      <c r="AB18" s="9">
        <v>85.282730064799082</v>
      </c>
      <c r="AC18" s="9">
        <v>21.249215432153694</v>
      </c>
      <c r="AD18" s="3">
        <v>26.090439845538356</v>
      </c>
      <c r="AE18" s="3">
        <v>52.660344722307947</v>
      </c>
    </row>
    <row r="19" spans="1:31" ht="13" x14ac:dyDescent="0.3">
      <c r="A19" s="13">
        <v>2015</v>
      </c>
      <c r="B19" s="13" t="s">
        <v>630</v>
      </c>
      <c r="C19" s="21" t="s">
        <v>93</v>
      </c>
      <c r="D19" s="2" t="str">
        <f t="shared" si="0"/>
        <v>M2</v>
      </c>
      <c r="E19" s="2" t="str">
        <f t="shared" si="1"/>
        <v>C05a_M2_08</v>
      </c>
      <c r="F19" s="21" t="s">
        <v>492</v>
      </c>
      <c r="G19" s="2">
        <v>2008</v>
      </c>
      <c r="H19" s="2" t="s">
        <v>672</v>
      </c>
      <c r="I19" s="4">
        <v>2.4500000000000002</v>
      </c>
      <c r="J19" s="5">
        <v>0.157</v>
      </c>
      <c r="K19" s="4">
        <v>0.98</v>
      </c>
      <c r="L19" s="4">
        <v>1.02</v>
      </c>
      <c r="M19" s="4">
        <v>0.22</v>
      </c>
      <c r="N19" s="4">
        <v>0.65100000000000002</v>
      </c>
      <c r="O19" s="4">
        <v>0.184</v>
      </c>
      <c r="P19" s="6">
        <v>16.38</v>
      </c>
      <c r="Q19" s="4">
        <v>97.17</v>
      </c>
      <c r="R19" s="4">
        <v>5.31</v>
      </c>
      <c r="S19" s="7">
        <v>443.12</v>
      </c>
      <c r="T19" s="4">
        <v>20.7</v>
      </c>
      <c r="U19" s="4">
        <v>33.962926000000003</v>
      </c>
      <c r="V19" s="8">
        <v>92.418649642183837</v>
      </c>
      <c r="W19" s="8">
        <v>93.395270686089432</v>
      </c>
      <c r="X19" s="8">
        <v>115.29411764705881</v>
      </c>
      <c r="Y19" s="8">
        <v>115.78947368421053</v>
      </c>
      <c r="Z19" s="8">
        <v>108.50000000000001</v>
      </c>
      <c r="AA19" s="8">
        <v>109.19999999999999</v>
      </c>
      <c r="AB19" s="9">
        <v>94.084053249631481</v>
      </c>
      <c r="AC19" s="9">
        <v>19.261405532570684</v>
      </c>
      <c r="AD19" s="3">
        <v>26.639943490130197</v>
      </c>
      <c r="AE19" s="3">
        <v>54.098650977299116</v>
      </c>
    </row>
    <row r="20" spans="1:31" ht="13" x14ac:dyDescent="0.3">
      <c r="A20" s="13">
        <v>2015</v>
      </c>
      <c r="B20" s="13" t="s">
        <v>630</v>
      </c>
      <c r="C20" s="21" t="s">
        <v>350</v>
      </c>
      <c r="D20" s="2" t="str">
        <f t="shared" si="0"/>
        <v>M1</v>
      </c>
      <c r="E20" s="2" t="str">
        <f t="shared" si="1"/>
        <v>C05c_M1_14</v>
      </c>
      <c r="F20" s="21" t="s">
        <v>436</v>
      </c>
      <c r="G20" s="21">
        <v>2014</v>
      </c>
      <c r="H20" s="2" t="s">
        <v>865</v>
      </c>
      <c r="I20" s="4">
        <v>2.95</v>
      </c>
      <c r="J20" s="5">
        <v>0.17</v>
      </c>
      <c r="K20" s="4">
        <v>1.23</v>
      </c>
      <c r="L20" s="4">
        <v>0.65</v>
      </c>
      <c r="M20" s="4">
        <v>0.2</v>
      </c>
      <c r="N20" s="4">
        <v>0.47699999999999998</v>
      </c>
      <c r="O20" s="4">
        <v>0.19</v>
      </c>
      <c r="P20" s="6">
        <v>15.19</v>
      </c>
      <c r="Q20" s="4">
        <v>56.71</v>
      </c>
      <c r="R20" s="4">
        <v>6.94</v>
      </c>
      <c r="S20" s="7">
        <v>500.94</v>
      </c>
      <c r="T20" s="4">
        <v>18.809999999999999</v>
      </c>
      <c r="U20" s="4">
        <v>0</v>
      </c>
      <c r="V20" s="8">
        <v>101.44369316614802</v>
      </c>
      <c r="W20" s="8">
        <v>94.120025552497282</v>
      </c>
      <c r="X20" s="8">
        <v>144.70588235294116</v>
      </c>
      <c r="Y20" s="8">
        <v>105.26315789473684</v>
      </c>
      <c r="Z20" s="8">
        <v>79.5</v>
      </c>
      <c r="AA20" s="8">
        <v>101.26666666666667</v>
      </c>
      <c r="AB20" s="9">
        <v>80.367394831929062</v>
      </c>
      <c r="AC20" s="9">
        <v>20.498940664126184</v>
      </c>
      <c r="AD20" s="3">
        <v>39.142491276836957</v>
      </c>
      <c r="AE20" s="3">
        <v>40.358568059036863</v>
      </c>
    </row>
    <row r="21" spans="1:31" ht="13" x14ac:dyDescent="0.3">
      <c r="A21" s="13">
        <v>2015</v>
      </c>
      <c r="B21" s="13" t="s">
        <v>630</v>
      </c>
      <c r="C21" s="21" t="s">
        <v>227</v>
      </c>
      <c r="D21" s="2" t="str">
        <f t="shared" si="0"/>
        <v>M1</v>
      </c>
      <c r="E21" s="2" t="str">
        <f t="shared" si="1"/>
        <v>C06a_M1_11</v>
      </c>
      <c r="F21" s="21" t="s">
        <v>437</v>
      </c>
      <c r="G21" s="21">
        <v>2011</v>
      </c>
      <c r="H21" s="2" t="s">
        <v>754</v>
      </c>
      <c r="I21" s="4">
        <v>2.46</v>
      </c>
      <c r="J21" s="5">
        <v>0.14899999999999999</v>
      </c>
      <c r="K21" s="4">
        <v>0.89</v>
      </c>
      <c r="L21" s="4">
        <v>0.99</v>
      </c>
      <c r="M21" s="4">
        <v>0.21</v>
      </c>
      <c r="N21" s="4">
        <v>0.72799999999999998</v>
      </c>
      <c r="O21" s="4">
        <v>0.17799999999999999</v>
      </c>
      <c r="P21" s="6">
        <v>20.2</v>
      </c>
      <c r="Q21" s="4">
        <v>62.38</v>
      </c>
      <c r="R21" s="4">
        <v>5.96</v>
      </c>
      <c r="S21" s="7">
        <v>435.45</v>
      </c>
      <c r="T21" s="4">
        <v>14.73</v>
      </c>
      <c r="U21" s="4">
        <v>15.484759</v>
      </c>
      <c r="V21" s="8">
        <v>89.103371906393889</v>
      </c>
      <c r="W21" s="8">
        <v>85.902319938180725</v>
      </c>
      <c r="X21" s="8">
        <v>104.70588235294119</v>
      </c>
      <c r="Y21" s="8">
        <v>110.52631578947367</v>
      </c>
      <c r="Z21" s="8">
        <v>121.33333333333334</v>
      </c>
      <c r="AA21" s="8">
        <v>134.66666666666666</v>
      </c>
      <c r="AB21" s="9">
        <v>89.461533751282545</v>
      </c>
      <c r="AC21" s="9">
        <v>19.335894527571991</v>
      </c>
      <c r="AD21" s="3">
        <v>25.443503350700809</v>
      </c>
      <c r="AE21" s="3">
        <v>55.22060212172719</v>
      </c>
    </row>
    <row r="22" spans="1:31" ht="13" x14ac:dyDescent="0.3">
      <c r="A22" s="13">
        <v>2015</v>
      </c>
      <c r="B22" s="13" t="s">
        <v>630</v>
      </c>
      <c r="C22" s="21" t="s">
        <v>228</v>
      </c>
      <c r="D22" s="2" t="str">
        <f t="shared" si="0"/>
        <v>M2</v>
      </c>
      <c r="E22" s="2" t="str">
        <f t="shared" si="1"/>
        <v>C06a_M2_11</v>
      </c>
      <c r="F22" s="21" t="s">
        <v>437</v>
      </c>
      <c r="G22" s="21">
        <v>2011</v>
      </c>
      <c r="H22" s="2" t="s">
        <v>754</v>
      </c>
      <c r="I22" s="4">
        <v>2.66</v>
      </c>
      <c r="J22" s="5">
        <v>0.156</v>
      </c>
      <c r="K22" s="4">
        <v>0.9</v>
      </c>
      <c r="L22" s="4">
        <v>1.02</v>
      </c>
      <c r="M22" s="4">
        <v>0.22</v>
      </c>
      <c r="N22" s="4">
        <v>0.78200000000000003</v>
      </c>
      <c r="O22" s="4">
        <v>0.19900000000000001</v>
      </c>
      <c r="P22" s="6">
        <v>18.53</v>
      </c>
      <c r="Q22" s="4">
        <v>58.9</v>
      </c>
      <c r="R22" s="4">
        <v>6.4</v>
      </c>
      <c r="S22" s="7">
        <v>373.41</v>
      </c>
      <c r="T22" s="4">
        <v>17.07</v>
      </c>
      <c r="U22" s="4">
        <v>15.484759</v>
      </c>
      <c r="V22" s="8">
        <v>96.347548484149499</v>
      </c>
      <c r="W22" s="8">
        <v>89.937999398363715</v>
      </c>
      <c r="X22" s="8">
        <v>105.88235294117648</v>
      </c>
      <c r="Y22" s="8">
        <v>115.78947368421053</v>
      </c>
      <c r="Z22" s="8">
        <v>130.33333333333334</v>
      </c>
      <c r="AA22" s="8">
        <v>123.53333333333335</v>
      </c>
      <c r="AB22" s="9">
        <v>92.038017444004893</v>
      </c>
      <c r="AC22" s="9">
        <v>19.689592997715835</v>
      </c>
      <c r="AD22" s="3">
        <v>25.009124981753462</v>
      </c>
      <c r="AE22" s="3">
        <v>55.301282020530685</v>
      </c>
    </row>
    <row r="23" spans="1:31" ht="13" x14ac:dyDescent="0.3">
      <c r="A23" s="13">
        <v>2015</v>
      </c>
      <c r="B23" s="13" t="s">
        <v>630</v>
      </c>
      <c r="C23" s="2" t="s">
        <v>229</v>
      </c>
      <c r="D23" s="2" t="str">
        <f t="shared" si="0"/>
        <v>M2</v>
      </c>
      <c r="E23" s="2" t="str">
        <f t="shared" si="1"/>
        <v>D05a_M2_11</v>
      </c>
      <c r="F23" s="21" t="s">
        <v>438</v>
      </c>
      <c r="G23" s="2">
        <v>2011</v>
      </c>
      <c r="H23" s="2" t="s">
        <v>745</v>
      </c>
      <c r="I23" s="4">
        <v>2.83</v>
      </c>
      <c r="J23" s="5">
        <v>0.17199999999999999</v>
      </c>
      <c r="K23" s="4">
        <v>0.82</v>
      </c>
      <c r="L23" s="4">
        <v>0.92</v>
      </c>
      <c r="M23" s="4">
        <v>0.2</v>
      </c>
      <c r="N23" s="4">
        <v>0.66100000000000003</v>
      </c>
      <c r="O23" s="4">
        <v>0.22500000000000001</v>
      </c>
      <c r="P23" s="6">
        <v>21.728000000000002</v>
      </c>
      <c r="Q23" s="4">
        <v>72.89</v>
      </c>
      <c r="R23" s="4">
        <v>5.25</v>
      </c>
      <c r="S23" s="7">
        <v>746.28</v>
      </c>
      <c r="T23" s="4">
        <v>16.420000000000002</v>
      </c>
      <c r="U23" s="4">
        <v>21.979220999999999</v>
      </c>
      <c r="V23" s="8">
        <v>102.50509857524177</v>
      </c>
      <c r="W23" s="8">
        <v>99.162409593067679</v>
      </c>
      <c r="X23" s="8">
        <v>96.470588235294116</v>
      </c>
      <c r="Y23" s="8">
        <v>105.26315789473684</v>
      </c>
      <c r="Z23" s="8">
        <v>110.16666666666669</v>
      </c>
      <c r="AA23" s="8">
        <v>144.85333333333335</v>
      </c>
      <c r="AB23" s="9">
        <v>83.354515220308315</v>
      </c>
      <c r="AC23" s="9">
        <v>19.764333745279043</v>
      </c>
      <c r="AD23" s="3">
        <v>25.159845213235783</v>
      </c>
      <c r="AE23" s="3">
        <v>55.075821041485185</v>
      </c>
    </row>
    <row r="24" spans="1:31" ht="13" x14ac:dyDescent="0.3">
      <c r="A24" s="13">
        <v>2015</v>
      </c>
      <c r="B24" s="13" t="s">
        <v>630</v>
      </c>
      <c r="C24" s="2" t="s">
        <v>230</v>
      </c>
      <c r="D24" s="2" t="str">
        <f t="shared" si="0"/>
        <v>M2</v>
      </c>
      <c r="E24" s="2" t="str">
        <f t="shared" si="1"/>
        <v>D05b_M2_11</v>
      </c>
      <c r="F24" s="21" t="s">
        <v>439</v>
      </c>
      <c r="G24" s="2">
        <v>2011</v>
      </c>
      <c r="H24" s="2" t="s">
        <v>743</v>
      </c>
      <c r="I24" s="4">
        <v>2.58</v>
      </c>
      <c r="J24" s="5">
        <v>0.16200000000000001</v>
      </c>
      <c r="K24" s="4">
        <v>0.88</v>
      </c>
      <c r="L24" s="4">
        <v>0.88</v>
      </c>
      <c r="M24" s="4">
        <v>0.2</v>
      </c>
      <c r="N24" s="4">
        <v>0.65200000000000002</v>
      </c>
      <c r="O24" s="4">
        <v>0.20499999999999999</v>
      </c>
      <c r="P24" s="6">
        <v>23.152000000000001</v>
      </c>
      <c r="Q24" s="4">
        <v>67.680000000000007</v>
      </c>
      <c r="R24" s="4">
        <v>4.97</v>
      </c>
      <c r="S24" s="7">
        <v>539.62</v>
      </c>
      <c r="T24" s="4">
        <v>16.41</v>
      </c>
      <c r="U24" s="4">
        <v>21.760331000000001</v>
      </c>
      <c r="V24" s="8">
        <v>93.449877853047255</v>
      </c>
      <c r="W24" s="8">
        <v>93.397153221377707</v>
      </c>
      <c r="X24" s="8">
        <v>103.5294117647059</v>
      </c>
      <c r="Y24" s="8">
        <v>105.26315789473684</v>
      </c>
      <c r="Z24" s="8">
        <v>108.66666666666667</v>
      </c>
      <c r="AA24" s="8">
        <v>154.34666666666666</v>
      </c>
      <c r="AB24" s="9">
        <v>82.893034090496343</v>
      </c>
      <c r="AC24" s="9">
        <v>19.874365512927874</v>
      </c>
      <c r="AD24" s="3">
        <v>27.151128087942588</v>
      </c>
      <c r="AE24" s="3">
        <v>52.974506399129517</v>
      </c>
    </row>
    <row r="25" spans="1:31" ht="13" x14ac:dyDescent="0.3">
      <c r="A25" s="13">
        <v>2015</v>
      </c>
      <c r="B25" s="13" t="s">
        <v>630</v>
      </c>
      <c r="C25" s="2" t="s">
        <v>231</v>
      </c>
      <c r="D25" s="2" t="str">
        <f t="shared" si="0"/>
        <v>M2</v>
      </c>
      <c r="E25" s="2" t="str">
        <f t="shared" si="1"/>
        <v>D05c_M2_11</v>
      </c>
      <c r="F25" s="21" t="s">
        <v>440</v>
      </c>
      <c r="G25" s="2">
        <v>2011</v>
      </c>
      <c r="H25" s="2" t="s">
        <v>742</v>
      </c>
      <c r="I25" s="4">
        <v>2.67</v>
      </c>
      <c r="J25" s="5">
        <v>0.16200000000000001</v>
      </c>
      <c r="K25" s="4">
        <v>0.8</v>
      </c>
      <c r="L25" s="4">
        <v>1.02</v>
      </c>
      <c r="M25" s="4">
        <v>0.17</v>
      </c>
      <c r="N25" s="4">
        <v>0.59599999999999997</v>
      </c>
      <c r="O25" s="4">
        <v>0.224</v>
      </c>
      <c r="P25" s="6">
        <v>34.195</v>
      </c>
      <c r="Q25" s="4">
        <v>61.65</v>
      </c>
      <c r="R25" s="4">
        <v>4.9800000000000004</v>
      </c>
      <c r="S25" s="7">
        <v>524.72</v>
      </c>
      <c r="T25" s="4">
        <v>15.55</v>
      </c>
      <c r="U25" s="4">
        <v>21.23095</v>
      </c>
      <c r="V25" s="8">
        <v>96.709757313037287</v>
      </c>
      <c r="W25" s="8">
        <v>93.397153221377707</v>
      </c>
      <c r="X25" s="8">
        <v>94.117647058823536</v>
      </c>
      <c r="Y25" s="8">
        <v>89.473684210526315</v>
      </c>
      <c r="Z25" s="8">
        <v>99.333333333333329</v>
      </c>
      <c r="AA25" s="8">
        <v>227.96666666666664</v>
      </c>
      <c r="AB25" s="9">
        <v>85.361856541996346</v>
      </c>
      <c r="AC25" s="9">
        <v>16.404627851582205</v>
      </c>
      <c r="AD25" s="3">
        <v>23.968970316618986</v>
      </c>
      <c r="AE25" s="3">
        <v>59.626401831798802</v>
      </c>
    </row>
    <row r="26" spans="1:31" ht="13" x14ac:dyDescent="0.3">
      <c r="A26" s="13">
        <v>2015</v>
      </c>
      <c r="B26" s="13" t="s">
        <v>630</v>
      </c>
      <c r="C26" s="2" t="s">
        <v>232</v>
      </c>
      <c r="D26" s="2" t="str">
        <f t="shared" si="0"/>
        <v>M1</v>
      </c>
      <c r="E26" s="2" t="str">
        <f t="shared" si="1"/>
        <v>E05a_M1_11</v>
      </c>
      <c r="F26" s="21" t="s">
        <v>119</v>
      </c>
      <c r="G26" s="2">
        <v>2011</v>
      </c>
      <c r="H26" s="2" t="s">
        <v>746</v>
      </c>
      <c r="I26" s="4">
        <v>2.59</v>
      </c>
      <c r="J26" s="5">
        <v>0.16400000000000001</v>
      </c>
      <c r="K26" s="4">
        <v>0.92</v>
      </c>
      <c r="L26" s="4">
        <v>0.83</v>
      </c>
      <c r="M26" s="4">
        <v>0.18</v>
      </c>
      <c r="N26" s="4">
        <v>0.55400000000000005</v>
      </c>
      <c r="O26" s="4">
        <v>0.215</v>
      </c>
      <c r="P26" s="6">
        <v>16.802</v>
      </c>
      <c r="Q26" s="4">
        <v>48.26</v>
      </c>
      <c r="R26" s="4">
        <v>4.3600000000000003</v>
      </c>
      <c r="S26" s="7">
        <v>455.99</v>
      </c>
      <c r="T26" s="4">
        <v>15.14</v>
      </c>
      <c r="U26" s="4">
        <v>19.970659000000001</v>
      </c>
      <c r="V26" s="8">
        <v>93.812086681935043</v>
      </c>
      <c r="W26" s="8">
        <v>94.550204495715704</v>
      </c>
      <c r="X26" s="8">
        <v>108.23529411764707</v>
      </c>
      <c r="Y26" s="8">
        <v>94.73684210526315</v>
      </c>
      <c r="Z26" s="8">
        <v>92.333333333333343</v>
      </c>
      <c r="AA26" s="8">
        <v>112.01333333333332</v>
      </c>
      <c r="AB26" s="9">
        <v>79.773595555279584</v>
      </c>
      <c r="AC26" s="9">
        <v>18.586373120961518</v>
      </c>
      <c r="AD26" s="3">
        <v>29.495237867774225</v>
      </c>
      <c r="AE26" s="3">
        <v>51.918389011264267</v>
      </c>
    </row>
    <row r="27" spans="1:31" ht="13" x14ac:dyDescent="0.3">
      <c r="A27" s="13">
        <v>2015</v>
      </c>
      <c r="B27" s="13" t="s">
        <v>630</v>
      </c>
      <c r="C27" s="2" t="s">
        <v>97</v>
      </c>
      <c r="D27" s="2" t="str">
        <f t="shared" si="0"/>
        <v>M2</v>
      </c>
      <c r="E27" s="2" t="str">
        <f t="shared" si="1"/>
        <v>F05c_M2_11</v>
      </c>
      <c r="F27" s="21" t="s">
        <v>223</v>
      </c>
      <c r="G27" s="2">
        <v>2011</v>
      </c>
      <c r="H27" s="2" t="s">
        <v>737</v>
      </c>
      <c r="I27" s="4">
        <v>2.68</v>
      </c>
      <c r="J27" s="5">
        <v>0.16500000000000001</v>
      </c>
      <c r="K27" s="4">
        <v>0.99</v>
      </c>
      <c r="L27" s="4">
        <v>0.88</v>
      </c>
      <c r="M27" s="4">
        <v>0.18</v>
      </c>
      <c r="N27" s="4">
        <v>0.65500000000000003</v>
      </c>
      <c r="O27" s="4">
        <v>0.21299999999999999</v>
      </c>
      <c r="P27" s="6">
        <v>19.741</v>
      </c>
      <c r="Q27" s="4">
        <v>51.27</v>
      </c>
      <c r="R27" s="4">
        <v>5.78</v>
      </c>
      <c r="S27" s="7">
        <v>764.4</v>
      </c>
      <c r="T27" s="4">
        <v>16.45</v>
      </c>
      <c r="U27" s="4">
        <v>19.470948</v>
      </c>
      <c r="V27" s="8">
        <v>97.071966141925074</v>
      </c>
      <c r="W27" s="8">
        <v>95.126730132884703</v>
      </c>
      <c r="X27" s="8">
        <v>116.47058823529413</v>
      </c>
      <c r="Y27" s="8">
        <v>94.73684210526315</v>
      </c>
      <c r="Z27" s="8">
        <v>109.16666666666669</v>
      </c>
      <c r="AA27" s="8">
        <v>131.60666666666668</v>
      </c>
      <c r="AB27" s="9">
        <v>84.058886865242798</v>
      </c>
      <c r="AC27" s="9">
        <v>17.638846616754101</v>
      </c>
      <c r="AD27" s="3">
        <v>30.121375667536356</v>
      </c>
      <c r="AE27" s="3">
        <v>52.239777715709536</v>
      </c>
    </row>
    <row r="28" spans="1:31" ht="13" x14ac:dyDescent="0.3">
      <c r="A28" s="13">
        <v>2015</v>
      </c>
      <c r="B28" s="13" t="s">
        <v>630</v>
      </c>
      <c r="C28" s="2" t="s">
        <v>96</v>
      </c>
      <c r="D28" s="2" t="str">
        <f t="shared" si="0"/>
        <v>M2</v>
      </c>
      <c r="E28" s="2" t="str">
        <f t="shared" si="1"/>
        <v>F05b_M2_11</v>
      </c>
      <c r="F28" s="21" t="s">
        <v>413</v>
      </c>
      <c r="G28" s="2">
        <v>2011</v>
      </c>
      <c r="H28" s="2" t="s">
        <v>747</v>
      </c>
      <c r="I28" s="4">
        <v>2.67</v>
      </c>
      <c r="J28" s="5">
        <v>0.16800000000000001</v>
      </c>
      <c r="K28" s="4">
        <v>0.88</v>
      </c>
      <c r="L28" s="4">
        <v>0.84</v>
      </c>
      <c r="M28" s="4">
        <v>0.21</v>
      </c>
      <c r="N28" s="4">
        <v>0.71</v>
      </c>
      <c r="O28" s="4">
        <v>0.223</v>
      </c>
      <c r="P28" s="6">
        <v>15.531000000000001</v>
      </c>
      <c r="Q28" s="4">
        <v>53.11</v>
      </c>
      <c r="R28" s="4">
        <v>6.08</v>
      </c>
      <c r="S28" s="7">
        <v>561.21</v>
      </c>
      <c r="T28" s="4">
        <v>18.010000000000002</v>
      </c>
      <c r="U28" s="4">
        <v>21.674489000000001</v>
      </c>
      <c r="V28" s="8">
        <v>96.709757313037287</v>
      </c>
      <c r="W28" s="8">
        <v>96.856307044391698</v>
      </c>
      <c r="X28" s="8">
        <v>103.5294117647059</v>
      </c>
      <c r="Y28" s="8">
        <v>110.52631578947367</v>
      </c>
      <c r="Z28" s="8">
        <v>118.33333333333333</v>
      </c>
      <c r="AA28" s="8">
        <v>103.54</v>
      </c>
      <c r="AB28" s="9">
        <v>81.720749335459445</v>
      </c>
      <c r="AC28" s="9">
        <v>21.167436605222552</v>
      </c>
      <c r="AD28" s="3">
        <v>27.540611221643353</v>
      </c>
      <c r="AE28" s="3">
        <v>51.291952173134092</v>
      </c>
    </row>
    <row r="29" spans="1:31" ht="13" x14ac:dyDescent="0.3">
      <c r="A29" s="13">
        <v>2015</v>
      </c>
      <c r="B29" s="13" t="s">
        <v>630</v>
      </c>
      <c r="C29" s="2" t="s">
        <v>235</v>
      </c>
      <c r="D29" s="2" t="str">
        <f t="shared" si="0"/>
        <v>M2</v>
      </c>
      <c r="E29" s="2" t="str">
        <f t="shared" si="1"/>
        <v>G05a_M2_11</v>
      </c>
      <c r="F29" s="21" t="s">
        <v>414</v>
      </c>
      <c r="G29" s="2">
        <v>2011</v>
      </c>
      <c r="H29" s="2" t="s">
        <v>736</v>
      </c>
      <c r="I29" s="4">
        <v>2.57</v>
      </c>
      <c r="J29" s="5">
        <v>0.17599999999999999</v>
      </c>
      <c r="K29" s="4">
        <v>0.87</v>
      </c>
      <c r="L29" s="4">
        <v>0.98</v>
      </c>
      <c r="M29" s="4">
        <v>0.22</v>
      </c>
      <c r="N29" s="4">
        <v>0.72699999999999998</v>
      </c>
      <c r="O29" s="4">
        <v>0.218</v>
      </c>
      <c r="P29" s="6">
        <v>16.922999999999998</v>
      </c>
      <c r="Q29" s="4">
        <v>52.34</v>
      </c>
      <c r="R29" s="4">
        <v>6.06</v>
      </c>
      <c r="S29" s="7">
        <v>339.13</v>
      </c>
      <c r="T29" s="4">
        <v>18.36</v>
      </c>
      <c r="U29" s="4">
        <v>22.922438</v>
      </c>
      <c r="V29" s="8">
        <v>93.087669024159467</v>
      </c>
      <c r="W29" s="8">
        <v>101.46851214174366</v>
      </c>
      <c r="X29" s="8">
        <v>102.35294117647058</v>
      </c>
      <c r="Y29" s="8">
        <v>115.78947368421053</v>
      </c>
      <c r="Z29" s="8">
        <v>121.16666666666667</v>
      </c>
      <c r="AA29" s="8">
        <v>112.82</v>
      </c>
      <c r="AB29" s="9">
        <v>89.274746032862964</v>
      </c>
      <c r="AC29" s="9">
        <v>20.299033985737022</v>
      </c>
      <c r="AD29" s="3">
        <v>24.923777859864831</v>
      </c>
      <c r="AE29" s="3">
        <v>54.777188154398139</v>
      </c>
    </row>
    <row r="30" spans="1:31" ht="13" x14ac:dyDescent="0.3">
      <c r="A30" s="13">
        <v>2015</v>
      </c>
      <c r="B30" s="13" t="s">
        <v>630</v>
      </c>
      <c r="C30" s="2" t="s">
        <v>236</v>
      </c>
      <c r="D30" s="2" t="str">
        <f t="shared" si="0"/>
        <v>M2</v>
      </c>
      <c r="E30" s="2" t="str">
        <f t="shared" si="1"/>
        <v>G05b_M2_11</v>
      </c>
      <c r="F30" s="21" t="s">
        <v>415</v>
      </c>
      <c r="G30" s="2">
        <v>2011</v>
      </c>
      <c r="H30" s="2" t="s">
        <v>735</v>
      </c>
      <c r="I30" s="4">
        <v>2.57</v>
      </c>
      <c r="J30" s="5">
        <v>0.159</v>
      </c>
      <c r="K30" s="4">
        <v>0.92</v>
      </c>
      <c r="L30" s="4">
        <v>0.88</v>
      </c>
      <c r="M30" s="4">
        <v>0.23</v>
      </c>
      <c r="N30" s="4">
        <v>0.76700000000000002</v>
      </c>
      <c r="O30" s="4">
        <v>0.19600000000000001</v>
      </c>
      <c r="P30" s="6">
        <v>13.925000000000001</v>
      </c>
      <c r="Q30" s="4">
        <v>46.72</v>
      </c>
      <c r="R30" s="4">
        <v>5.55</v>
      </c>
      <c r="S30" s="7">
        <v>328.2</v>
      </c>
      <c r="T30" s="4">
        <v>17.39</v>
      </c>
      <c r="U30" s="4">
        <v>21.320798</v>
      </c>
      <c r="V30" s="8">
        <v>93.087669024159467</v>
      </c>
      <c r="W30" s="8">
        <v>91.667576309870711</v>
      </c>
      <c r="X30" s="8">
        <v>108.23529411764707</v>
      </c>
      <c r="Y30" s="8">
        <v>121.05263157894737</v>
      </c>
      <c r="Z30" s="8">
        <v>127.83333333333333</v>
      </c>
      <c r="AA30" s="8">
        <v>92.833333333333329</v>
      </c>
      <c r="AB30" s="9">
        <v>86.3872216802948</v>
      </c>
      <c r="AC30" s="9">
        <v>21.931060981450553</v>
      </c>
      <c r="AD30" s="3">
        <v>27.237143766220939</v>
      </c>
      <c r="AE30" s="3">
        <v>50.831795252328504</v>
      </c>
    </row>
    <row r="31" spans="1:31" ht="13" x14ac:dyDescent="0.3">
      <c r="A31" s="13">
        <v>2015</v>
      </c>
      <c r="B31" s="13" t="s">
        <v>630</v>
      </c>
      <c r="C31" s="2" t="s">
        <v>237</v>
      </c>
      <c r="D31" s="2" t="str">
        <f t="shared" si="0"/>
        <v>M2</v>
      </c>
      <c r="E31" s="2" t="str">
        <f t="shared" si="1"/>
        <v>G05c_M2_11</v>
      </c>
      <c r="F31" s="21" t="s">
        <v>441</v>
      </c>
      <c r="G31" s="2">
        <v>2011</v>
      </c>
      <c r="H31" s="2" t="s">
        <v>734</v>
      </c>
      <c r="I31" s="4">
        <v>2.4900000000000002</v>
      </c>
      <c r="J31" s="5">
        <v>0.161</v>
      </c>
      <c r="K31" s="4">
        <v>0.85</v>
      </c>
      <c r="L31" s="4">
        <v>0.98</v>
      </c>
      <c r="M31" s="4">
        <v>0.19</v>
      </c>
      <c r="N31" s="4">
        <v>0.77200000000000002</v>
      </c>
      <c r="O31" s="4">
        <v>0.19400000000000001</v>
      </c>
      <c r="P31" s="6">
        <v>18.431999999999999</v>
      </c>
      <c r="Q31" s="4">
        <v>48.66</v>
      </c>
      <c r="R31" s="4">
        <v>5.0199999999999996</v>
      </c>
      <c r="S31" s="7">
        <v>378.18</v>
      </c>
      <c r="T31" s="4">
        <v>15.96</v>
      </c>
      <c r="U31" s="4">
        <v>23.543393999999999</v>
      </c>
      <c r="V31" s="8">
        <v>90.189998393057252</v>
      </c>
      <c r="W31" s="8">
        <v>92.820627584208708</v>
      </c>
      <c r="X31" s="8">
        <v>100</v>
      </c>
      <c r="Y31" s="8">
        <v>100</v>
      </c>
      <c r="Z31" s="8">
        <v>128.66666666666669</v>
      </c>
      <c r="AA31" s="8">
        <v>122.88</v>
      </c>
      <c r="AB31" s="9">
        <v>86.292067394471133</v>
      </c>
      <c r="AC31" s="9">
        <v>18.136940999873254</v>
      </c>
      <c r="AD31" s="3">
        <v>25.192501571906327</v>
      </c>
      <c r="AE31" s="3">
        <v>56.670557428220427</v>
      </c>
    </row>
    <row r="32" spans="1:31" ht="13" x14ac:dyDescent="0.3">
      <c r="A32" s="13">
        <v>2015</v>
      </c>
      <c r="B32" s="13" t="s">
        <v>630</v>
      </c>
      <c r="C32" s="2" t="s">
        <v>238</v>
      </c>
      <c r="D32" s="2" t="str">
        <f t="shared" si="0"/>
        <v>M2</v>
      </c>
      <c r="E32" s="2" t="str">
        <f t="shared" si="1"/>
        <v>H05a_M2_11</v>
      </c>
      <c r="F32" s="21" t="s">
        <v>442</v>
      </c>
      <c r="G32" s="2">
        <v>2011</v>
      </c>
      <c r="H32" s="2" t="s">
        <v>777</v>
      </c>
      <c r="I32" s="4">
        <v>2.57</v>
      </c>
      <c r="J32" s="5">
        <v>0.16700000000000001</v>
      </c>
      <c r="K32" s="4">
        <v>0.9</v>
      </c>
      <c r="L32" s="4">
        <v>0.77</v>
      </c>
      <c r="M32" s="4">
        <v>0.21</v>
      </c>
      <c r="N32" s="4">
        <v>0.65800000000000003</v>
      </c>
      <c r="O32" s="4">
        <v>0.19800000000000001</v>
      </c>
      <c r="P32" s="6">
        <v>16.416</v>
      </c>
      <c r="Q32" s="4">
        <v>54.16</v>
      </c>
      <c r="R32" s="4">
        <v>5.43</v>
      </c>
      <c r="S32" s="7">
        <v>634.15</v>
      </c>
      <c r="T32" s="4">
        <v>15.12</v>
      </c>
      <c r="U32" s="4">
        <v>22.183997000000002</v>
      </c>
      <c r="V32" s="8">
        <v>93.087669024159467</v>
      </c>
      <c r="W32" s="8">
        <v>96.2797814072227</v>
      </c>
      <c r="X32" s="8">
        <v>105.88235294117648</v>
      </c>
      <c r="Y32" s="8">
        <v>110.52631578947367</v>
      </c>
      <c r="Z32" s="8">
        <v>109.66666666666667</v>
      </c>
      <c r="AA32" s="8">
        <v>109.44</v>
      </c>
      <c r="AB32" s="9">
        <v>78.739244314810222</v>
      </c>
      <c r="AC32" s="9">
        <v>21.96895329568531</v>
      </c>
      <c r="AD32" s="3">
        <v>29.233075594770153</v>
      </c>
      <c r="AE32" s="3">
        <v>48.797971109544527</v>
      </c>
    </row>
    <row r="33" spans="1:31" ht="13" x14ac:dyDescent="0.3">
      <c r="A33" s="13">
        <v>2015</v>
      </c>
      <c r="B33" s="13" t="s">
        <v>630</v>
      </c>
      <c r="C33" s="2" t="s">
        <v>95</v>
      </c>
      <c r="D33" s="2" t="str">
        <f t="shared" si="0"/>
        <v>M2</v>
      </c>
      <c r="E33" s="2" t="str">
        <f t="shared" si="1"/>
        <v>F05a_M2_08</v>
      </c>
      <c r="F33" s="21" t="s">
        <v>412</v>
      </c>
      <c r="G33" s="2">
        <v>2008</v>
      </c>
      <c r="H33" s="2" t="s">
        <v>666</v>
      </c>
      <c r="I33" s="4">
        <v>2.5099999999999998</v>
      </c>
      <c r="J33" s="5">
        <v>0.153</v>
      </c>
      <c r="K33" s="4">
        <v>0.71</v>
      </c>
      <c r="L33" s="4">
        <v>0.85</v>
      </c>
      <c r="M33" s="4">
        <v>0.18</v>
      </c>
      <c r="N33" s="4">
        <v>0.67</v>
      </c>
      <c r="O33" s="4">
        <v>0.20899999999999999</v>
      </c>
      <c r="P33" s="6">
        <v>19.829000000000001</v>
      </c>
      <c r="Q33" s="4">
        <v>56.23</v>
      </c>
      <c r="R33" s="6">
        <v>13.56</v>
      </c>
      <c r="S33" s="7">
        <v>394.04</v>
      </c>
      <c r="T33" s="4">
        <v>18.2</v>
      </c>
      <c r="U33" s="4">
        <v>26.186439</v>
      </c>
      <c r="V33" s="8">
        <v>94.681963510971997</v>
      </c>
      <c r="W33" s="8">
        <v>91.015773343768686</v>
      </c>
      <c r="X33" s="8">
        <v>83.529411764705884</v>
      </c>
      <c r="Y33" s="8">
        <v>94.73684210526315</v>
      </c>
      <c r="Z33" s="8">
        <v>111.66666666666667</v>
      </c>
      <c r="AA33" s="8">
        <v>132.19333333333333</v>
      </c>
      <c r="AB33" s="9">
        <v>75.400755557525727</v>
      </c>
      <c r="AC33" s="9">
        <v>19.664283218752384</v>
      </c>
      <c r="AD33" s="3">
        <v>24.082739808996063</v>
      </c>
      <c r="AE33" s="3">
        <v>56.252976972251567</v>
      </c>
    </row>
    <row r="34" spans="1:31" ht="13" x14ac:dyDescent="0.3">
      <c r="A34" s="13">
        <v>2015</v>
      </c>
      <c r="B34" s="13" t="s">
        <v>630</v>
      </c>
      <c r="C34" s="2" t="s">
        <v>98</v>
      </c>
      <c r="D34" s="2" t="str">
        <f t="shared" si="0"/>
        <v>M1</v>
      </c>
      <c r="E34" s="2" t="str">
        <f t="shared" si="1"/>
        <v>C06c_M1_08</v>
      </c>
      <c r="F34" s="21" t="s">
        <v>572</v>
      </c>
      <c r="G34" s="2">
        <v>2008</v>
      </c>
      <c r="H34" s="2" t="s">
        <v>659</v>
      </c>
      <c r="I34" s="4">
        <v>2.56</v>
      </c>
      <c r="J34" s="5">
        <v>0.161</v>
      </c>
      <c r="K34" s="4">
        <v>0.64</v>
      </c>
      <c r="L34" s="4">
        <v>0.99</v>
      </c>
      <c r="M34" s="4">
        <v>0.16</v>
      </c>
      <c r="N34" s="4">
        <v>0.63800000000000001</v>
      </c>
      <c r="O34" s="4">
        <v>0.224</v>
      </c>
      <c r="P34" s="6">
        <v>25.044</v>
      </c>
      <c r="Q34" s="4">
        <v>62.56</v>
      </c>
      <c r="R34" s="4">
        <v>6.11</v>
      </c>
      <c r="S34" s="7">
        <v>505.47</v>
      </c>
      <c r="T34" s="4">
        <v>15.65</v>
      </c>
      <c r="U34" s="4">
        <v>23.577673999999998</v>
      </c>
      <c r="V34" s="8">
        <v>96.568058401628832</v>
      </c>
      <c r="W34" s="8">
        <v>95.774768028410179</v>
      </c>
      <c r="X34" s="8">
        <v>75.294117647058826</v>
      </c>
      <c r="Y34" s="8">
        <v>84.210526315789465</v>
      </c>
      <c r="Z34" s="8">
        <v>106.33333333333334</v>
      </c>
      <c r="AA34" s="8">
        <v>166.96</v>
      </c>
      <c r="AB34" s="9">
        <v>78.949055713724121</v>
      </c>
      <c r="AC34" s="9">
        <v>16.693767322197182</v>
      </c>
      <c r="AD34" s="3">
        <v>20.732719722912911</v>
      </c>
      <c r="AE34" s="3">
        <v>62.573512954889907</v>
      </c>
    </row>
    <row r="35" spans="1:31" ht="13" x14ac:dyDescent="0.3">
      <c r="A35" s="13">
        <v>2015</v>
      </c>
      <c r="B35" s="13" t="s">
        <v>630</v>
      </c>
      <c r="C35" s="2" t="s">
        <v>99</v>
      </c>
      <c r="D35" s="2" t="str">
        <f t="shared" si="0"/>
        <v>M2</v>
      </c>
      <c r="E35" s="2" t="str">
        <f t="shared" si="1"/>
        <v>C06c_M2_08</v>
      </c>
      <c r="F35" s="21" t="s">
        <v>572</v>
      </c>
      <c r="G35" s="2">
        <v>2008</v>
      </c>
      <c r="H35" s="2" t="s">
        <v>659</v>
      </c>
      <c r="I35" s="4">
        <v>2.2999999999999998</v>
      </c>
      <c r="J35" s="5">
        <v>0.152</v>
      </c>
      <c r="K35" s="4">
        <v>0.75</v>
      </c>
      <c r="L35" s="4">
        <v>0.98</v>
      </c>
      <c r="M35" s="4">
        <v>0.17</v>
      </c>
      <c r="N35" s="4">
        <v>0.67</v>
      </c>
      <c r="O35" s="4">
        <v>0.216</v>
      </c>
      <c r="P35" s="6">
        <v>17.349</v>
      </c>
      <c r="Q35" s="4">
        <v>51.54</v>
      </c>
      <c r="R35" s="4">
        <v>5.32</v>
      </c>
      <c r="S35" s="7">
        <v>308.37</v>
      </c>
      <c r="T35" s="4">
        <v>15.76</v>
      </c>
      <c r="U35" s="4">
        <v>23.577673999999998</v>
      </c>
      <c r="V35" s="8">
        <v>86.760364970213388</v>
      </c>
      <c r="W35" s="8">
        <v>90.420899008188485</v>
      </c>
      <c r="X35" s="8">
        <v>88.235294117647058</v>
      </c>
      <c r="Y35" s="8">
        <v>89.473684210526315</v>
      </c>
      <c r="Z35" s="8">
        <v>111.66666666666667</v>
      </c>
      <c r="AA35" s="8">
        <v>115.66000000000001</v>
      </c>
      <c r="AB35" s="9">
        <v>82.087076179447777</v>
      </c>
      <c r="AC35" s="9">
        <v>17.059073784408952</v>
      </c>
      <c r="AD35" s="3">
        <v>23.367363744101624</v>
      </c>
      <c r="AE35" s="3">
        <v>59.573562471489424</v>
      </c>
    </row>
    <row r="36" spans="1:31" ht="13" x14ac:dyDescent="0.3">
      <c r="A36" s="13">
        <v>2015</v>
      </c>
      <c r="B36" s="13" t="s">
        <v>630</v>
      </c>
      <c r="C36" s="2" t="s">
        <v>100</v>
      </c>
      <c r="D36" s="2" t="str">
        <f t="shared" si="0"/>
        <v>M1</v>
      </c>
      <c r="E36" s="2" t="str">
        <f t="shared" si="1"/>
        <v>D06a_M1_08</v>
      </c>
      <c r="F36" s="21" t="s">
        <v>573</v>
      </c>
      <c r="G36" s="2">
        <v>2008</v>
      </c>
      <c r="H36" s="2" t="s">
        <v>660</v>
      </c>
      <c r="I36" s="4">
        <v>2.57</v>
      </c>
      <c r="J36" s="5">
        <v>0.161</v>
      </c>
      <c r="K36" s="4">
        <v>0.76</v>
      </c>
      <c r="L36" s="4">
        <v>0.9</v>
      </c>
      <c r="M36" s="4">
        <v>0.2</v>
      </c>
      <c r="N36" s="4">
        <v>0.68500000000000005</v>
      </c>
      <c r="O36" s="4">
        <v>0.20599999999999999</v>
      </c>
      <c r="P36" s="6">
        <v>17.146000000000001</v>
      </c>
      <c r="Q36" s="4">
        <v>87.28</v>
      </c>
      <c r="R36" s="4">
        <v>7.4</v>
      </c>
      <c r="S36" s="7">
        <v>502.4</v>
      </c>
      <c r="T36" s="4">
        <v>18.73</v>
      </c>
      <c r="U36" s="4">
        <v>21.389182999999999</v>
      </c>
      <c r="V36" s="8">
        <v>96.945277379760171</v>
      </c>
      <c r="W36" s="8">
        <v>95.774768028410179</v>
      </c>
      <c r="X36" s="8">
        <v>89.411764705882362</v>
      </c>
      <c r="Y36" s="8">
        <v>105.26315789473684</v>
      </c>
      <c r="Z36" s="8">
        <v>114.16666666666669</v>
      </c>
      <c r="AA36" s="8">
        <v>114.30666666666667</v>
      </c>
      <c r="AB36" s="9">
        <v>80.8219843740724</v>
      </c>
      <c r="AC36" s="9">
        <v>20.383642776761789</v>
      </c>
      <c r="AD36" s="3">
        <v>24.049570551856135</v>
      </c>
      <c r="AE36" s="3">
        <v>55.566786671382076</v>
      </c>
    </row>
    <row r="37" spans="1:31" ht="13" x14ac:dyDescent="0.3">
      <c r="A37" s="13">
        <v>2015</v>
      </c>
      <c r="B37" s="13" t="s">
        <v>630</v>
      </c>
      <c r="C37" s="2" t="s">
        <v>101</v>
      </c>
      <c r="D37" s="2" t="str">
        <f t="shared" si="0"/>
        <v>M2</v>
      </c>
      <c r="E37" s="2" t="str">
        <f t="shared" si="1"/>
        <v>D06a_M2_08</v>
      </c>
      <c r="F37" s="21" t="s">
        <v>573</v>
      </c>
      <c r="G37" s="2">
        <v>2008</v>
      </c>
      <c r="H37" s="2" t="s">
        <v>660</v>
      </c>
      <c r="I37" s="4">
        <v>2.5299999999999998</v>
      </c>
      <c r="J37" s="5">
        <v>0.16</v>
      </c>
      <c r="K37" s="4">
        <v>0.72</v>
      </c>
      <c r="L37" s="4">
        <v>0.87</v>
      </c>
      <c r="M37" s="4">
        <v>0.2</v>
      </c>
      <c r="N37" s="4">
        <v>0.69899999999999995</v>
      </c>
      <c r="O37" s="4">
        <v>0.218</v>
      </c>
      <c r="P37" s="6">
        <v>17.582000000000001</v>
      </c>
      <c r="Q37" s="4">
        <v>57.46</v>
      </c>
      <c r="R37" s="4">
        <v>6.55</v>
      </c>
      <c r="S37" s="7">
        <v>341.32</v>
      </c>
      <c r="T37" s="4">
        <v>16.920000000000002</v>
      </c>
      <c r="U37" s="4">
        <v>21.389182999999999</v>
      </c>
      <c r="V37" s="8">
        <v>95.436401467234731</v>
      </c>
      <c r="W37" s="8">
        <v>95.179893692829992</v>
      </c>
      <c r="X37" s="8">
        <v>84.705882352941174</v>
      </c>
      <c r="Y37" s="8">
        <v>105.26315789473684</v>
      </c>
      <c r="Z37" s="8">
        <v>116.5</v>
      </c>
      <c r="AA37" s="8">
        <v>117.21333333333335</v>
      </c>
      <c r="AB37" s="9">
        <v>78.301960483235149</v>
      </c>
      <c r="AC37" s="9">
        <v>21.039657855601739</v>
      </c>
      <c r="AD37" s="3">
        <v>23.517064115632181</v>
      </c>
      <c r="AE37" s="3">
        <v>55.443278028766073</v>
      </c>
    </row>
    <row r="38" spans="1:31" ht="13" x14ac:dyDescent="0.3">
      <c r="A38" s="13">
        <v>2015</v>
      </c>
      <c r="B38" s="13" t="s">
        <v>630</v>
      </c>
      <c r="C38" s="2" t="s">
        <v>106</v>
      </c>
      <c r="D38" s="2" t="str">
        <f t="shared" si="0"/>
        <v>M1</v>
      </c>
      <c r="E38" s="2" t="str">
        <f t="shared" si="1"/>
        <v>E06a_M1_08</v>
      </c>
      <c r="F38" s="21" t="s">
        <v>576</v>
      </c>
      <c r="G38" s="2">
        <v>2008</v>
      </c>
      <c r="H38" s="2" t="s">
        <v>663</v>
      </c>
      <c r="I38" s="4">
        <v>2.48</v>
      </c>
      <c r="J38" s="5">
        <v>0.16400000000000001</v>
      </c>
      <c r="K38" s="4">
        <v>0.72</v>
      </c>
      <c r="L38" s="4">
        <v>1</v>
      </c>
      <c r="M38" s="4">
        <v>0.19</v>
      </c>
      <c r="N38" s="4">
        <v>0.72299999999999998</v>
      </c>
      <c r="O38" s="4">
        <v>0.23499999999999999</v>
      </c>
      <c r="P38" s="6">
        <v>17.312000000000001</v>
      </c>
      <c r="Q38" s="4">
        <v>62.96</v>
      </c>
      <c r="R38" s="4">
        <v>8.5</v>
      </c>
      <c r="S38" s="7">
        <v>264.7</v>
      </c>
      <c r="T38" s="4">
        <v>17.07</v>
      </c>
      <c r="U38" s="4">
        <v>21.717366999999999</v>
      </c>
      <c r="V38" s="8">
        <v>93.550306576577924</v>
      </c>
      <c r="W38" s="8">
        <v>97.559391035150739</v>
      </c>
      <c r="X38" s="8">
        <v>84.705882352941174</v>
      </c>
      <c r="Y38" s="8">
        <v>100</v>
      </c>
      <c r="Z38" s="8">
        <v>120.5</v>
      </c>
      <c r="AA38" s="8">
        <v>115.41333333333334</v>
      </c>
      <c r="AB38" s="9">
        <v>83.965263202343877</v>
      </c>
      <c r="AC38" s="9">
        <v>18.639543013388906</v>
      </c>
      <c r="AD38" s="3">
        <v>21.930881352999023</v>
      </c>
      <c r="AE38" s="3">
        <v>59.429575633612075</v>
      </c>
    </row>
    <row r="39" spans="1:31" ht="13" x14ac:dyDescent="0.3">
      <c r="A39" s="13">
        <v>2015</v>
      </c>
      <c r="B39" s="13" t="s">
        <v>630</v>
      </c>
      <c r="C39" s="2" t="s">
        <v>107</v>
      </c>
      <c r="D39" s="2" t="str">
        <f t="shared" si="0"/>
        <v>M2</v>
      </c>
      <c r="E39" s="2" t="str">
        <f t="shared" si="1"/>
        <v>E06a_M2_08</v>
      </c>
      <c r="F39" s="21" t="s">
        <v>576</v>
      </c>
      <c r="G39" s="2">
        <v>2008</v>
      </c>
      <c r="H39" s="2" t="s">
        <v>663</v>
      </c>
      <c r="I39" s="4">
        <v>2.5099999999999998</v>
      </c>
      <c r="J39" s="5">
        <v>0.161</v>
      </c>
      <c r="K39" s="4">
        <v>0.77</v>
      </c>
      <c r="L39" s="4">
        <v>0.89</v>
      </c>
      <c r="M39" s="4">
        <v>0.19</v>
      </c>
      <c r="N39" s="4">
        <v>0.67400000000000004</v>
      </c>
      <c r="O39" s="4">
        <v>0.223</v>
      </c>
      <c r="P39" s="6">
        <v>16.277000000000001</v>
      </c>
      <c r="Q39" s="4">
        <v>73.89</v>
      </c>
      <c r="R39" s="4">
        <v>6.27</v>
      </c>
      <c r="S39" s="7">
        <v>410.15</v>
      </c>
      <c r="T39" s="4">
        <v>16.510000000000002</v>
      </c>
      <c r="U39" s="4">
        <v>21.717366999999999</v>
      </c>
      <c r="V39" s="8">
        <v>94.681963510971997</v>
      </c>
      <c r="W39" s="8">
        <v>95.774768028410179</v>
      </c>
      <c r="X39" s="8">
        <v>90.588235294117652</v>
      </c>
      <c r="Y39" s="8">
        <v>100</v>
      </c>
      <c r="Z39" s="8">
        <v>112.33333333333336</v>
      </c>
      <c r="AA39" s="8">
        <v>108.51333333333335</v>
      </c>
      <c r="AB39" s="9">
        <v>79.755013624772687</v>
      </c>
      <c r="AC39" s="9">
        <v>19.623520377714314</v>
      </c>
      <c r="AD39" s="3">
        <v>24.691983279956638</v>
      </c>
      <c r="AE39" s="3">
        <v>55.684496342329048</v>
      </c>
    </row>
    <row r="40" spans="1:31" ht="13" x14ac:dyDescent="0.3">
      <c r="A40" s="13">
        <v>2015</v>
      </c>
      <c r="B40" s="13" t="s">
        <v>630</v>
      </c>
      <c r="C40" s="2" t="s">
        <v>108</v>
      </c>
      <c r="D40" s="2" t="str">
        <f t="shared" si="0"/>
        <v>M1</v>
      </c>
      <c r="E40" s="2" t="str">
        <f t="shared" si="1"/>
        <v>E06b_M1_08</v>
      </c>
      <c r="F40" s="21" t="s">
        <v>577</v>
      </c>
      <c r="G40" s="2">
        <v>2008</v>
      </c>
      <c r="H40" s="2" t="s">
        <v>665</v>
      </c>
      <c r="I40" s="4">
        <v>2.35</v>
      </c>
      <c r="J40" s="5">
        <v>0.16</v>
      </c>
      <c r="K40" s="4">
        <v>0.8</v>
      </c>
      <c r="L40" s="4">
        <v>0.9</v>
      </c>
      <c r="M40" s="4">
        <v>0.17</v>
      </c>
      <c r="N40" s="4">
        <v>0.70599999999999996</v>
      </c>
      <c r="O40" s="4">
        <v>0.23</v>
      </c>
      <c r="P40" s="6">
        <v>16.62</v>
      </c>
      <c r="Q40" s="4">
        <v>54.38</v>
      </c>
      <c r="R40" s="4">
        <v>5.71</v>
      </c>
      <c r="S40" s="7">
        <v>395.79</v>
      </c>
      <c r="T40" s="4">
        <v>16.329999999999998</v>
      </c>
      <c r="U40" s="4">
        <v>25.540167</v>
      </c>
      <c r="V40" s="8">
        <v>88.646459860870209</v>
      </c>
      <c r="W40" s="8">
        <v>95.179893692829992</v>
      </c>
      <c r="X40" s="8">
        <v>94.117647058823536</v>
      </c>
      <c r="Y40" s="8">
        <v>89.473684210526315</v>
      </c>
      <c r="Z40" s="8">
        <v>117.66666666666667</v>
      </c>
      <c r="AA40" s="8">
        <v>110.80000000000001</v>
      </c>
      <c r="AB40" s="9">
        <v>79.373832589900516</v>
      </c>
      <c r="AC40" s="9">
        <v>17.642205795033956</v>
      </c>
      <c r="AD40" s="3">
        <v>25.777208166296038</v>
      </c>
      <c r="AE40" s="3">
        <v>56.580586038670013</v>
      </c>
    </row>
    <row r="41" spans="1:31" ht="13" x14ac:dyDescent="0.3">
      <c r="A41" s="13">
        <v>2015</v>
      </c>
      <c r="B41" s="13" t="s">
        <v>630</v>
      </c>
      <c r="C41" s="2" t="s">
        <v>109</v>
      </c>
      <c r="D41" s="2" t="str">
        <f t="shared" si="0"/>
        <v>M2</v>
      </c>
      <c r="E41" s="2" t="str">
        <f t="shared" si="1"/>
        <v>E06b_M2_08</v>
      </c>
      <c r="F41" s="21" t="s">
        <v>577</v>
      </c>
      <c r="G41" s="2">
        <v>2008</v>
      </c>
      <c r="H41" s="2" t="s">
        <v>665</v>
      </c>
      <c r="I41" s="4">
        <v>2.37</v>
      </c>
      <c r="J41" s="5">
        <v>0.16</v>
      </c>
      <c r="K41" s="4">
        <v>0.77</v>
      </c>
      <c r="L41" s="4">
        <v>0.75</v>
      </c>
      <c r="M41" s="4">
        <v>0.21</v>
      </c>
      <c r="N41" s="4">
        <v>0.65300000000000002</v>
      </c>
      <c r="O41" s="4">
        <v>0.20799999999999999</v>
      </c>
      <c r="P41" s="6">
        <v>16.016999999999999</v>
      </c>
      <c r="Q41" s="4">
        <v>56.2</v>
      </c>
      <c r="R41" s="4">
        <v>9.1999999999999993</v>
      </c>
      <c r="S41" s="7">
        <v>516.20000000000005</v>
      </c>
      <c r="T41" s="4">
        <v>16.59</v>
      </c>
      <c r="U41" s="4">
        <v>25.540167</v>
      </c>
      <c r="V41" s="8">
        <v>89.400897817132943</v>
      </c>
      <c r="W41" s="8">
        <v>95.179893692829992</v>
      </c>
      <c r="X41" s="8">
        <v>90.588235294117652</v>
      </c>
      <c r="Y41" s="8">
        <v>110.52631578947367</v>
      </c>
      <c r="Z41" s="8">
        <v>108.83333333333334</v>
      </c>
      <c r="AA41" s="8">
        <v>106.77999999999999</v>
      </c>
      <c r="AB41" s="9">
        <v>74.416432138651032</v>
      </c>
      <c r="AC41" s="9">
        <v>23.24511846612938</v>
      </c>
      <c r="AD41" s="3">
        <v>26.463368456665965</v>
      </c>
      <c r="AE41" s="3">
        <v>50.291513077204655</v>
      </c>
    </row>
    <row r="42" spans="1:31" ht="13" x14ac:dyDescent="0.3">
      <c r="A42" s="13">
        <v>2015</v>
      </c>
      <c r="B42" s="13" t="s">
        <v>630</v>
      </c>
      <c r="C42" s="2" t="s">
        <v>110</v>
      </c>
      <c r="D42" s="2" t="str">
        <f t="shared" si="0"/>
        <v>M1</v>
      </c>
      <c r="E42" s="2" t="str">
        <f t="shared" si="1"/>
        <v>E06c_M1_08</v>
      </c>
      <c r="F42" s="21" t="s">
        <v>578</v>
      </c>
      <c r="G42" s="2">
        <v>2008</v>
      </c>
      <c r="H42" s="2" t="s">
        <v>664</v>
      </c>
      <c r="I42" s="4">
        <v>2.4700000000000002</v>
      </c>
      <c r="J42" s="5">
        <v>0.155</v>
      </c>
      <c r="K42" s="4">
        <v>0.73</v>
      </c>
      <c r="L42" s="4">
        <v>0.76</v>
      </c>
      <c r="M42" s="4">
        <v>0.23</v>
      </c>
      <c r="N42" s="4">
        <v>0.64500000000000002</v>
      </c>
      <c r="O42" s="4">
        <v>0.20799999999999999</v>
      </c>
      <c r="P42" s="6">
        <v>15.855</v>
      </c>
      <c r="Q42" s="4">
        <v>53.06</v>
      </c>
      <c r="R42" s="4">
        <v>7.21</v>
      </c>
      <c r="S42" s="7">
        <v>463.99</v>
      </c>
      <c r="T42" s="4">
        <v>16.02</v>
      </c>
      <c r="U42" s="4">
        <v>23.177562000000002</v>
      </c>
      <c r="V42" s="8">
        <v>93.173087598446571</v>
      </c>
      <c r="W42" s="8">
        <v>92.205522014929059</v>
      </c>
      <c r="X42" s="8">
        <v>85.882352941176464</v>
      </c>
      <c r="Y42" s="8">
        <v>121.05263157894737</v>
      </c>
      <c r="Z42" s="8">
        <v>107.50000000000001</v>
      </c>
      <c r="AA42" s="8">
        <v>105.69999999999999</v>
      </c>
      <c r="AB42" s="9">
        <v>75.539862689835829</v>
      </c>
      <c r="AC42" s="9">
        <v>25.080313350153244</v>
      </c>
      <c r="AD42" s="3">
        <v>24.715529075028144</v>
      </c>
      <c r="AE42" s="3">
        <v>50.204157574818609</v>
      </c>
    </row>
    <row r="43" spans="1:31" ht="13" x14ac:dyDescent="0.3">
      <c r="A43" s="13">
        <v>2015</v>
      </c>
      <c r="B43" s="13" t="s">
        <v>630</v>
      </c>
      <c r="C43" s="2" t="s">
        <v>111</v>
      </c>
      <c r="D43" s="2" t="str">
        <f t="shared" si="0"/>
        <v>M2</v>
      </c>
      <c r="E43" s="2" t="str">
        <f t="shared" si="1"/>
        <v>E06c_M2_08</v>
      </c>
      <c r="F43" s="21" t="s">
        <v>578</v>
      </c>
      <c r="G43" s="2">
        <v>2008</v>
      </c>
      <c r="H43" s="2" t="s">
        <v>664</v>
      </c>
      <c r="I43" s="4">
        <v>2.39</v>
      </c>
      <c r="J43" s="5">
        <v>0.156</v>
      </c>
      <c r="K43" s="4">
        <v>0.77</v>
      </c>
      <c r="L43" s="4">
        <v>0.81</v>
      </c>
      <c r="M43" s="4">
        <v>0.21</v>
      </c>
      <c r="N43" s="4">
        <v>0.71399999999999997</v>
      </c>
      <c r="O43" s="4">
        <v>0.19900000000000001</v>
      </c>
      <c r="P43" s="6">
        <v>13.164</v>
      </c>
      <c r="Q43" s="4">
        <v>59.26</v>
      </c>
      <c r="R43" s="4">
        <v>9.7899999999999991</v>
      </c>
      <c r="S43" s="7">
        <v>490.99</v>
      </c>
      <c r="T43" s="4">
        <v>18.440000000000001</v>
      </c>
      <c r="U43" s="4">
        <v>23.177562000000002</v>
      </c>
      <c r="V43" s="8">
        <v>90.155335773395663</v>
      </c>
      <c r="W43" s="8">
        <v>92.800396350509246</v>
      </c>
      <c r="X43" s="8">
        <v>90.588235294117652</v>
      </c>
      <c r="Y43" s="8">
        <v>110.52631578947367</v>
      </c>
      <c r="Z43" s="8">
        <v>119</v>
      </c>
      <c r="AA43" s="8">
        <v>87.759999999999991</v>
      </c>
      <c r="AB43" s="9">
        <v>77.410444114698933</v>
      </c>
      <c r="AC43" s="9">
        <v>22.34606454817067</v>
      </c>
      <c r="AD43" s="3">
        <v>25.439841941711101</v>
      </c>
      <c r="AE43" s="3">
        <v>52.214093510118232</v>
      </c>
    </row>
    <row r="44" spans="1:31" ht="13" x14ac:dyDescent="0.3">
      <c r="A44" s="13">
        <v>2015</v>
      </c>
      <c r="B44" s="13" t="s">
        <v>630</v>
      </c>
      <c r="C44" s="2" t="s">
        <v>112</v>
      </c>
      <c r="D44" s="2" t="str">
        <f t="shared" si="0"/>
        <v>M1</v>
      </c>
      <c r="E44" s="2" t="str">
        <f t="shared" si="1"/>
        <v>F06a_M1_08</v>
      </c>
      <c r="F44" s="21" t="s">
        <v>579</v>
      </c>
      <c r="G44" s="2">
        <v>2008</v>
      </c>
      <c r="H44" s="2" t="s">
        <v>667</v>
      </c>
      <c r="I44" s="4">
        <v>2.4300000000000002</v>
      </c>
      <c r="J44" s="5">
        <v>0.158</v>
      </c>
      <c r="K44" s="4">
        <v>0.75</v>
      </c>
      <c r="L44" s="4">
        <v>0.78</v>
      </c>
      <c r="M44" s="4">
        <v>0.23</v>
      </c>
      <c r="N44" s="4">
        <v>0.68700000000000006</v>
      </c>
      <c r="O44" s="4">
        <v>0.219</v>
      </c>
      <c r="P44" s="6">
        <v>16.803999999999998</v>
      </c>
      <c r="Q44" s="4">
        <v>51.46</v>
      </c>
      <c r="R44" s="4">
        <v>6.73</v>
      </c>
      <c r="S44" s="7">
        <v>408.22</v>
      </c>
      <c r="T44" s="4">
        <v>16.14</v>
      </c>
      <c r="U44" s="4">
        <v>26.808185000000002</v>
      </c>
      <c r="V44" s="8">
        <v>91.664211685921117</v>
      </c>
      <c r="W44" s="8">
        <v>93.990145021669619</v>
      </c>
      <c r="X44" s="8">
        <v>88.235294117647058</v>
      </c>
      <c r="Y44" s="8">
        <v>121.05263157894737</v>
      </c>
      <c r="Z44" s="8">
        <v>114.50000000000003</v>
      </c>
      <c r="AA44" s="8">
        <v>112.02666666666666</v>
      </c>
      <c r="AB44" s="9">
        <v>77.04937563325845</v>
      </c>
      <c r="AC44" s="9">
        <v>24.588952358373717</v>
      </c>
      <c r="AD44" s="3">
        <v>24.895186391970718</v>
      </c>
      <c r="AE44" s="3">
        <v>50.515861249655558</v>
      </c>
    </row>
    <row r="45" spans="1:31" ht="13" x14ac:dyDescent="0.3">
      <c r="A45" s="13">
        <v>2015</v>
      </c>
      <c r="B45" s="13" t="s">
        <v>630</v>
      </c>
      <c r="C45" s="2" t="s">
        <v>113</v>
      </c>
      <c r="D45" s="2" t="str">
        <f t="shared" si="0"/>
        <v>M2</v>
      </c>
      <c r="E45" s="2" t="str">
        <f t="shared" si="1"/>
        <v>F06a_M2_08</v>
      </c>
      <c r="F45" s="21" t="s">
        <v>579</v>
      </c>
      <c r="G45" s="2">
        <v>2008</v>
      </c>
      <c r="H45" s="2" t="s">
        <v>667</v>
      </c>
      <c r="I45" s="4">
        <v>2.3199999999999998</v>
      </c>
      <c r="J45" s="5">
        <v>0.157</v>
      </c>
      <c r="K45" s="4">
        <v>0.84</v>
      </c>
      <c r="L45" s="4">
        <v>0.7</v>
      </c>
      <c r="M45" s="4">
        <v>0.2</v>
      </c>
      <c r="N45" s="4">
        <v>0.68899999999999995</v>
      </c>
      <c r="O45" s="4">
        <v>0.19500000000000001</v>
      </c>
      <c r="P45" s="6">
        <v>14.359</v>
      </c>
      <c r="Q45" s="4">
        <v>51.34</v>
      </c>
      <c r="R45" s="4">
        <v>8.86</v>
      </c>
      <c r="S45" s="7">
        <v>644.95000000000005</v>
      </c>
      <c r="T45" s="4">
        <v>15.35</v>
      </c>
      <c r="U45" s="4">
        <v>26.808185000000002</v>
      </c>
      <c r="V45" s="8">
        <v>87.514802926476122</v>
      </c>
      <c r="W45" s="8">
        <v>93.395270686089432</v>
      </c>
      <c r="X45" s="8">
        <v>98.82352941176471</v>
      </c>
      <c r="Y45" s="8">
        <v>105.26315789473684</v>
      </c>
      <c r="Z45" s="8">
        <v>114.83333333333331</v>
      </c>
      <c r="AA45" s="8">
        <v>95.726666666666674</v>
      </c>
      <c r="AB45" s="9">
        <v>72.887980259539319</v>
      </c>
      <c r="AC45" s="9">
        <v>22.602443532169396</v>
      </c>
      <c r="AD45" s="3">
        <v>29.474511274124126</v>
      </c>
      <c r="AE45" s="3">
        <v>47.923045193706479</v>
      </c>
    </row>
    <row r="46" spans="1:31" ht="13" x14ac:dyDescent="0.3">
      <c r="A46" s="13">
        <v>2015</v>
      </c>
      <c r="B46" s="13" t="s">
        <v>630</v>
      </c>
      <c r="C46" s="2" t="s">
        <v>114</v>
      </c>
      <c r="D46" s="2" t="str">
        <f t="shared" si="0"/>
        <v>M1</v>
      </c>
      <c r="E46" s="2" t="str">
        <f t="shared" si="1"/>
        <v>F06b_M1_08</v>
      </c>
      <c r="F46" s="21" t="s">
        <v>580</v>
      </c>
      <c r="G46" s="2">
        <v>2008</v>
      </c>
      <c r="H46" s="2" t="s">
        <v>668</v>
      </c>
      <c r="I46" s="4">
        <v>2.35</v>
      </c>
      <c r="J46" s="5">
        <v>0.156</v>
      </c>
      <c r="K46" s="4">
        <v>0.77</v>
      </c>
      <c r="L46" s="4">
        <v>0.77</v>
      </c>
      <c r="M46" s="4">
        <v>0.21</v>
      </c>
      <c r="N46" s="4">
        <v>0.69099999999999995</v>
      </c>
      <c r="O46" s="4">
        <v>0.2</v>
      </c>
      <c r="P46" s="6">
        <v>14.584</v>
      </c>
      <c r="Q46" s="4">
        <v>46.8</v>
      </c>
      <c r="R46" s="4">
        <v>9.4</v>
      </c>
      <c r="S46" s="7">
        <v>460.72</v>
      </c>
      <c r="T46" s="4">
        <v>16.170000000000002</v>
      </c>
      <c r="U46" s="4">
        <v>24.191524999999999</v>
      </c>
      <c r="V46" s="8">
        <v>88.646459860870209</v>
      </c>
      <c r="W46" s="8">
        <v>92.800396350509246</v>
      </c>
      <c r="X46" s="8">
        <v>90.588235294117652</v>
      </c>
      <c r="Y46" s="8">
        <v>110.52631578947367</v>
      </c>
      <c r="Z46" s="8">
        <v>115.16666666666666</v>
      </c>
      <c r="AA46" s="8">
        <v>97.226666666666659</v>
      </c>
      <c r="AB46" s="9">
        <v>75.414436130666999</v>
      </c>
      <c r="AC46" s="9">
        <v>22.937502017418076</v>
      </c>
      <c r="AD46" s="3">
        <v>26.113162995788663</v>
      </c>
      <c r="AE46" s="3">
        <v>50.949334986793261</v>
      </c>
    </row>
    <row r="47" spans="1:31" ht="13" x14ac:dyDescent="0.3">
      <c r="A47" s="13">
        <v>2015</v>
      </c>
      <c r="B47" s="13" t="s">
        <v>630</v>
      </c>
      <c r="C47" s="2" t="s">
        <v>115</v>
      </c>
      <c r="D47" s="2" t="str">
        <f t="shared" si="0"/>
        <v>M2</v>
      </c>
      <c r="E47" s="2" t="str">
        <f t="shared" si="1"/>
        <v>F06b_M2_08</v>
      </c>
      <c r="F47" s="21" t="s">
        <v>580</v>
      </c>
      <c r="G47" s="2">
        <v>2008</v>
      </c>
      <c r="H47" s="2" t="s">
        <v>668</v>
      </c>
      <c r="I47" s="4">
        <v>2.3199999999999998</v>
      </c>
      <c r="J47" s="5">
        <v>0.155</v>
      </c>
      <c r="K47" s="4">
        <v>0.96</v>
      </c>
      <c r="L47" s="4">
        <v>0.71</v>
      </c>
      <c r="M47" s="4">
        <v>0.25</v>
      </c>
      <c r="N47" s="4">
        <v>0.69599999999999995</v>
      </c>
      <c r="O47" s="4">
        <v>0.21299999999999999</v>
      </c>
      <c r="P47" s="6">
        <v>11.757999999999999</v>
      </c>
      <c r="Q47" s="4">
        <v>55.04</v>
      </c>
      <c r="R47" s="4">
        <v>7.98</v>
      </c>
      <c r="S47" s="7">
        <v>524.85</v>
      </c>
      <c r="T47" s="4">
        <v>20.77</v>
      </c>
      <c r="U47" s="4">
        <v>24.191524999999999</v>
      </c>
      <c r="V47" s="8">
        <v>87.514802926476122</v>
      </c>
      <c r="W47" s="8">
        <v>92.205522014929059</v>
      </c>
      <c r="X47" s="8">
        <v>112.94117647058823</v>
      </c>
      <c r="Y47" s="8">
        <v>131.57894736842107</v>
      </c>
      <c r="Z47" s="8">
        <v>115.99999999999999</v>
      </c>
      <c r="AA47" s="8">
        <v>78.386666666666656</v>
      </c>
      <c r="AB47" s="9">
        <v>80.574652108962468</v>
      </c>
      <c r="AC47" s="9">
        <v>25.557765607263271</v>
      </c>
      <c r="AD47" s="3">
        <v>30.471654577318574</v>
      </c>
      <c r="AE47" s="3">
        <v>43.970579815418176</v>
      </c>
    </row>
    <row r="48" spans="1:31" ht="13" x14ac:dyDescent="0.3">
      <c r="A48" s="13">
        <v>2015</v>
      </c>
      <c r="B48" s="13" t="s">
        <v>630</v>
      </c>
      <c r="C48" s="2" t="s">
        <v>116</v>
      </c>
      <c r="D48" s="2" t="str">
        <f t="shared" si="0"/>
        <v>M1</v>
      </c>
      <c r="E48" s="2" t="str">
        <f t="shared" si="1"/>
        <v>F06c_M1_08</v>
      </c>
      <c r="F48" s="21" t="s">
        <v>225</v>
      </c>
      <c r="G48" s="2">
        <v>2008</v>
      </c>
      <c r="H48" s="2" t="s">
        <v>669</v>
      </c>
      <c r="I48" s="4">
        <v>2.42</v>
      </c>
      <c r="J48" s="5">
        <v>0.16200000000000001</v>
      </c>
      <c r="K48" s="4">
        <v>0.81</v>
      </c>
      <c r="L48" s="4">
        <v>0.79</v>
      </c>
      <c r="M48" s="4">
        <v>0.22</v>
      </c>
      <c r="N48" s="4">
        <v>0.65600000000000003</v>
      </c>
      <c r="O48" s="4">
        <v>0.21199999999999999</v>
      </c>
      <c r="P48" s="6">
        <v>13.696</v>
      </c>
      <c r="Q48" s="4">
        <v>52.61</v>
      </c>
      <c r="R48" s="4">
        <v>8.14</v>
      </c>
      <c r="S48" s="7">
        <v>469.52</v>
      </c>
      <c r="T48" s="4">
        <v>18.309999999999999</v>
      </c>
      <c r="U48" s="4">
        <v>25.513618000000001</v>
      </c>
      <c r="V48" s="8">
        <v>91.28699270778975</v>
      </c>
      <c r="W48" s="8">
        <v>96.369642363990366</v>
      </c>
      <c r="X48" s="8">
        <v>95.294117647058826</v>
      </c>
      <c r="Y48" s="8">
        <v>115.78947368421053</v>
      </c>
      <c r="Z48" s="8">
        <v>109.33333333333334</v>
      </c>
      <c r="AA48" s="8">
        <v>91.306666666666672</v>
      </c>
      <c r="AB48" s="9">
        <v>78.25918125449131</v>
      </c>
      <c r="AC48" s="9">
        <v>23.156274762140125</v>
      </c>
      <c r="AD48" s="3">
        <v>26.471159293888487</v>
      </c>
      <c r="AE48" s="3">
        <v>50.372565943971402</v>
      </c>
    </row>
    <row r="49" spans="1:31" ht="13" x14ac:dyDescent="0.3">
      <c r="A49" s="13">
        <v>2015</v>
      </c>
      <c r="B49" s="13" t="s">
        <v>630</v>
      </c>
      <c r="C49" s="2" t="s">
        <v>117</v>
      </c>
      <c r="D49" s="2" t="str">
        <f t="shared" si="0"/>
        <v>M2</v>
      </c>
      <c r="E49" s="2" t="str">
        <f t="shared" si="1"/>
        <v>F06c_M2_08</v>
      </c>
      <c r="F49" s="21" t="s">
        <v>225</v>
      </c>
      <c r="G49" s="2">
        <v>2008</v>
      </c>
      <c r="H49" s="2" t="s">
        <v>669</v>
      </c>
      <c r="I49" s="4">
        <v>2.4</v>
      </c>
      <c r="J49" s="5">
        <v>0.155</v>
      </c>
      <c r="K49" s="4">
        <v>0.94</v>
      </c>
      <c r="L49" s="4">
        <v>0.83</v>
      </c>
      <c r="M49" s="4">
        <v>0.22</v>
      </c>
      <c r="N49" s="4">
        <v>0.72199999999999998</v>
      </c>
      <c r="O49" s="4">
        <v>0.214</v>
      </c>
      <c r="P49" s="6">
        <v>12.346</v>
      </c>
      <c r="Q49" s="4">
        <v>58.66</v>
      </c>
      <c r="R49" s="4">
        <v>8.57</v>
      </c>
      <c r="S49" s="7">
        <v>407.75</v>
      </c>
      <c r="T49" s="4">
        <v>18.66</v>
      </c>
      <c r="U49" s="4">
        <v>25.513618000000001</v>
      </c>
      <c r="V49" s="8">
        <v>90.532554751527016</v>
      </c>
      <c r="W49" s="8">
        <v>92.205522014929059</v>
      </c>
      <c r="X49" s="8">
        <v>110.58823529411765</v>
      </c>
      <c r="Y49" s="8">
        <v>115.78947368421053</v>
      </c>
      <c r="Z49" s="8">
        <v>120.33333333333334</v>
      </c>
      <c r="AA49" s="8">
        <v>82.306666666666672</v>
      </c>
      <c r="AB49" s="9">
        <v>83.57999742266648</v>
      </c>
      <c r="AC49" s="9">
        <v>21.68211485608002</v>
      </c>
      <c r="AD49" s="3">
        <v>28.763964414280725</v>
      </c>
      <c r="AE49" s="3">
        <v>49.553920729639252</v>
      </c>
    </row>
    <row r="50" spans="1:31" ht="13" x14ac:dyDescent="0.3">
      <c r="A50" s="13">
        <v>2015</v>
      </c>
      <c r="B50" s="13" t="s">
        <v>630</v>
      </c>
      <c r="C50" s="2" t="s">
        <v>128</v>
      </c>
      <c r="D50" s="2" t="str">
        <f t="shared" si="0"/>
        <v>M1</v>
      </c>
      <c r="E50" s="2" t="str">
        <f t="shared" si="1"/>
        <v>C07a_M1_09</v>
      </c>
      <c r="F50" s="21" t="s">
        <v>224</v>
      </c>
      <c r="G50" s="2">
        <v>2009</v>
      </c>
      <c r="H50" s="2" t="s">
        <v>679</v>
      </c>
      <c r="I50" s="4">
        <v>2.56</v>
      </c>
      <c r="J50" s="5">
        <v>0.16</v>
      </c>
      <c r="K50" s="4">
        <v>0.79</v>
      </c>
      <c r="L50" s="4">
        <v>0.86</v>
      </c>
      <c r="M50" s="4">
        <v>0.2</v>
      </c>
      <c r="N50" s="4">
        <v>0.65200000000000002</v>
      </c>
      <c r="O50" s="4">
        <v>0.20699999999999999</v>
      </c>
      <c r="P50" s="6">
        <v>13.446999999999999</v>
      </c>
      <c r="Q50" s="4">
        <v>51.07</v>
      </c>
      <c r="R50" s="4">
        <v>7.75</v>
      </c>
      <c r="S50" s="7">
        <v>413.63</v>
      </c>
      <c r="T50" s="4">
        <v>17.43</v>
      </c>
      <c r="U50" s="4">
        <v>18.915721999999999</v>
      </c>
      <c r="V50" s="8">
        <v>95.376721093760978</v>
      </c>
      <c r="W50" s="8">
        <v>94.275511687892561</v>
      </c>
      <c r="X50" s="8">
        <v>92.941176470588232</v>
      </c>
      <c r="Y50" s="8">
        <v>105.26315789473684</v>
      </c>
      <c r="Z50" s="8">
        <v>108.66666666666667</v>
      </c>
      <c r="AA50" s="8">
        <v>89.646666666666661</v>
      </c>
      <c r="AB50" s="9">
        <v>79.593239817150447</v>
      </c>
      <c r="AC50" s="9">
        <v>20.698321387278543</v>
      </c>
      <c r="AD50" s="3">
        <v>25.384823669671814</v>
      </c>
      <c r="AE50" s="3">
        <v>53.916854943049628</v>
      </c>
    </row>
    <row r="51" spans="1:31" ht="13" x14ac:dyDescent="0.3">
      <c r="A51" s="13">
        <v>2015</v>
      </c>
      <c r="B51" s="13" t="s">
        <v>630</v>
      </c>
      <c r="C51" s="2" t="s">
        <v>129</v>
      </c>
      <c r="D51" s="2" t="str">
        <f t="shared" si="0"/>
        <v>M2</v>
      </c>
      <c r="E51" s="2" t="str">
        <f t="shared" si="1"/>
        <v>C07a_M2_09</v>
      </c>
      <c r="F51" s="21" t="s">
        <v>224</v>
      </c>
      <c r="G51" s="2">
        <v>2009</v>
      </c>
      <c r="H51" s="2" t="s">
        <v>679</v>
      </c>
      <c r="I51" s="4">
        <v>2.56</v>
      </c>
      <c r="J51" s="5">
        <v>0.16</v>
      </c>
      <c r="K51" s="4">
        <v>0.77</v>
      </c>
      <c r="L51" s="4">
        <v>0.8</v>
      </c>
      <c r="M51" s="4">
        <v>0.21</v>
      </c>
      <c r="N51" s="4">
        <v>0.67700000000000005</v>
      </c>
      <c r="O51" s="4">
        <v>0.20499999999999999</v>
      </c>
      <c r="P51" s="6">
        <v>18.689</v>
      </c>
      <c r="Q51" s="4">
        <v>57.2</v>
      </c>
      <c r="R51" s="4">
        <v>10.09</v>
      </c>
      <c r="S51" s="7">
        <v>594.41999999999996</v>
      </c>
      <c r="T51" s="4">
        <v>16.8</v>
      </c>
      <c r="U51" s="4">
        <v>18.915721999999999</v>
      </c>
      <c r="V51" s="8">
        <v>95.376721093760978</v>
      </c>
      <c r="W51" s="8">
        <v>94.275511687892561</v>
      </c>
      <c r="X51" s="8">
        <v>90.588235294117652</v>
      </c>
      <c r="Y51" s="8">
        <v>110.52631578947367</v>
      </c>
      <c r="Z51" s="8">
        <v>112.83333333333334</v>
      </c>
      <c r="AA51" s="8">
        <v>124.59333333333333</v>
      </c>
      <c r="AB51" s="9">
        <v>76.911442118690942</v>
      </c>
      <c r="AC51" s="9">
        <v>22.491045977530071</v>
      </c>
      <c r="AD51" s="3">
        <v>25.604895821307473</v>
      </c>
      <c r="AE51" s="3">
        <v>51.904058201162471</v>
      </c>
    </row>
    <row r="52" spans="1:31" ht="13" x14ac:dyDescent="0.3">
      <c r="A52" s="13">
        <v>2015</v>
      </c>
      <c r="B52" s="13" t="s">
        <v>630</v>
      </c>
      <c r="C52" s="2" t="s">
        <v>130</v>
      </c>
      <c r="D52" s="2" t="str">
        <f t="shared" si="0"/>
        <v>M1</v>
      </c>
      <c r="E52" s="2" t="str">
        <f t="shared" si="1"/>
        <v>C07b_M1_09</v>
      </c>
      <c r="F52" s="21" t="s">
        <v>582</v>
      </c>
      <c r="G52" s="2">
        <v>2009</v>
      </c>
      <c r="H52" s="2" t="s">
        <v>682</v>
      </c>
      <c r="I52" s="4">
        <v>2.54</v>
      </c>
      <c r="J52" s="5">
        <v>0.16200000000000001</v>
      </c>
      <c r="K52" s="4">
        <v>0.76</v>
      </c>
      <c r="L52" s="4">
        <v>0.91</v>
      </c>
      <c r="M52" s="4">
        <v>0.18</v>
      </c>
      <c r="N52" s="4">
        <v>0.54900000000000004</v>
      </c>
      <c r="O52" s="4">
        <v>0.217</v>
      </c>
      <c r="P52" s="6">
        <v>15.803000000000001</v>
      </c>
      <c r="Q52" s="4">
        <v>51.89</v>
      </c>
      <c r="R52" s="4">
        <v>7.67</v>
      </c>
      <c r="S52" s="7">
        <v>357.09</v>
      </c>
      <c r="T52" s="4">
        <v>15.61</v>
      </c>
      <c r="U52" s="4">
        <v>18.066762000000001</v>
      </c>
      <c r="V52" s="8">
        <v>94.631590460215961</v>
      </c>
      <c r="W52" s="8">
        <v>95.453955583991217</v>
      </c>
      <c r="X52" s="8">
        <v>89.411764705882362</v>
      </c>
      <c r="Y52" s="8">
        <v>94.73684210526315</v>
      </c>
      <c r="Z52" s="8">
        <v>91.500000000000014</v>
      </c>
      <c r="AA52" s="8">
        <v>105.35333333333334</v>
      </c>
      <c r="AB52" s="9">
        <v>79.673539912090277</v>
      </c>
      <c r="AC52" s="9">
        <v>18.609714264322616</v>
      </c>
      <c r="AD52" s="3">
        <v>24.396230134746546</v>
      </c>
      <c r="AE52" s="3">
        <v>56.994055600930835</v>
      </c>
    </row>
    <row r="53" spans="1:31" ht="13" x14ac:dyDescent="0.3">
      <c r="A53" s="13">
        <v>2015</v>
      </c>
      <c r="B53" s="13" t="s">
        <v>630</v>
      </c>
      <c r="C53" s="2" t="s">
        <v>131</v>
      </c>
      <c r="D53" s="2" t="str">
        <f t="shared" si="0"/>
        <v>M2</v>
      </c>
      <c r="E53" s="2" t="str">
        <f t="shared" si="1"/>
        <v>C07b_M2_09</v>
      </c>
      <c r="F53" s="21" t="s">
        <v>582</v>
      </c>
      <c r="G53" s="2">
        <v>2009</v>
      </c>
      <c r="H53" s="2" t="s">
        <v>682</v>
      </c>
      <c r="I53" s="4">
        <v>2.61</v>
      </c>
      <c r="J53" s="5">
        <v>0.16200000000000001</v>
      </c>
      <c r="K53" s="4">
        <v>0.72</v>
      </c>
      <c r="L53" s="4">
        <v>0.8</v>
      </c>
      <c r="M53" s="4">
        <v>0.21</v>
      </c>
      <c r="N53" s="4">
        <v>0.53300000000000003</v>
      </c>
      <c r="O53" s="4">
        <v>0.217</v>
      </c>
      <c r="P53" s="6">
        <v>22.635000000000002</v>
      </c>
      <c r="Q53" s="4">
        <v>53.73</v>
      </c>
      <c r="R53" s="4">
        <v>8.98</v>
      </c>
      <c r="S53" s="7">
        <v>470.89</v>
      </c>
      <c r="T53" s="4">
        <v>16.3</v>
      </c>
      <c r="U53" s="4">
        <v>18.066762000000001</v>
      </c>
      <c r="V53" s="8">
        <v>97.239547677623477</v>
      </c>
      <c r="W53" s="8">
        <v>95.453955583991217</v>
      </c>
      <c r="X53" s="8">
        <v>84.705882352941174</v>
      </c>
      <c r="Y53" s="8">
        <v>110.52631578947367</v>
      </c>
      <c r="Z53" s="8">
        <v>88.833333333333343</v>
      </c>
      <c r="AA53" s="8">
        <v>150.9</v>
      </c>
      <c r="AB53" s="9">
        <v>75.632669740174322</v>
      </c>
      <c r="AC53" s="9">
        <v>22.871317207658759</v>
      </c>
      <c r="AD53" s="3">
        <v>24.347047795482119</v>
      </c>
      <c r="AE53" s="3">
        <v>52.781634996859125</v>
      </c>
    </row>
    <row r="54" spans="1:31" ht="13" x14ac:dyDescent="0.3">
      <c r="A54" s="13">
        <v>2015</v>
      </c>
      <c r="B54" s="13" t="s">
        <v>630</v>
      </c>
      <c r="C54" s="2" t="s">
        <v>132</v>
      </c>
      <c r="D54" s="2" t="str">
        <f t="shared" si="0"/>
        <v>M1</v>
      </c>
      <c r="E54" s="2" t="str">
        <f t="shared" si="1"/>
        <v>C07c_M1_09</v>
      </c>
      <c r="F54" s="21" t="s">
        <v>583</v>
      </c>
      <c r="G54" s="2">
        <v>2009</v>
      </c>
      <c r="H54" s="2" t="s">
        <v>714</v>
      </c>
      <c r="I54" s="4">
        <v>2.57</v>
      </c>
      <c r="J54" s="5">
        <v>0.159</v>
      </c>
      <c r="K54" s="4">
        <v>0.88</v>
      </c>
      <c r="L54" s="4">
        <v>0.81</v>
      </c>
      <c r="M54" s="4">
        <v>0.2</v>
      </c>
      <c r="N54" s="4">
        <v>0.68200000000000005</v>
      </c>
      <c r="O54" s="4">
        <v>0.21</v>
      </c>
      <c r="P54" s="6">
        <v>16.213999999999999</v>
      </c>
      <c r="Q54" s="4">
        <v>64.27</v>
      </c>
      <c r="R54" s="4">
        <v>8.7200000000000006</v>
      </c>
      <c r="S54" s="7">
        <v>758.34</v>
      </c>
      <c r="T54" s="4">
        <v>18.41</v>
      </c>
      <c r="U54" s="4">
        <v>21.942919</v>
      </c>
      <c r="V54" s="8">
        <v>95.749286410533458</v>
      </c>
      <c r="W54" s="8">
        <v>93.686289739843218</v>
      </c>
      <c r="X54" s="8">
        <v>103.5294117647059</v>
      </c>
      <c r="Y54" s="8">
        <v>105.26315789473684</v>
      </c>
      <c r="Z54" s="8">
        <v>113.66666666666667</v>
      </c>
      <c r="AA54" s="8">
        <v>108.09333333333333</v>
      </c>
      <c r="AB54" s="9">
        <v>79.400020118440437</v>
      </c>
      <c r="AC54" s="9">
        <v>20.748690687138762</v>
      </c>
      <c r="AD54" s="3">
        <v>28.345577026705982</v>
      </c>
      <c r="AE54" s="3">
        <v>50.905732286155271</v>
      </c>
    </row>
    <row r="55" spans="1:31" ht="13" x14ac:dyDescent="0.3">
      <c r="A55" s="13">
        <v>2015</v>
      </c>
      <c r="B55" s="13" t="s">
        <v>630</v>
      </c>
      <c r="C55" s="2" t="s">
        <v>133</v>
      </c>
      <c r="D55" s="2" t="str">
        <f t="shared" si="0"/>
        <v>M2</v>
      </c>
      <c r="E55" s="2" t="str">
        <f t="shared" si="1"/>
        <v>C07c_M2_09</v>
      </c>
      <c r="F55" s="21" t="s">
        <v>583</v>
      </c>
      <c r="G55" s="2">
        <v>2009</v>
      </c>
      <c r="H55" s="2" t="s">
        <v>714</v>
      </c>
      <c r="I55" s="4">
        <v>2.57</v>
      </c>
      <c r="J55" s="5">
        <v>0.16</v>
      </c>
      <c r="K55" s="4">
        <v>0.79</v>
      </c>
      <c r="L55" s="4">
        <v>0.73</v>
      </c>
      <c r="M55" s="4">
        <v>0.22</v>
      </c>
      <c r="N55" s="4">
        <v>0.65100000000000002</v>
      </c>
      <c r="O55" s="4">
        <v>0.17899999999999999</v>
      </c>
      <c r="P55" s="6">
        <v>14.066000000000001</v>
      </c>
      <c r="Q55" s="4">
        <v>64.95</v>
      </c>
      <c r="R55" s="4">
        <v>9.51</v>
      </c>
      <c r="S55" s="7">
        <v>467.67</v>
      </c>
      <c r="T55" s="4">
        <v>16.77</v>
      </c>
      <c r="U55" s="4">
        <v>21.942919</v>
      </c>
      <c r="V55" s="8">
        <v>95.749286410533458</v>
      </c>
      <c r="W55" s="8">
        <v>94.275511687892561</v>
      </c>
      <c r="X55" s="8">
        <v>92.941176470588232</v>
      </c>
      <c r="Y55" s="8">
        <v>115.78947368421053</v>
      </c>
      <c r="Z55" s="8">
        <v>108.50000000000001</v>
      </c>
      <c r="AA55" s="8">
        <v>93.773333333333341</v>
      </c>
      <c r="AB55" s="9">
        <v>74.753660327036755</v>
      </c>
      <c r="AC55" s="9">
        <v>24.242172167370068</v>
      </c>
      <c r="AD55" s="3">
        <v>27.028246499462842</v>
      </c>
      <c r="AE55" s="3">
        <v>48.72958133316709</v>
      </c>
    </row>
    <row r="56" spans="1:31" ht="13" x14ac:dyDescent="0.3">
      <c r="A56" s="13">
        <v>2015</v>
      </c>
      <c r="B56" s="13" t="s">
        <v>630</v>
      </c>
      <c r="C56" s="2" t="s">
        <v>141</v>
      </c>
      <c r="D56" s="2" t="str">
        <f t="shared" si="0"/>
        <v>M1</v>
      </c>
      <c r="E56" s="2" t="str">
        <f t="shared" si="1"/>
        <v>F07a_M1_09</v>
      </c>
      <c r="F56" s="21" t="s">
        <v>590</v>
      </c>
      <c r="G56" s="2">
        <v>2009</v>
      </c>
      <c r="H56" s="2" t="s">
        <v>692</v>
      </c>
      <c r="I56" s="4">
        <v>2.2599999999999998</v>
      </c>
      <c r="J56" s="5">
        <v>0.151</v>
      </c>
      <c r="K56" s="4">
        <v>0.87</v>
      </c>
      <c r="L56" s="4">
        <v>0.71</v>
      </c>
      <c r="M56" s="4">
        <v>0.22</v>
      </c>
      <c r="N56" s="4">
        <v>0.67600000000000005</v>
      </c>
      <c r="O56" s="4">
        <v>0.18099999999999999</v>
      </c>
      <c r="P56" s="6">
        <v>11.193</v>
      </c>
      <c r="Q56" s="4">
        <v>55.01</v>
      </c>
      <c r="R56" s="4">
        <v>5.59</v>
      </c>
      <c r="S56" s="7">
        <v>362.18</v>
      </c>
      <c r="T56" s="4">
        <v>15.48</v>
      </c>
      <c r="U56" s="4">
        <v>24.730035000000001</v>
      </c>
      <c r="V56" s="8">
        <v>84.199761590585837</v>
      </c>
      <c r="W56" s="8">
        <v>88.972514155448593</v>
      </c>
      <c r="X56" s="8">
        <v>102.35294117647058</v>
      </c>
      <c r="Y56" s="8">
        <v>115.78947368421053</v>
      </c>
      <c r="Z56" s="8">
        <v>112.66666666666667</v>
      </c>
      <c r="AA56" s="8">
        <v>74.62</v>
      </c>
      <c r="AB56" s="9">
        <v>75.80169214064739</v>
      </c>
      <c r="AC56" s="9">
        <v>23.907000656748789</v>
      </c>
      <c r="AD56" s="3">
        <v>29.353750236741384</v>
      </c>
      <c r="AE56" s="3">
        <v>46.739249106509831</v>
      </c>
    </row>
    <row r="57" spans="1:31" ht="13" x14ac:dyDescent="0.3">
      <c r="A57" s="13">
        <v>2015</v>
      </c>
      <c r="B57" s="13" t="s">
        <v>630</v>
      </c>
      <c r="C57" s="2" t="s">
        <v>142</v>
      </c>
      <c r="D57" s="2" t="str">
        <f t="shared" si="0"/>
        <v>M2</v>
      </c>
      <c r="E57" s="2" t="str">
        <f t="shared" si="1"/>
        <v>F07a_M2_09</v>
      </c>
      <c r="F57" s="21" t="s">
        <v>590</v>
      </c>
      <c r="G57" s="2">
        <v>2009</v>
      </c>
      <c r="H57" s="2" t="s">
        <v>692</v>
      </c>
      <c r="I57" s="4">
        <v>2.3199999999999998</v>
      </c>
      <c r="J57" s="5">
        <v>0.155</v>
      </c>
      <c r="K57" s="4">
        <v>0.95</v>
      </c>
      <c r="L57" s="4">
        <v>0.77</v>
      </c>
      <c r="M57" s="4">
        <v>0.2</v>
      </c>
      <c r="N57" s="4">
        <v>0.61199999999999999</v>
      </c>
      <c r="O57" s="4">
        <v>0.17299999999999999</v>
      </c>
      <c r="P57" s="6">
        <v>12.407999999999999</v>
      </c>
      <c r="Q57" s="4">
        <v>51.5</v>
      </c>
      <c r="R57" s="4">
        <v>7.65</v>
      </c>
      <c r="S57" s="7">
        <v>347.83</v>
      </c>
      <c r="T57" s="4">
        <v>14.81</v>
      </c>
      <c r="U57" s="4">
        <v>24.730035000000001</v>
      </c>
      <c r="V57" s="8">
        <v>86.435153491220873</v>
      </c>
      <c r="W57" s="8">
        <v>91.329401947645906</v>
      </c>
      <c r="X57" s="8">
        <v>111.76470588235294</v>
      </c>
      <c r="Y57" s="8">
        <v>105.26315789473684</v>
      </c>
      <c r="Z57" s="8">
        <v>102</v>
      </c>
      <c r="AA57" s="8">
        <v>82.72</v>
      </c>
      <c r="AB57" s="9">
        <v>79.194293464331778</v>
      </c>
      <c r="AC57" s="9">
        <v>20.802590514076709</v>
      </c>
      <c r="AD57" s="3">
        <v>30.679830741540492</v>
      </c>
      <c r="AE57" s="3">
        <v>48.517578744382803</v>
      </c>
    </row>
    <row r="58" spans="1:31" ht="13" x14ac:dyDescent="0.3">
      <c r="A58" s="13">
        <v>2015</v>
      </c>
      <c r="B58" s="13" t="s">
        <v>630</v>
      </c>
      <c r="C58" s="2" t="s">
        <v>143</v>
      </c>
      <c r="D58" s="2" t="str">
        <f t="shared" si="0"/>
        <v>M1</v>
      </c>
      <c r="E58" s="2" t="str">
        <f t="shared" si="1"/>
        <v>F07b_M1_09</v>
      </c>
      <c r="F58" s="21" t="s">
        <v>591</v>
      </c>
      <c r="G58" s="2">
        <v>2009</v>
      </c>
      <c r="H58" s="2" t="s">
        <v>694</v>
      </c>
      <c r="I58" s="4">
        <v>2.31</v>
      </c>
      <c r="J58" s="5">
        <v>0.153</v>
      </c>
      <c r="K58" s="4">
        <v>0.87</v>
      </c>
      <c r="L58" s="4">
        <v>0.7</v>
      </c>
      <c r="M58" s="4">
        <v>0.18</v>
      </c>
      <c r="N58" s="4">
        <v>0.53600000000000003</v>
      </c>
      <c r="O58" s="4">
        <v>0.19400000000000001</v>
      </c>
      <c r="P58" s="6">
        <v>13.55</v>
      </c>
      <c r="Q58" s="4">
        <v>48.6</v>
      </c>
      <c r="R58" s="4">
        <v>7.71</v>
      </c>
      <c r="S58" s="7">
        <v>373.04</v>
      </c>
      <c r="T58" s="4">
        <v>14.56</v>
      </c>
      <c r="U58" s="4">
        <v>23.868219</v>
      </c>
      <c r="V58" s="8">
        <v>86.062588174448379</v>
      </c>
      <c r="W58" s="8">
        <v>90.150958051547249</v>
      </c>
      <c r="X58" s="8">
        <v>102.35294117647058</v>
      </c>
      <c r="Y58" s="8">
        <v>94.73684210526315</v>
      </c>
      <c r="Z58" s="8">
        <v>89.333333333333343</v>
      </c>
      <c r="AA58" s="8">
        <v>90.333333333333343</v>
      </c>
      <c r="AB58" s="9">
        <v>72.007797228659172</v>
      </c>
      <c r="AC58" s="9">
        <v>20.590850841927811</v>
      </c>
      <c r="AD58" s="3">
        <v>30.900319468922017</v>
      </c>
      <c r="AE58" s="3">
        <v>48.508829689150183</v>
      </c>
    </row>
    <row r="59" spans="1:31" ht="13" x14ac:dyDescent="0.3">
      <c r="A59" s="13">
        <v>2015</v>
      </c>
      <c r="B59" s="13" t="s">
        <v>630</v>
      </c>
      <c r="C59" s="2" t="s">
        <v>144</v>
      </c>
      <c r="D59" s="2" t="str">
        <f t="shared" si="0"/>
        <v>M2</v>
      </c>
      <c r="E59" s="2" t="str">
        <f t="shared" si="1"/>
        <v>F07b_M2_09</v>
      </c>
      <c r="F59" s="21" t="s">
        <v>591</v>
      </c>
      <c r="G59" s="2">
        <v>2009</v>
      </c>
      <c r="H59" s="2" t="s">
        <v>694</v>
      </c>
      <c r="I59" s="4">
        <v>2.25</v>
      </c>
      <c r="J59" s="5">
        <v>0.155</v>
      </c>
      <c r="K59" s="4">
        <v>0.74</v>
      </c>
      <c r="L59" s="4">
        <v>0.8</v>
      </c>
      <c r="M59" s="4">
        <v>0.15</v>
      </c>
      <c r="N59" s="4">
        <v>0.58799999999999997</v>
      </c>
      <c r="O59" s="4">
        <v>0.185</v>
      </c>
      <c r="P59" s="6">
        <v>14.109</v>
      </c>
      <c r="Q59" s="4">
        <v>56.01</v>
      </c>
      <c r="R59" s="4">
        <v>7.44</v>
      </c>
      <c r="S59" s="7">
        <v>403.73</v>
      </c>
      <c r="T59" s="4">
        <v>15.04</v>
      </c>
      <c r="U59" s="4">
        <v>23.868219</v>
      </c>
      <c r="V59" s="8">
        <v>83.827196273813357</v>
      </c>
      <c r="W59" s="8">
        <v>91.329401947645906</v>
      </c>
      <c r="X59" s="8">
        <v>87.058823529411768</v>
      </c>
      <c r="Y59" s="8">
        <v>78.94736842105263</v>
      </c>
      <c r="Z59" s="8">
        <v>98</v>
      </c>
      <c r="AA59" s="8">
        <v>94.06</v>
      </c>
      <c r="AB59" s="9">
        <v>71.20183931761062</v>
      </c>
      <c r="AC59" s="9">
        <v>17.353271422961463</v>
      </c>
      <c r="AD59" s="3">
        <v>26.580536940377936</v>
      </c>
      <c r="AE59" s="3">
        <v>56.066191636660612</v>
      </c>
    </row>
    <row r="60" spans="1:31" ht="13" x14ac:dyDescent="0.3">
      <c r="A60" s="13">
        <v>2015</v>
      </c>
      <c r="B60" s="13" t="s">
        <v>630</v>
      </c>
      <c r="C60" s="2" t="s">
        <v>145</v>
      </c>
      <c r="D60" s="2" t="str">
        <f t="shared" si="0"/>
        <v>M1</v>
      </c>
      <c r="E60" s="2" t="str">
        <f t="shared" si="1"/>
        <v>F07c_M1_09</v>
      </c>
      <c r="F60" s="21" t="s">
        <v>592</v>
      </c>
      <c r="G60" s="2">
        <v>2009</v>
      </c>
      <c r="H60" s="2" t="s">
        <v>696</v>
      </c>
      <c r="I60" s="4">
        <v>2.52</v>
      </c>
      <c r="J60" s="5">
        <v>0.157</v>
      </c>
      <c r="K60" s="4">
        <v>0.82</v>
      </c>
      <c r="L60" s="4">
        <v>0.89</v>
      </c>
      <c r="M60" s="4">
        <v>0.15</v>
      </c>
      <c r="N60" s="4">
        <v>0.60899999999999999</v>
      </c>
      <c r="O60" s="4">
        <v>0.19400000000000001</v>
      </c>
      <c r="P60" s="6">
        <v>16.869</v>
      </c>
      <c r="Q60" s="4">
        <v>53.77</v>
      </c>
      <c r="R60" s="4">
        <v>6.09</v>
      </c>
      <c r="S60" s="7">
        <v>388.53</v>
      </c>
      <c r="T60" s="4">
        <v>16.93</v>
      </c>
      <c r="U60" s="4">
        <v>19.477668999999999</v>
      </c>
      <c r="V60" s="8">
        <v>93.886459826670958</v>
      </c>
      <c r="W60" s="8">
        <v>92.507845843744562</v>
      </c>
      <c r="X60" s="8">
        <v>96.470588235294116</v>
      </c>
      <c r="Y60" s="8">
        <v>78.94736842105263</v>
      </c>
      <c r="Z60" s="8">
        <v>101.50000000000001</v>
      </c>
      <c r="AA60" s="8">
        <v>112.46000000000001</v>
      </c>
      <c r="AB60" s="9">
        <v>77.73889308730908</v>
      </c>
      <c r="AC60" s="9">
        <v>15.894037005452248</v>
      </c>
      <c r="AD60" s="3">
        <v>26.977316211743567</v>
      </c>
      <c r="AE60" s="3">
        <v>57.128646782804168</v>
      </c>
    </row>
    <row r="61" spans="1:31" ht="13" x14ac:dyDescent="0.3">
      <c r="A61" s="13">
        <v>2015</v>
      </c>
      <c r="B61" s="13" t="s">
        <v>630</v>
      </c>
      <c r="C61" s="2" t="s">
        <v>146</v>
      </c>
      <c r="D61" s="2" t="str">
        <f t="shared" si="0"/>
        <v>M2</v>
      </c>
      <c r="E61" s="2" t="str">
        <f t="shared" si="1"/>
        <v>F07c_M2_09</v>
      </c>
      <c r="F61" s="21" t="s">
        <v>592</v>
      </c>
      <c r="G61" s="2">
        <v>2009</v>
      </c>
      <c r="H61" s="2" t="s">
        <v>696</v>
      </c>
      <c r="I61" s="4">
        <v>2.4300000000000002</v>
      </c>
      <c r="J61" s="5">
        <v>0.153</v>
      </c>
      <c r="K61" s="4">
        <v>0.86</v>
      </c>
      <c r="L61" s="4">
        <v>0.67</v>
      </c>
      <c r="M61" s="4">
        <v>0.15</v>
      </c>
      <c r="N61" s="4">
        <v>0.59899999999999998</v>
      </c>
      <c r="O61" s="4">
        <v>0.19400000000000001</v>
      </c>
      <c r="P61" s="6">
        <v>19.803999999999998</v>
      </c>
      <c r="Q61" s="4">
        <v>54.97</v>
      </c>
      <c r="R61" s="4">
        <v>6.55</v>
      </c>
      <c r="S61" s="7">
        <v>528.11</v>
      </c>
      <c r="T61" s="4">
        <v>17.170000000000002</v>
      </c>
      <c r="U61" s="4">
        <v>19.477668999999999</v>
      </c>
      <c r="V61" s="8">
        <v>90.533371975718424</v>
      </c>
      <c r="W61" s="8">
        <v>90.150958051547249</v>
      </c>
      <c r="X61" s="8">
        <v>101.17647058823529</v>
      </c>
      <c r="Y61" s="8">
        <v>78.94736842105263</v>
      </c>
      <c r="Z61" s="8">
        <v>99.833333333333329</v>
      </c>
      <c r="AA61" s="8">
        <v>132.02666666666664</v>
      </c>
      <c r="AB61" s="9">
        <v>67.783867077946724</v>
      </c>
      <c r="AC61" s="9">
        <v>18.22830264422285</v>
      </c>
      <c r="AD61" s="3">
        <v>32.448554292710014</v>
      </c>
      <c r="AE61" s="3">
        <v>49.323143063067143</v>
      </c>
    </row>
    <row r="62" spans="1:31" ht="13" x14ac:dyDescent="0.3">
      <c r="A62" s="13">
        <v>2015</v>
      </c>
      <c r="B62" s="13" t="s">
        <v>630</v>
      </c>
      <c r="C62" s="2" t="s">
        <v>147</v>
      </c>
      <c r="D62" s="2" t="str">
        <f t="shared" si="0"/>
        <v>M1</v>
      </c>
      <c r="E62" s="2" t="str">
        <f t="shared" si="1"/>
        <v>G07a_M1_09</v>
      </c>
      <c r="F62" s="21" t="s">
        <v>593</v>
      </c>
      <c r="G62" s="2">
        <v>2009</v>
      </c>
      <c r="H62" s="2" t="s">
        <v>698</v>
      </c>
      <c r="I62" s="4">
        <v>2.42</v>
      </c>
      <c r="J62" s="5">
        <v>0.152</v>
      </c>
      <c r="K62" s="4">
        <v>0.88</v>
      </c>
      <c r="L62" s="4">
        <v>0.72</v>
      </c>
      <c r="M62" s="4">
        <v>0.15</v>
      </c>
      <c r="N62" s="4">
        <v>0.55300000000000005</v>
      </c>
      <c r="O62" s="4">
        <v>0.19900000000000001</v>
      </c>
      <c r="P62" s="6">
        <v>16.884</v>
      </c>
      <c r="Q62" s="4">
        <v>53.42</v>
      </c>
      <c r="R62" s="4">
        <v>4.92</v>
      </c>
      <c r="S62" s="7">
        <v>499.07</v>
      </c>
      <c r="T62" s="4">
        <v>15.22</v>
      </c>
      <c r="U62" s="4">
        <v>20.971464000000001</v>
      </c>
      <c r="V62" s="8">
        <v>90.160806658945916</v>
      </c>
      <c r="W62" s="8">
        <v>89.561736103497921</v>
      </c>
      <c r="X62" s="8">
        <v>103.5294117647059</v>
      </c>
      <c r="Y62" s="8">
        <v>78.94736842105263</v>
      </c>
      <c r="Z62" s="8">
        <v>92.166666666666671</v>
      </c>
      <c r="AA62" s="8">
        <v>112.55999999999999</v>
      </c>
      <c r="AB62" s="9">
        <v>70.790386009393302</v>
      </c>
      <c r="AC62" s="9">
        <v>17.454133437394091</v>
      </c>
      <c r="AD62" s="3">
        <v>31.793009094350982</v>
      </c>
      <c r="AE62" s="3">
        <v>50.752857468254916</v>
      </c>
    </row>
    <row r="63" spans="1:31" ht="13" x14ac:dyDescent="0.3">
      <c r="A63" s="13">
        <v>2015</v>
      </c>
      <c r="B63" s="13" t="s">
        <v>630</v>
      </c>
      <c r="C63" s="2" t="s">
        <v>148</v>
      </c>
      <c r="D63" s="2" t="str">
        <f t="shared" si="0"/>
        <v>M2</v>
      </c>
      <c r="E63" s="2" t="str">
        <f t="shared" si="1"/>
        <v>G07a_M2_09</v>
      </c>
      <c r="F63" s="21" t="s">
        <v>593</v>
      </c>
      <c r="G63" s="2">
        <v>2009</v>
      </c>
      <c r="H63" s="2" t="s">
        <v>698</v>
      </c>
      <c r="I63" s="4">
        <v>2.4700000000000002</v>
      </c>
      <c r="J63" s="5">
        <v>0.152</v>
      </c>
      <c r="K63" s="4">
        <v>0.85</v>
      </c>
      <c r="L63" s="4">
        <v>0.67</v>
      </c>
      <c r="M63" s="4">
        <v>0.21</v>
      </c>
      <c r="N63" s="4">
        <v>0.59599999999999997</v>
      </c>
      <c r="O63" s="4">
        <v>0.20399999999999999</v>
      </c>
      <c r="P63" s="6">
        <v>14.943</v>
      </c>
      <c r="Q63" s="4">
        <v>54.21</v>
      </c>
      <c r="R63" s="4">
        <v>6.71</v>
      </c>
      <c r="S63" s="7">
        <v>391.54</v>
      </c>
      <c r="T63" s="4">
        <v>17.25</v>
      </c>
      <c r="U63" s="4">
        <v>20.971464000000001</v>
      </c>
      <c r="V63" s="8">
        <v>92.023633242808444</v>
      </c>
      <c r="W63" s="8">
        <v>89.561736103497921</v>
      </c>
      <c r="X63" s="8">
        <v>100</v>
      </c>
      <c r="Y63" s="8">
        <v>110.52631578947367</v>
      </c>
      <c r="Z63" s="8">
        <v>99.333333333333329</v>
      </c>
      <c r="AA63" s="8">
        <v>99.62</v>
      </c>
      <c r="AB63" s="9">
        <v>72.470451976213738</v>
      </c>
      <c r="AC63" s="9">
        <v>23.86929753739334</v>
      </c>
      <c r="AD63" s="3">
        <v>29.997233137055403</v>
      </c>
      <c r="AE63" s="3">
        <v>46.133469325551275</v>
      </c>
    </row>
    <row r="64" spans="1:31" ht="13" x14ac:dyDescent="0.3">
      <c r="A64" s="13">
        <v>2015</v>
      </c>
      <c r="B64" s="13" t="s">
        <v>630</v>
      </c>
      <c r="C64" s="2" t="s">
        <v>149</v>
      </c>
      <c r="D64" s="2" t="str">
        <f t="shared" si="0"/>
        <v>M1</v>
      </c>
      <c r="E64" s="2" t="str">
        <f t="shared" si="1"/>
        <v>G07b_M1_09</v>
      </c>
      <c r="F64" s="21" t="s">
        <v>245</v>
      </c>
      <c r="G64" s="2">
        <v>2009</v>
      </c>
      <c r="H64" s="2" t="s">
        <v>700</v>
      </c>
      <c r="I64" s="4">
        <v>2.4900000000000002</v>
      </c>
      <c r="J64" s="5">
        <v>0.154</v>
      </c>
      <c r="K64" s="4">
        <v>0.85</v>
      </c>
      <c r="L64" s="4">
        <v>0.71</v>
      </c>
      <c r="M64" s="4">
        <v>0.19</v>
      </c>
      <c r="N64" s="4">
        <v>0.56899999999999995</v>
      </c>
      <c r="O64" s="4">
        <v>0.19500000000000001</v>
      </c>
      <c r="P64" s="6">
        <v>22.483000000000001</v>
      </c>
      <c r="Q64" s="4">
        <v>60.24</v>
      </c>
      <c r="R64" s="4">
        <v>5.43</v>
      </c>
      <c r="S64" s="7">
        <v>627.04999999999995</v>
      </c>
      <c r="T64" s="4">
        <v>17.190000000000001</v>
      </c>
      <c r="U64" s="4">
        <v>21.083877000000001</v>
      </c>
      <c r="V64" s="8">
        <v>92.768763876353447</v>
      </c>
      <c r="W64" s="8">
        <v>90.740179999596577</v>
      </c>
      <c r="X64" s="8">
        <v>100</v>
      </c>
      <c r="Y64" s="8">
        <v>100</v>
      </c>
      <c r="Z64" s="8">
        <v>94.833333333333329</v>
      </c>
      <c r="AA64" s="8">
        <v>149.88666666666668</v>
      </c>
      <c r="AB64" s="9">
        <v>72.819013502255558</v>
      </c>
      <c r="AC64" s="9">
        <v>21.492657752664165</v>
      </c>
      <c r="AD64" s="3">
        <v>29.853645894432834</v>
      </c>
      <c r="AE64" s="3">
        <v>48.653696352903012</v>
      </c>
    </row>
    <row r="65" spans="1:31" ht="13" x14ac:dyDescent="0.3">
      <c r="A65" s="13">
        <v>2015</v>
      </c>
      <c r="B65" s="13" t="s">
        <v>630</v>
      </c>
      <c r="C65" s="2" t="s">
        <v>150</v>
      </c>
      <c r="D65" s="2" t="str">
        <f t="shared" si="0"/>
        <v>M2</v>
      </c>
      <c r="E65" s="2" t="str">
        <f t="shared" si="1"/>
        <v>G07b_M2_09</v>
      </c>
      <c r="F65" s="21" t="s">
        <v>245</v>
      </c>
      <c r="G65" s="2">
        <v>2009</v>
      </c>
      <c r="H65" s="2" t="s">
        <v>700</v>
      </c>
      <c r="I65" s="4">
        <v>2.4500000000000002</v>
      </c>
      <c r="J65" s="5">
        <v>0.158</v>
      </c>
      <c r="K65" s="4">
        <v>0.81</v>
      </c>
      <c r="L65" s="4">
        <v>0.86</v>
      </c>
      <c r="M65" s="4">
        <v>0.21</v>
      </c>
      <c r="N65" s="4">
        <v>0.63700000000000001</v>
      </c>
      <c r="O65" s="4">
        <v>0.218</v>
      </c>
      <c r="P65" s="6">
        <v>14.712999999999999</v>
      </c>
      <c r="Q65" s="4">
        <v>54.5</v>
      </c>
      <c r="R65" s="4">
        <v>6.5</v>
      </c>
      <c r="S65" s="7">
        <v>347.67</v>
      </c>
      <c r="T65" s="4">
        <v>19.489999999999998</v>
      </c>
      <c r="U65" s="4">
        <v>21.083877000000001</v>
      </c>
      <c r="V65" s="8">
        <v>91.278502609263441</v>
      </c>
      <c r="W65" s="8">
        <v>93.097067791793904</v>
      </c>
      <c r="X65" s="8">
        <v>95.294117647058826</v>
      </c>
      <c r="Y65" s="8">
        <v>110.52631578947367</v>
      </c>
      <c r="Z65" s="8">
        <v>106.16666666666667</v>
      </c>
      <c r="AA65" s="8">
        <v>98.086666666666673</v>
      </c>
      <c r="AB65" s="9">
        <v>80.928471997552151</v>
      </c>
      <c r="AC65" s="9">
        <v>21.374662565505286</v>
      </c>
      <c r="AD65" s="3">
        <v>25.59805223135303</v>
      </c>
      <c r="AE65" s="3">
        <v>53.027285203141673</v>
      </c>
    </row>
    <row r="66" spans="1:31" ht="13" x14ac:dyDescent="0.3">
      <c r="A66" s="13">
        <v>2015</v>
      </c>
      <c r="B66" s="13" t="s">
        <v>630</v>
      </c>
      <c r="C66" s="2" t="s">
        <v>151</v>
      </c>
      <c r="D66" s="2" t="str">
        <f t="shared" si="0"/>
        <v>M1</v>
      </c>
      <c r="E66" s="2" t="str">
        <f t="shared" si="1"/>
        <v>G07c_M1_09</v>
      </c>
      <c r="F66" s="21" t="s">
        <v>446</v>
      </c>
      <c r="G66" s="2">
        <v>2009</v>
      </c>
      <c r="H66" s="2" t="s">
        <v>702</v>
      </c>
      <c r="I66" s="4">
        <v>2.61</v>
      </c>
      <c r="J66" s="5">
        <v>0.16200000000000001</v>
      </c>
      <c r="K66" s="4">
        <v>0.94</v>
      </c>
      <c r="L66" s="4">
        <v>0.74</v>
      </c>
      <c r="M66" s="4">
        <v>0.2</v>
      </c>
      <c r="N66" s="4">
        <v>0.57999999999999996</v>
      </c>
      <c r="O66" s="4">
        <v>0.22900000000000001</v>
      </c>
      <c r="P66" s="6">
        <v>15.577</v>
      </c>
      <c r="Q66" s="4">
        <v>49.28</v>
      </c>
      <c r="R66" s="4">
        <v>6.39</v>
      </c>
      <c r="S66" s="7">
        <v>504.19</v>
      </c>
      <c r="T66" s="4">
        <v>17.97</v>
      </c>
      <c r="U66" s="4">
        <v>24.498464999999999</v>
      </c>
      <c r="V66" s="8">
        <v>97.239547677623477</v>
      </c>
      <c r="W66" s="8">
        <v>95.453955583991217</v>
      </c>
      <c r="X66" s="8">
        <v>110.58823529411765</v>
      </c>
      <c r="Y66" s="8">
        <v>105.26315789473684</v>
      </c>
      <c r="Z66" s="8">
        <v>96.666666666666671</v>
      </c>
      <c r="AA66" s="8">
        <v>103.84666666666666</v>
      </c>
      <c r="AB66" s="9">
        <v>77.441533000604508</v>
      </c>
      <c r="AC66" s="9">
        <v>21.273422595821486</v>
      </c>
      <c r="AD66" s="3">
        <v>31.043962825380621</v>
      </c>
      <c r="AE66" s="3">
        <v>47.682614578797889</v>
      </c>
    </row>
    <row r="67" spans="1:31" ht="13" x14ac:dyDescent="0.3">
      <c r="A67" s="13">
        <v>2015</v>
      </c>
      <c r="B67" s="13" t="s">
        <v>630</v>
      </c>
      <c r="C67" s="2" t="s">
        <v>152</v>
      </c>
      <c r="D67" s="2" t="str">
        <f t="shared" si="0"/>
        <v>M2</v>
      </c>
      <c r="E67" s="2" t="str">
        <f t="shared" si="1"/>
        <v>B08b_M2_09</v>
      </c>
      <c r="F67" s="21" t="s">
        <v>594</v>
      </c>
      <c r="G67" s="2">
        <v>2009</v>
      </c>
      <c r="H67" s="2" t="s">
        <v>709</v>
      </c>
      <c r="I67" s="4">
        <v>2.4900000000000002</v>
      </c>
      <c r="J67" s="5">
        <v>0.156</v>
      </c>
      <c r="K67" s="4">
        <v>0.97</v>
      </c>
      <c r="L67" s="4">
        <v>0.8</v>
      </c>
      <c r="M67" s="4">
        <v>0.18</v>
      </c>
      <c r="N67" s="4">
        <v>0.68100000000000005</v>
      </c>
      <c r="O67" s="4">
        <v>0.20300000000000001</v>
      </c>
      <c r="P67" s="6">
        <v>14.824</v>
      </c>
      <c r="Q67" s="4">
        <v>50.89</v>
      </c>
      <c r="R67" s="4">
        <v>6.72</v>
      </c>
      <c r="S67" s="7">
        <v>292.86</v>
      </c>
      <c r="T67" s="4">
        <v>15.5</v>
      </c>
      <c r="U67" s="4">
        <v>20.239395999999999</v>
      </c>
      <c r="V67" s="8">
        <v>92.768763876353447</v>
      </c>
      <c r="W67" s="8">
        <v>91.918623895695234</v>
      </c>
      <c r="X67" s="8">
        <v>114.11764705882352</v>
      </c>
      <c r="Y67" s="8">
        <v>94.73684210526315</v>
      </c>
      <c r="Z67" s="8">
        <v>113.50000000000003</v>
      </c>
      <c r="AA67" s="8">
        <v>98.826666666666668</v>
      </c>
      <c r="AB67" s="9">
        <v>79.555361945772276</v>
      </c>
      <c r="AC67" s="9">
        <v>18.637358638400329</v>
      </c>
      <c r="AD67" s="3">
        <v>31.183547578015713</v>
      </c>
      <c r="AE67" s="3">
        <v>50.179093783583959</v>
      </c>
    </row>
    <row r="68" spans="1:31" ht="13" x14ac:dyDescent="0.3">
      <c r="A68" s="13">
        <v>2015</v>
      </c>
      <c r="B68" s="13" t="s">
        <v>630</v>
      </c>
      <c r="C68" s="2" t="s">
        <v>153</v>
      </c>
      <c r="D68" s="2" t="str">
        <f t="shared" si="0"/>
        <v>M2</v>
      </c>
      <c r="E68" s="2" t="str">
        <f t="shared" si="1"/>
        <v>B08c_M2_09</v>
      </c>
      <c r="F68" s="21" t="s">
        <v>595</v>
      </c>
      <c r="G68" s="2">
        <v>2009</v>
      </c>
      <c r="H68" s="2" t="s">
        <v>678</v>
      </c>
      <c r="I68" s="4">
        <v>2.44</v>
      </c>
      <c r="J68" s="5">
        <v>0.159</v>
      </c>
      <c r="K68" s="4">
        <v>0.94</v>
      </c>
      <c r="L68" s="4">
        <v>0.74</v>
      </c>
      <c r="M68" s="4">
        <v>0.16</v>
      </c>
      <c r="N68" s="4">
        <v>0.57399999999999995</v>
      </c>
      <c r="O68" s="4">
        <v>0.19600000000000001</v>
      </c>
      <c r="P68" s="6">
        <v>13.725</v>
      </c>
      <c r="Q68" s="4">
        <v>47.39</v>
      </c>
      <c r="R68" s="4">
        <v>6</v>
      </c>
      <c r="S68" s="7">
        <v>325</v>
      </c>
      <c r="T68" s="4">
        <v>15.43</v>
      </c>
      <c r="U68" s="4">
        <v>20.522411999999999</v>
      </c>
      <c r="V68" s="8">
        <v>90.905937292490918</v>
      </c>
      <c r="W68" s="8">
        <v>93.686289739843218</v>
      </c>
      <c r="X68" s="8">
        <v>110.58823529411765</v>
      </c>
      <c r="Y68" s="8">
        <v>84.210526315789465</v>
      </c>
      <c r="Z68" s="8">
        <v>95.666666666666671</v>
      </c>
      <c r="AA68" s="8">
        <v>91.499999999999986</v>
      </c>
      <c r="AB68" s="9">
        <v>74.146640084624281</v>
      </c>
      <c r="AC68" s="9">
        <v>17.77500861654547</v>
      </c>
      <c r="AD68" s="3">
        <v>32.423479592162771</v>
      </c>
      <c r="AE68" s="3">
        <v>49.801511791291766</v>
      </c>
    </row>
    <row r="69" spans="1:31" ht="13" x14ac:dyDescent="0.3">
      <c r="A69" s="13">
        <v>2015</v>
      </c>
      <c r="B69" s="13" t="s">
        <v>630</v>
      </c>
      <c r="C69" s="2" t="s">
        <v>154</v>
      </c>
      <c r="D69" s="2" t="str">
        <f t="shared" si="0"/>
        <v>M1</v>
      </c>
      <c r="E69" s="2" t="str">
        <f t="shared" si="1"/>
        <v>C08a_M1_09</v>
      </c>
      <c r="F69" s="21" t="s">
        <v>596</v>
      </c>
      <c r="G69" s="2">
        <v>2009</v>
      </c>
      <c r="H69" s="2" t="s">
        <v>680</v>
      </c>
      <c r="I69" s="4">
        <v>2.39</v>
      </c>
      <c r="J69" s="5">
        <v>0.156</v>
      </c>
      <c r="K69" s="4">
        <v>0.84</v>
      </c>
      <c r="L69" s="4">
        <v>0.83</v>
      </c>
      <c r="M69" s="4">
        <v>0.18</v>
      </c>
      <c r="N69" s="4">
        <v>0.63600000000000001</v>
      </c>
      <c r="O69" s="4">
        <v>0.19500000000000001</v>
      </c>
      <c r="P69" s="6">
        <v>15.63</v>
      </c>
      <c r="Q69" s="4">
        <v>50</v>
      </c>
      <c r="R69" s="4">
        <v>5.57</v>
      </c>
      <c r="S69" s="7">
        <v>352.54</v>
      </c>
      <c r="T69" s="4">
        <v>15.17</v>
      </c>
      <c r="U69" s="4">
        <v>19.895311</v>
      </c>
      <c r="V69" s="8">
        <v>89.043110708628404</v>
      </c>
      <c r="W69" s="8">
        <v>91.918623895695234</v>
      </c>
      <c r="X69" s="8">
        <v>98.82352941176471</v>
      </c>
      <c r="Y69" s="8">
        <v>94.73684210526315</v>
      </c>
      <c r="Z69" s="8">
        <v>106</v>
      </c>
      <c r="AA69" s="8">
        <v>104.2</v>
      </c>
      <c r="AB69" s="9">
        <v>77.727559749652997</v>
      </c>
      <c r="AC69" s="9">
        <v>19.075625389072158</v>
      </c>
      <c r="AD69" s="3">
        <v>27.63932899511256</v>
      </c>
      <c r="AE69" s="3">
        <v>53.285045615815271</v>
      </c>
    </row>
    <row r="70" spans="1:31" ht="13" x14ac:dyDescent="0.3">
      <c r="A70" s="13">
        <v>2015</v>
      </c>
      <c r="B70" s="13" t="s">
        <v>630</v>
      </c>
      <c r="C70" s="2" t="s">
        <v>155</v>
      </c>
      <c r="D70" s="2" t="str">
        <f t="shared" ref="D70:D133" si="2">MID(C70,8,2)</f>
        <v>M2</v>
      </c>
      <c r="E70" s="2" t="str">
        <f t="shared" ref="E70:E133" si="3">CONCATENATE(F70,"_",D70,"_",MID(G70,3,2))</f>
        <v>C08a_M2_09</v>
      </c>
      <c r="F70" s="21" t="s">
        <v>596</v>
      </c>
      <c r="G70" s="2">
        <v>2009</v>
      </c>
      <c r="H70" s="2" t="s">
        <v>680</v>
      </c>
      <c r="I70" s="4">
        <v>2.41</v>
      </c>
      <c r="J70" s="5">
        <v>0.154</v>
      </c>
      <c r="K70" s="4">
        <v>0.94</v>
      </c>
      <c r="L70" s="4">
        <v>0.73</v>
      </c>
      <c r="M70" s="4">
        <v>0.2</v>
      </c>
      <c r="N70" s="4">
        <v>0.63700000000000001</v>
      </c>
      <c r="O70" s="4">
        <v>0.188</v>
      </c>
      <c r="P70" s="6">
        <v>12.558</v>
      </c>
      <c r="Q70" s="4">
        <v>46.55</v>
      </c>
      <c r="R70" s="4">
        <v>6.78</v>
      </c>
      <c r="S70" s="7">
        <v>421.72</v>
      </c>
      <c r="T70" s="4">
        <v>15.08</v>
      </c>
      <c r="U70" s="4">
        <v>19.895311</v>
      </c>
      <c r="V70" s="8">
        <v>89.788241342173407</v>
      </c>
      <c r="W70" s="8">
        <v>90.740179999596577</v>
      </c>
      <c r="X70" s="8">
        <v>110.58823529411765</v>
      </c>
      <c r="Y70" s="8">
        <v>105.26315789473684</v>
      </c>
      <c r="Z70" s="8">
        <v>106.16666666666667</v>
      </c>
      <c r="AA70" s="8">
        <v>83.72</v>
      </c>
      <c r="AB70" s="9">
        <v>76.942531004596532</v>
      </c>
      <c r="AC70" s="9">
        <v>21.41138894809292</v>
      </c>
      <c r="AD70" s="3">
        <v>31.245294900263072</v>
      </c>
      <c r="AE70" s="3">
        <v>47.34331615164399</v>
      </c>
    </row>
    <row r="71" spans="1:31" ht="13" x14ac:dyDescent="0.3">
      <c r="A71" s="13">
        <v>2015</v>
      </c>
      <c r="B71" s="13" t="s">
        <v>630</v>
      </c>
      <c r="C71" s="2" t="s">
        <v>156</v>
      </c>
      <c r="D71" s="2" t="str">
        <f t="shared" si="2"/>
        <v>M1</v>
      </c>
      <c r="E71" s="2" t="str">
        <f t="shared" si="3"/>
        <v>C08b_M1_09</v>
      </c>
      <c r="F71" s="21" t="s">
        <v>597</v>
      </c>
      <c r="G71" s="2">
        <v>2009</v>
      </c>
      <c r="H71" s="2" t="s">
        <v>683</v>
      </c>
      <c r="I71" s="4">
        <v>2.4500000000000002</v>
      </c>
      <c r="J71" s="5">
        <v>0.154</v>
      </c>
      <c r="K71" s="4">
        <v>0.92</v>
      </c>
      <c r="L71" s="4">
        <v>0.73</v>
      </c>
      <c r="M71" s="4">
        <v>0.2</v>
      </c>
      <c r="N71" s="4">
        <v>0.61299999999999999</v>
      </c>
      <c r="O71" s="4">
        <v>0.192</v>
      </c>
      <c r="P71" s="6">
        <v>15.846</v>
      </c>
      <c r="Q71" s="4">
        <v>48.72</v>
      </c>
      <c r="R71" s="4">
        <v>6.78</v>
      </c>
      <c r="S71" s="7">
        <v>407.71</v>
      </c>
      <c r="T71" s="4">
        <v>15.34</v>
      </c>
      <c r="U71" s="4">
        <v>19.919201000000001</v>
      </c>
      <c r="V71" s="8">
        <v>91.278502609263441</v>
      </c>
      <c r="W71" s="8">
        <v>90.740179999596577</v>
      </c>
      <c r="X71" s="8">
        <v>108.23529411764707</v>
      </c>
      <c r="Y71" s="8">
        <v>105.26315789473684</v>
      </c>
      <c r="Z71" s="8">
        <v>102.16666666666667</v>
      </c>
      <c r="AA71" s="8">
        <v>105.64</v>
      </c>
      <c r="AB71" s="9">
        <v>76.431022053189849</v>
      </c>
      <c r="AC71" s="9">
        <v>21.554683082003336</v>
      </c>
      <c r="AD71" s="3">
        <v>30.785159131237705</v>
      </c>
      <c r="AE71" s="3">
        <v>47.66015778675898</v>
      </c>
    </row>
    <row r="72" spans="1:31" ht="13" x14ac:dyDescent="0.3">
      <c r="A72" s="13">
        <v>2015</v>
      </c>
      <c r="B72" s="13" t="s">
        <v>630</v>
      </c>
      <c r="C72" s="2" t="s">
        <v>157</v>
      </c>
      <c r="D72" s="2" t="str">
        <f t="shared" si="2"/>
        <v>M2</v>
      </c>
      <c r="E72" s="2" t="str">
        <f t="shared" si="3"/>
        <v>C08b_M2_09</v>
      </c>
      <c r="F72" s="21" t="s">
        <v>597</v>
      </c>
      <c r="G72" s="2">
        <v>2009</v>
      </c>
      <c r="H72" s="2" t="s">
        <v>683</v>
      </c>
      <c r="I72" s="4">
        <v>2.64</v>
      </c>
      <c r="J72" s="5">
        <v>0.16200000000000001</v>
      </c>
      <c r="K72" s="4">
        <v>0.92</v>
      </c>
      <c r="L72" s="4">
        <v>0.81</v>
      </c>
      <c r="M72" s="4">
        <v>0.2</v>
      </c>
      <c r="N72" s="4">
        <v>0.64300000000000002</v>
      </c>
      <c r="O72" s="4">
        <v>0.20899999999999999</v>
      </c>
      <c r="P72" s="6">
        <v>14.186999999999999</v>
      </c>
      <c r="Q72" s="4">
        <v>51.75</v>
      </c>
      <c r="R72" s="4">
        <v>6.95</v>
      </c>
      <c r="S72" s="7">
        <v>323.35000000000002</v>
      </c>
      <c r="T72" s="4">
        <v>15.84</v>
      </c>
      <c r="U72" s="4">
        <v>19.919201000000001</v>
      </c>
      <c r="V72" s="8">
        <v>98.357243627941003</v>
      </c>
      <c r="W72" s="8">
        <v>95.453955583991217</v>
      </c>
      <c r="X72" s="8">
        <v>108.23529411764707</v>
      </c>
      <c r="Y72" s="8">
        <v>105.26315789473684</v>
      </c>
      <c r="Z72" s="8">
        <v>107.16666666666667</v>
      </c>
      <c r="AA72" s="8">
        <v>94.58</v>
      </c>
      <c r="AB72" s="9">
        <v>80.423038021253745</v>
      </c>
      <c r="AC72" s="9">
        <v>20.484757832136825</v>
      </c>
      <c r="AD72" s="3">
        <v>29.25705412731071</v>
      </c>
      <c r="AE72" s="3">
        <v>50.258188040552476</v>
      </c>
    </row>
    <row r="73" spans="1:31" ht="13" x14ac:dyDescent="0.3">
      <c r="A73" s="13">
        <v>2015</v>
      </c>
      <c r="B73" s="13" t="s">
        <v>630</v>
      </c>
      <c r="C73" s="2" t="s">
        <v>158</v>
      </c>
      <c r="D73" s="2" t="str">
        <f t="shared" si="2"/>
        <v>M1</v>
      </c>
      <c r="E73" s="2" t="str">
        <f t="shared" si="3"/>
        <v>C08c_M1_09</v>
      </c>
      <c r="F73" s="21" t="s">
        <v>598</v>
      </c>
      <c r="G73" s="2">
        <v>2009</v>
      </c>
      <c r="H73" s="2" t="s">
        <v>684</v>
      </c>
      <c r="I73" s="4">
        <v>2.64</v>
      </c>
      <c r="J73" s="5">
        <v>0.158</v>
      </c>
      <c r="K73" s="4">
        <v>0.99</v>
      </c>
      <c r="L73" s="4">
        <v>0.68</v>
      </c>
      <c r="M73" s="4">
        <v>0.2</v>
      </c>
      <c r="N73" s="4">
        <v>0.64600000000000002</v>
      </c>
      <c r="O73" s="4">
        <v>0.20599999999999999</v>
      </c>
      <c r="P73" s="6">
        <v>13.938000000000001</v>
      </c>
      <c r="Q73" s="4">
        <v>53.94</v>
      </c>
      <c r="R73" s="4">
        <v>7.23</v>
      </c>
      <c r="S73" s="7">
        <v>497.42</v>
      </c>
      <c r="T73" s="4">
        <v>16.22</v>
      </c>
      <c r="U73" s="4">
        <v>24.104907000000001</v>
      </c>
      <c r="V73" s="8">
        <v>98.357243627941003</v>
      </c>
      <c r="W73" s="8">
        <v>93.097067791793904</v>
      </c>
      <c r="X73" s="8">
        <v>116.47058823529413</v>
      </c>
      <c r="Y73" s="8">
        <v>105.26315789473684</v>
      </c>
      <c r="Z73" s="8">
        <v>107.66666666666667</v>
      </c>
      <c r="AA73" s="8">
        <v>92.92</v>
      </c>
      <c r="AB73" s="9">
        <v>75.726293403073214</v>
      </c>
      <c r="AC73" s="9">
        <v>21.755276588293395</v>
      </c>
      <c r="AD73" s="3">
        <v>33.435801432744626</v>
      </c>
      <c r="AE73" s="3">
        <v>44.80892197896199</v>
      </c>
    </row>
    <row r="74" spans="1:31" ht="13" x14ac:dyDescent="0.3">
      <c r="A74" s="13">
        <v>2015</v>
      </c>
      <c r="B74" s="13" t="s">
        <v>630</v>
      </c>
      <c r="C74" s="2" t="s">
        <v>159</v>
      </c>
      <c r="D74" s="2" t="str">
        <f t="shared" si="2"/>
        <v>M2</v>
      </c>
      <c r="E74" s="2" t="str">
        <f t="shared" si="3"/>
        <v>C08c_M2_09</v>
      </c>
      <c r="F74" s="21" t="s">
        <v>598</v>
      </c>
      <c r="G74" s="2">
        <v>2009</v>
      </c>
      <c r="H74" s="2" t="s">
        <v>684</v>
      </c>
      <c r="I74" s="4">
        <v>2.58</v>
      </c>
      <c r="J74" s="5">
        <v>0.155</v>
      </c>
      <c r="K74" s="4">
        <v>0.94</v>
      </c>
      <c r="L74" s="4">
        <v>0.85</v>
      </c>
      <c r="M74" s="4">
        <v>0.25</v>
      </c>
      <c r="N74" s="4">
        <v>0.70499999999999996</v>
      </c>
      <c r="O74" s="4">
        <v>0.20300000000000001</v>
      </c>
      <c r="P74" s="6">
        <v>14.269</v>
      </c>
      <c r="Q74" s="4">
        <v>47.78</v>
      </c>
      <c r="R74" s="4">
        <v>6.76</v>
      </c>
      <c r="S74" s="7">
        <v>365.92</v>
      </c>
      <c r="T74" s="4">
        <v>15.86</v>
      </c>
      <c r="U74" s="4">
        <v>24.104907000000001</v>
      </c>
      <c r="V74" s="8">
        <v>96.12185172730598</v>
      </c>
      <c r="W74" s="8">
        <v>91.329401947645906</v>
      </c>
      <c r="X74" s="8">
        <v>110.58823529411765</v>
      </c>
      <c r="Y74" s="8">
        <v>131.57894736842107</v>
      </c>
      <c r="Z74" s="8">
        <v>117.5</v>
      </c>
      <c r="AA74" s="8">
        <v>95.126666666666665</v>
      </c>
      <c r="AB74" s="9">
        <v>87.049171101667625</v>
      </c>
      <c r="AC74" s="9">
        <v>23.65683723837542</v>
      </c>
      <c r="AD74" s="3">
        <v>27.617633128331963</v>
      </c>
      <c r="AE74" s="3">
        <v>48.725529633292609</v>
      </c>
    </row>
    <row r="75" spans="1:31" ht="13" x14ac:dyDescent="0.3">
      <c r="A75" s="13">
        <v>2015</v>
      </c>
      <c r="B75" s="13" t="s">
        <v>630</v>
      </c>
      <c r="C75" s="2" t="s">
        <v>164</v>
      </c>
      <c r="D75" s="2" t="str">
        <f t="shared" si="2"/>
        <v>M1</v>
      </c>
      <c r="E75" s="2" t="str">
        <f t="shared" si="3"/>
        <v>D08c_M1_09</v>
      </c>
      <c r="F75" s="21" t="s">
        <v>601</v>
      </c>
      <c r="G75" s="2">
        <v>2009</v>
      </c>
      <c r="H75" s="2" t="s">
        <v>687</v>
      </c>
      <c r="I75" s="4">
        <v>2.41</v>
      </c>
      <c r="J75" s="5">
        <v>0.155</v>
      </c>
      <c r="K75" s="4">
        <v>1.1200000000000001</v>
      </c>
      <c r="L75" s="4">
        <v>0.63</v>
      </c>
      <c r="M75" s="4">
        <v>0.23</v>
      </c>
      <c r="N75" s="4">
        <v>0.746</v>
      </c>
      <c r="O75" s="4">
        <v>0.19</v>
      </c>
      <c r="P75" s="6">
        <v>10.926</v>
      </c>
      <c r="Q75" s="4">
        <v>75.66</v>
      </c>
      <c r="R75" s="4">
        <v>6.43</v>
      </c>
      <c r="S75" s="7">
        <v>438.61</v>
      </c>
      <c r="T75" s="4">
        <v>15.58</v>
      </c>
      <c r="U75" s="4">
        <v>22.532339</v>
      </c>
      <c r="V75" s="8">
        <v>89.788241342173407</v>
      </c>
      <c r="W75" s="8">
        <v>91.329401947645906</v>
      </c>
      <c r="X75" s="8">
        <v>131.76470588235296</v>
      </c>
      <c r="Y75" s="8">
        <v>121.05263157894737</v>
      </c>
      <c r="Z75" s="8">
        <v>124.33333333333334</v>
      </c>
      <c r="AA75" s="8">
        <v>72.84</v>
      </c>
      <c r="AB75" s="9">
        <v>79.027261294161704</v>
      </c>
      <c r="AC75" s="9">
        <v>23.973542745414576</v>
      </c>
      <c r="AD75" s="3">
        <v>36.246354498037689</v>
      </c>
      <c r="AE75" s="3">
        <v>39.780102756547734</v>
      </c>
    </row>
    <row r="76" spans="1:31" ht="13" x14ac:dyDescent="0.3">
      <c r="A76" s="13">
        <v>2015</v>
      </c>
      <c r="B76" s="13" t="s">
        <v>630</v>
      </c>
      <c r="C76" s="2" t="s">
        <v>165</v>
      </c>
      <c r="D76" s="2" t="str">
        <f t="shared" si="2"/>
        <v>M2</v>
      </c>
      <c r="E76" s="2" t="str">
        <f t="shared" si="3"/>
        <v>D08c_M2_09</v>
      </c>
      <c r="F76" s="21" t="s">
        <v>601</v>
      </c>
      <c r="G76" s="2">
        <v>2009</v>
      </c>
      <c r="H76" s="2" t="s">
        <v>687</v>
      </c>
      <c r="I76" s="4">
        <v>2.46</v>
      </c>
      <c r="J76" s="5">
        <v>0.156</v>
      </c>
      <c r="K76" s="4">
        <v>1.05</v>
      </c>
      <c r="L76" s="4">
        <v>0.69</v>
      </c>
      <c r="M76" s="4">
        <v>0.2</v>
      </c>
      <c r="N76" s="4">
        <v>0.67</v>
      </c>
      <c r="O76" s="4">
        <v>0.192</v>
      </c>
      <c r="P76" s="6">
        <v>15.215999999999999</v>
      </c>
      <c r="Q76" s="4">
        <v>65.459999999999994</v>
      </c>
      <c r="R76" s="4">
        <v>6.37</v>
      </c>
      <c r="S76" s="7">
        <v>414.2</v>
      </c>
      <c r="T76" s="4">
        <v>15.43</v>
      </c>
      <c r="U76" s="4">
        <v>22.532339</v>
      </c>
      <c r="V76" s="8">
        <v>91.651067926035935</v>
      </c>
      <c r="W76" s="8">
        <v>91.918623895695234</v>
      </c>
      <c r="X76" s="8">
        <v>123.52941176470588</v>
      </c>
      <c r="Y76" s="8">
        <v>105.26315789473684</v>
      </c>
      <c r="Z76" s="8">
        <v>111.66666666666667</v>
      </c>
      <c r="AA76" s="8">
        <v>101.44</v>
      </c>
      <c r="AB76" s="9">
        <v>77.759822253301166</v>
      </c>
      <c r="AC76" s="9">
        <v>21.186345470590059</v>
      </c>
      <c r="AD76" s="3">
        <v>34.534826817597377</v>
      </c>
      <c r="AE76" s="3">
        <v>44.278827711812554</v>
      </c>
    </row>
    <row r="77" spans="1:31" ht="13" x14ac:dyDescent="0.3">
      <c r="A77" s="13">
        <v>2015</v>
      </c>
      <c r="B77" s="13" t="s">
        <v>630</v>
      </c>
      <c r="C77" s="2" t="s">
        <v>178</v>
      </c>
      <c r="D77" s="2" t="str">
        <f t="shared" si="2"/>
        <v>M1</v>
      </c>
      <c r="E77" s="2" t="str">
        <f t="shared" si="3"/>
        <v>G08a_M1_09</v>
      </c>
      <c r="F77" s="21" t="s">
        <v>608</v>
      </c>
      <c r="G77" s="2">
        <v>2009</v>
      </c>
      <c r="H77" s="2" t="s">
        <v>699</v>
      </c>
      <c r="I77" s="4">
        <v>2.56</v>
      </c>
      <c r="J77" s="5">
        <v>0.156</v>
      </c>
      <c r="K77" s="4">
        <v>0.86</v>
      </c>
      <c r="L77" s="4">
        <v>0.76</v>
      </c>
      <c r="M77" s="4">
        <v>0.2</v>
      </c>
      <c r="N77" s="4">
        <v>0.61699999999999999</v>
      </c>
      <c r="O77" s="4">
        <v>0.191</v>
      </c>
      <c r="P77" s="6">
        <v>15.946</v>
      </c>
      <c r="Q77" s="4">
        <v>53.77</v>
      </c>
      <c r="R77" s="4">
        <v>6.26</v>
      </c>
      <c r="S77" s="7">
        <v>393.6</v>
      </c>
      <c r="T77" s="4">
        <v>15.52</v>
      </c>
      <c r="U77" s="4">
        <v>23.385556999999999</v>
      </c>
      <c r="V77" s="8">
        <v>95.376721093760978</v>
      </c>
      <c r="W77" s="8">
        <v>91.918623895695234</v>
      </c>
      <c r="X77" s="8">
        <v>101.17647058823529</v>
      </c>
      <c r="Y77" s="8">
        <v>105.26315789473684</v>
      </c>
      <c r="Z77" s="8">
        <v>102.83333333333333</v>
      </c>
      <c r="AA77" s="8">
        <v>106.30666666666666</v>
      </c>
      <c r="AB77" s="9">
        <v>76.393501186993873</v>
      </c>
      <c r="AC77" s="9">
        <v>21.565269720490253</v>
      </c>
      <c r="AD77" s="3">
        <v>28.791565471842258</v>
      </c>
      <c r="AE77" s="3">
        <v>49.643164807667496</v>
      </c>
    </row>
    <row r="78" spans="1:31" ht="13" x14ac:dyDescent="0.3">
      <c r="A78" s="13">
        <v>2015</v>
      </c>
      <c r="B78" s="13" t="s">
        <v>630</v>
      </c>
      <c r="C78" s="2" t="s">
        <v>179</v>
      </c>
      <c r="D78" s="2" t="str">
        <f t="shared" si="2"/>
        <v>M2</v>
      </c>
      <c r="E78" s="2" t="str">
        <f t="shared" si="3"/>
        <v>G08a_M2_09</v>
      </c>
      <c r="F78" s="21" t="s">
        <v>608</v>
      </c>
      <c r="G78" s="2">
        <v>2009</v>
      </c>
      <c r="H78" s="2" t="s">
        <v>699</v>
      </c>
      <c r="I78" s="4">
        <v>2.5499999999999998</v>
      </c>
      <c r="J78" s="5">
        <v>0.157</v>
      </c>
      <c r="K78" s="4">
        <v>0.9</v>
      </c>
      <c r="L78" s="4">
        <v>0.77</v>
      </c>
      <c r="M78" s="4">
        <v>0.19</v>
      </c>
      <c r="N78" s="4">
        <v>0.56399999999999995</v>
      </c>
      <c r="O78" s="4">
        <v>0.20899999999999999</v>
      </c>
      <c r="P78" s="6">
        <v>15.877000000000001</v>
      </c>
      <c r="Q78" s="4">
        <v>49.34</v>
      </c>
      <c r="R78" s="4">
        <v>7.05</v>
      </c>
      <c r="S78" s="7">
        <v>280.16000000000003</v>
      </c>
      <c r="T78" s="4">
        <v>15.33</v>
      </c>
      <c r="U78" s="4">
        <v>23.385556999999999</v>
      </c>
      <c r="V78" s="8">
        <v>95.004155776988455</v>
      </c>
      <c r="W78" s="8">
        <v>92.507845843744562</v>
      </c>
      <c r="X78" s="8">
        <v>105.88235294117648</v>
      </c>
      <c r="Y78" s="8">
        <v>100</v>
      </c>
      <c r="Z78" s="8">
        <v>94</v>
      </c>
      <c r="AA78" s="8">
        <v>105.84666666666666</v>
      </c>
      <c r="AB78" s="9">
        <v>77.091797856820108</v>
      </c>
      <c r="AC78" s="9">
        <v>20.301435153936438</v>
      </c>
      <c r="AD78" s="3">
        <v>29.85778442480947</v>
      </c>
      <c r="AE78" s="3">
        <v>49.840780421254088</v>
      </c>
    </row>
    <row r="79" spans="1:31" ht="13" x14ac:dyDescent="0.3">
      <c r="A79" s="13">
        <v>2015</v>
      </c>
      <c r="B79" s="13" t="s">
        <v>630</v>
      </c>
      <c r="C79" s="2" t="s">
        <v>182</v>
      </c>
      <c r="D79" s="2" t="str">
        <f t="shared" si="2"/>
        <v>M1</v>
      </c>
      <c r="E79" s="2" t="str">
        <f t="shared" si="3"/>
        <v>G08c_M1_09</v>
      </c>
      <c r="F79" s="21" t="s">
        <v>610</v>
      </c>
      <c r="G79" s="2">
        <v>2009</v>
      </c>
      <c r="H79" s="2" t="s">
        <v>703</v>
      </c>
      <c r="I79" s="4">
        <v>2.52</v>
      </c>
      <c r="J79" s="5">
        <v>0.159</v>
      </c>
      <c r="K79" s="4">
        <v>1.0900000000000001</v>
      </c>
      <c r="L79" s="4">
        <v>0.68</v>
      </c>
      <c r="M79" s="4">
        <v>0.19</v>
      </c>
      <c r="N79" s="4">
        <v>0.63</v>
      </c>
      <c r="O79" s="4">
        <v>0.17</v>
      </c>
      <c r="P79" s="6">
        <v>11.992000000000001</v>
      </c>
      <c r="Q79" s="4">
        <v>50.67</v>
      </c>
      <c r="R79" s="4">
        <v>6.1</v>
      </c>
      <c r="S79" s="7">
        <v>249.25</v>
      </c>
      <c r="T79" s="4">
        <v>15.06</v>
      </c>
      <c r="U79" s="4">
        <v>25.073846</v>
      </c>
      <c r="V79" s="8">
        <v>93.886459826670958</v>
      </c>
      <c r="W79" s="8">
        <v>93.686289739843218</v>
      </c>
      <c r="X79" s="8">
        <v>128.23529411764707</v>
      </c>
      <c r="Y79" s="8">
        <v>100</v>
      </c>
      <c r="Z79" s="8">
        <v>105</v>
      </c>
      <c r="AA79" s="8">
        <v>79.946666666666673</v>
      </c>
      <c r="AB79" s="9">
        <v>77.460114931111406</v>
      </c>
      <c r="AC79" s="9">
        <v>20.204903342610542</v>
      </c>
      <c r="AD79" s="3">
        <v>35.989151160509927</v>
      </c>
      <c r="AE79" s="3">
        <v>43.805945496879545</v>
      </c>
    </row>
    <row r="80" spans="1:31" ht="13" x14ac:dyDescent="0.3">
      <c r="A80" s="13">
        <v>2015</v>
      </c>
      <c r="B80" s="13" t="s">
        <v>630</v>
      </c>
      <c r="C80" s="2" t="s">
        <v>183</v>
      </c>
      <c r="D80" s="2" t="str">
        <f t="shared" si="2"/>
        <v>M2</v>
      </c>
      <c r="E80" s="2" t="str">
        <f t="shared" si="3"/>
        <v>G08c_M2_09</v>
      </c>
      <c r="F80" s="21" t="s">
        <v>610</v>
      </c>
      <c r="G80" s="2">
        <v>2009</v>
      </c>
      <c r="H80" s="2" t="s">
        <v>703</v>
      </c>
      <c r="I80" s="4">
        <v>2.46</v>
      </c>
      <c r="J80" s="5">
        <v>0.14899999999999999</v>
      </c>
      <c r="K80" s="4">
        <v>0.95</v>
      </c>
      <c r="L80" s="4">
        <v>0.7</v>
      </c>
      <c r="M80" s="4">
        <v>0.19</v>
      </c>
      <c r="N80" s="4">
        <v>0.73299999999999998</v>
      </c>
      <c r="O80" s="4">
        <v>0.18</v>
      </c>
      <c r="P80" s="6">
        <v>18.443000000000001</v>
      </c>
      <c r="Q80" s="4">
        <v>48.29</v>
      </c>
      <c r="R80" s="4">
        <v>6.78</v>
      </c>
      <c r="S80" s="7">
        <v>594.32000000000005</v>
      </c>
      <c r="T80" s="4">
        <v>15.31</v>
      </c>
      <c r="U80" s="4">
        <v>25.073846</v>
      </c>
      <c r="V80" s="8">
        <v>91.651067926035935</v>
      </c>
      <c r="W80" s="8">
        <v>87.794070259349937</v>
      </c>
      <c r="X80" s="8">
        <v>111.76470588235294</v>
      </c>
      <c r="Y80" s="8">
        <v>100</v>
      </c>
      <c r="Z80" s="8">
        <v>122.16666666666667</v>
      </c>
      <c r="AA80" s="8">
        <v>122.95333333333333</v>
      </c>
      <c r="AB80" s="9">
        <v>74.877556263280823</v>
      </c>
      <c r="AC80" s="9">
        <v>20.901779026916582</v>
      </c>
      <c r="AD80" s="3">
        <v>32.448541865315512</v>
      </c>
      <c r="AE80" s="3">
        <v>46.649679107767923</v>
      </c>
    </row>
    <row r="81" spans="1:31" ht="13" x14ac:dyDescent="0.3">
      <c r="A81" s="13">
        <v>2015</v>
      </c>
      <c r="B81" s="13" t="s">
        <v>630</v>
      </c>
      <c r="C81" s="2" t="s">
        <v>184</v>
      </c>
      <c r="D81" s="2" t="str">
        <f t="shared" si="2"/>
        <v>M2</v>
      </c>
      <c r="E81" s="2" t="str">
        <f t="shared" si="3"/>
        <v>H08a_M2_09</v>
      </c>
      <c r="F81" s="21" t="s">
        <v>611</v>
      </c>
      <c r="G81" s="2">
        <v>2009</v>
      </c>
      <c r="H81" s="2" t="s">
        <v>705</v>
      </c>
      <c r="I81" s="4">
        <v>2.6</v>
      </c>
      <c r="J81" s="5">
        <v>0.157</v>
      </c>
      <c r="K81" s="4">
        <v>0.9</v>
      </c>
      <c r="L81" s="4">
        <v>0.62</v>
      </c>
      <c r="M81" s="4">
        <v>0.2</v>
      </c>
      <c r="N81" s="4">
        <v>0.57699999999999996</v>
      </c>
      <c r="O81" s="4">
        <v>0.20399999999999999</v>
      </c>
      <c r="P81" s="6">
        <v>15.951000000000001</v>
      </c>
      <c r="Q81" s="4">
        <v>54.76</v>
      </c>
      <c r="R81" s="4">
        <v>6.93</v>
      </c>
      <c r="S81" s="7">
        <v>616.67999999999995</v>
      </c>
      <c r="T81" s="4">
        <v>15.24</v>
      </c>
      <c r="U81" s="4">
        <v>20.374224999999999</v>
      </c>
      <c r="V81" s="8">
        <v>96.866982360850983</v>
      </c>
      <c r="W81" s="8">
        <v>92.507845843744562</v>
      </c>
      <c r="X81" s="8">
        <v>105.88235294117648</v>
      </c>
      <c r="Y81" s="8">
        <v>105.26315789473684</v>
      </c>
      <c r="Z81" s="8">
        <v>96.166666666666671</v>
      </c>
      <c r="AA81" s="8">
        <v>106.34000000000002</v>
      </c>
      <c r="AB81" s="9">
        <v>70.430491145695399</v>
      </c>
      <c r="AC81" s="9">
        <v>23.391097111365301</v>
      </c>
      <c r="AD81" s="3">
        <v>32.681729800355157</v>
      </c>
      <c r="AE81" s="3">
        <v>43.927173088279545</v>
      </c>
    </row>
    <row r="82" spans="1:31" ht="13" x14ac:dyDescent="0.3">
      <c r="A82" s="13">
        <v>2015</v>
      </c>
      <c r="B82" s="13" t="s">
        <v>630</v>
      </c>
      <c r="C82" s="2" t="s">
        <v>185</v>
      </c>
      <c r="D82" s="2" t="str">
        <f t="shared" si="2"/>
        <v>M2</v>
      </c>
      <c r="E82" s="2" t="str">
        <f t="shared" si="3"/>
        <v>H08b_M2_09</v>
      </c>
      <c r="F82" s="21" t="s">
        <v>612</v>
      </c>
      <c r="G82" s="2">
        <v>2009</v>
      </c>
      <c r="H82" s="2" t="s">
        <v>704</v>
      </c>
      <c r="I82" s="4">
        <v>2.54</v>
      </c>
      <c r="J82" s="5">
        <v>0.153</v>
      </c>
      <c r="K82" s="4">
        <v>1.01</v>
      </c>
      <c r="L82" s="4">
        <v>0.56000000000000005</v>
      </c>
      <c r="M82" s="4">
        <v>0.23</v>
      </c>
      <c r="N82" s="4">
        <v>0.67</v>
      </c>
      <c r="O82" s="4">
        <v>0.17299999999999999</v>
      </c>
      <c r="P82" s="6">
        <v>11.272</v>
      </c>
      <c r="Q82" s="4">
        <v>53.32</v>
      </c>
      <c r="R82" s="4">
        <v>7.86</v>
      </c>
      <c r="S82" s="7">
        <v>567.98</v>
      </c>
      <c r="T82" s="4">
        <v>16.47</v>
      </c>
      <c r="U82" s="4">
        <v>19.562446999999999</v>
      </c>
      <c r="V82" s="8">
        <v>94.631590460215961</v>
      </c>
      <c r="W82" s="8">
        <v>90.150958051547249</v>
      </c>
      <c r="X82" s="8">
        <v>118.82352941176471</v>
      </c>
      <c r="Y82" s="8">
        <v>121.05263157894737</v>
      </c>
      <c r="Z82" s="8">
        <v>111.66666666666667</v>
      </c>
      <c r="AA82" s="8">
        <v>75.146666666666675</v>
      </c>
      <c r="AB82" s="9">
        <v>72.720948089369244</v>
      </c>
      <c r="AC82" s="9">
        <v>26.052512741725248</v>
      </c>
      <c r="AD82" s="3">
        <v>35.520991852706544</v>
      </c>
      <c r="AE82" s="3">
        <v>38.426495405568204</v>
      </c>
    </row>
    <row r="83" spans="1:31" ht="13" x14ac:dyDescent="0.3">
      <c r="A83" s="13">
        <v>2015</v>
      </c>
      <c r="B83" s="13" t="s">
        <v>630</v>
      </c>
      <c r="C83" s="2" t="s">
        <v>201</v>
      </c>
      <c r="D83" s="2" t="str">
        <f t="shared" si="2"/>
        <v>M1</v>
      </c>
      <c r="E83" s="2" t="str">
        <f t="shared" si="3"/>
        <v>F09a_M1_10</v>
      </c>
      <c r="F83" s="21" t="s">
        <v>622</v>
      </c>
      <c r="G83" s="2">
        <v>2010</v>
      </c>
      <c r="H83" s="2" t="s">
        <v>723</v>
      </c>
      <c r="I83" s="4">
        <v>2.66</v>
      </c>
      <c r="J83" s="5">
        <v>0.16700000000000001</v>
      </c>
      <c r="K83" s="4">
        <v>0.89</v>
      </c>
      <c r="L83" s="4">
        <v>0.88</v>
      </c>
      <c r="M83" s="4">
        <v>0.19</v>
      </c>
      <c r="N83" s="4">
        <v>0.61699999999999999</v>
      </c>
      <c r="O83" s="4">
        <v>0.22500000000000001</v>
      </c>
      <c r="P83" s="6">
        <v>21.274999999999999</v>
      </c>
      <c r="Q83" s="4">
        <v>48.62</v>
      </c>
      <c r="R83" s="4">
        <v>6.65</v>
      </c>
      <c r="S83" s="7">
        <v>556.66999999999996</v>
      </c>
      <c r="T83" s="4">
        <v>15.42</v>
      </c>
      <c r="U83" s="4">
        <v>22.068159999999999</v>
      </c>
      <c r="V83" s="8">
        <v>97.77266596403193</v>
      </c>
      <c r="W83" s="8">
        <v>97.380032166581429</v>
      </c>
      <c r="X83" s="8">
        <v>104.70588235294119</v>
      </c>
      <c r="Y83" s="8">
        <v>100</v>
      </c>
      <c r="Z83" s="8">
        <v>102.83333333333333</v>
      </c>
      <c r="AA83" s="8">
        <v>141.83333333333331</v>
      </c>
      <c r="AB83" s="9">
        <v>82.325065337204606</v>
      </c>
      <c r="AC83" s="9">
        <v>19.010906686560698</v>
      </c>
      <c r="AD83" s="3">
        <v>27.649110564761575</v>
      </c>
      <c r="AE83" s="3">
        <v>53.33998274867772</v>
      </c>
    </row>
    <row r="84" spans="1:31" ht="13" x14ac:dyDescent="0.3">
      <c r="A84" s="13">
        <v>2015</v>
      </c>
      <c r="B84" s="13" t="s">
        <v>630</v>
      </c>
      <c r="C84" s="2" t="s">
        <v>202</v>
      </c>
      <c r="D84" s="2" t="str">
        <f t="shared" si="2"/>
        <v>M2</v>
      </c>
      <c r="E84" s="2" t="str">
        <f t="shared" si="3"/>
        <v>F09a_M2_10</v>
      </c>
      <c r="F84" s="21" t="s">
        <v>622</v>
      </c>
      <c r="G84" s="2">
        <v>2010</v>
      </c>
      <c r="H84" s="2" t="s">
        <v>723</v>
      </c>
      <c r="I84" s="4">
        <v>2.62</v>
      </c>
      <c r="J84" s="5">
        <v>0.16600000000000001</v>
      </c>
      <c r="K84" s="4">
        <v>0.85</v>
      </c>
      <c r="L84" s="4">
        <v>0.78</v>
      </c>
      <c r="M84" s="4">
        <v>0.19</v>
      </c>
      <c r="N84" s="4">
        <v>0.59399999999999997</v>
      </c>
      <c r="O84" s="4">
        <v>0.20799999999999999</v>
      </c>
      <c r="P84" s="6">
        <v>20.077000000000002</v>
      </c>
      <c r="Q84" s="4">
        <v>46.51</v>
      </c>
      <c r="R84" s="4">
        <v>6.73</v>
      </c>
      <c r="S84" s="7">
        <v>718.8</v>
      </c>
      <c r="T84" s="4">
        <v>15.86</v>
      </c>
      <c r="U84" s="4">
        <v>22.068159999999999</v>
      </c>
      <c r="V84" s="8">
        <v>96.302400310437477</v>
      </c>
      <c r="W84" s="8">
        <v>96.796918201512085</v>
      </c>
      <c r="X84" s="8">
        <v>100</v>
      </c>
      <c r="Y84" s="8">
        <v>100</v>
      </c>
      <c r="Z84" s="8">
        <v>99</v>
      </c>
      <c r="AA84" s="8">
        <v>133.84666666666666</v>
      </c>
      <c r="AB84" s="9">
        <v>76.312027474311449</v>
      </c>
      <c r="AC84" s="9">
        <v>20.508878965605426</v>
      </c>
      <c r="AD84" s="3">
        <v>28.487161400737975</v>
      </c>
      <c r="AE84" s="3">
        <v>51.003959633656613</v>
      </c>
    </row>
    <row r="85" spans="1:31" ht="13" x14ac:dyDescent="0.3">
      <c r="A85" s="13">
        <v>2015</v>
      </c>
      <c r="B85" s="13" t="s">
        <v>630</v>
      </c>
      <c r="C85" s="2" t="s">
        <v>203</v>
      </c>
      <c r="D85" s="2" t="str">
        <f t="shared" si="2"/>
        <v>M1</v>
      </c>
      <c r="E85" s="2" t="str">
        <f t="shared" si="3"/>
        <v>F09b_M1_10</v>
      </c>
      <c r="F85" s="21" t="s">
        <v>623</v>
      </c>
      <c r="G85" s="2">
        <v>2010</v>
      </c>
      <c r="H85" s="2" t="s">
        <v>724</v>
      </c>
      <c r="I85" s="4">
        <v>2.63</v>
      </c>
      <c r="J85" s="5">
        <v>0.16300000000000001</v>
      </c>
      <c r="K85" s="4">
        <v>0.86</v>
      </c>
      <c r="L85" s="4">
        <v>0.8</v>
      </c>
      <c r="M85" s="4">
        <v>0.22</v>
      </c>
      <c r="N85" s="4">
        <v>0.70199999999999996</v>
      </c>
      <c r="O85" s="4">
        <v>0.21199999999999999</v>
      </c>
      <c r="P85" s="6">
        <v>13.035</v>
      </c>
      <c r="Q85" s="4">
        <v>48.96</v>
      </c>
      <c r="R85" s="4">
        <v>7.72</v>
      </c>
      <c r="S85" s="7">
        <v>404.27</v>
      </c>
      <c r="T85" s="4">
        <v>15.84</v>
      </c>
      <c r="U85" s="4">
        <v>24.524735</v>
      </c>
      <c r="V85" s="8">
        <v>96.669966723836069</v>
      </c>
      <c r="W85" s="8">
        <v>95.047576306304023</v>
      </c>
      <c r="X85" s="8">
        <v>101.17647058823529</v>
      </c>
      <c r="Y85" s="8">
        <v>115.78947368421053</v>
      </c>
      <c r="Z85" s="8">
        <v>117</v>
      </c>
      <c r="AA85" s="8">
        <v>86.9</v>
      </c>
      <c r="AB85" s="9">
        <v>80.036955629015935</v>
      </c>
      <c r="AC85" s="9">
        <v>22.641929463046065</v>
      </c>
      <c r="AD85" s="3">
        <v>27.480911458496415</v>
      </c>
      <c r="AE85" s="3">
        <v>49.87715907845751</v>
      </c>
    </row>
    <row r="86" spans="1:31" ht="13" x14ac:dyDescent="0.3">
      <c r="A86" s="13">
        <v>2015</v>
      </c>
      <c r="B86" s="13" t="s">
        <v>630</v>
      </c>
      <c r="C86" s="2" t="s">
        <v>204</v>
      </c>
      <c r="D86" s="2" t="str">
        <f t="shared" si="2"/>
        <v>M2</v>
      </c>
      <c r="E86" s="2" t="str">
        <f t="shared" si="3"/>
        <v>F09b_M2_10</v>
      </c>
      <c r="F86" s="21" t="s">
        <v>623</v>
      </c>
      <c r="G86" s="2">
        <v>2010</v>
      </c>
      <c r="H86" s="2" t="s">
        <v>724</v>
      </c>
      <c r="I86" s="4">
        <v>2.5299999999999998</v>
      </c>
      <c r="J86" s="5">
        <v>0.16</v>
      </c>
      <c r="K86" s="4">
        <v>0.87</v>
      </c>
      <c r="L86" s="4">
        <v>0.71</v>
      </c>
      <c r="M86" s="4">
        <v>0.2</v>
      </c>
      <c r="N86" s="4">
        <v>0.68899999999999995</v>
      </c>
      <c r="O86" s="4">
        <v>0.20100000000000001</v>
      </c>
      <c r="P86" s="6">
        <v>13.134</v>
      </c>
      <c r="Q86" s="4">
        <v>51.14</v>
      </c>
      <c r="R86" s="4">
        <v>7.34</v>
      </c>
      <c r="S86" s="7">
        <v>454.78</v>
      </c>
      <c r="T86" s="4">
        <v>16.420000000000002</v>
      </c>
      <c r="U86" s="4">
        <v>24.524735</v>
      </c>
      <c r="V86" s="8">
        <v>92.994302589849909</v>
      </c>
      <c r="W86" s="8">
        <v>93.298234411095976</v>
      </c>
      <c r="X86" s="8">
        <v>102.35294117647058</v>
      </c>
      <c r="Y86" s="8">
        <v>105.26315789473684</v>
      </c>
      <c r="Z86" s="8">
        <v>114.83333333333331</v>
      </c>
      <c r="AA86" s="8">
        <v>87.56</v>
      </c>
      <c r="AB86" s="9">
        <v>74.154245682657276</v>
      </c>
      <c r="AC86" s="9">
        <v>22.216481913124085</v>
      </c>
      <c r="AD86" s="3">
        <v>30.005887297958306</v>
      </c>
      <c r="AE86" s="3">
        <v>47.777630788917605</v>
      </c>
    </row>
    <row r="87" spans="1:31" ht="13" x14ac:dyDescent="0.3">
      <c r="A87" s="13">
        <v>2015</v>
      </c>
      <c r="B87" s="13" t="s">
        <v>630</v>
      </c>
      <c r="C87" s="2" t="s">
        <v>205</v>
      </c>
      <c r="D87" s="2" t="str">
        <f t="shared" si="2"/>
        <v>M1</v>
      </c>
      <c r="E87" s="2" t="str">
        <f t="shared" si="3"/>
        <v>F09c_M1_10</v>
      </c>
      <c r="F87" s="21" t="s">
        <v>624</v>
      </c>
      <c r="G87" s="2">
        <v>2010</v>
      </c>
      <c r="H87" s="2" t="s">
        <v>725</v>
      </c>
      <c r="I87" s="4">
        <v>2.57</v>
      </c>
      <c r="J87" s="5">
        <v>0.161</v>
      </c>
      <c r="K87" s="4">
        <v>0.92</v>
      </c>
      <c r="L87" s="4">
        <v>0.8</v>
      </c>
      <c r="M87" s="4">
        <v>0.22</v>
      </c>
      <c r="N87" s="4">
        <v>0.66</v>
      </c>
      <c r="O87" s="4">
        <v>0.22</v>
      </c>
      <c r="P87" s="6">
        <v>14.669</v>
      </c>
      <c r="Q87" s="4">
        <v>51.7</v>
      </c>
      <c r="R87" s="4">
        <v>7.39</v>
      </c>
      <c r="S87" s="7">
        <v>329.61</v>
      </c>
      <c r="T87" s="4">
        <v>16.399999999999999</v>
      </c>
      <c r="U87" s="4">
        <v>24.421634999999998</v>
      </c>
      <c r="V87" s="8">
        <v>94.464568243444376</v>
      </c>
      <c r="W87" s="8">
        <v>93.881348376165334</v>
      </c>
      <c r="X87" s="8">
        <v>108.23529411764707</v>
      </c>
      <c r="Y87" s="8">
        <v>115.78947368421053</v>
      </c>
      <c r="Z87" s="8">
        <v>110.00000000000001</v>
      </c>
      <c r="AA87" s="8">
        <v>97.793333333333337</v>
      </c>
      <c r="AB87" s="9">
        <v>81.571482483235869</v>
      </c>
      <c r="AC87" s="9">
        <v>22.215988340797391</v>
      </c>
      <c r="AD87" s="3">
        <v>28.845144220029983</v>
      </c>
      <c r="AE87" s="3">
        <v>48.93886743917264</v>
      </c>
    </row>
    <row r="88" spans="1:31" ht="13" x14ac:dyDescent="0.3">
      <c r="A88" s="13">
        <v>2015</v>
      </c>
      <c r="B88" s="13" t="s">
        <v>630</v>
      </c>
      <c r="C88" s="2" t="s">
        <v>206</v>
      </c>
      <c r="D88" s="2" t="str">
        <f t="shared" si="2"/>
        <v>M2</v>
      </c>
      <c r="E88" s="2" t="str">
        <f t="shared" si="3"/>
        <v>F09c_M2_10</v>
      </c>
      <c r="F88" s="21" t="s">
        <v>624</v>
      </c>
      <c r="G88" s="2">
        <v>2010</v>
      </c>
      <c r="H88" s="2" t="s">
        <v>725</v>
      </c>
      <c r="I88" s="4">
        <v>2.7</v>
      </c>
      <c r="J88" s="5">
        <v>0.16700000000000001</v>
      </c>
      <c r="K88" s="4">
        <v>0.84</v>
      </c>
      <c r="L88" s="4">
        <v>0.83</v>
      </c>
      <c r="M88" s="4">
        <v>0.18</v>
      </c>
      <c r="N88" s="4">
        <v>0.55100000000000005</v>
      </c>
      <c r="O88" s="4">
        <v>0.2</v>
      </c>
      <c r="P88" s="6">
        <v>15.752000000000001</v>
      </c>
      <c r="Q88" s="4">
        <v>43.36</v>
      </c>
      <c r="R88" s="4">
        <v>7.08</v>
      </c>
      <c r="S88" s="7">
        <v>330.43</v>
      </c>
      <c r="T88" s="4">
        <v>15.34</v>
      </c>
      <c r="U88" s="4">
        <v>24.421634999999998</v>
      </c>
      <c r="V88" s="8">
        <v>99.242931617626411</v>
      </c>
      <c r="W88" s="8">
        <v>97.380032166581429</v>
      </c>
      <c r="X88" s="8">
        <v>98.82352941176471</v>
      </c>
      <c r="Y88" s="8">
        <v>94.73684210526315</v>
      </c>
      <c r="Z88" s="8">
        <v>91.833333333333343</v>
      </c>
      <c r="AA88" s="8">
        <v>105.01333333333334</v>
      </c>
      <c r="AB88" s="9">
        <v>77.727559749652997</v>
      </c>
      <c r="AC88" s="9">
        <v>19.075625389072158</v>
      </c>
      <c r="AD88" s="3">
        <v>27.63932899511256</v>
      </c>
      <c r="AE88" s="3">
        <v>53.285045615815271</v>
      </c>
    </row>
    <row r="89" spans="1:31" ht="13" x14ac:dyDescent="0.3">
      <c r="A89" s="13">
        <v>2015</v>
      </c>
      <c r="B89" s="13" t="s">
        <v>630</v>
      </c>
      <c r="C89" s="2" t="s">
        <v>207</v>
      </c>
      <c r="D89" s="2" t="str">
        <f t="shared" si="2"/>
        <v>M1</v>
      </c>
      <c r="E89" s="2" t="str">
        <f t="shared" si="3"/>
        <v>G09a_M1_10</v>
      </c>
      <c r="F89" s="21" t="s">
        <v>625</v>
      </c>
      <c r="G89" s="2">
        <v>2010</v>
      </c>
      <c r="H89" s="2" t="s">
        <v>726</v>
      </c>
      <c r="I89" s="4">
        <v>2.4700000000000002</v>
      </c>
      <c r="J89" s="5">
        <v>0.157</v>
      </c>
      <c r="K89" s="4">
        <v>0.85</v>
      </c>
      <c r="L89" s="4">
        <v>0.8</v>
      </c>
      <c r="M89" s="4">
        <v>0.21</v>
      </c>
      <c r="N89" s="4">
        <v>0.67200000000000004</v>
      </c>
      <c r="O89" s="4">
        <v>0.20200000000000001</v>
      </c>
      <c r="P89" s="6">
        <v>13.474</v>
      </c>
      <c r="Q89" s="4">
        <v>49.58</v>
      </c>
      <c r="R89" s="4">
        <v>7.73</v>
      </c>
      <c r="S89" s="7">
        <v>417.34</v>
      </c>
      <c r="T89" s="4">
        <v>18.010000000000002</v>
      </c>
      <c r="U89" s="4">
        <v>23.090267999999998</v>
      </c>
      <c r="V89" s="8">
        <v>90.78890410945823</v>
      </c>
      <c r="W89" s="8">
        <v>91.548892515887928</v>
      </c>
      <c r="X89" s="8">
        <v>100</v>
      </c>
      <c r="Y89" s="8">
        <v>110.52631578947367</v>
      </c>
      <c r="Z89" s="8">
        <v>112.00000000000001</v>
      </c>
      <c r="AA89" s="8">
        <v>89.826666666666668</v>
      </c>
      <c r="AB89" s="9">
        <v>78.957477924317544</v>
      </c>
      <c r="AC89" s="9">
        <v>21.908232460865705</v>
      </c>
      <c r="AD89" s="3">
        <v>27.532706218934749</v>
      </c>
      <c r="AE89" s="3">
        <v>50.559061320199547</v>
      </c>
    </row>
    <row r="90" spans="1:31" ht="13" x14ac:dyDescent="0.3">
      <c r="A90" s="13">
        <v>2015</v>
      </c>
      <c r="B90" s="13" t="s">
        <v>630</v>
      </c>
      <c r="C90" s="2" t="s">
        <v>208</v>
      </c>
      <c r="D90" s="2" t="str">
        <f t="shared" si="2"/>
        <v>M2</v>
      </c>
      <c r="E90" s="2" t="str">
        <f t="shared" si="3"/>
        <v>G09a_M2_10</v>
      </c>
      <c r="F90" s="21" t="s">
        <v>625</v>
      </c>
      <c r="G90" s="2">
        <v>2010</v>
      </c>
      <c r="H90" s="2" t="s">
        <v>726</v>
      </c>
      <c r="I90" s="4">
        <v>2.4</v>
      </c>
      <c r="J90" s="5">
        <v>0.156</v>
      </c>
      <c r="K90" s="4">
        <v>0.88</v>
      </c>
      <c r="L90" s="4">
        <v>0.76</v>
      </c>
      <c r="M90" s="4">
        <v>0.17</v>
      </c>
      <c r="N90" s="4">
        <v>0.57999999999999996</v>
      </c>
      <c r="O90" s="4">
        <v>0.20100000000000001</v>
      </c>
      <c r="P90" s="6">
        <v>14.688000000000001</v>
      </c>
      <c r="Q90" s="4">
        <v>48.33</v>
      </c>
      <c r="R90" s="4">
        <v>7.58</v>
      </c>
      <c r="S90" s="7">
        <v>337.3</v>
      </c>
      <c r="T90" s="4">
        <v>16.36</v>
      </c>
      <c r="U90" s="4">
        <v>23.090267999999998</v>
      </c>
      <c r="V90" s="8">
        <v>88.215939215667902</v>
      </c>
      <c r="W90" s="8">
        <v>90.965778550818584</v>
      </c>
      <c r="X90" s="8">
        <v>103.5294117647059</v>
      </c>
      <c r="Y90" s="8">
        <v>89.473684210526315</v>
      </c>
      <c r="Z90" s="8">
        <v>96.666666666666671</v>
      </c>
      <c r="AA90" s="8">
        <v>97.92</v>
      </c>
      <c r="AB90" s="9">
        <v>74.43384045141535</v>
      </c>
      <c r="AC90" s="9">
        <v>18.813075891275886</v>
      </c>
      <c r="AD90" s="3">
        <v>30.236776344467959</v>
      </c>
      <c r="AE90" s="3">
        <v>50.950147764256158</v>
      </c>
    </row>
    <row r="91" spans="1:31" ht="13" x14ac:dyDescent="0.3">
      <c r="A91" s="13">
        <v>2015</v>
      </c>
      <c r="B91" s="13" t="s">
        <v>630</v>
      </c>
      <c r="C91" s="2" t="s">
        <v>239</v>
      </c>
      <c r="D91" s="2" t="str">
        <f t="shared" si="2"/>
        <v>M1</v>
      </c>
      <c r="E91" s="2" t="str">
        <f t="shared" si="3"/>
        <v>G06a_M1_11</v>
      </c>
      <c r="F91" s="21" t="s">
        <v>443</v>
      </c>
      <c r="G91" s="2">
        <v>2011</v>
      </c>
      <c r="H91" s="2" t="s">
        <v>759</v>
      </c>
      <c r="I91" s="4">
        <v>2.63</v>
      </c>
      <c r="J91" s="5">
        <v>0.16600000000000001</v>
      </c>
      <c r="K91" s="4">
        <v>0.76</v>
      </c>
      <c r="L91" s="4">
        <v>0.97</v>
      </c>
      <c r="M91" s="4">
        <v>0.19</v>
      </c>
      <c r="N91" s="4">
        <v>0.60699999999999998</v>
      </c>
      <c r="O91" s="4">
        <v>0.21099999999999999</v>
      </c>
      <c r="P91" s="6">
        <v>14.837</v>
      </c>
      <c r="Q91" s="4">
        <v>61.69</v>
      </c>
      <c r="R91" s="4">
        <v>5.96</v>
      </c>
      <c r="S91" s="7">
        <v>385.42</v>
      </c>
      <c r="T91" s="4">
        <v>16.5</v>
      </c>
      <c r="U91" s="4">
        <v>25.949214999999999</v>
      </c>
      <c r="V91" s="8">
        <v>95.260921997486165</v>
      </c>
      <c r="W91" s="8">
        <v>95.703255770053701</v>
      </c>
      <c r="X91" s="8">
        <v>89.411764705882362</v>
      </c>
      <c r="Y91" s="8">
        <v>100</v>
      </c>
      <c r="Z91" s="8">
        <v>101.16666666666667</v>
      </c>
      <c r="AA91" s="8">
        <v>98.913333333333327</v>
      </c>
      <c r="AB91" s="9">
        <v>83.491275117133242</v>
      </c>
      <c r="AC91" s="9">
        <v>18.745361511066928</v>
      </c>
      <c r="AD91" s="3">
        <v>23.280684270521995</v>
      </c>
      <c r="AE91" s="3">
        <v>57.973954218411059</v>
      </c>
    </row>
    <row r="92" spans="1:31" ht="13" x14ac:dyDescent="0.3">
      <c r="A92" s="13">
        <v>2015</v>
      </c>
      <c r="B92" s="13" t="s">
        <v>630</v>
      </c>
      <c r="C92" s="2" t="s">
        <v>240</v>
      </c>
      <c r="D92" s="2" t="str">
        <f t="shared" si="2"/>
        <v>M2</v>
      </c>
      <c r="E92" s="2" t="str">
        <f t="shared" si="3"/>
        <v>G06a_M2_11</v>
      </c>
      <c r="F92" s="21" t="s">
        <v>443</v>
      </c>
      <c r="G92" s="2">
        <v>2011</v>
      </c>
      <c r="H92" s="2" t="s">
        <v>759</v>
      </c>
      <c r="I92" s="4">
        <v>2.52</v>
      </c>
      <c r="J92" s="5">
        <v>0.16</v>
      </c>
      <c r="K92" s="4">
        <v>0.76</v>
      </c>
      <c r="L92" s="4">
        <v>0.86</v>
      </c>
      <c r="M92" s="4">
        <v>0.21</v>
      </c>
      <c r="N92" s="4">
        <v>0.68600000000000005</v>
      </c>
      <c r="O92" s="4">
        <v>0.21099999999999999</v>
      </c>
      <c r="P92" s="6">
        <v>13.7</v>
      </c>
      <c r="Q92" s="4">
        <v>52.73</v>
      </c>
      <c r="R92" s="4">
        <v>5.53</v>
      </c>
      <c r="S92" s="7">
        <v>377.78</v>
      </c>
      <c r="T92" s="4">
        <v>15.75</v>
      </c>
      <c r="U92" s="4">
        <v>25.949214999999999</v>
      </c>
      <c r="V92" s="8">
        <v>91.276624879720586</v>
      </c>
      <c r="W92" s="8">
        <v>92.244101947039709</v>
      </c>
      <c r="X92" s="8">
        <v>89.411764705882362</v>
      </c>
      <c r="Y92" s="8">
        <v>110.52631578947367</v>
      </c>
      <c r="Z92" s="8">
        <v>114.33333333333336</v>
      </c>
      <c r="AA92" s="8">
        <v>91.333333333333329</v>
      </c>
      <c r="AB92" s="9">
        <v>79.64969961903553</v>
      </c>
      <c r="AC92" s="9">
        <v>21.717831820626358</v>
      </c>
      <c r="AD92" s="3">
        <v>24.403532274975888</v>
      </c>
      <c r="AE92" s="3">
        <v>53.87863590439774</v>
      </c>
    </row>
    <row r="93" spans="1:31" ht="13" x14ac:dyDescent="0.3">
      <c r="A93" s="13">
        <v>2015</v>
      </c>
      <c r="B93" s="13" t="s">
        <v>630</v>
      </c>
      <c r="C93" s="2" t="s">
        <v>241</v>
      </c>
      <c r="D93" s="2" t="str">
        <f t="shared" si="2"/>
        <v>M1</v>
      </c>
      <c r="E93" s="2" t="str">
        <f t="shared" si="3"/>
        <v>G06b_M1_11</v>
      </c>
      <c r="F93" s="21" t="s">
        <v>444</v>
      </c>
      <c r="G93" s="2">
        <v>2011</v>
      </c>
      <c r="H93" s="2" t="s">
        <v>760</v>
      </c>
      <c r="I93" s="4">
        <v>2.61</v>
      </c>
      <c r="J93" s="5">
        <v>0.16200000000000001</v>
      </c>
      <c r="K93" s="4">
        <v>0.8</v>
      </c>
      <c r="L93" s="4">
        <v>0.96</v>
      </c>
      <c r="M93" s="4">
        <v>0.19</v>
      </c>
      <c r="N93" s="4">
        <v>0.69899999999999995</v>
      </c>
      <c r="O93" s="4">
        <v>0.216</v>
      </c>
      <c r="P93" s="6">
        <v>20.164000000000001</v>
      </c>
      <c r="Q93" s="4">
        <v>44.72</v>
      </c>
      <c r="R93" s="4">
        <v>6.21</v>
      </c>
      <c r="S93" s="7">
        <v>480.62</v>
      </c>
      <c r="T93" s="4">
        <v>15.21</v>
      </c>
      <c r="U93" s="4">
        <v>25.854927</v>
      </c>
      <c r="V93" s="8">
        <v>94.536504339710589</v>
      </c>
      <c r="W93" s="8">
        <v>93.397153221377707</v>
      </c>
      <c r="X93" s="8">
        <v>94.117647058823536</v>
      </c>
      <c r="Y93" s="8">
        <v>100</v>
      </c>
      <c r="Z93" s="8">
        <v>116.5</v>
      </c>
      <c r="AA93" s="8">
        <v>134.42666666666668</v>
      </c>
      <c r="AB93" s="9">
        <v>84.015291023938545</v>
      </c>
      <c r="AC93" s="9">
        <v>18.628443894155787</v>
      </c>
      <c r="AD93" s="3">
        <v>24.353135967161261</v>
      </c>
      <c r="AE93" s="3">
        <v>57.018420138682956</v>
      </c>
    </row>
    <row r="94" spans="1:31" ht="13" x14ac:dyDescent="0.3">
      <c r="A94" s="13">
        <v>2015</v>
      </c>
      <c r="B94" s="13" t="s">
        <v>630</v>
      </c>
      <c r="C94" s="2" t="s">
        <v>242</v>
      </c>
      <c r="D94" s="2" t="str">
        <f t="shared" si="2"/>
        <v>M2</v>
      </c>
      <c r="E94" s="2" t="str">
        <f t="shared" si="3"/>
        <v>G06b_M2_11</v>
      </c>
      <c r="F94" s="21" t="s">
        <v>444</v>
      </c>
      <c r="G94" s="2">
        <v>2011</v>
      </c>
      <c r="H94" s="2" t="s">
        <v>760</v>
      </c>
      <c r="I94" s="4">
        <v>2.5</v>
      </c>
      <c r="J94" s="5">
        <v>0.16</v>
      </c>
      <c r="K94" s="4">
        <v>0.77</v>
      </c>
      <c r="L94" s="4">
        <v>0.92</v>
      </c>
      <c r="M94" s="4">
        <v>0.2</v>
      </c>
      <c r="N94" s="4">
        <v>0.71299999999999997</v>
      </c>
      <c r="O94" s="4">
        <v>0.20300000000000001</v>
      </c>
      <c r="P94" s="6">
        <v>13.108000000000001</v>
      </c>
      <c r="Q94" s="4">
        <v>53.3</v>
      </c>
      <c r="R94" s="4">
        <v>6.15</v>
      </c>
      <c r="S94" s="7">
        <v>435.97</v>
      </c>
      <c r="T94" s="4">
        <v>16.53</v>
      </c>
      <c r="U94" s="4">
        <v>25.854927</v>
      </c>
      <c r="V94" s="8">
        <v>90.552207221945011</v>
      </c>
      <c r="W94" s="8">
        <v>92.244101947039709</v>
      </c>
      <c r="X94" s="8">
        <v>90.588235294117652</v>
      </c>
      <c r="Y94" s="8">
        <v>105.26315789473684</v>
      </c>
      <c r="Z94" s="8">
        <v>118.83333333333333</v>
      </c>
      <c r="AA94" s="8">
        <v>87.38666666666667</v>
      </c>
      <c r="AB94" s="9">
        <v>82.075742841791694</v>
      </c>
      <c r="AC94" s="9">
        <v>20.072269844279266</v>
      </c>
      <c r="AD94" s="3">
        <v>23.993806144546515</v>
      </c>
      <c r="AE94" s="3">
        <v>55.933924011174227</v>
      </c>
    </row>
    <row r="95" spans="1:31" ht="13" x14ac:dyDescent="0.3">
      <c r="A95" s="13">
        <v>2015</v>
      </c>
      <c r="B95" s="13" t="s">
        <v>630</v>
      </c>
      <c r="C95" s="2" t="s">
        <v>243</v>
      </c>
      <c r="D95" s="2" t="str">
        <f t="shared" si="2"/>
        <v>M1</v>
      </c>
      <c r="E95" s="2" t="str">
        <f t="shared" si="3"/>
        <v>G06c_M1_11</v>
      </c>
      <c r="F95" s="21" t="s">
        <v>445</v>
      </c>
      <c r="G95" s="2">
        <v>2011</v>
      </c>
      <c r="H95" s="2" t="s">
        <v>762</v>
      </c>
      <c r="I95" s="4">
        <v>2.7</v>
      </c>
      <c r="J95" s="5">
        <v>0.16700000000000001</v>
      </c>
      <c r="K95" s="4">
        <v>1</v>
      </c>
      <c r="L95" s="4">
        <v>0.81</v>
      </c>
      <c r="M95" s="4">
        <v>0.18</v>
      </c>
      <c r="N95" s="4">
        <v>0.71799999999999997</v>
      </c>
      <c r="O95" s="4">
        <v>0.19</v>
      </c>
      <c r="P95" s="6">
        <v>17.739000000000001</v>
      </c>
      <c r="Q95" s="4">
        <v>51.43</v>
      </c>
      <c r="R95" s="4">
        <v>5.94</v>
      </c>
      <c r="S95" s="7">
        <v>577.80999999999995</v>
      </c>
      <c r="T95" s="4">
        <v>16.27</v>
      </c>
      <c r="U95" s="4">
        <v>24.417293999999998</v>
      </c>
      <c r="V95" s="8">
        <v>97.796383799700621</v>
      </c>
      <c r="W95" s="8">
        <v>96.2797814072227</v>
      </c>
      <c r="X95" s="8">
        <v>117.64705882352942</v>
      </c>
      <c r="Y95" s="8">
        <v>94.73684210526315</v>
      </c>
      <c r="Z95" s="8">
        <v>119.66666666666667</v>
      </c>
      <c r="AA95" s="8">
        <v>118.26</v>
      </c>
      <c r="AB95" s="9">
        <v>80.821627368890233</v>
      </c>
      <c r="AC95" s="9">
        <v>18.345359533824773</v>
      </c>
      <c r="AD95" s="3">
        <v>31.644311557350491</v>
      </c>
      <c r="AE95" s="3">
        <v>50.010328908824732</v>
      </c>
    </row>
    <row r="96" spans="1:31" ht="13" x14ac:dyDescent="0.3">
      <c r="A96" s="13">
        <v>2015</v>
      </c>
      <c r="B96" s="13" t="s">
        <v>630</v>
      </c>
      <c r="C96" s="2" t="s">
        <v>244</v>
      </c>
      <c r="D96" s="2" t="str">
        <f t="shared" si="2"/>
        <v>M2</v>
      </c>
      <c r="E96" s="2" t="str">
        <f t="shared" si="3"/>
        <v>G06c_M2_11</v>
      </c>
      <c r="F96" s="21" t="s">
        <v>445</v>
      </c>
      <c r="G96" s="2">
        <v>2011</v>
      </c>
      <c r="H96" s="2" t="s">
        <v>762</v>
      </c>
      <c r="I96" s="4">
        <v>2.35</v>
      </c>
      <c r="J96" s="5">
        <v>0.14499999999999999</v>
      </c>
      <c r="K96" s="4">
        <v>0.8</v>
      </c>
      <c r="L96" s="4">
        <v>0.71</v>
      </c>
      <c r="M96" s="4">
        <v>0.21</v>
      </c>
      <c r="N96" s="4">
        <v>0.64</v>
      </c>
      <c r="O96" s="4">
        <v>0.219</v>
      </c>
      <c r="P96" s="6">
        <v>17.343</v>
      </c>
      <c r="Q96" s="4">
        <v>52.51</v>
      </c>
      <c r="R96" s="4">
        <v>5.69</v>
      </c>
      <c r="S96" s="7">
        <v>620.80999999999995</v>
      </c>
      <c r="T96" s="4">
        <v>15.41</v>
      </c>
      <c r="U96" s="4">
        <v>24.417293999999998</v>
      </c>
      <c r="V96" s="8">
        <v>85.119074788628325</v>
      </c>
      <c r="W96" s="8">
        <v>83.59621738950473</v>
      </c>
      <c r="X96" s="8">
        <v>94.117647058823536</v>
      </c>
      <c r="Y96" s="8">
        <v>110.52631578947367</v>
      </c>
      <c r="Z96" s="8">
        <v>106.66666666666667</v>
      </c>
      <c r="AA96" s="8">
        <v>115.61999999999999</v>
      </c>
      <c r="AB96" s="9">
        <v>73.187687581729051</v>
      </c>
      <c r="AC96" s="9">
        <v>23.635379638930711</v>
      </c>
      <c r="AD96" s="3">
        <v>27.956011089184642</v>
      </c>
      <c r="AE96" s="3">
        <v>48.408609271884664</v>
      </c>
    </row>
    <row r="97" spans="1:31" ht="13" x14ac:dyDescent="0.3">
      <c r="A97" s="13">
        <v>2015</v>
      </c>
      <c r="B97" s="13" t="s">
        <v>630</v>
      </c>
      <c r="C97" s="2" t="s">
        <v>246</v>
      </c>
      <c r="D97" s="2" t="str">
        <f t="shared" si="2"/>
        <v>M2</v>
      </c>
      <c r="E97" s="2" t="str">
        <f t="shared" si="3"/>
        <v>G07c_M2_11</v>
      </c>
      <c r="F97" s="21" t="s">
        <v>446</v>
      </c>
      <c r="G97" s="2">
        <v>2011</v>
      </c>
      <c r="H97" s="2" t="s">
        <v>761</v>
      </c>
      <c r="I97" s="4">
        <v>2.46</v>
      </c>
      <c r="J97" s="5">
        <v>0.159</v>
      </c>
      <c r="K97" s="4">
        <v>0.77</v>
      </c>
      <c r="L97" s="4">
        <v>0.87</v>
      </c>
      <c r="M97" s="4">
        <v>0.19</v>
      </c>
      <c r="N97" s="4">
        <v>0.54800000000000004</v>
      </c>
      <c r="O97" s="4">
        <v>0.214</v>
      </c>
      <c r="P97" s="6">
        <v>14.62</v>
      </c>
      <c r="Q97" s="4">
        <v>69.680000000000007</v>
      </c>
      <c r="R97" s="4">
        <v>5.82</v>
      </c>
      <c r="S97" s="7">
        <v>289.07</v>
      </c>
      <c r="T97" s="4">
        <v>15.49</v>
      </c>
      <c r="U97" s="4">
        <v>27.385625000000001</v>
      </c>
      <c r="V97" s="8">
        <v>89.103371906393889</v>
      </c>
      <c r="W97" s="8">
        <v>91.667576309870711</v>
      </c>
      <c r="X97" s="8">
        <v>90.588235294117652</v>
      </c>
      <c r="Y97" s="8">
        <v>100</v>
      </c>
      <c r="Z97" s="8">
        <v>91.333333333333343</v>
      </c>
      <c r="AA97" s="8">
        <v>97.466666666666654</v>
      </c>
      <c r="AB97" s="9">
        <v>78.75700963275672</v>
      </c>
      <c r="AC97" s="9">
        <v>19.872188423462713</v>
      </c>
      <c r="AD97" s="3">
        <v>25.004878576503536</v>
      </c>
      <c r="AE97" s="3">
        <v>55.122933000033747</v>
      </c>
    </row>
    <row r="98" spans="1:31" ht="13" x14ac:dyDescent="0.3">
      <c r="A98" s="13">
        <v>2015</v>
      </c>
      <c r="B98" s="13" t="s">
        <v>630</v>
      </c>
      <c r="C98" s="2" t="s">
        <v>248</v>
      </c>
      <c r="D98" s="2" t="str">
        <f t="shared" si="2"/>
        <v>M1</v>
      </c>
      <c r="E98" s="2" t="str">
        <f t="shared" si="3"/>
        <v>H07a_M1_11</v>
      </c>
      <c r="F98" s="21" t="s">
        <v>447</v>
      </c>
      <c r="G98" s="2">
        <v>2011</v>
      </c>
      <c r="H98" s="2" t="s">
        <v>765</v>
      </c>
      <c r="I98" s="4">
        <v>2.64</v>
      </c>
      <c r="J98" s="5">
        <v>0.16600000000000001</v>
      </c>
      <c r="K98" s="4">
        <v>0.74</v>
      </c>
      <c r="L98" s="4">
        <v>0.98</v>
      </c>
      <c r="M98" s="4">
        <v>0.18</v>
      </c>
      <c r="N98" s="4">
        <v>0.63400000000000001</v>
      </c>
      <c r="O98" s="4">
        <v>0.21</v>
      </c>
      <c r="P98" s="6">
        <v>16.018999999999998</v>
      </c>
      <c r="Q98" s="4">
        <v>45.28</v>
      </c>
      <c r="R98" s="4">
        <v>5.79</v>
      </c>
      <c r="S98" s="7">
        <v>400</v>
      </c>
      <c r="T98" s="4">
        <v>15.13</v>
      </c>
      <c r="U98" s="4">
        <v>23.122259</v>
      </c>
      <c r="V98" s="8">
        <v>95.623130826373952</v>
      </c>
      <c r="W98" s="8">
        <v>95.703255770053701</v>
      </c>
      <c r="X98" s="8">
        <v>87.058823529411768</v>
      </c>
      <c r="Y98" s="8">
        <v>94.73684210526315</v>
      </c>
      <c r="Z98" s="8">
        <v>105.66666666666666</v>
      </c>
      <c r="AA98" s="8">
        <v>106.79333333333332</v>
      </c>
      <c r="AB98" s="9">
        <v>82.655044932739514</v>
      </c>
      <c r="AC98" s="9">
        <v>17.938430901557808</v>
      </c>
      <c r="AD98" s="3">
        <v>22.897369685597432</v>
      </c>
      <c r="AE98" s="3">
        <v>59.164199412844752</v>
      </c>
    </row>
    <row r="99" spans="1:31" ht="13" x14ac:dyDescent="0.3">
      <c r="A99" s="13">
        <v>2015</v>
      </c>
      <c r="B99" s="13" t="s">
        <v>630</v>
      </c>
      <c r="C99" s="2" t="s">
        <v>249</v>
      </c>
      <c r="D99" s="2" t="str">
        <f t="shared" si="2"/>
        <v>M2</v>
      </c>
      <c r="E99" s="2" t="str">
        <f t="shared" si="3"/>
        <v>H07a_M2_11</v>
      </c>
      <c r="F99" s="21" t="s">
        <v>447</v>
      </c>
      <c r="G99" s="2">
        <v>2011</v>
      </c>
      <c r="H99" s="2" t="s">
        <v>765</v>
      </c>
      <c r="I99" s="4">
        <v>2.4500000000000002</v>
      </c>
      <c r="J99" s="5">
        <v>0.161</v>
      </c>
      <c r="K99" s="4">
        <v>0.86</v>
      </c>
      <c r="L99" s="4">
        <v>0.77</v>
      </c>
      <c r="M99" s="4">
        <v>0.14000000000000001</v>
      </c>
      <c r="N99" s="4">
        <v>0.505</v>
      </c>
      <c r="O99" s="4">
        <v>0.22</v>
      </c>
      <c r="P99" s="6">
        <v>12.247999999999999</v>
      </c>
      <c r="Q99" s="4">
        <v>49.09</v>
      </c>
      <c r="R99" s="4">
        <v>4.95</v>
      </c>
      <c r="S99" s="7">
        <v>462.94</v>
      </c>
      <c r="T99" s="4">
        <v>14.02</v>
      </c>
      <c r="U99" s="4">
        <v>23.122259</v>
      </c>
      <c r="V99" s="8">
        <v>88.74116307750613</v>
      </c>
      <c r="W99" s="8">
        <v>92.820627584208708</v>
      </c>
      <c r="X99" s="8">
        <v>101.17647058823529</v>
      </c>
      <c r="Y99" s="8">
        <v>73.684210526315795</v>
      </c>
      <c r="Z99" s="8">
        <v>84.166666666666671</v>
      </c>
      <c r="AA99" s="8">
        <v>81.653333333333336</v>
      </c>
      <c r="AB99" s="9">
        <v>71.950163809031523</v>
      </c>
      <c r="AC99" s="9">
        <v>16.027934608375748</v>
      </c>
      <c r="AD99" s="3">
        <v>30.569610611122794</v>
      </c>
      <c r="AE99" s="3">
        <v>53.402454780501444</v>
      </c>
    </row>
    <row r="100" spans="1:31" ht="13" x14ac:dyDescent="0.3">
      <c r="A100" s="13">
        <v>2015</v>
      </c>
      <c r="B100" s="13" t="s">
        <v>630</v>
      </c>
      <c r="C100" s="2" t="s">
        <v>250</v>
      </c>
      <c r="D100" s="2" t="str">
        <f t="shared" si="2"/>
        <v>M1</v>
      </c>
      <c r="E100" s="2" t="str">
        <f t="shared" si="3"/>
        <v>H07c_M1_11</v>
      </c>
      <c r="F100" s="21" t="s">
        <v>419</v>
      </c>
      <c r="G100" s="2">
        <v>2011</v>
      </c>
      <c r="H100" s="2" t="s">
        <v>776</v>
      </c>
      <c r="I100" s="4">
        <v>2.3199999999999998</v>
      </c>
      <c r="J100" s="5">
        <v>0.14799999999999999</v>
      </c>
      <c r="K100" s="4">
        <v>0.9</v>
      </c>
      <c r="L100" s="4">
        <v>0.79</v>
      </c>
      <c r="M100" s="4">
        <v>0.25</v>
      </c>
      <c r="N100" s="4">
        <v>0.69399999999999995</v>
      </c>
      <c r="O100" s="4">
        <v>0.188</v>
      </c>
      <c r="P100" s="6">
        <v>11.173</v>
      </c>
      <c r="Q100" s="4">
        <v>43.7</v>
      </c>
      <c r="R100" s="4">
        <v>5.96</v>
      </c>
      <c r="S100" s="7">
        <v>490.39</v>
      </c>
      <c r="T100" s="4">
        <v>17.190000000000001</v>
      </c>
      <c r="U100" s="4">
        <v>21.977142000000001</v>
      </c>
      <c r="V100" s="8">
        <v>84.032448301964962</v>
      </c>
      <c r="W100" s="8">
        <v>85.325794301011726</v>
      </c>
      <c r="X100" s="8">
        <v>105.88235294117648</v>
      </c>
      <c r="Y100" s="8">
        <v>131.57894736842107</v>
      </c>
      <c r="Z100" s="8">
        <v>115.66666666666667</v>
      </c>
      <c r="AA100" s="8">
        <v>74.486666666666665</v>
      </c>
      <c r="AB100" s="9">
        <v>83.032141222806416</v>
      </c>
      <c r="AC100" s="9">
        <v>24.801336472363722</v>
      </c>
      <c r="AD100" s="3">
        <v>27.721677984352539</v>
      </c>
      <c r="AE100" s="3">
        <v>47.476985543283739</v>
      </c>
    </row>
    <row r="101" spans="1:31" ht="13" x14ac:dyDescent="0.3">
      <c r="A101" s="13">
        <v>2015</v>
      </c>
      <c r="B101" s="13" t="s">
        <v>630</v>
      </c>
      <c r="C101" s="2" t="s">
        <v>251</v>
      </c>
      <c r="D101" s="2" t="str">
        <f t="shared" si="2"/>
        <v>M2</v>
      </c>
      <c r="E101" s="2" t="str">
        <f t="shared" si="3"/>
        <v>I07a_M2_11</v>
      </c>
      <c r="F101" s="21" t="s">
        <v>374</v>
      </c>
      <c r="G101" s="2">
        <v>2011</v>
      </c>
      <c r="H101" s="2" t="s">
        <v>775</v>
      </c>
      <c r="I101" s="4">
        <v>2.3199999999999998</v>
      </c>
      <c r="J101" s="5">
        <v>0.14799999999999999</v>
      </c>
      <c r="K101" s="4">
        <v>0.83</v>
      </c>
      <c r="L101" s="4">
        <v>0.71</v>
      </c>
      <c r="M101" s="4">
        <v>0.24</v>
      </c>
      <c r="N101" s="4">
        <v>0.72099999999999997</v>
      </c>
      <c r="O101" s="4">
        <v>0.188</v>
      </c>
      <c r="P101" s="6">
        <v>15.472</v>
      </c>
      <c r="Q101" s="4">
        <v>48.5</v>
      </c>
      <c r="R101" s="4">
        <v>5.86</v>
      </c>
      <c r="S101" s="7">
        <v>687.89</v>
      </c>
      <c r="T101" s="4">
        <v>15.9</v>
      </c>
      <c r="U101" s="4">
        <v>21.779140999999999</v>
      </c>
      <c r="V101" s="8">
        <v>84.032448301964962</v>
      </c>
      <c r="W101" s="8">
        <v>85.325794301011726</v>
      </c>
      <c r="X101" s="8">
        <v>97.647058823529406</v>
      </c>
      <c r="Y101" s="8">
        <v>126.31578947368421</v>
      </c>
      <c r="Z101" s="8">
        <v>120.16666666666667</v>
      </c>
      <c r="AA101" s="8">
        <v>103.14666666666665</v>
      </c>
      <c r="AB101" s="9">
        <v>76.42612069582421</v>
      </c>
      <c r="AC101" s="9">
        <v>25.867278511444251</v>
      </c>
      <c r="AD101" s="3">
        <v>27.775348650576998</v>
      </c>
      <c r="AE101" s="3">
        <v>46.357372837978751</v>
      </c>
    </row>
    <row r="102" spans="1:31" ht="13" x14ac:dyDescent="0.3">
      <c r="A102" s="13">
        <v>2015</v>
      </c>
      <c r="B102" s="13" t="s">
        <v>630</v>
      </c>
      <c r="C102" s="2" t="s">
        <v>252</v>
      </c>
      <c r="D102" s="2" t="str">
        <f t="shared" si="2"/>
        <v>M2</v>
      </c>
      <c r="E102" s="2" t="str">
        <f t="shared" si="3"/>
        <v>I07b_M2_11</v>
      </c>
      <c r="F102" s="21" t="s">
        <v>448</v>
      </c>
      <c r="G102" s="2">
        <v>2011</v>
      </c>
      <c r="H102" s="2" t="s">
        <v>769</v>
      </c>
      <c r="I102" s="4">
        <v>2.5099999999999998</v>
      </c>
      <c r="J102" s="5">
        <v>0.157</v>
      </c>
      <c r="K102" s="4">
        <v>0.81</v>
      </c>
      <c r="L102" s="4">
        <v>0.74</v>
      </c>
      <c r="M102" s="4">
        <v>0.25</v>
      </c>
      <c r="N102" s="4">
        <v>0.67500000000000004</v>
      </c>
      <c r="O102" s="4">
        <v>0.20100000000000001</v>
      </c>
      <c r="P102" s="6">
        <v>12.922000000000001</v>
      </c>
      <c r="Q102" s="4">
        <v>47.02</v>
      </c>
      <c r="R102" s="4">
        <v>6.44</v>
      </c>
      <c r="S102" s="7">
        <v>684.97</v>
      </c>
      <c r="T102" s="4">
        <v>15.59</v>
      </c>
      <c r="U102" s="4">
        <v>21.146547000000002</v>
      </c>
      <c r="V102" s="8">
        <v>90.914416050832784</v>
      </c>
      <c r="W102" s="8">
        <v>90.514525035532714</v>
      </c>
      <c r="X102" s="8">
        <v>95.294117647058826</v>
      </c>
      <c r="Y102" s="8">
        <v>131.57894736842107</v>
      </c>
      <c r="Z102" s="8">
        <v>112.50000000000003</v>
      </c>
      <c r="AA102" s="8">
        <v>86.146666666666675</v>
      </c>
      <c r="AB102" s="9">
        <v>78.235340961436563</v>
      </c>
      <c r="AC102" s="9">
        <v>26.321967121006217</v>
      </c>
      <c r="AD102" s="3">
        <v>26.479225727642209</v>
      </c>
      <c r="AE102" s="3">
        <v>47.198807151351595</v>
      </c>
    </row>
    <row r="103" spans="1:31" ht="13" x14ac:dyDescent="0.3">
      <c r="A103" s="13">
        <v>2015</v>
      </c>
      <c r="B103" s="13" t="s">
        <v>630</v>
      </c>
      <c r="C103" s="2" t="s">
        <v>253</v>
      </c>
      <c r="D103" s="2" t="str">
        <f t="shared" si="2"/>
        <v>M1</v>
      </c>
      <c r="E103" s="2" t="str">
        <f t="shared" si="3"/>
        <v>H08a_M1_11</v>
      </c>
      <c r="F103" s="21" t="s">
        <v>611</v>
      </c>
      <c r="G103" s="2">
        <v>2011</v>
      </c>
      <c r="H103" s="2" t="s">
        <v>738</v>
      </c>
      <c r="I103" s="4">
        <v>2.4500000000000002</v>
      </c>
      <c r="J103" s="5">
        <v>0.14899999999999999</v>
      </c>
      <c r="K103" s="4">
        <v>0.86</v>
      </c>
      <c r="L103" s="4">
        <v>0.7</v>
      </c>
      <c r="M103" s="4">
        <v>0.23</v>
      </c>
      <c r="N103" s="4">
        <v>0.67</v>
      </c>
      <c r="O103" s="4">
        <v>0.19400000000000001</v>
      </c>
      <c r="P103" s="6">
        <v>15.956</v>
      </c>
      <c r="Q103" s="4">
        <v>57.27</v>
      </c>
      <c r="R103" s="4">
        <v>5.91</v>
      </c>
      <c r="S103" s="7">
        <v>707.55</v>
      </c>
      <c r="T103" s="4">
        <v>16.690000000000001</v>
      </c>
      <c r="U103" s="4">
        <v>19.750793999999999</v>
      </c>
      <c r="V103" s="8">
        <v>88.74116307750613</v>
      </c>
      <c r="W103" s="8">
        <v>85.902319938180725</v>
      </c>
      <c r="X103" s="8">
        <v>101.17647058823529</v>
      </c>
      <c r="Y103" s="8">
        <v>121.05263157894737</v>
      </c>
      <c r="Z103" s="8">
        <v>111.66666666666667</v>
      </c>
      <c r="AA103" s="8">
        <v>106.37333333333332</v>
      </c>
      <c r="AB103" s="9">
        <v>75.870658897931136</v>
      </c>
      <c r="AC103" s="9">
        <v>24.970963139220796</v>
      </c>
      <c r="AD103" s="3">
        <v>28.989974820273634</v>
      </c>
      <c r="AE103" s="3">
        <v>46.039062040505577</v>
      </c>
    </row>
    <row r="104" spans="1:31" ht="13" x14ac:dyDescent="0.3">
      <c r="A104" s="13">
        <v>2015</v>
      </c>
      <c r="B104" s="13" t="s">
        <v>630</v>
      </c>
      <c r="C104" s="2" t="s">
        <v>254</v>
      </c>
      <c r="D104" s="2" t="str">
        <f t="shared" si="2"/>
        <v>M1</v>
      </c>
      <c r="E104" s="2" t="str">
        <f t="shared" si="3"/>
        <v>H08b_M1_11</v>
      </c>
      <c r="F104" s="21" t="s">
        <v>612</v>
      </c>
      <c r="G104" s="2">
        <v>2011</v>
      </c>
      <c r="H104" s="2" t="s">
        <v>767</v>
      </c>
      <c r="I104" s="4">
        <v>2.66</v>
      </c>
      <c r="J104" s="5">
        <v>0.16300000000000001</v>
      </c>
      <c r="K104" s="4">
        <v>0.87</v>
      </c>
      <c r="L104" s="4">
        <v>0.62</v>
      </c>
      <c r="M104" s="4">
        <v>0.23</v>
      </c>
      <c r="N104" s="4">
        <v>0.61299999999999999</v>
      </c>
      <c r="O104" s="4">
        <v>0.183</v>
      </c>
      <c r="P104" s="6">
        <v>12.622999999999999</v>
      </c>
      <c r="Q104" s="4">
        <v>50.44</v>
      </c>
      <c r="R104" s="4">
        <v>6.72</v>
      </c>
      <c r="S104" s="7">
        <v>545.66</v>
      </c>
      <c r="T104" s="4">
        <v>14.42</v>
      </c>
      <c r="U104" s="4">
        <v>24.423157</v>
      </c>
      <c r="V104" s="8">
        <v>96.347548484149499</v>
      </c>
      <c r="W104" s="8">
        <v>93.973678858546705</v>
      </c>
      <c r="X104" s="8">
        <v>102.35294117647058</v>
      </c>
      <c r="Y104" s="8">
        <v>121.05263157894737</v>
      </c>
      <c r="Z104" s="8">
        <v>102.16666666666667</v>
      </c>
      <c r="AA104" s="8">
        <v>84.153333333333322</v>
      </c>
      <c r="AB104" s="9">
        <v>72.134397405570596</v>
      </c>
      <c r="AC104" s="9">
        <v>26.264355076491213</v>
      </c>
      <c r="AD104" s="3">
        <v>30.84608756220225</v>
      </c>
      <c r="AE104" s="3">
        <v>42.889557361306537</v>
      </c>
    </row>
    <row r="105" spans="1:31" ht="13" x14ac:dyDescent="0.3">
      <c r="A105" s="13">
        <v>2015</v>
      </c>
      <c r="B105" s="13" t="s">
        <v>631</v>
      </c>
      <c r="C105" s="2" t="s">
        <v>26</v>
      </c>
      <c r="D105" s="2" t="str">
        <f t="shared" si="2"/>
        <v>M1</v>
      </c>
      <c r="E105" s="2" t="str">
        <f t="shared" si="3"/>
        <v>D13c_M1_12</v>
      </c>
      <c r="F105" s="21" t="s">
        <v>540</v>
      </c>
      <c r="G105" s="2">
        <v>2012</v>
      </c>
      <c r="H105" s="2" t="s">
        <v>782</v>
      </c>
      <c r="I105" s="4">
        <v>2.7</v>
      </c>
      <c r="J105" s="5">
        <v>0.16900000000000001</v>
      </c>
      <c r="K105" s="4">
        <v>0.85</v>
      </c>
      <c r="L105" s="4">
        <v>1.06</v>
      </c>
      <c r="M105" s="4">
        <v>0.23</v>
      </c>
      <c r="N105" s="4">
        <v>0.63600000000000001</v>
      </c>
      <c r="O105" s="4">
        <v>0.219</v>
      </c>
      <c r="P105" s="6">
        <v>16.030999999999999</v>
      </c>
      <c r="Q105" s="4">
        <v>52.79</v>
      </c>
      <c r="R105" s="4">
        <v>6.63</v>
      </c>
      <c r="S105" s="7">
        <v>313.87</v>
      </c>
      <c r="T105" s="4">
        <v>21.45</v>
      </c>
      <c r="U105" s="4">
        <v>14.177543</v>
      </c>
      <c r="V105" s="8">
        <v>96.249809576610119</v>
      </c>
      <c r="W105" s="8">
        <v>96.234192455613183</v>
      </c>
      <c r="X105" s="8">
        <v>100</v>
      </c>
      <c r="Y105" s="8">
        <v>121.05263157894737</v>
      </c>
      <c r="Z105" s="8">
        <v>106</v>
      </c>
      <c r="AA105" s="8">
        <v>106.87333333333333</v>
      </c>
      <c r="AB105" s="9">
        <v>93.578976278515242</v>
      </c>
      <c r="AC105" s="9">
        <v>20.245609666106219</v>
      </c>
      <c r="AD105" s="3">
        <v>23.230784626326042</v>
      </c>
      <c r="AE105" s="3">
        <v>56.523605707567746</v>
      </c>
    </row>
    <row r="106" spans="1:31" ht="13" x14ac:dyDescent="0.3">
      <c r="A106" s="13">
        <v>2015</v>
      </c>
      <c r="B106" s="13" t="s">
        <v>631</v>
      </c>
      <c r="C106" s="2" t="s">
        <v>27</v>
      </c>
      <c r="D106" s="2" t="str">
        <f t="shared" si="2"/>
        <v>M2</v>
      </c>
      <c r="E106" s="2" t="str">
        <f t="shared" si="3"/>
        <v>D13c_M2_12</v>
      </c>
      <c r="F106" s="21" t="s">
        <v>540</v>
      </c>
      <c r="G106" s="2">
        <v>2012</v>
      </c>
      <c r="H106" s="2" t="s">
        <v>782</v>
      </c>
      <c r="I106" s="4">
        <v>2.73</v>
      </c>
      <c r="J106" s="5">
        <v>0.16200000000000001</v>
      </c>
      <c r="K106" s="4">
        <v>0.69</v>
      </c>
      <c r="L106" s="4">
        <v>1</v>
      </c>
      <c r="M106" s="4">
        <v>0.2</v>
      </c>
      <c r="N106" s="4">
        <v>0.61199999999999999</v>
      </c>
      <c r="O106" s="4">
        <v>0.189</v>
      </c>
      <c r="P106" s="6">
        <v>18.359000000000002</v>
      </c>
      <c r="Q106" s="4">
        <v>47.31</v>
      </c>
      <c r="R106" s="4">
        <v>6.12</v>
      </c>
      <c r="S106" s="7">
        <v>306.77999999999997</v>
      </c>
      <c r="T106" s="4">
        <v>17.54</v>
      </c>
      <c r="U106" s="4">
        <v>14.177543</v>
      </c>
      <c r="V106" s="8">
        <v>97.319251905239128</v>
      </c>
      <c r="W106" s="8">
        <v>92.24816081543986</v>
      </c>
      <c r="X106" s="8">
        <v>81.17647058823529</v>
      </c>
      <c r="Y106" s="8">
        <v>105.26315789473684</v>
      </c>
      <c r="Z106" s="8">
        <v>102</v>
      </c>
      <c r="AA106" s="8">
        <v>122.39333333333336</v>
      </c>
      <c r="AB106" s="9">
        <v>84.021723004228974</v>
      </c>
      <c r="AC106" s="9">
        <v>19.607387221840192</v>
      </c>
      <c r="AD106" s="3">
        <v>21.002971841747637</v>
      </c>
      <c r="AE106" s="3">
        <v>59.389640936412157</v>
      </c>
    </row>
    <row r="107" spans="1:31" ht="13" x14ac:dyDescent="0.3">
      <c r="A107" s="13">
        <v>2015</v>
      </c>
      <c r="B107" s="13" t="s">
        <v>631</v>
      </c>
      <c r="C107" s="2" t="s">
        <v>28</v>
      </c>
      <c r="D107" s="2" t="str">
        <f t="shared" si="2"/>
        <v>M1</v>
      </c>
      <c r="E107" s="2" t="str">
        <f t="shared" si="3"/>
        <v>E13a_M1_12</v>
      </c>
      <c r="F107" s="21" t="s">
        <v>541</v>
      </c>
      <c r="G107" s="2">
        <v>2012</v>
      </c>
      <c r="H107" s="2" t="s">
        <v>779</v>
      </c>
      <c r="I107" s="4">
        <v>2.5099999999999998</v>
      </c>
      <c r="J107" s="5">
        <v>0.158</v>
      </c>
      <c r="K107" s="4">
        <v>0.7</v>
      </c>
      <c r="L107" s="4">
        <v>1.05</v>
      </c>
      <c r="M107" s="4">
        <v>0.19</v>
      </c>
      <c r="N107" s="4">
        <v>0.59699999999999998</v>
      </c>
      <c r="O107" s="4">
        <v>0.20599999999999999</v>
      </c>
      <c r="P107" s="6">
        <v>23.472000000000001</v>
      </c>
      <c r="Q107" s="4">
        <v>48.98</v>
      </c>
      <c r="R107" s="4">
        <v>6.35</v>
      </c>
      <c r="S107" s="7">
        <v>516.49</v>
      </c>
      <c r="T107" s="4">
        <v>16.75</v>
      </c>
      <c r="U107" s="4">
        <v>16.635283000000001</v>
      </c>
      <c r="V107" s="8">
        <v>89.476674828626429</v>
      </c>
      <c r="W107" s="8">
        <v>89.970428449626525</v>
      </c>
      <c r="X107" s="8">
        <v>82.35294117647058</v>
      </c>
      <c r="Y107" s="8">
        <v>100</v>
      </c>
      <c r="Z107" s="8">
        <v>99.5</v>
      </c>
      <c r="AA107" s="8">
        <v>156.48000000000002</v>
      </c>
      <c r="AB107" s="9">
        <v>85.948764230977162</v>
      </c>
      <c r="AC107" s="9">
        <v>18.209384964333605</v>
      </c>
      <c r="AD107" s="3">
        <v>20.829634328564676</v>
      </c>
      <c r="AE107" s="3">
        <v>60.960980707101712</v>
      </c>
    </row>
    <row r="108" spans="1:31" ht="13" x14ac:dyDescent="0.3">
      <c r="A108" s="13">
        <v>2015</v>
      </c>
      <c r="B108" s="13" t="s">
        <v>631</v>
      </c>
      <c r="C108" s="2" t="s">
        <v>29</v>
      </c>
      <c r="D108" s="2" t="str">
        <f t="shared" si="2"/>
        <v>M2</v>
      </c>
      <c r="E108" s="2" t="str">
        <f t="shared" si="3"/>
        <v>E13a_M2_12</v>
      </c>
      <c r="F108" s="21" t="s">
        <v>541</v>
      </c>
      <c r="G108" s="2">
        <v>2012</v>
      </c>
      <c r="H108" s="2" t="s">
        <v>779</v>
      </c>
      <c r="I108" s="4">
        <v>2.65</v>
      </c>
      <c r="J108" s="5">
        <v>0.16</v>
      </c>
      <c r="K108" s="4">
        <v>0.89</v>
      </c>
      <c r="L108" s="4">
        <v>1.1000000000000001</v>
      </c>
      <c r="M108" s="4">
        <v>0.2</v>
      </c>
      <c r="N108" s="4">
        <v>0.63800000000000001</v>
      </c>
      <c r="O108" s="4">
        <v>0.19800000000000001</v>
      </c>
      <c r="P108" s="6">
        <v>16.867999999999999</v>
      </c>
      <c r="Q108" s="4">
        <v>48.93</v>
      </c>
      <c r="R108" s="4">
        <v>6.14</v>
      </c>
      <c r="S108" s="7">
        <v>339.35</v>
      </c>
      <c r="T108" s="4">
        <v>15.3</v>
      </c>
      <c r="U108" s="4">
        <v>16.635283000000001</v>
      </c>
      <c r="V108" s="8">
        <v>94.46740569556178</v>
      </c>
      <c r="W108" s="8">
        <v>91.109294632533192</v>
      </c>
      <c r="X108" s="8">
        <v>104.70588235294119</v>
      </c>
      <c r="Y108" s="8">
        <v>105.26315789473684</v>
      </c>
      <c r="Z108" s="8">
        <v>106.33333333333334</v>
      </c>
      <c r="AA108" s="8">
        <v>112.45333333333332</v>
      </c>
      <c r="AB108" s="9">
        <v>94.126832478375306</v>
      </c>
      <c r="AC108" s="9">
        <v>17.502410466947342</v>
      </c>
      <c r="AD108" s="3">
        <v>24.182422523168707</v>
      </c>
      <c r="AE108" s="3">
        <v>58.31516700988395</v>
      </c>
    </row>
    <row r="109" spans="1:31" ht="13" x14ac:dyDescent="0.3">
      <c r="A109" s="13">
        <v>2015</v>
      </c>
      <c r="B109" s="13" t="s">
        <v>631</v>
      </c>
      <c r="C109" s="2" t="s">
        <v>60</v>
      </c>
      <c r="D109" s="2" t="str">
        <f t="shared" si="2"/>
        <v>M1</v>
      </c>
      <c r="E109" s="2" t="str">
        <f t="shared" si="3"/>
        <v>F14b_M1_12</v>
      </c>
      <c r="F109" s="21" t="s">
        <v>557</v>
      </c>
      <c r="G109" s="2">
        <v>2012</v>
      </c>
      <c r="H109" s="2" t="s">
        <v>796</v>
      </c>
      <c r="I109" s="4">
        <v>2.42</v>
      </c>
      <c r="J109" s="5">
        <v>0.154</v>
      </c>
      <c r="K109" s="4">
        <v>0.78</v>
      </c>
      <c r="L109" s="4">
        <v>0.89</v>
      </c>
      <c r="M109" s="4">
        <v>0.23</v>
      </c>
      <c r="N109" s="4">
        <v>0.59299999999999997</v>
      </c>
      <c r="O109" s="4">
        <v>0.23100000000000001</v>
      </c>
      <c r="P109" s="6">
        <v>23.645</v>
      </c>
      <c r="Q109" s="4">
        <v>50.35</v>
      </c>
      <c r="R109" s="4">
        <v>5.87</v>
      </c>
      <c r="S109" s="7">
        <v>439.07</v>
      </c>
      <c r="T109" s="4">
        <v>14.96</v>
      </c>
      <c r="U109" s="4">
        <v>16.899958000000002</v>
      </c>
      <c r="V109" s="8">
        <v>86.268347842739431</v>
      </c>
      <c r="W109" s="8">
        <v>87.692696083813189</v>
      </c>
      <c r="X109" s="8">
        <v>91.764705882352942</v>
      </c>
      <c r="Y109" s="8">
        <v>121.05263157894737</v>
      </c>
      <c r="Z109" s="8">
        <v>98.833333333333329</v>
      </c>
      <c r="AA109" s="8">
        <v>157.63333333333333</v>
      </c>
      <c r="AB109" s="9">
        <v>83.305661016456227</v>
      </c>
      <c r="AC109" s="9">
        <v>22.742313110202439</v>
      </c>
      <c r="AD109" s="3">
        <v>23.946570810978418</v>
      </c>
      <c r="AE109" s="3">
        <v>53.311116078819154</v>
      </c>
    </row>
    <row r="110" spans="1:31" ht="13" x14ac:dyDescent="0.3">
      <c r="A110" s="13">
        <v>2015</v>
      </c>
      <c r="B110" s="13" t="s">
        <v>631</v>
      </c>
      <c r="C110" s="2" t="s">
        <v>61</v>
      </c>
      <c r="D110" s="2" t="str">
        <f t="shared" si="2"/>
        <v>M2</v>
      </c>
      <c r="E110" s="2" t="str">
        <f t="shared" si="3"/>
        <v>F14b_M2_12</v>
      </c>
      <c r="F110" s="21" t="s">
        <v>557</v>
      </c>
      <c r="G110" s="2">
        <v>2012</v>
      </c>
      <c r="H110" s="2" t="s">
        <v>796</v>
      </c>
      <c r="I110" s="4">
        <v>2.5299999999999998</v>
      </c>
      <c r="J110" s="5">
        <v>0.157</v>
      </c>
      <c r="K110" s="4">
        <v>0.82</v>
      </c>
      <c r="L110" s="4">
        <v>0.88</v>
      </c>
      <c r="M110" s="4">
        <v>0.26</v>
      </c>
      <c r="N110" s="4">
        <v>0.54300000000000004</v>
      </c>
      <c r="O110" s="4">
        <v>0.20899999999999999</v>
      </c>
      <c r="P110" s="6">
        <v>16.628</v>
      </c>
      <c r="Q110" s="4">
        <v>50.67</v>
      </c>
      <c r="R110" s="4">
        <v>5.98</v>
      </c>
      <c r="S110" s="7">
        <v>517.05999999999995</v>
      </c>
      <c r="T110" s="4">
        <v>15.51</v>
      </c>
      <c r="U110" s="4">
        <v>16.899958000000002</v>
      </c>
      <c r="V110" s="8">
        <v>90.189636381045773</v>
      </c>
      <c r="W110" s="8">
        <v>89.400995358173191</v>
      </c>
      <c r="X110" s="8">
        <v>96.470588235294116</v>
      </c>
      <c r="Y110" s="8">
        <v>136.84210526315789</v>
      </c>
      <c r="Z110" s="8">
        <v>90.500000000000014</v>
      </c>
      <c r="AA110" s="8">
        <v>110.85333333333334</v>
      </c>
      <c r="AB110" s="9">
        <v>86.300846610246722</v>
      </c>
      <c r="AC110" s="9">
        <v>24.816447109255385</v>
      </c>
      <c r="AD110" s="3">
        <v>24.300882125045792</v>
      </c>
      <c r="AE110" s="3">
        <v>50.882670765698826</v>
      </c>
    </row>
    <row r="111" spans="1:31" ht="13" x14ac:dyDescent="0.3">
      <c r="A111" s="13">
        <v>2015</v>
      </c>
      <c r="B111" s="13" t="s">
        <v>631</v>
      </c>
      <c r="C111" s="2" t="s">
        <v>62</v>
      </c>
      <c r="D111" s="2" t="str">
        <f t="shared" si="2"/>
        <v>M1</v>
      </c>
      <c r="E111" s="2" t="str">
        <f t="shared" si="3"/>
        <v>F14c_M1_12</v>
      </c>
      <c r="F111" s="21" t="s">
        <v>558</v>
      </c>
      <c r="G111" s="2">
        <v>2012</v>
      </c>
      <c r="H111" s="2" t="s">
        <v>797</v>
      </c>
      <c r="I111" s="4">
        <v>2.65</v>
      </c>
      <c r="J111" s="5">
        <v>0.16200000000000001</v>
      </c>
      <c r="K111" s="4">
        <v>0.75</v>
      </c>
      <c r="L111" s="4">
        <v>1.03</v>
      </c>
      <c r="M111" s="4">
        <v>0.21</v>
      </c>
      <c r="N111" s="4">
        <v>0.41599999999999998</v>
      </c>
      <c r="O111" s="4">
        <v>0.21099999999999999</v>
      </c>
      <c r="P111" s="6">
        <v>18.579000000000001</v>
      </c>
      <c r="Q111" s="4">
        <v>45.12</v>
      </c>
      <c r="R111" s="4">
        <v>6.48</v>
      </c>
      <c r="S111" s="7">
        <v>409.15</v>
      </c>
      <c r="T111" s="4">
        <v>17.149999999999999</v>
      </c>
      <c r="U111" s="4">
        <v>17.077286999999998</v>
      </c>
      <c r="V111" s="8">
        <v>94.46740569556178</v>
      </c>
      <c r="W111" s="8">
        <v>92.24816081543986</v>
      </c>
      <c r="X111" s="8">
        <v>88.235294117647058</v>
      </c>
      <c r="Y111" s="8">
        <v>110.52631578947367</v>
      </c>
      <c r="Z111" s="8">
        <v>69.333333333333343</v>
      </c>
      <c r="AA111" s="8">
        <v>123.86000000000001</v>
      </c>
      <c r="AB111" s="9">
        <v>87.876979075467929</v>
      </c>
      <c r="AC111" s="9">
        <v>19.684549913852507</v>
      </c>
      <c r="AD111" s="3">
        <v>21.827770912876275</v>
      </c>
      <c r="AE111" s="3">
        <v>58.487679173271211</v>
      </c>
    </row>
    <row r="112" spans="1:31" ht="13" x14ac:dyDescent="0.3">
      <c r="A112" s="13">
        <v>2015</v>
      </c>
      <c r="B112" s="13" t="s">
        <v>631</v>
      </c>
      <c r="C112" s="2" t="s">
        <v>63</v>
      </c>
      <c r="D112" s="2" t="str">
        <f t="shared" si="2"/>
        <v>M2</v>
      </c>
      <c r="E112" s="2" t="str">
        <f t="shared" si="3"/>
        <v>F14c_M2_12</v>
      </c>
      <c r="F112" s="21" t="s">
        <v>558</v>
      </c>
      <c r="G112" s="2">
        <v>2012</v>
      </c>
      <c r="H112" s="2" t="s">
        <v>797</v>
      </c>
      <c r="I112" s="4">
        <v>2.57</v>
      </c>
      <c r="J112" s="5">
        <v>0.16</v>
      </c>
      <c r="K112" s="4">
        <v>0.77</v>
      </c>
      <c r="L112" s="4">
        <v>0.95</v>
      </c>
      <c r="M112" s="4">
        <v>0.25</v>
      </c>
      <c r="N112" s="4">
        <v>0.46100000000000002</v>
      </c>
      <c r="O112" s="4">
        <v>0.20899999999999999</v>
      </c>
      <c r="P112" s="6">
        <v>16.459</v>
      </c>
      <c r="Q112" s="4">
        <v>47.84</v>
      </c>
      <c r="R112" s="4">
        <v>6.9</v>
      </c>
      <c r="S112" s="7">
        <v>539.65</v>
      </c>
      <c r="T112" s="4">
        <v>17.760000000000002</v>
      </c>
      <c r="U112" s="4">
        <v>17.077286999999998</v>
      </c>
      <c r="V112" s="8">
        <v>91.615559485884447</v>
      </c>
      <c r="W112" s="8">
        <v>91.109294632533192</v>
      </c>
      <c r="X112" s="8">
        <v>90.588235294117652</v>
      </c>
      <c r="Y112" s="8">
        <v>131.57894736842107</v>
      </c>
      <c r="Z112" s="8">
        <v>76.833333333333343</v>
      </c>
      <c r="AA112" s="8">
        <v>109.72666666666666</v>
      </c>
      <c r="AB112" s="9">
        <v>87.691364974790943</v>
      </c>
      <c r="AC112" s="9">
        <v>23.483590124063451</v>
      </c>
      <c r="AD112" s="3">
        <v>22.457279157209243</v>
      </c>
      <c r="AE112" s="3">
        <v>54.059130718727289</v>
      </c>
    </row>
    <row r="113" spans="1:31" ht="13" x14ac:dyDescent="0.3">
      <c r="A113" s="13">
        <v>2015</v>
      </c>
      <c r="B113" s="13" t="s">
        <v>631</v>
      </c>
      <c r="C113" s="2" t="s">
        <v>26</v>
      </c>
      <c r="D113" s="2" t="str">
        <f t="shared" si="2"/>
        <v>M1</v>
      </c>
      <c r="E113" s="2" t="str">
        <f t="shared" si="3"/>
        <v>D13c_M1_12</v>
      </c>
      <c r="F113" s="21" t="s">
        <v>540</v>
      </c>
      <c r="G113" s="2">
        <v>2012</v>
      </c>
      <c r="H113" s="2" t="s">
        <v>782</v>
      </c>
      <c r="I113" s="4">
        <v>2.76</v>
      </c>
      <c r="J113" s="5">
        <v>0.17899999999999999</v>
      </c>
      <c r="K113" s="4">
        <v>0.94</v>
      </c>
      <c r="L113" s="4">
        <v>1.26</v>
      </c>
      <c r="M113" s="4">
        <v>0.18</v>
      </c>
      <c r="N113" s="4">
        <v>0.48399999999999999</v>
      </c>
      <c r="O113" s="4">
        <v>0.222</v>
      </c>
      <c r="P113" s="6">
        <v>19.524000000000001</v>
      </c>
      <c r="Q113" s="4">
        <v>59.37</v>
      </c>
      <c r="R113" s="4">
        <v>5.37</v>
      </c>
      <c r="S113" s="7">
        <v>315.95999999999998</v>
      </c>
      <c r="T113" s="4">
        <v>18.61</v>
      </c>
      <c r="U113" s="4">
        <v>14.177543</v>
      </c>
      <c r="V113" s="8">
        <v>98.388694233868108</v>
      </c>
      <c r="W113" s="8">
        <v>101.92852337014651</v>
      </c>
      <c r="X113" s="8">
        <v>110.58823529411765</v>
      </c>
      <c r="Y113" s="8">
        <v>94.73684210526315</v>
      </c>
      <c r="Z113" s="8">
        <v>80.666666666666657</v>
      </c>
      <c r="AA113" s="8">
        <v>130.16</v>
      </c>
      <c r="AB113" s="9">
        <v>101.74219033502958</v>
      </c>
      <c r="AC113" s="9">
        <v>14.573126520165088</v>
      </c>
      <c r="AD113" s="3">
        <v>23.629254134344407</v>
      </c>
      <c r="AE113" s="3">
        <v>61.797619345490496</v>
      </c>
    </row>
    <row r="114" spans="1:31" ht="13" x14ac:dyDescent="0.3">
      <c r="A114" s="13">
        <v>2015</v>
      </c>
      <c r="B114" s="13" t="s">
        <v>631</v>
      </c>
      <c r="C114" s="2" t="s">
        <v>27</v>
      </c>
      <c r="D114" s="2" t="str">
        <f t="shared" si="2"/>
        <v>M2</v>
      </c>
      <c r="E114" s="2" t="str">
        <f t="shared" si="3"/>
        <v>D13c_M2_12</v>
      </c>
      <c r="F114" s="21" t="s">
        <v>540</v>
      </c>
      <c r="G114" s="2">
        <v>2012</v>
      </c>
      <c r="H114" s="2" t="s">
        <v>782</v>
      </c>
      <c r="I114" s="4">
        <v>2.69</v>
      </c>
      <c r="J114" s="5">
        <v>0.17699999999999999</v>
      </c>
      <c r="K114" s="4">
        <v>0.75</v>
      </c>
      <c r="L114" s="4">
        <v>1.22</v>
      </c>
      <c r="M114" s="4">
        <v>0.18</v>
      </c>
      <c r="N114" s="4">
        <v>0.56399999999999995</v>
      </c>
      <c r="O114" s="4">
        <v>0.20599999999999999</v>
      </c>
      <c r="P114" s="6">
        <v>12.093999999999999</v>
      </c>
      <c r="Q114" s="4">
        <v>54.47</v>
      </c>
      <c r="R114" s="4">
        <v>7.67</v>
      </c>
      <c r="S114" s="7">
        <v>309.45</v>
      </c>
      <c r="T114" s="4">
        <v>16.62</v>
      </c>
      <c r="U114" s="4">
        <v>14.177543</v>
      </c>
      <c r="V114" s="8">
        <v>95.89332880040044</v>
      </c>
      <c r="W114" s="8">
        <v>100.78965718723984</v>
      </c>
      <c r="X114" s="8">
        <v>88.235294117647058</v>
      </c>
      <c r="Y114" s="8">
        <v>94.73684210526315</v>
      </c>
      <c r="Z114" s="8">
        <v>94</v>
      </c>
      <c r="AA114" s="8">
        <v>80.626666666666651</v>
      </c>
      <c r="AB114" s="9">
        <v>94.886847312634444</v>
      </c>
      <c r="AC114" s="9">
        <v>15.625999326396398</v>
      </c>
      <c r="AD114" s="3">
        <v>20.215220782443765</v>
      </c>
      <c r="AE114" s="3">
        <v>64.158779891159838</v>
      </c>
    </row>
    <row r="115" spans="1:31" ht="13" x14ac:dyDescent="0.3">
      <c r="A115" s="13">
        <v>2015</v>
      </c>
      <c r="B115" s="13" t="s">
        <v>631</v>
      </c>
      <c r="C115" s="2" t="s">
        <v>64</v>
      </c>
      <c r="D115" s="2" t="str">
        <f t="shared" si="2"/>
        <v>M1</v>
      </c>
      <c r="E115" s="2" t="str">
        <f t="shared" si="3"/>
        <v>G14a_M1_12</v>
      </c>
      <c r="F115" s="21" t="s">
        <v>559</v>
      </c>
      <c r="G115" s="2">
        <v>2012</v>
      </c>
      <c r="H115" s="2" t="s">
        <v>798</v>
      </c>
      <c r="I115" s="4">
        <v>2.9</v>
      </c>
      <c r="J115" s="5">
        <v>0.187</v>
      </c>
      <c r="K115" s="4">
        <v>0.9</v>
      </c>
      <c r="L115" s="4">
        <v>1.1299999999999999</v>
      </c>
      <c r="M115" s="4">
        <v>0.18</v>
      </c>
      <c r="N115" s="4">
        <v>0.48</v>
      </c>
      <c r="O115" s="4">
        <v>0.23799999999999999</v>
      </c>
      <c r="P115" s="6">
        <v>13.257999999999999</v>
      </c>
      <c r="Q115" s="4">
        <v>54.52</v>
      </c>
      <c r="R115" s="4">
        <v>7.47</v>
      </c>
      <c r="S115" s="7">
        <v>743.71</v>
      </c>
      <c r="T115" s="4">
        <v>18.16</v>
      </c>
      <c r="U115" s="4">
        <v>16.876926999999998</v>
      </c>
      <c r="V115" s="8">
        <v>103.37942510080347</v>
      </c>
      <c r="W115" s="8">
        <v>106.48398810177318</v>
      </c>
      <c r="X115" s="8">
        <v>105.88235294117648</v>
      </c>
      <c r="Y115" s="8">
        <v>94.73684210526315</v>
      </c>
      <c r="Z115" s="8">
        <v>80</v>
      </c>
      <c r="AA115" s="8">
        <v>88.386666666666656</v>
      </c>
      <c r="AB115" s="9">
        <v>94.232146484112462</v>
      </c>
      <c r="AC115" s="9">
        <v>15.734564769158549</v>
      </c>
      <c r="AD115" s="3">
        <v>24.426805153143839</v>
      </c>
      <c r="AE115" s="3">
        <v>59.838630077697616</v>
      </c>
    </row>
    <row r="116" spans="1:31" ht="13" x14ac:dyDescent="0.3">
      <c r="A116" s="13">
        <v>2015</v>
      </c>
      <c r="B116" s="13" t="s">
        <v>631</v>
      </c>
      <c r="C116" s="2" t="s">
        <v>65</v>
      </c>
      <c r="D116" s="2" t="str">
        <f t="shared" si="2"/>
        <v>M2</v>
      </c>
      <c r="E116" s="2" t="str">
        <f t="shared" si="3"/>
        <v>G14a_M2_12</v>
      </c>
      <c r="F116" s="21" t="s">
        <v>559</v>
      </c>
      <c r="G116" s="2">
        <v>2012</v>
      </c>
      <c r="H116" s="2" t="s">
        <v>798</v>
      </c>
      <c r="I116" s="4">
        <v>2.85</v>
      </c>
      <c r="J116" s="5">
        <v>0.18099999999999999</v>
      </c>
      <c r="K116" s="4">
        <v>0.89</v>
      </c>
      <c r="L116" s="4">
        <v>1.06</v>
      </c>
      <c r="M116" s="4">
        <v>0.19</v>
      </c>
      <c r="N116" s="4">
        <v>0.51</v>
      </c>
      <c r="O116" s="4">
        <v>0.26100000000000001</v>
      </c>
      <c r="P116" s="6">
        <v>11.532</v>
      </c>
      <c r="Q116" s="4">
        <v>58.52</v>
      </c>
      <c r="R116" s="4">
        <v>7.6</v>
      </c>
      <c r="S116" s="7">
        <v>390.72</v>
      </c>
      <c r="T116" s="4">
        <v>18.149999999999999</v>
      </c>
      <c r="U116" s="4">
        <v>16.876926999999998</v>
      </c>
      <c r="V116" s="8">
        <v>101.59702121975513</v>
      </c>
      <c r="W116" s="8">
        <v>103.06738955305318</v>
      </c>
      <c r="X116" s="8">
        <v>104.70588235294119</v>
      </c>
      <c r="Y116" s="8">
        <v>100</v>
      </c>
      <c r="Z116" s="8">
        <v>85.000000000000014</v>
      </c>
      <c r="AA116" s="8">
        <v>76.88000000000001</v>
      </c>
      <c r="AB116" s="9">
        <v>91.307101265348308</v>
      </c>
      <c r="AC116" s="9">
        <v>17.140771236865081</v>
      </c>
      <c r="AD116" s="3">
        <v>24.929220205388678</v>
      </c>
      <c r="AE116" s="3">
        <v>57.930008557746248</v>
      </c>
    </row>
    <row r="117" spans="1:31" ht="13" x14ac:dyDescent="0.3">
      <c r="A117" s="13">
        <v>2015</v>
      </c>
      <c r="B117" s="13" t="s">
        <v>630</v>
      </c>
      <c r="C117" s="2" t="s">
        <v>102</v>
      </c>
      <c r="D117" s="2" t="str">
        <f t="shared" si="2"/>
        <v>M1</v>
      </c>
      <c r="E117" s="2" t="str">
        <f t="shared" si="3"/>
        <v>D06b_M1_08</v>
      </c>
      <c r="F117" s="21" t="s">
        <v>574</v>
      </c>
      <c r="G117" s="21">
        <v>2008</v>
      </c>
      <c r="H117" s="2" t="s">
        <v>661</v>
      </c>
      <c r="I117" s="4">
        <v>2.4500000000000002</v>
      </c>
      <c r="J117" s="5">
        <v>0.154</v>
      </c>
      <c r="K117" s="4">
        <v>0.83899999999999997</v>
      </c>
      <c r="L117" s="4">
        <v>0.89</v>
      </c>
      <c r="M117" s="4">
        <v>0.23</v>
      </c>
      <c r="N117" s="4">
        <v>0.65500000000000003</v>
      </c>
      <c r="O117" s="4">
        <v>0.154</v>
      </c>
      <c r="P117" s="6">
        <v>22.08</v>
      </c>
      <c r="Q117" s="4">
        <v>62.3</v>
      </c>
      <c r="R117" s="4">
        <v>8.06</v>
      </c>
      <c r="S117" s="7">
        <v>343.923</v>
      </c>
      <c r="T117" s="4">
        <v>16.858000000000001</v>
      </c>
      <c r="U117" s="4">
        <v>23.242495000000002</v>
      </c>
      <c r="V117" s="8">
        <v>92.418649642183837</v>
      </c>
      <c r="W117" s="8">
        <v>91.610647679348872</v>
      </c>
      <c r="X117" s="8">
        <v>98.705882352941174</v>
      </c>
      <c r="Y117" s="8">
        <v>121.05263157894737</v>
      </c>
      <c r="Z117" s="8">
        <v>109.16666666666669</v>
      </c>
      <c r="AA117" s="8">
        <v>147.19999999999999</v>
      </c>
      <c r="AB117" s="9">
        <v>84.814612423105856</v>
      </c>
      <c r="AC117" s="9">
        <v>22.337700692864345</v>
      </c>
      <c r="AD117" s="3">
        <v>25.29965049473391</v>
      </c>
      <c r="AE117" s="3">
        <v>52.362648812401737</v>
      </c>
    </row>
    <row r="118" spans="1:31" ht="13" x14ac:dyDescent="0.3">
      <c r="A118" s="13">
        <v>2015</v>
      </c>
      <c r="B118" s="13" t="s">
        <v>630</v>
      </c>
      <c r="C118" s="2" t="s">
        <v>103</v>
      </c>
      <c r="D118" s="2" t="str">
        <f t="shared" si="2"/>
        <v>M2</v>
      </c>
      <c r="E118" s="2" t="str">
        <f t="shared" si="3"/>
        <v>D06b_M2_08</v>
      </c>
      <c r="F118" s="21" t="s">
        <v>574</v>
      </c>
      <c r="G118" s="21">
        <v>2008</v>
      </c>
      <c r="H118" s="2" t="s">
        <v>661</v>
      </c>
      <c r="I118" s="4">
        <v>2.4300000000000002</v>
      </c>
      <c r="J118" s="5">
        <v>0.157</v>
      </c>
      <c r="K118" s="4">
        <v>0.85899999999999999</v>
      </c>
      <c r="L118" s="4">
        <v>0.87</v>
      </c>
      <c r="M118" s="4">
        <v>0.2</v>
      </c>
      <c r="N118" s="4">
        <v>0.59699999999999998</v>
      </c>
      <c r="O118" s="4">
        <v>0.154</v>
      </c>
      <c r="P118" s="6">
        <v>21.6</v>
      </c>
      <c r="Q118" s="4">
        <v>66.489999999999995</v>
      </c>
      <c r="R118" s="4">
        <v>5.71</v>
      </c>
      <c r="S118" s="7">
        <v>296.5</v>
      </c>
      <c r="T118" s="4">
        <v>19.388999999999999</v>
      </c>
      <c r="U118" s="4">
        <v>23.242495000000002</v>
      </c>
      <c r="V118" s="8">
        <v>91.664211685921117</v>
      </c>
      <c r="W118" s="8">
        <v>93.395270686089432</v>
      </c>
      <c r="X118" s="8">
        <v>101.05882352941175</v>
      </c>
      <c r="Y118" s="8">
        <v>105.26315789473684</v>
      </c>
      <c r="Z118" s="8">
        <v>99.5</v>
      </c>
      <c r="AA118" s="8">
        <v>144.00000000000003</v>
      </c>
      <c r="AB118" s="9">
        <v>81.856947695511352</v>
      </c>
      <c r="AC118" s="9">
        <v>20.125920943427182</v>
      </c>
      <c r="AD118" s="3">
        <v>26.838661935742191</v>
      </c>
      <c r="AE118" s="3">
        <v>53.035417120830644</v>
      </c>
    </row>
    <row r="119" spans="1:31" ht="13" x14ac:dyDescent="0.3">
      <c r="A119" s="13">
        <v>2015</v>
      </c>
      <c r="B119" s="13" t="s">
        <v>630</v>
      </c>
      <c r="C119" s="2" t="s">
        <v>104</v>
      </c>
      <c r="D119" s="2" t="str">
        <f t="shared" si="2"/>
        <v>M1</v>
      </c>
      <c r="E119" s="2" t="str">
        <f t="shared" si="3"/>
        <v>D06c_M1_08</v>
      </c>
      <c r="F119" s="21" t="s">
        <v>575</v>
      </c>
      <c r="G119" s="21">
        <v>2008</v>
      </c>
      <c r="H119" s="2" t="s">
        <v>662</v>
      </c>
      <c r="I119" s="4">
        <v>2.5299999999999998</v>
      </c>
      <c r="J119" s="5">
        <v>0.16300000000000001</v>
      </c>
      <c r="K119" s="4">
        <v>0.79800000000000004</v>
      </c>
      <c r="L119" s="4">
        <v>1.02</v>
      </c>
      <c r="M119" s="4">
        <v>0.26</v>
      </c>
      <c r="N119" s="4">
        <v>0.746</v>
      </c>
      <c r="O119" s="4">
        <v>0.17499999999999999</v>
      </c>
      <c r="P119" s="6">
        <v>21.86</v>
      </c>
      <c r="Q119" s="4">
        <v>77.02</v>
      </c>
      <c r="R119" s="4">
        <v>5.65</v>
      </c>
      <c r="S119" s="7">
        <v>269.339</v>
      </c>
      <c r="T119" s="4">
        <v>18.175000000000001</v>
      </c>
      <c r="U119" s="4">
        <v>21.183076</v>
      </c>
      <c r="V119" s="8">
        <v>95.436401467234731</v>
      </c>
      <c r="W119" s="8">
        <v>96.964516699570552</v>
      </c>
      <c r="X119" s="8">
        <v>93.882352941176478</v>
      </c>
      <c r="Y119" s="8">
        <v>136.84210526315789</v>
      </c>
      <c r="Z119" s="8">
        <v>124.33333333333334</v>
      </c>
      <c r="AA119" s="8">
        <v>145.73333333333335</v>
      </c>
      <c r="AB119" s="9">
        <v>92.7242147078112</v>
      </c>
      <c r="AC119" s="9">
        <v>23.097315001652227</v>
      </c>
      <c r="AD119" s="3">
        <v>22.010655172910322</v>
      </c>
      <c r="AE119" s="3">
        <v>54.89202982543744</v>
      </c>
    </row>
    <row r="120" spans="1:31" ht="13" x14ac:dyDescent="0.3">
      <c r="A120" s="13">
        <v>2015</v>
      </c>
      <c r="B120" s="13" t="s">
        <v>630</v>
      </c>
      <c r="C120" s="2" t="s">
        <v>105</v>
      </c>
      <c r="D120" s="2" t="str">
        <f t="shared" si="2"/>
        <v>M2</v>
      </c>
      <c r="E120" s="2" t="str">
        <f t="shared" si="3"/>
        <v>D06c_M2_08</v>
      </c>
      <c r="F120" s="21" t="s">
        <v>575</v>
      </c>
      <c r="G120" s="21">
        <v>2008</v>
      </c>
      <c r="H120" s="2" t="s">
        <v>662</v>
      </c>
      <c r="I120" s="4">
        <v>2.41</v>
      </c>
      <c r="J120" s="5">
        <v>0.151</v>
      </c>
      <c r="K120" s="4">
        <v>0.73599999999999999</v>
      </c>
      <c r="L120" s="4">
        <v>1.05</v>
      </c>
      <c r="M120" s="4">
        <v>0.22</v>
      </c>
      <c r="N120" s="4">
        <v>0.68</v>
      </c>
      <c r="O120" s="4">
        <v>0.183</v>
      </c>
      <c r="P120" s="6">
        <v>33.06</v>
      </c>
      <c r="Q120" s="4">
        <v>66.489999999999995</v>
      </c>
      <c r="R120" s="4">
        <v>5.75</v>
      </c>
      <c r="S120" s="7">
        <v>376.041</v>
      </c>
      <c r="T120" s="4">
        <v>19.245000000000001</v>
      </c>
      <c r="U120" s="4">
        <v>21.183076</v>
      </c>
      <c r="V120" s="8">
        <v>90.909773729658397</v>
      </c>
      <c r="W120" s="8">
        <v>89.826024672608298</v>
      </c>
      <c r="X120" s="8">
        <v>86.588235294117638</v>
      </c>
      <c r="Y120" s="8">
        <v>115.78947368421053</v>
      </c>
      <c r="Z120" s="8">
        <v>113.33333333333336</v>
      </c>
      <c r="AA120" s="8">
        <v>220.4</v>
      </c>
      <c r="AB120" s="9">
        <v>89.340650030494288</v>
      </c>
      <c r="AC120" s="9">
        <v>20.28405997908655</v>
      </c>
      <c r="AD120" s="3">
        <v>21.069389360095034</v>
      </c>
      <c r="AE120" s="3">
        <v>58.646550660818434</v>
      </c>
    </row>
    <row r="121" spans="1:31" ht="13" x14ac:dyDescent="0.3">
      <c r="A121" s="13">
        <v>2015</v>
      </c>
      <c r="B121" s="13" t="s">
        <v>630</v>
      </c>
      <c r="C121" s="2" t="s">
        <v>122</v>
      </c>
      <c r="D121" s="2" t="str">
        <f t="shared" si="2"/>
        <v>M1</v>
      </c>
      <c r="E121" s="2" t="str">
        <f t="shared" si="3"/>
        <v>C06b_M1_09</v>
      </c>
      <c r="F121" s="21" t="s">
        <v>581</v>
      </c>
      <c r="G121" s="21">
        <v>2009</v>
      </c>
      <c r="H121" s="2" t="s">
        <v>681</v>
      </c>
      <c r="I121" s="4">
        <v>2.46</v>
      </c>
      <c r="J121" s="5">
        <v>0.152</v>
      </c>
      <c r="K121" s="4">
        <v>0.91800000000000004</v>
      </c>
      <c r="L121" s="4">
        <v>0.93</v>
      </c>
      <c r="M121" s="4">
        <v>0.2</v>
      </c>
      <c r="N121" s="4">
        <v>0.56000000000000005</v>
      </c>
      <c r="O121" s="4">
        <v>0.19700000000000001</v>
      </c>
      <c r="P121" s="6">
        <v>19.170000000000002</v>
      </c>
      <c r="Q121" s="4">
        <v>54.87</v>
      </c>
      <c r="R121" s="4">
        <v>5.29</v>
      </c>
      <c r="S121" s="7">
        <v>385.82</v>
      </c>
      <c r="T121" s="4">
        <v>16.698</v>
      </c>
      <c r="U121" s="4">
        <v>25.091743000000001</v>
      </c>
      <c r="V121" s="8">
        <v>91.651067926035935</v>
      </c>
      <c r="W121" s="8">
        <v>89.561736103497921</v>
      </c>
      <c r="X121" s="8">
        <v>108</v>
      </c>
      <c r="Y121" s="8">
        <v>105.26315789473684</v>
      </c>
      <c r="Z121" s="8">
        <v>93.333333333333343</v>
      </c>
      <c r="AA121" s="8">
        <v>127.8</v>
      </c>
      <c r="AB121" s="9">
        <v>86.359911078208896</v>
      </c>
      <c r="AC121" s="9">
        <v>19.076518692778201</v>
      </c>
      <c r="AD121" s="3">
        <v>27.186527378777566</v>
      </c>
      <c r="AE121" s="3">
        <v>53.73695392844423</v>
      </c>
    </row>
    <row r="122" spans="1:31" ht="13" x14ac:dyDescent="0.3">
      <c r="A122" s="13">
        <v>2015</v>
      </c>
      <c r="B122" s="13" t="s">
        <v>630</v>
      </c>
      <c r="C122" s="2" t="s">
        <v>123</v>
      </c>
      <c r="D122" s="2" t="str">
        <f t="shared" si="2"/>
        <v>M2</v>
      </c>
      <c r="E122" s="2" t="str">
        <f t="shared" si="3"/>
        <v>C06b_M2_09</v>
      </c>
      <c r="F122" s="21" t="s">
        <v>581</v>
      </c>
      <c r="G122" s="21">
        <v>2009</v>
      </c>
      <c r="H122" s="2" t="s">
        <v>681</v>
      </c>
      <c r="I122" s="4">
        <v>2.42</v>
      </c>
      <c r="J122" s="5">
        <v>0.14699999999999999</v>
      </c>
      <c r="K122" s="4">
        <v>0.98</v>
      </c>
      <c r="L122" s="4">
        <v>0.86</v>
      </c>
      <c r="M122" s="4">
        <v>0.158</v>
      </c>
      <c r="N122" s="4">
        <v>0.56999999999999995</v>
      </c>
      <c r="O122" s="4">
        <v>0.182</v>
      </c>
      <c r="P122" s="6">
        <v>17.29</v>
      </c>
      <c r="Q122" s="4">
        <v>56.87</v>
      </c>
      <c r="R122" s="4">
        <v>5.47</v>
      </c>
      <c r="S122" s="7">
        <v>379.64</v>
      </c>
      <c r="T122" s="4">
        <v>16.649999999999999</v>
      </c>
      <c r="U122" s="4">
        <v>25.091743000000001</v>
      </c>
      <c r="V122" s="8">
        <v>90.160806658945916</v>
      </c>
      <c r="W122" s="8">
        <v>86.61562636325128</v>
      </c>
      <c r="X122" s="8">
        <v>115.29411764705881</v>
      </c>
      <c r="Y122" s="8">
        <v>83.15789473684211</v>
      </c>
      <c r="Z122" s="8">
        <v>95</v>
      </c>
      <c r="AA122" s="8">
        <v>115.26666666666665</v>
      </c>
      <c r="AB122" s="9">
        <v>80.992937293734357</v>
      </c>
      <c r="AC122" s="9">
        <v>16.069088803288459</v>
      </c>
      <c r="AD122" s="3">
        <v>30.94583238539342</v>
      </c>
      <c r="AE122" s="3">
        <v>52.985078811318132</v>
      </c>
    </row>
    <row r="123" spans="1:31" ht="13" x14ac:dyDescent="0.3">
      <c r="A123" s="13">
        <v>2015</v>
      </c>
      <c r="B123" s="13" t="s">
        <v>630</v>
      </c>
      <c r="C123" s="2" t="s">
        <v>134</v>
      </c>
      <c r="D123" s="2" t="str">
        <f t="shared" si="2"/>
        <v>M2</v>
      </c>
      <c r="E123" s="2" t="str">
        <f t="shared" si="3"/>
        <v>D07a_M2_09</v>
      </c>
      <c r="F123" s="21" t="s">
        <v>584</v>
      </c>
      <c r="G123" s="21">
        <v>2009</v>
      </c>
      <c r="H123" s="2" t="s">
        <v>713</v>
      </c>
      <c r="I123" s="4">
        <v>2.5099999999999998</v>
      </c>
      <c r="J123" s="5">
        <v>0.14799999999999999</v>
      </c>
      <c r="K123" s="4">
        <v>0.89</v>
      </c>
      <c r="L123" s="4">
        <v>1</v>
      </c>
      <c r="M123" s="4">
        <v>0.21</v>
      </c>
      <c r="N123" s="4">
        <v>0.63200000000000001</v>
      </c>
      <c r="O123" s="4">
        <v>0.18</v>
      </c>
      <c r="P123" s="6">
        <v>11.77</v>
      </c>
      <c r="Q123" s="4">
        <v>69.62</v>
      </c>
      <c r="R123" s="4">
        <v>7.59</v>
      </c>
      <c r="S123" s="7">
        <v>307.38</v>
      </c>
      <c r="T123" s="4">
        <v>15.88</v>
      </c>
      <c r="U123" s="4">
        <v>22.623736999999998</v>
      </c>
      <c r="V123" s="8">
        <v>93.513894509898449</v>
      </c>
      <c r="W123" s="8">
        <v>87.204848311300609</v>
      </c>
      <c r="X123" s="8">
        <v>104.70588235294119</v>
      </c>
      <c r="Y123" s="8">
        <v>110.52631578947367</v>
      </c>
      <c r="Z123" s="8">
        <v>105.33333333333334</v>
      </c>
      <c r="AA123" s="8">
        <v>78.466666666666669</v>
      </c>
      <c r="AB123" s="9">
        <v>89.960535747290521</v>
      </c>
      <c r="AC123" s="9">
        <v>19.228640275652435</v>
      </c>
      <c r="AD123" s="3">
        <v>25.302370810171027</v>
      </c>
      <c r="AE123" s="3">
        <v>55.468988914176542</v>
      </c>
    </row>
    <row r="124" spans="1:31" ht="13" x14ac:dyDescent="0.3">
      <c r="A124" s="13">
        <v>2015</v>
      </c>
      <c r="B124" s="13" t="s">
        <v>630</v>
      </c>
      <c r="C124" s="2" t="s">
        <v>135</v>
      </c>
      <c r="D124" s="2" t="str">
        <f t="shared" si="2"/>
        <v>M2</v>
      </c>
      <c r="E124" s="2" t="str">
        <f t="shared" si="3"/>
        <v>D07b_M2_09</v>
      </c>
      <c r="F124" s="21" t="s">
        <v>585</v>
      </c>
      <c r="G124" s="21">
        <v>2009</v>
      </c>
      <c r="H124" s="2" t="s">
        <v>707</v>
      </c>
      <c r="I124" s="4">
        <v>2.57</v>
      </c>
      <c r="J124" s="5">
        <v>0.154</v>
      </c>
      <c r="K124" s="4">
        <v>0.92</v>
      </c>
      <c r="L124" s="4">
        <v>1.07</v>
      </c>
      <c r="M124" s="4">
        <v>0.17</v>
      </c>
      <c r="N124" s="4">
        <v>0.56799999999999995</v>
      </c>
      <c r="O124" s="4">
        <v>0.2</v>
      </c>
      <c r="P124" s="6">
        <v>16.920000000000002</v>
      </c>
      <c r="Q124" s="4">
        <v>63.26</v>
      </c>
      <c r="R124" s="4">
        <v>5.19</v>
      </c>
      <c r="S124" s="7">
        <v>361.04</v>
      </c>
      <c r="T124" s="4">
        <v>15.7</v>
      </c>
      <c r="U124" s="4">
        <v>24.442758999999999</v>
      </c>
      <c r="V124" s="8">
        <v>95.749286410533458</v>
      </c>
      <c r="W124" s="8">
        <v>90.740179999596577</v>
      </c>
      <c r="X124" s="8">
        <v>108.23529411764707</v>
      </c>
      <c r="Y124" s="8">
        <v>89.473684210526315</v>
      </c>
      <c r="Z124" s="8">
        <v>94.666666666666671</v>
      </c>
      <c r="AA124" s="8">
        <v>112.80000000000001</v>
      </c>
      <c r="AB124" s="9">
        <v>90.925920230476166</v>
      </c>
      <c r="AC124" s="9">
        <v>15.400773352000034</v>
      </c>
      <c r="AD124" s="3">
        <v>25.877562421215277</v>
      </c>
      <c r="AE124" s="3">
        <v>58.721664226784675</v>
      </c>
    </row>
    <row r="125" spans="1:31" ht="13" x14ac:dyDescent="0.3">
      <c r="A125" s="13">
        <v>2015</v>
      </c>
      <c r="B125" s="13" t="s">
        <v>630</v>
      </c>
      <c r="C125" s="2" t="s">
        <v>136</v>
      </c>
      <c r="D125" s="2" t="str">
        <f t="shared" si="2"/>
        <v>M2</v>
      </c>
      <c r="E125" s="2" t="str">
        <f t="shared" si="3"/>
        <v>D07c_M2_09</v>
      </c>
      <c r="F125" s="21" t="s">
        <v>586</v>
      </c>
      <c r="G125" s="21">
        <v>2009</v>
      </c>
      <c r="H125" s="2" t="s">
        <v>715</v>
      </c>
      <c r="I125" s="4">
        <v>2.4700000000000002</v>
      </c>
      <c r="J125" s="5">
        <v>0.14899999999999999</v>
      </c>
      <c r="K125" s="4">
        <v>0.97</v>
      </c>
      <c r="L125" s="4">
        <v>1.03</v>
      </c>
      <c r="M125" s="4">
        <v>0.16</v>
      </c>
      <c r="N125" s="4">
        <v>0.59</v>
      </c>
      <c r="O125" s="4">
        <v>0.19400000000000001</v>
      </c>
      <c r="P125" s="6">
        <v>15.57</v>
      </c>
      <c r="Q125" s="4">
        <v>81.89</v>
      </c>
      <c r="R125" s="4">
        <v>7.87</v>
      </c>
      <c r="S125" s="7">
        <v>331.37</v>
      </c>
      <c r="T125" s="4">
        <v>15.34</v>
      </c>
      <c r="U125" s="4">
        <v>24.963768999999999</v>
      </c>
      <c r="V125" s="8">
        <v>92.023633242808444</v>
      </c>
      <c r="W125" s="8">
        <v>87.794070259349937</v>
      </c>
      <c r="X125" s="8">
        <v>114.11764705882352</v>
      </c>
      <c r="Y125" s="8">
        <v>84.210526315789465</v>
      </c>
      <c r="Z125" s="8">
        <v>98.333333333333329</v>
      </c>
      <c r="AA125" s="8">
        <v>103.8</v>
      </c>
      <c r="AB125" s="9">
        <v>89.384961395965789</v>
      </c>
      <c r="AC125" s="9">
        <v>14.74473049838533</v>
      </c>
      <c r="AD125" s="3">
        <v>27.754315441637782</v>
      </c>
      <c r="AE125" s="3">
        <v>57.500954059976884</v>
      </c>
    </row>
    <row r="126" spans="1:31" ht="13" x14ac:dyDescent="0.3">
      <c r="A126" s="13">
        <v>2015</v>
      </c>
      <c r="B126" s="13" t="s">
        <v>630</v>
      </c>
      <c r="C126" s="2" t="s">
        <v>137</v>
      </c>
      <c r="D126" s="2" t="str">
        <f t="shared" si="2"/>
        <v>M2</v>
      </c>
      <c r="E126" s="2" t="str">
        <f t="shared" si="3"/>
        <v>E07a_M2_09</v>
      </c>
      <c r="F126" s="21" t="s">
        <v>587</v>
      </c>
      <c r="G126" s="21">
        <v>2009</v>
      </c>
      <c r="H126" s="2" t="s">
        <v>688</v>
      </c>
      <c r="I126" s="4">
        <v>2.54</v>
      </c>
      <c r="J126" s="5">
        <v>0.14499999999999999</v>
      </c>
      <c r="K126" s="4">
        <v>0.88</v>
      </c>
      <c r="L126" s="4">
        <v>0.88</v>
      </c>
      <c r="M126" s="4">
        <v>0.17</v>
      </c>
      <c r="N126" s="4">
        <v>0.51800000000000002</v>
      </c>
      <c r="O126" s="4">
        <v>0.186</v>
      </c>
      <c r="P126" s="6">
        <v>18.579999999999998</v>
      </c>
      <c r="Q126" s="4">
        <v>85.5</v>
      </c>
      <c r="R126" s="4">
        <v>7.2</v>
      </c>
      <c r="S126" s="7">
        <v>449.35</v>
      </c>
      <c r="T126" s="4">
        <v>16.63</v>
      </c>
      <c r="U126" s="4">
        <v>20.396495000000002</v>
      </c>
      <c r="V126" s="8">
        <v>94.631590460215961</v>
      </c>
      <c r="W126" s="8">
        <v>85.43718246715261</v>
      </c>
      <c r="X126" s="8">
        <v>103.5294117647059</v>
      </c>
      <c r="Y126" s="8">
        <v>89.473684210526315</v>
      </c>
      <c r="Z126" s="8">
        <v>86.333333333333343</v>
      </c>
      <c r="AA126" s="8">
        <v>123.86666666666666</v>
      </c>
      <c r="AB126" s="9">
        <v>80.421864403511151</v>
      </c>
      <c r="AC126" s="9">
        <v>17.412298255926292</v>
      </c>
      <c r="AD126" s="3">
        <v>27.985416688387506</v>
      </c>
      <c r="AE126" s="3">
        <v>54.60228505568621</v>
      </c>
    </row>
    <row r="127" spans="1:31" ht="13" x14ac:dyDescent="0.3">
      <c r="A127" s="13">
        <v>2015</v>
      </c>
      <c r="B127" s="13" t="s">
        <v>630</v>
      </c>
      <c r="C127" s="2" t="s">
        <v>139</v>
      </c>
      <c r="D127" s="2" t="str">
        <f t="shared" si="2"/>
        <v>M1</v>
      </c>
      <c r="E127" s="2" t="str">
        <f t="shared" si="3"/>
        <v>E07c_M1_09</v>
      </c>
      <c r="F127" s="21" t="s">
        <v>589</v>
      </c>
      <c r="G127" s="21">
        <v>2009</v>
      </c>
      <c r="H127" s="2" t="s">
        <v>711</v>
      </c>
      <c r="I127" s="4">
        <v>2.63</v>
      </c>
      <c r="J127" s="5">
        <v>0.156</v>
      </c>
      <c r="K127" s="4">
        <v>1.01</v>
      </c>
      <c r="L127" s="4">
        <v>0.83</v>
      </c>
      <c r="M127" s="4">
        <v>0.24</v>
      </c>
      <c r="N127" s="4">
        <v>0.60699999999999998</v>
      </c>
      <c r="O127" s="4">
        <v>0.17899999999999999</v>
      </c>
      <c r="P127" s="6">
        <v>14.9</v>
      </c>
      <c r="Q127" s="4">
        <v>69.7</v>
      </c>
      <c r="R127" s="4">
        <v>5.66</v>
      </c>
      <c r="S127" s="7">
        <v>375.28</v>
      </c>
      <c r="T127" s="4">
        <v>15.85</v>
      </c>
      <c r="U127" s="4">
        <v>20.188451000000001</v>
      </c>
      <c r="V127" s="8">
        <v>97.984678311168494</v>
      </c>
      <c r="W127" s="8">
        <v>91.918623895695234</v>
      </c>
      <c r="X127" s="8">
        <v>118.82352941176471</v>
      </c>
      <c r="Y127" s="8">
        <v>126.31578947368421</v>
      </c>
      <c r="Z127" s="8">
        <v>101.16666666666667</v>
      </c>
      <c r="AA127" s="8">
        <v>99.333333333333343</v>
      </c>
      <c r="AB127" s="9">
        <v>87.017725210579869</v>
      </c>
      <c r="AC127" s="9">
        <v>22.718770742443827</v>
      </c>
      <c r="AD127" s="3">
        <v>29.684988872698288</v>
      </c>
      <c r="AE127" s="3">
        <v>47.596240384857886</v>
      </c>
    </row>
    <row r="128" spans="1:31" ht="13" x14ac:dyDescent="0.3">
      <c r="A128" s="13">
        <v>2015</v>
      </c>
      <c r="B128" s="13" t="s">
        <v>630</v>
      </c>
      <c r="C128" s="2" t="s">
        <v>140</v>
      </c>
      <c r="D128" s="2" t="str">
        <f t="shared" si="2"/>
        <v>M2</v>
      </c>
      <c r="E128" s="2" t="str">
        <f t="shared" si="3"/>
        <v>E07c_M2_09</v>
      </c>
      <c r="F128" s="21" t="s">
        <v>589</v>
      </c>
      <c r="G128" s="21">
        <v>2009</v>
      </c>
      <c r="H128" s="2" t="s">
        <v>711</v>
      </c>
      <c r="I128" s="4">
        <v>2.54</v>
      </c>
      <c r="J128" s="5">
        <v>0.152</v>
      </c>
      <c r="K128" s="4">
        <v>0.9</v>
      </c>
      <c r="L128" s="4">
        <v>0.82</v>
      </c>
      <c r="M128" s="4">
        <v>0.28000000000000003</v>
      </c>
      <c r="N128" s="4">
        <v>0.63300000000000001</v>
      </c>
      <c r="O128" s="4">
        <v>0.184</v>
      </c>
      <c r="P128" s="6">
        <v>10.77</v>
      </c>
      <c r="Q128" s="4">
        <v>66.569999999999993</v>
      </c>
      <c r="R128" s="4">
        <v>6.37</v>
      </c>
      <c r="S128" s="7">
        <v>320.55</v>
      </c>
      <c r="T128" s="4">
        <v>17.95</v>
      </c>
      <c r="U128" s="4">
        <v>20.188451000000001</v>
      </c>
      <c r="V128" s="8">
        <v>94.631590460215961</v>
      </c>
      <c r="W128" s="8">
        <v>89.561736103497921</v>
      </c>
      <c r="X128" s="8">
        <v>105.88235294117648</v>
      </c>
      <c r="Y128" s="8">
        <v>147.36842105263159</v>
      </c>
      <c r="Z128" s="8">
        <v>105.50000000000001</v>
      </c>
      <c r="AA128" s="8">
        <v>71.8</v>
      </c>
      <c r="AB128" s="9">
        <v>87.000316897815537</v>
      </c>
      <c r="AC128" s="9">
        <v>26.510536092588332</v>
      </c>
      <c r="AD128" s="3">
        <v>26.457263184839253</v>
      </c>
      <c r="AE128" s="3">
        <v>47.032200722572419</v>
      </c>
    </row>
    <row r="129" spans="1:31" ht="13" x14ac:dyDescent="0.3">
      <c r="A129" s="13">
        <v>2015</v>
      </c>
      <c r="B129" s="13" t="s">
        <v>630</v>
      </c>
      <c r="C129" s="2" t="s">
        <v>160</v>
      </c>
      <c r="D129" s="2" t="str">
        <f t="shared" si="2"/>
        <v>M1</v>
      </c>
      <c r="E129" s="2" t="str">
        <f t="shared" si="3"/>
        <v>D08a_M1_09</v>
      </c>
      <c r="F129" s="21" t="s">
        <v>599</v>
      </c>
      <c r="G129" s="21">
        <v>2009</v>
      </c>
      <c r="H129" s="2" t="s">
        <v>685</v>
      </c>
      <c r="I129" s="4">
        <v>2.54</v>
      </c>
      <c r="J129" s="5">
        <v>0.14699999999999999</v>
      </c>
      <c r="K129" s="4">
        <v>0.93</v>
      </c>
      <c r="L129" s="4">
        <v>0.87</v>
      </c>
      <c r="M129" s="4">
        <v>0.2</v>
      </c>
      <c r="N129" s="4">
        <v>0.60299999999999998</v>
      </c>
      <c r="O129" s="4">
        <v>0.189</v>
      </c>
      <c r="P129" s="6">
        <v>17.34</v>
      </c>
      <c r="Q129" s="4">
        <v>55.45</v>
      </c>
      <c r="R129" s="4">
        <v>5.78</v>
      </c>
      <c r="S129" s="7">
        <v>441.15</v>
      </c>
      <c r="T129" s="4">
        <v>17.89</v>
      </c>
      <c r="U129" s="4">
        <v>25.115791999999999</v>
      </c>
      <c r="V129" s="8">
        <v>94.631590460215961</v>
      </c>
      <c r="W129" s="8">
        <v>86.61562636325128</v>
      </c>
      <c r="X129" s="8">
        <v>109.41176470588236</v>
      </c>
      <c r="Y129" s="8">
        <v>105.26315789473684</v>
      </c>
      <c r="Z129" s="8">
        <v>100.50000000000001</v>
      </c>
      <c r="AA129" s="8">
        <v>115.6</v>
      </c>
      <c r="AB129" s="9">
        <v>83.672804473004973</v>
      </c>
      <c r="AC129" s="9">
        <v>19.689150714693977</v>
      </c>
      <c r="AD129" s="3">
        <v>28.426400178905109</v>
      </c>
      <c r="AE129" s="3">
        <v>51.884449106400908</v>
      </c>
    </row>
    <row r="130" spans="1:31" ht="13" x14ac:dyDescent="0.3">
      <c r="A130" s="13">
        <v>2015</v>
      </c>
      <c r="B130" s="13" t="s">
        <v>630</v>
      </c>
      <c r="C130" s="2" t="s">
        <v>166</v>
      </c>
      <c r="D130" s="2" t="str">
        <f t="shared" si="2"/>
        <v>M1</v>
      </c>
      <c r="E130" s="2" t="str">
        <f t="shared" si="3"/>
        <v>E08a_M1_09</v>
      </c>
      <c r="F130" s="21" t="s">
        <v>602</v>
      </c>
      <c r="G130" s="21">
        <v>2009</v>
      </c>
      <c r="H130" s="2" t="s">
        <v>689</v>
      </c>
      <c r="I130" s="4">
        <v>2.36</v>
      </c>
      <c r="J130" s="5">
        <v>0.14299999999999999</v>
      </c>
      <c r="K130" s="4">
        <v>1.02</v>
      </c>
      <c r="L130" s="4">
        <v>0.75</v>
      </c>
      <c r="M130" s="4">
        <v>0.22</v>
      </c>
      <c r="N130" s="4">
        <v>0.63300000000000001</v>
      </c>
      <c r="O130" s="4">
        <v>0.17100000000000001</v>
      </c>
      <c r="P130" s="6">
        <v>11.71</v>
      </c>
      <c r="Q130" s="4">
        <v>81.34</v>
      </c>
      <c r="R130" s="4">
        <v>6.03</v>
      </c>
      <c r="S130" s="7">
        <v>387.91</v>
      </c>
      <c r="T130" s="4">
        <v>18.14</v>
      </c>
      <c r="U130" s="4">
        <v>23.157520999999999</v>
      </c>
      <c r="V130" s="8">
        <v>87.925414758310879</v>
      </c>
      <c r="W130" s="8">
        <v>84.258738571053954</v>
      </c>
      <c r="X130" s="8">
        <v>120</v>
      </c>
      <c r="Y130" s="8">
        <v>115.78947368421053</v>
      </c>
      <c r="Z130" s="8">
        <v>105.50000000000001</v>
      </c>
      <c r="AA130" s="8">
        <v>78.066666666666677</v>
      </c>
      <c r="AB130" s="9">
        <v>81.6340172602292</v>
      </c>
      <c r="AC130" s="9">
        <v>22.198970044709505</v>
      </c>
      <c r="AD130" s="3">
        <v>31.955987708629259</v>
      </c>
      <c r="AE130" s="3">
        <v>45.845042246661244</v>
      </c>
    </row>
    <row r="131" spans="1:31" ht="13" x14ac:dyDescent="0.3">
      <c r="A131" s="13">
        <v>2015</v>
      </c>
      <c r="B131" s="13" t="s">
        <v>630</v>
      </c>
      <c r="C131" s="2" t="s">
        <v>167</v>
      </c>
      <c r="D131" s="2" t="str">
        <f t="shared" si="2"/>
        <v>M2</v>
      </c>
      <c r="E131" s="2" t="str">
        <f t="shared" si="3"/>
        <v>E08a_M2_09</v>
      </c>
      <c r="F131" s="21" t="s">
        <v>602</v>
      </c>
      <c r="G131" s="21">
        <v>2009</v>
      </c>
      <c r="H131" s="2" t="s">
        <v>689</v>
      </c>
      <c r="I131" s="4">
        <v>2.31</v>
      </c>
      <c r="J131" s="5">
        <v>0.14099999999999999</v>
      </c>
      <c r="K131" s="4">
        <v>1.04</v>
      </c>
      <c r="L131" s="4">
        <v>0.86</v>
      </c>
      <c r="M131" s="4">
        <v>0.18</v>
      </c>
      <c r="N131" s="4">
        <v>0.64600000000000002</v>
      </c>
      <c r="O131" s="4">
        <v>0.17100000000000001</v>
      </c>
      <c r="P131" s="6">
        <v>14.74</v>
      </c>
      <c r="Q131" s="4">
        <v>68.66</v>
      </c>
      <c r="R131" s="4">
        <v>5.04</v>
      </c>
      <c r="S131" s="7">
        <v>412.04</v>
      </c>
      <c r="T131" s="4">
        <v>15.37</v>
      </c>
      <c r="U131" s="4">
        <v>23.157520999999999</v>
      </c>
      <c r="V131" s="8">
        <v>86.062588174448379</v>
      </c>
      <c r="W131" s="8">
        <v>83.080294674955297</v>
      </c>
      <c r="X131" s="8">
        <v>122.35294117647059</v>
      </c>
      <c r="Y131" s="8">
        <v>94.73684210526315</v>
      </c>
      <c r="Z131" s="8">
        <v>107.66666666666667</v>
      </c>
      <c r="AA131" s="8">
        <v>98.266666666666666</v>
      </c>
      <c r="AB131" s="9">
        <v>84.339655251743451</v>
      </c>
      <c r="AC131" s="9">
        <v>17.580126546230503</v>
      </c>
      <c r="AD131" s="3">
        <v>31.537318232749051</v>
      </c>
      <c r="AE131" s="3">
        <v>50.882555221020439</v>
      </c>
    </row>
    <row r="132" spans="1:31" ht="13" x14ac:dyDescent="0.3">
      <c r="A132" s="13">
        <v>2015</v>
      </c>
      <c r="B132" s="13" t="s">
        <v>630</v>
      </c>
      <c r="C132" s="2" t="s">
        <v>168</v>
      </c>
      <c r="D132" s="2" t="str">
        <f t="shared" si="2"/>
        <v>M1</v>
      </c>
      <c r="E132" s="2" t="str">
        <f t="shared" si="3"/>
        <v>E08b_M1_09</v>
      </c>
      <c r="F132" s="21" t="s">
        <v>603</v>
      </c>
      <c r="G132" s="21">
        <v>2009</v>
      </c>
      <c r="H132" s="2" t="s">
        <v>691</v>
      </c>
      <c r="I132" s="4">
        <v>2.48</v>
      </c>
      <c r="J132" s="5">
        <v>0.14799999999999999</v>
      </c>
      <c r="K132" s="4">
        <v>0.92</v>
      </c>
      <c r="L132" s="4">
        <v>0.94</v>
      </c>
      <c r="M132" s="4">
        <v>0.19</v>
      </c>
      <c r="N132" s="4">
        <v>0.55400000000000005</v>
      </c>
      <c r="O132" s="4">
        <v>0.18099999999999999</v>
      </c>
      <c r="P132" s="6">
        <v>13.23</v>
      </c>
      <c r="Q132" s="4">
        <v>67.56</v>
      </c>
      <c r="R132" s="4">
        <v>5.14</v>
      </c>
      <c r="S132" s="7">
        <v>348.58</v>
      </c>
      <c r="T132" s="4">
        <v>15.65</v>
      </c>
      <c r="U132" s="4">
        <v>22.678370000000001</v>
      </c>
      <c r="V132" s="8">
        <v>92.396198559580938</v>
      </c>
      <c r="W132" s="8">
        <v>87.204848311300609</v>
      </c>
      <c r="X132" s="8">
        <v>108.23529411764707</v>
      </c>
      <c r="Y132" s="8">
        <v>100</v>
      </c>
      <c r="Z132" s="8">
        <v>92.333333333333343</v>
      </c>
      <c r="AA132" s="8">
        <v>88.2</v>
      </c>
      <c r="AB132" s="9">
        <v>86.086340740362473</v>
      </c>
      <c r="AC132" s="9">
        <v>18.18028413835005</v>
      </c>
      <c r="AD132" s="3">
        <v>27.332340487872393</v>
      </c>
      <c r="AE132" s="3">
        <v>54.487375373777546</v>
      </c>
    </row>
    <row r="133" spans="1:31" ht="13" x14ac:dyDescent="0.3">
      <c r="A133" s="13">
        <v>2015</v>
      </c>
      <c r="B133" s="13" t="s">
        <v>630</v>
      </c>
      <c r="C133" s="2" t="s">
        <v>169</v>
      </c>
      <c r="D133" s="2" t="str">
        <f t="shared" si="2"/>
        <v>M2</v>
      </c>
      <c r="E133" s="2" t="str">
        <f t="shared" si="3"/>
        <v>E08b_M2_09</v>
      </c>
      <c r="F133" s="21" t="s">
        <v>603</v>
      </c>
      <c r="G133" s="21">
        <v>2009</v>
      </c>
      <c r="H133" s="2" t="s">
        <v>691</v>
      </c>
      <c r="I133" s="4">
        <v>2.48</v>
      </c>
      <c r="J133" s="5">
        <v>0.14799999999999999</v>
      </c>
      <c r="K133" s="4">
        <v>1.04</v>
      </c>
      <c r="L133" s="4">
        <v>0.82</v>
      </c>
      <c r="M133" s="4">
        <v>0.18</v>
      </c>
      <c r="N133" s="4">
        <v>0.52400000000000002</v>
      </c>
      <c r="O133" s="4">
        <v>0.18099999999999999</v>
      </c>
      <c r="P133" s="6">
        <v>16.13</v>
      </c>
      <c r="Q133" s="4">
        <v>72.48</v>
      </c>
      <c r="R133" s="4">
        <v>7.1</v>
      </c>
      <c r="S133" s="7">
        <v>639.24</v>
      </c>
      <c r="T133" s="4">
        <v>14.72</v>
      </c>
      <c r="U133" s="4">
        <v>22.678370000000001</v>
      </c>
      <c r="V133" s="8">
        <v>92.396198559580938</v>
      </c>
      <c r="W133" s="8">
        <v>87.204848311300609</v>
      </c>
      <c r="X133" s="8">
        <v>122.35294117647059</v>
      </c>
      <c r="Y133" s="8">
        <v>94.73684210526315</v>
      </c>
      <c r="Z133" s="8">
        <v>87.333333333333343</v>
      </c>
      <c r="AA133" s="8">
        <v>107.53333333333333</v>
      </c>
      <c r="AB133" s="9">
        <v>82.343647267711518</v>
      </c>
      <c r="AC133" s="9">
        <v>18.006268381222153</v>
      </c>
      <c r="AD133" s="3">
        <v>32.301782050860808</v>
      </c>
      <c r="AE133" s="3">
        <v>49.691949567917028</v>
      </c>
    </row>
    <row r="134" spans="1:31" ht="13" x14ac:dyDescent="0.3">
      <c r="A134" s="13">
        <v>2015</v>
      </c>
      <c r="B134" s="13" t="s">
        <v>630</v>
      </c>
      <c r="C134" s="2" t="s">
        <v>172</v>
      </c>
      <c r="D134" s="2" t="str">
        <f t="shared" ref="D134:D197" si="4">MID(C134,8,2)</f>
        <v>M1</v>
      </c>
      <c r="E134" s="2" t="str">
        <f t="shared" ref="E134:E197" si="5">CONCATENATE(F134,"_",D134,"_",MID(G134,3,2))</f>
        <v>F08a_M1_09</v>
      </c>
      <c r="F134" s="21" t="s">
        <v>605</v>
      </c>
      <c r="G134" s="21">
        <v>2009</v>
      </c>
      <c r="H134" s="2" t="s">
        <v>693</v>
      </c>
      <c r="I134" s="4">
        <v>2.58</v>
      </c>
      <c r="J134" s="5">
        <v>0.158</v>
      </c>
      <c r="K134" s="4">
        <v>1.08</v>
      </c>
      <c r="L134" s="4">
        <v>0.76</v>
      </c>
      <c r="M134" s="4">
        <v>0.14000000000000001</v>
      </c>
      <c r="N134" s="4">
        <v>0.48</v>
      </c>
      <c r="O134" s="4">
        <v>0.17899999999999999</v>
      </c>
      <c r="P134" s="6">
        <v>18.28</v>
      </c>
      <c r="Q134" s="4">
        <v>64.3</v>
      </c>
      <c r="R134" s="4">
        <v>5.37</v>
      </c>
      <c r="S134" s="7">
        <v>688.15</v>
      </c>
      <c r="T134" s="4">
        <v>17.71</v>
      </c>
      <c r="U134" s="4">
        <v>21.351444000000001</v>
      </c>
      <c r="V134" s="8">
        <v>96.12185172730598</v>
      </c>
      <c r="W134" s="8">
        <v>93.097067791793904</v>
      </c>
      <c r="X134" s="8">
        <v>127.05882352941178</v>
      </c>
      <c r="Y134" s="8">
        <v>73.684210526315795</v>
      </c>
      <c r="Z134" s="8">
        <v>80</v>
      </c>
      <c r="AA134" s="8">
        <v>121.86666666666667</v>
      </c>
      <c r="AB134" s="9">
        <v>77.077760278496683</v>
      </c>
      <c r="AC134" s="9">
        <v>14.961676577346092</v>
      </c>
      <c r="AD134" s="3">
        <v>35.835866631512623</v>
      </c>
      <c r="AE134" s="3">
        <v>49.202456791141287</v>
      </c>
    </row>
    <row r="135" spans="1:31" ht="13" x14ac:dyDescent="0.3">
      <c r="A135" s="13">
        <v>2015</v>
      </c>
      <c r="B135" s="13" t="s">
        <v>630</v>
      </c>
      <c r="C135" s="2" t="s">
        <v>173</v>
      </c>
      <c r="D135" s="2" t="str">
        <f t="shared" si="4"/>
        <v>M2</v>
      </c>
      <c r="E135" s="2" t="str">
        <f t="shared" si="5"/>
        <v>F08a_M2_09</v>
      </c>
      <c r="F135" s="21" t="s">
        <v>605</v>
      </c>
      <c r="G135" s="21">
        <v>2009</v>
      </c>
      <c r="H135" s="2" t="s">
        <v>693</v>
      </c>
      <c r="I135" s="4">
        <v>2.48</v>
      </c>
      <c r="J135" s="5">
        <v>0.14799999999999999</v>
      </c>
      <c r="K135" s="4">
        <v>0.98</v>
      </c>
      <c r="L135" s="4">
        <v>0.82</v>
      </c>
      <c r="M135" s="4">
        <v>0.18</v>
      </c>
      <c r="N135" s="4">
        <v>0.57999999999999996</v>
      </c>
      <c r="O135" s="4">
        <v>0.183</v>
      </c>
      <c r="P135" s="6">
        <v>20.87</v>
      </c>
      <c r="Q135" s="4">
        <v>59.83</v>
      </c>
      <c r="R135" s="4">
        <v>6.23</v>
      </c>
      <c r="S135" s="7">
        <v>617.22</v>
      </c>
      <c r="T135" s="4">
        <v>18.21</v>
      </c>
      <c r="U135" s="4">
        <v>21.351444000000001</v>
      </c>
      <c r="V135" s="8">
        <v>92.396198559580938</v>
      </c>
      <c r="W135" s="8">
        <v>87.204848311300609</v>
      </c>
      <c r="X135" s="8">
        <v>115.29411764705881</v>
      </c>
      <c r="Y135" s="8">
        <v>94.73684210526315</v>
      </c>
      <c r="Z135" s="8">
        <v>96.666666666666671</v>
      </c>
      <c r="AA135" s="8">
        <v>139.13333333333333</v>
      </c>
      <c r="AB135" s="9">
        <v>80.809120413491556</v>
      </c>
      <c r="AC135" s="9">
        <v>18.348198874140422</v>
      </c>
      <c r="AD135" s="3">
        <v>31.016225013558319</v>
      </c>
      <c r="AE135" s="3">
        <v>50.635576112301258</v>
      </c>
    </row>
    <row r="136" spans="1:31" ht="13" x14ac:dyDescent="0.3">
      <c r="A136" s="13">
        <v>2015</v>
      </c>
      <c r="B136" s="13" t="s">
        <v>630</v>
      </c>
      <c r="C136" s="2" t="s">
        <v>180</v>
      </c>
      <c r="D136" s="2" t="str">
        <f t="shared" si="4"/>
        <v>M1</v>
      </c>
      <c r="E136" s="2" t="str">
        <f t="shared" si="5"/>
        <v>G08b_M1_09</v>
      </c>
      <c r="F136" s="21" t="s">
        <v>609</v>
      </c>
      <c r="G136" s="21">
        <v>2009</v>
      </c>
      <c r="H136" s="2" t="s">
        <v>701</v>
      </c>
      <c r="I136" s="4">
        <v>2.46</v>
      </c>
      <c r="J136" s="5">
        <v>0.14799999999999999</v>
      </c>
      <c r="K136" s="4">
        <v>0.9</v>
      </c>
      <c r="L136" s="4">
        <v>0.85</v>
      </c>
      <c r="M136" s="4">
        <v>0.18</v>
      </c>
      <c r="N136" s="4">
        <v>0.60899999999999999</v>
      </c>
      <c r="O136" s="4">
        <v>0.192</v>
      </c>
      <c r="P136" s="6">
        <v>14.25</v>
      </c>
      <c r="Q136" s="4">
        <v>56.45</v>
      </c>
      <c r="R136" s="4">
        <v>7.75</v>
      </c>
      <c r="S136" s="7">
        <v>369.33</v>
      </c>
      <c r="T136" s="4">
        <v>15.66</v>
      </c>
      <c r="U136" s="4">
        <v>23.863351000000002</v>
      </c>
      <c r="V136" s="8">
        <v>91.651067926035935</v>
      </c>
      <c r="W136" s="8">
        <v>87.204848311300609</v>
      </c>
      <c r="X136" s="8">
        <v>105.88235294117648</v>
      </c>
      <c r="Y136" s="8">
        <v>94.73684210526315</v>
      </c>
      <c r="Z136" s="8">
        <v>101.50000000000001</v>
      </c>
      <c r="AA136" s="8">
        <v>95</v>
      </c>
      <c r="AB136" s="9">
        <v>80.260090595888911</v>
      </c>
      <c r="AC136" s="9">
        <v>18.47371216731533</v>
      </c>
      <c r="AD136" s="3">
        <v>28.679138837750401</v>
      </c>
      <c r="AE136" s="3">
        <v>52.847148994934265</v>
      </c>
    </row>
    <row r="137" spans="1:31" ht="13" x14ac:dyDescent="0.3">
      <c r="A137" s="13">
        <v>2015</v>
      </c>
      <c r="B137" s="13" t="s">
        <v>630</v>
      </c>
      <c r="C137" s="2" t="s">
        <v>181</v>
      </c>
      <c r="D137" s="2" t="str">
        <f t="shared" si="4"/>
        <v>M2</v>
      </c>
      <c r="E137" s="2" t="str">
        <f t="shared" si="5"/>
        <v>G08b_M2_09</v>
      </c>
      <c r="F137" s="21" t="s">
        <v>609</v>
      </c>
      <c r="G137" s="21">
        <v>2009</v>
      </c>
      <c r="H137" s="2" t="s">
        <v>701</v>
      </c>
      <c r="I137" s="4">
        <v>2.52</v>
      </c>
      <c r="J137" s="5">
        <v>0.153</v>
      </c>
      <c r="K137" s="4">
        <v>0.95</v>
      </c>
      <c r="L137" s="4">
        <v>0.87</v>
      </c>
      <c r="M137" s="4">
        <v>0.2</v>
      </c>
      <c r="N137" s="4">
        <v>0.69299999999999995</v>
      </c>
      <c r="O137" s="4">
        <v>0.188</v>
      </c>
      <c r="P137" s="6">
        <v>15.14</v>
      </c>
      <c r="Q137" s="4">
        <v>53.84</v>
      </c>
      <c r="R137" s="4">
        <v>6.34</v>
      </c>
      <c r="S137" s="7">
        <v>557.09</v>
      </c>
      <c r="T137" s="4">
        <v>17.829999999999998</v>
      </c>
      <c r="U137" s="4">
        <v>23.863351000000002</v>
      </c>
      <c r="V137" s="8">
        <v>93.886459826670958</v>
      </c>
      <c r="W137" s="8">
        <v>90.150958051547249</v>
      </c>
      <c r="X137" s="8">
        <v>111.76470588235294</v>
      </c>
      <c r="Y137" s="8">
        <v>105.26315789473684</v>
      </c>
      <c r="Z137" s="8">
        <v>115.5</v>
      </c>
      <c r="AA137" s="8">
        <v>100.93333333333334</v>
      </c>
      <c r="AB137" s="9">
        <v>84.184313424411627</v>
      </c>
      <c r="AC137" s="9">
        <v>19.569518250800293</v>
      </c>
      <c r="AD137" s="3">
        <v>28.861285676020426</v>
      </c>
      <c r="AE137" s="3">
        <v>51.56919607317927</v>
      </c>
    </row>
    <row r="138" spans="1:31" ht="13" x14ac:dyDescent="0.3">
      <c r="A138" s="13">
        <v>2015</v>
      </c>
      <c r="B138" s="13" t="s">
        <v>630</v>
      </c>
      <c r="C138" s="2" t="s">
        <v>186</v>
      </c>
      <c r="D138" s="2" t="str">
        <f t="shared" si="4"/>
        <v>M2</v>
      </c>
      <c r="E138" s="2" t="str">
        <f t="shared" si="5"/>
        <v>H08c_M2_09</v>
      </c>
      <c r="F138" s="21" t="s">
        <v>613</v>
      </c>
      <c r="G138" s="21">
        <v>2009</v>
      </c>
      <c r="H138" s="2" t="s">
        <v>712</v>
      </c>
      <c r="I138" s="4">
        <v>2.42</v>
      </c>
      <c r="J138" s="5">
        <v>0.14599999999999999</v>
      </c>
      <c r="K138" s="4">
        <v>1.01</v>
      </c>
      <c r="L138" s="4">
        <v>0.55000000000000004</v>
      </c>
      <c r="M138" s="4">
        <v>0.22</v>
      </c>
      <c r="N138" s="4">
        <v>0.54200000000000004</v>
      </c>
      <c r="O138" s="4">
        <v>0.186</v>
      </c>
      <c r="P138" s="6">
        <v>16.850000000000001</v>
      </c>
      <c r="Q138" s="4">
        <v>57.62</v>
      </c>
      <c r="R138" s="4">
        <v>6.85</v>
      </c>
      <c r="S138" s="7">
        <v>402.68</v>
      </c>
      <c r="T138" s="4">
        <v>15.75</v>
      </c>
      <c r="U138" s="4">
        <v>22.016831</v>
      </c>
      <c r="V138" s="8">
        <v>90.160806658945916</v>
      </c>
      <c r="W138" s="8">
        <v>86.026404415201952</v>
      </c>
      <c r="X138" s="8">
        <v>118.82352941176471</v>
      </c>
      <c r="Y138" s="8">
        <v>115.78947368421053</v>
      </c>
      <c r="Z138" s="8">
        <v>90.333333333333343</v>
      </c>
      <c r="AA138" s="8">
        <v>112.33333333333336</v>
      </c>
      <c r="AB138" s="9">
        <v>71.398222864366204</v>
      </c>
      <c r="AC138" s="9">
        <v>25.381459525004008</v>
      </c>
      <c r="AD138" s="3">
        <v>36.179054617517345</v>
      </c>
      <c r="AE138" s="3">
        <v>38.439485857478637</v>
      </c>
    </row>
    <row r="139" spans="1:31" ht="13" x14ac:dyDescent="0.3">
      <c r="A139" s="13">
        <v>2015</v>
      </c>
      <c r="B139" s="13" t="s">
        <v>630</v>
      </c>
      <c r="C139" s="2" t="s">
        <v>189</v>
      </c>
      <c r="D139" s="2" t="str">
        <f t="shared" si="4"/>
        <v>M1</v>
      </c>
      <c r="E139" s="2" t="str">
        <f t="shared" si="5"/>
        <v>C09a_M1_10</v>
      </c>
      <c r="F139" s="21" t="s">
        <v>616</v>
      </c>
      <c r="G139" s="21">
        <v>2010</v>
      </c>
      <c r="H139" s="2" t="s">
        <v>716</v>
      </c>
      <c r="I139" s="4">
        <v>2.4300000000000002</v>
      </c>
      <c r="J139" s="5">
        <v>0.14399999999999999</v>
      </c>
      <c r="K139" s="4">
        <v>0.95</v>
      </c>
      <c r="L139" s="4">
        <v>0.74</v>
      </c>
      <c r="M139" s="4">
        <v>0.21</v>
      </c>
      <c r="N139" s="4">
        <v>0.63800000000000001</v>
      </c>
      <c r="O139" s="4">
        <v>0.182</v>
      </c>
      <c r="P139" s="6">
        <v>16.809999999999999</v>
      </c>
      <c r="Q139" s="4">
        <v>49.54</v>
      </c>
      <c r="R139" s="4">
        <v>5.78</v>
      </c>
      <c r="S139" s="7">
        <v>520.09</v>
      </c>
      <c r="T139" s="4">
        <v>17.54</v>
      </c>
      <c r="U139" s="4">
        <v>19.354078999999999</v>
      </c>
      <c r="V139" s="8">
        <v>89.318638455863763</v>
      </c>
      <c r="W139" s="8">
        <v>83.96841096998638</v>
      </c>
      <c r="X139" s="8">
        <v>111.76470588235294</v>
      </c>
      <c r="Y139" s="8">
        <v>110.52631578947367</v>
      </c>
      <c r="Z139" s="8">
        <v>106.33333333333334</v>
      </c>
      <c r="AA139" s="8">
        <v>112.06666666666665</v>
      </c>
      <c r="AB139" s="9">
        <v>78.521010705302885</v>
      </c>
      <c r="AC139" s="9">
        <v>22.030011653591696</v>
      </c>
      <c r="AD139" s="3">
        <v>30.942896650940572</v>
      </c>
      <c r="AE139" s="3">
        <v>47.027091695467739</v>
      </c>
    </row>
    <row r="140" spans="1:31" ht="13" x14ac:dyDescent="0.3">
      <c r="A140" s="13">
        <v>2015</v>
      </c>
      <c r="B140" s="13" t="s">
        <v>630</v>
      </c>
      <c r="C140" s="2" t="s">
        <v>190</v>
      </c>
      <c r="D140" s="2" t="str">
        <f t="shared" si="4"/>
        <v>M2</v>
      </c>
      <c r="E140" s="2" t="str">
        <f t="shared" si="5"/>
        <v>C09a_M2_10</v>
      </c>
      <c r="F140" s="21" t="s">
        <v>616</v>
      </c>
      <c r="G140" s="21">
        <v>2010</v>
      </c>
      <c r="H140" s="2" t="s">
        <v>716</v>
      </c>
      <c r="I140" s="4">
        <v>2.4500000000000002</v>
      </c>
      <c r="J140" s="5">
        <v>0.14699999999999999</v>
      </c>
      <c r="K140" s="4">
        <v>0.92</v>
      </c>
      <c r="L140" s="4">
        <v>0.82</v>
      </c>
      <c r="M140" s="4">
        <v>0.22</v>
      </c>
      <c r="N140" s="4">
        <v>0.58699999999999997</v>
      </c>
      <c r="O140" s="4">
        <v>0.17199999999999999</v>
      </c>
      <c r="P140" s="6">
        <v>15.94</v>
      </c>
      <c r="Q140" s="4">
        <v>52.21</v>
      </c>
      <c r="R140" s="4">
        <v>6.28</v>
      </c>
      <c r="S140" s="7">
        <v>403.64</v>
      </c>
      <c r="T140" s="4">
        <v>17.68</v>
      </c>
      <c r="U140" s="4">
        <v>19.354078999999999</v>
      </c>
      <c r="V140" s="8">
        <v>90.053771282661003</v>
      </c>
      <c r="W140" s="8">
        <v>85.717752865194413</v>
      </c>
      <c r="X140" s="8">
        <v>108.23529411764707</v>
      </c>
      <c r="Y140" s="8">
        <v>115.78947368421053</v>
      </c>
      <c r="Z140" s="8">
        <v>97.833333333333329</v>
      </c>
      <c r="AA140" s="8">
        <v>106.26666666666667</v>
      </c>
      <c r="AB140" s="9">
        <v>82.569486475251836</v>
      </c>
      <c r="AC140" s="9">
        <v>21.947467292681857</v>
      </c>
      <c r="AD140" s="3">
        <v>28.496497639909919</v>
      </c>
      <c r="AE140" s="3">
        <v>49.556035067408224</v>
      </c>
    </row>
    <row r="141" spans="1:31" ht="13" x14ac:dyDescent="0.3">
      <c r="A141" s="13">
        <v>2015</v>
      </c>
      <c r="B141" s="13" t="s">
        <v>630</v>
      </c>
      <c r="C141" s="2" t="s">
        <v>191</v>
      </c>
      <c r="D141" s="2" t="str">
        <f t="shared" si="4"/>
        <v>M1</v>
      </c>
      <c r="E141" s="2" t="str">
        <f t="shared" si="5"/>
        <v>C09b_M1_10</v>
      </c>
      <c r="F141" s="21" t="s">
        <v>617</v>
      </c>
      <c r="G141" s="21">
        <v>2010</v>
      </c>
      <c r="H141" s="2" t="s">
        <v>717</v>
      </c>
      <c r="I141" s="4">
        <v>2.52</v>
      </c>
      <c r="J141" s="5">
        <v>0.155</v>
      </c>
      <c r="K141" s="4">
        <v>0.84</v>
      </c>
      <c r="L141" s="4">
        <v>1.02</v>
      </c>
      <c r="M141" s="4">
        <v>0.21</v>
      </c>
      <c r="N141" s="4">
        <v>0.59199999999999997</v>
      </c>
      <c r="O141" s="4">
        <v>0.21299999999999999</v>
      </c>
      <c r="P141" s="6">
        <v>23.06</v>
      </c>
      <c r="Q141" s="4">
        <v>62.01</v>
      </c>
      <c r="R141" s="4">
        <v>7.89</v>
      </c>
      <c r="S141" s="7">
        <v>534.53</v>
      </c>
      <c r="T141" s="4">
        <v>18.22</v>
      </c>
      <c r="U141" s="4">
        <v>20.463906999999999</v>
      </c>
      <c r="V141" s="8">
        <v>92.626736176451303</v>
      </c>
      <c r="W141" s="8">
        <v>90.382664585749225</v>
      </c>
      <c r="X141" s="8">
        <v>98.82352941176471</v>
      </c>
      <c r="Y141" s="8">
        <v>110.52631578947367</v>
      </c>
      <c r="Z141" s="8">
        <v>98.666666666666671</v>
      </c>
      <c r="AA141" s="8">
        <v>153.73333333333332</v>
      </c>
      <c r="AB141" s="9">
        <v>89.679767360789867</v>
      </c>
      <c r="AC141" s="9">
        <v>19.28884108196225</v>
      </c>
      <c r="AD141" s="3">
        <v>23.95565531816079</v>
      </c>
      <c r="AE141" s="3">
        <v>56.755503599876953</v>
      </c>
    </row>
    <row r="142" spans="1:31" ht="13" x14ac:dyDescent="0.3">
      <c r="A142" s="13">
        <v>2015</v>
      </c>
      <c r="B142" s="13" t="s">
        <v>630</v>
      </c>
      <c r="C142" s="2" t="s">
        <v>193</v>
      </c>
      <c r="D142" s="2" t="str">
        <f t="shared" si="4"/>
        <v>M1</v>
      </c>
      <c r="E142" s="2" t="str">
        <f t="shared" si="5"/>
        <v>C09c_M1_10</v>
      </c>
      <c r="F142" s="21" t="s">
        <v>618</v>
      </c>
      <c r="G142" s="21">
        <v>2010</v>
      </c>
      <c r="H142" s="2" t="s">
        <v>719</v>
      </c>
      <c r="I142" s="4">
        <v>2.44</v>
      </c>
      <c r="J142" s="5">
        <v>0.152</v>
      </c>
      <c r="K142" s="4">
        <v>0.91</v>
      </c>
      <c r="L142" s="4">
        <v>0.73</v>
      </c>
      <c r="M142" s="4">
        <v>0.22</v>
      </c>
      <c r="N142" s="4">
        <v>0.66800000000000004</v>
      </c>
      <c r="O142" s="4">
        <v>0.18099999999999999</v>
      </c>
      <c r="P142" s="6">
        <v>15.73</v>
      </c>
      <c r="Q142" s="4">
        <v>54.53</v>
      </c>
      <c r="R142" s="4">
        <v>6.43</v>
      </c>
      <c r="S142" s="7">
        <v>467.23</v>
      </c>
      <c r="T142" s="4">
        <v>22.1</v>
      </c>
      <c r="U142" s="4">
        <v>22.317411</v>
      </c>
      <c r="V142" s="8">
        <v>89.686204869262383</v>
      </c>
      <c r="W142" s="8">
        <v>88.633322690541178</v>
      </c>
      <c r="X142" s="8">
        <v>107.05882352941177</v>
      </c>
      <c r="Y142" s="8">
        <v>115.78947368421053</v>
      </c>
      <c r="Z142" s="8">
        <v>111.33333333333336</v>
      </c>
      <c r="AA142" s="8">
        <v>104.86666666666666</v>
      </c>
      <c r="AB142" s="9">
        <v>77.822714035476665</v>
      </c>
      <c r="AC142" s="9">
        <v>23.286146290953202</v>
      </c>
      <c r="AD142" s="3">
        <v>29.905995412075846</v>
      </c>
      <c r="AE142" s="3">
        <v>46.807858296970942</v>
      </c>
    </row>
    <row r="143" spans="1:31" ht="13" x14ac:dyDescent="0.3">
      <c r="A143" s="13">
        <v>2015</v>
      </c>
      <c r="B143" s="13" t="s">
        <v>630</v>
      </c>
      <c r="C143" s="2" t="s">
        <v>194</v>
      </c>
      <c r="D143" s="2" t="str">
        <f t="shared" si="4"/>
        <v>M2</v>
      </c>
      <c r="E143" s="2" t="str">
        <f t="shared" si="5"/>
        <v>C09c_M2_10</v>
      </c>
      <c r="F143" s="21" t="s">
        <v>618</v>
      </c>
      <c r="G143" s="21">
        <v>2010</v>
      </c>
      <c r="H143" s="2" t="s">
        <v>719</v>
      </c>
      <c r="I143" s="4">
        <v>2.62</v>
      </c>
      <c r="J143" s="5">
        <v>0.161</v>
      </c>
      <c r="K143" s="4">
        <v>0.88</v>
      </c>
      <c r="L143" s="4">
        <v>0.88</v>
      </c>
      <c r="M143" s="4">
        <v>0.21</v>
      </c>
      <c r="N143" s="4">
        <v>0.55100000000000005</v>
      </c>
      <c r="O143" s="4">
        <v>0.2</v>
      </c>
      <c r="P143" s="6">
        <v>20.53</v>
      </c>
      <c r="Q143" s="4">
        <v>53.26</v>
      </c>
      <c r="R143" s="4">
        <v>8.2100000000000009</v>
      </c>
      <c r="S143" s="7">
        <v>403.24</v>
      </c>
      <c r="T143" s="4">
        <v>18.93</v>
      </c>
      <c r="U143" s="4">
        <v>22.317411</v>
      </c>
      <c r="V143" s="8">
        <v>96.302400310437477</v>
      </c>
      <c r="W143" s="8">
        <v>93.881348376165334</v>
      </c>
      <c r="X143" s="8">
        <v>103.5294117647059</v>
      </c>
      <c r="Y143" s="8">
        <v>110.52631578947367</v>
      </c>
      <c r="Z143" s="8">
        <v>91.833333333333343</v>
      </c>
      <c r="AA143" s="8">
        <v>136.86666666666667</v>
      </c>
      <c r="AB143" s="9">
        <v>83.716757319491379</v>
      </c>
      <c r="AC143" s="9">
        <v>20.662754223602438</v>
      </c>
      <c r="AD143" s="3">
        <v>26.883977094335592</v>
      </c>
      <c r="AE143" s="3">
        <v>52.453268682061974</v>
      </c>
    </row>
    <row r="144" spans="1:31" ht="13" x14ac:dyDescent="0.3">
      <c r="A144" s="13">
        <v>2015</v>
      </c>
      <c r="B144" s="13" t="s">
        <v>630</v>
      </c>
      <c r="C144" s="2" t="s">
        <v>197</v>
      </c>
      <c r="D144" s="2" t="str">
        <f t="shared" si="4"/>
        <v>M1</v>
      </c>
      <c r="E144" s="2" t="str">
        <f t="shared" si="5"/>
        <v>D09b_M1_10</v>
      </c>
      <c r="F144" s="21" t="s">
        <v>620</v>
      </c>
      <c r="G144" s="21">
        <v>2010</v>
      </c>
      <c r="H144" s="2" t="s">
        <v>721</v>
      </c>
      <c r="I144" s="4">
        <v>2.4900000000000002</v>
      </c>
      <c r="J144" s="5">
        <v>0.155</v>
      </c>
      <c r="K144" s="4">
        <v>0.78</v>
      </c>
      <c r="L144" s="4">
        <v>0.94</v>
      </c>
      <c r="M144" s="4">
        <v>0.16</v>
      </c>
      <c r="N144" s="4">
        <v>0.55900000000000005</v>
      </c>
      <c r="O144" s="4">
        <v>0.19700000000000001</v>
      </c>
      <c r="P144" s="6">
        <v>22.8</v>
      </c>
      <c r="Q144" s="4">
        <v>61.84</v>
      </c>
      <c r="R144" s="4">
        <v>7.54</v>
      </c>
      <c r="S144" s="7">
        <v>618.20000000000005</v>
      </c>
      <c r="T144" s="4">
        <v>18.36</v>
      </c>
      <c r="U144" s="4">
        <v>23.794720999999999</v>
      </c>
      <c r="V144" s="8">
        <v>91.524036936255456</v>
      </c>
      <c r="W144" s="8">
        <v>90.382664585749225</v>
      </c>
      <c r="X144" s="8">
        <v>91.764705882352942</v>
      </c>
      <c r="Y144" s="8">
        <v>84.210526315789465</v>
      </c>
      <c r="Z144" s="8">
        <v>93.166666666666671</v>
      </c>
      <c r="AA144" s="8">
        <v>152</v>
      </c>
      <c r="AB144" s="9">
        <v>80.034608393530746</v>
      </c>
      <c r="AC144" s="9">
        <v>16.467340727297465</v>
      </c>
      <c r="AD144" s="3">
        <v>24.92527858294839</v>
      </c>
      <c r="AE144" s="3">
        <v>58.607380689754152</v>
      </c>
    </row>
    <row r="145" spans="1:31" ht="13" x14ac:dyDescent="0.3">
      <c r="A145" s="13">
        <v>2015</v>
      </c>
      <c r="B145" s="13" t="s">
        <v>630</v>
      </c>
      <c r="C145" s="2" t="s">
        <v>198</v>
      </c>
      <c r="D145" s="2" t="str">
        <f t="shared" si="4"/>
        <v>M2</v>
      </c>
      <c r="E145" s="2" t="str">
        <f t="shared" si="5"/>
        <v>D09b_M2_10</v>
      </c>
      <c r="F145" s="21" t="s">
        <v>620</v>
      </c>
      <c r="G145" s="21">
        <v>2010</v>
      </c>
      <c r="H145" s="2" t="s">
        <v>721</v>
      </c>
      <c r="I145" s="4">
        <v>2.62</v>
      </c>
      <c r="J145" s="5">
        <v>0.158</v>
      </c>
      <c r="K145" s="4">
        <v>0.86</v>
      </c>
      <c r="L145" s="4">
        <v>0.79</v>
      </c>
      <c r="M145" s="4">
        <v>0.18</v>
      </c>
      <c r="N145" s="4">
        <v>0.51100000000000001</v>
      </c>
      <c r="O145" s="4">
        <v>0.191</v>
      </c>
      <c r="P145" s="6">
        <v>21.16</v>
      </c>
      <c r="Q145" s="4">
        <v>63.46</v>
      </c>
      <c r="R145" s="4">
        <v>8</v>
      </c>
      <c r="S145" s="7">
        <v>525.63</v>
      </c>
      <c r="T145" s="4">
        <v>18.350000000000001</v>
      </c>
      <c r="U145" s="4">
        <v>23.794720999999999</v>
      </c>
      <c r="V145" s="8">
        <v>96.302400310437477</v>
      </c>
      <c r="W145" s="8">
        <v>92.132006480957273</v>
      </c>
      <c r="X145" s="8">
        <v>101.17647058823529</v>
      </c>
      <c r="Y145" s="8">
        <v>94.73684210526315</v>
      </c>
      <c r="Z145" s="8">
        <v>85.166666666666671</v>
      </c>
      <c r="AA145" s="8">
        <v>141.06666666666666</v>
      </c>
      <c r="AB145" s="9">
        <v>76.243060717027717</v>
      </c>
      <c r="AC145" s="9">
        <v>19.447039484604073</v>
      </c>
      <c r="AD145" s="3">
        <v>28.848376106146684</v>
      </c>
      <c r="AE145" s="3">
        <v>51.704584409249236</v>
      </c>
    </row>
    <row r="146" spans="1:31" ht="13" x14ac:dyDescent="0.3">
      <c r="A146" s="13">
        <v>2015</v>
      </c>
      <c r="B146" s="13" t="s">
        <v>630</v>
      </c>
      <c r="C146" s="2" t="s">
        <v>199</v>
      </c>
      <c r="D146" s="2" t="str">
        <f t="shared" si="4"/>
        <v>M1</v>
      </c>
      <c r="E146" s="2" t="str">
        <f t="shared" si="5"/>
        <v>D09c_M1_10</v>
      </c>
      <c r="F146" s="21" t="s">
        <v>621</v>
      </c>
      <c r="G146" s="21">
        <v>2010</v>
      </c>
      <c r="H146" s="2" t="s">
        <v>722</v>
      </c>
      <c r="I146" s="4">
        <v>2.42</v>
      </c>
      <c r="J146" s="5">
        <v>0.14399999999999999</v>
      </c>
      <c r="K146" s="4">
        <v>0.87</v>
      </c>
      <c r="L146" s="4">
        <v>0.73</v>
      </c>
      <c r="M146" s="4">
        <v>0.2</v>
      </c>
      <c r="N146" s="4">
        <v>0.66</v>
      </c>
      <c r="O146" s="4">
        <v>0.16800000000000001</v>
      </c>
      <c r="P146" s="6">
        <v>17.61</v>
      </c>
      <c r="Q146" s="4">
        <v>78.66</v>
      </c>
      <c r="R146" s="4">
        <v>8.14</v>
      </c>
      <c r="S146" s="7">
        <v>483.3</v>
      </c>
      <c r="T146" s="4">
        <v>17.13</v>
      </c>
      <c r="U146" s="4">
        <v>22.337392999999999</v>
      </c>
      <c r="V146" s="8">
        <v>88.951072042465142</v>
      </c>
      <c r="W146" s="8">
        <v>83.96841096998638</v>
      </c>
      <c r="X146" s="8">
        <v>102.35294117647058</v>
      </c>
      <c r="Y146" s="8">
        <v>105.26315789473684</v>
      </c>
      <c r="Z146" s="8">
        <v>110.00000000000001</v>
      </c>
      <c r="AA146" s="8">
        <v>117.39999999999999</v>
      </c>
      <c r="AB146" s="9">
        <v>75.152249674673243</v>
      </c>
      <c r="AC146" s="9">
        <v>21.921452320080238</v>
      </c>
      <c r="AD146" s="3">
        <v>29.607416255015789</v>
      </c>
      <c r="AE146" s="3">
        <v>48.471131424903966</v>
      </c>
    </row>
    <row r="147" spans="1:31" ht="13" x14ac:dyDescent="0.3">
      <c r="A147" s="13">
        <v>2015</v>
      </c>
      <c r="B147" s="13" t="s">
        <v>630</v>
      </c>
      <c r="C147" s="2" t="s">
        <v>200</v>
      </c>
      <c r="D147" s="2" t="str">
        <f t="shared" si="4"/>
        <v>M2</v>
      </c>
      <c r="E147" s="2" t="str">
        <f t="shared" si="5"/>
        <v>D09c_M2_10</v>
      </c>
      <c r="F147" s="21" t="s">
        <v>621</v>
      </c>
      <c r="G147" s="21">
        <v>2010</v>
      </c>
      <c r="H147" s="2" t="s">
        <v>722</v>
      </c>
      <c r="I147" s="4">
        <v>2.36</v>
      </c>
      <c r="J147" s="5">
        <v>0.14699999999999999</v>
      </c>
      <c r="K147" s="4">
        <v>0.97</v>
      </c>
      <c r="L147" s="4">
        <v>0.86</v>
      </c>
      <c r="M147" s="4">
        <v>0.21</v>
      </c>
      <c r="N147" s="4">
        <v>0.67300000000000004</v>
      </c>
      <c r="O147" s="4">
        <v>0.17199999999999999</v>
      </c>
      <c r="P147" s="6">
        <v>15.88</v>
      </c>
      <c r="Q147" s="4">
        <v>72.95</v>
      </c>
      <c r="R147" s="4">
        <v>4.54</v>
      </c>
      <c r="S147" s="7">
        <v>388.97</v>
      </c>
      <c r="T147" s="4">
        <v>16.559999999999999</v>
      </c>
      <c r="U147" s="4">
        <v>22.337392999999999</v>
      </c>
      <c r="V147" s="8">
        <v>86.745673562073435</v>
      </c>
      <c r="W147" s="8">
        <v>85.717752865194413</v>
      </c>
      <c r="X147" s="8">
        <v>114.11764705882352</v>
      </c>
      <c r="Y147" s="8">
        <v>110.52631578947367</v>
      </c>
      <c r="Z147" s="8">
        <v>112.16666666666669</v>
      </c>
      <c r="AA147" s="8">
        <v>105.86666666666666</v>
      </c>
      <c r="AB147" s="9">
        <v>85.02054360880534</v>
      </c>
      <c r="AC147" s="9">
        <v>20.345891798208502</v>
      </c>
      <c r="AD147" s="3">
        <v>29.17904672236557</v>
      </c>
      <c r="AE147" s="3">
        <v>50.475061479425932</v>
      </c>
    </row>
    <row r="148" spans="1:31" ht="13" x14ac:dyDescent="0.3">
      <c r="A148" s="13">
        <v>2015</v>
      </c>
      <c r="B148" s="13" t="s">
        <v>630</v>
      </c>
      <c r="C148" s="2" t="s">
        <v>209</v>
      </c>
      <c r="D148" s="2" t="str">
        <f t="shared" si="4"/>
        <v>M1</v>
      </c>
      <c r="E148" s="2" t="str">
        <f t="shared" si="5"/>
        <v>G09b_M1_10</v>
      </c>
      <c r="F148" s="21" t="s">
        <v>626</v>
      </c>
      <c r="G148" s="21">
        <v>2010</v>
      </c>
      <c r="H148" s="2" t="s">
        <v>733</v>
      </c>
      <c r="I148" s="4">
        <v>2.48</v>
      </c>
      <c r="J148" s="5">
        <v>0.155</v>
      </c>
      <c r="K148" s="4">
        <v>0.89</v>
      </c>
      <c r="L148" s="4">
        <v>0.82</v>
      </c>
      <c r="M148" s="4">
        <v>0.21</v>
      </c>
      <c r="N148" s="4">
        <v>0.67800000000000005</v>
      </c>
      <c r="O148" s="4">
        <v>0.16900000000000001</v>
      </c>
      <c r="P148" s="6">
        <v>17.170000000000002</v>
      </c>
      <c r="Q148" s="4">
        <v>50.19</v>
      </c>
      <c r="R148" s="4">
        <v>7.53</v>
      </c>
      <c r="S148" s="7">
        <v>624.59</v>
      </c>
      <c r="T148" s="4">
        <v>20.96</v>
      </c>
      <c r="U148" s="4">
        <v>23.598661</v>
      </c>
      <c r="V148" s="8">
        <v>91.156470522856836</v>
      </c>
      <c r="W148" s="8">
        <v>90.382664585749225</v>
      </c>
      <c r="X148" s="8">
        <v>104.70588235294119</v>
      </c>
      <c r="Y148" s="8">
        <v>110.52631578947367</v>
      </c>
      <c r="Z148" s="8">
        <v>113.00000000000001</v>
      </c>
      <c r="AA148" s="8">
        <v>114.46666666666667</v>
      </c>
      <c r="AB148" s="9">
        <v>80.978499819146819</v>
      </c>
      <c r="AC148" s="9">
        <v>21.361457482577578</v>
      </c>
      <c r="AD148" s="3">
        <v>28.108878762179728</v>
      </c>
      <c r="AE148" s="3">
        <v>50.52966375524268</v>
      </c>
    </row>
    <row r="149" spans="1:31" ht="13" x14ac:dyDescent="0.3">
      <c r="A149" s="13">
        <v>2015</v>
      </c>
      <c r="B149" s="13" t="s">
        <v>630</v>
      </c>
      <c r="C149" s="2" t="s">
        <v>210</v>
      </c>
      <c r="D149" s="2" t="str">
        <f t="shared" si="4"/>
        <v>M2</v>
      </c>
      <c r="E149" s="2" t="str">
        <f t="shared" si="5"/>
        <v>G09b_M2_10</v>
      </c>
      <c r="F149" s="21" t="s">
        <v>626</v>
      </c>
      <c r="G149" s="21">
        <v>2010</v>
      </c>
      <c r="H149" s="2" t="s">
        <v>733</v>
      </c>
      <c r="I149" s="4">
        <v>2.44</v>
      </c>
      <c r="J149" s="5">
        <v>0.154</v>
      </c>
      <c r="K149" s="4">
        <v>0.84</v>
      </c>
      <c r="L149" s="4">
        <v>0.78</v>
      </c>
      <c r="M149" s="4">
        <v>0.21</v>
      </c>
      <c r="N149" s="4">
        <v>0.64400000000000002</v>
      </c>
      <c r="O149" s="4">
        <v>0.184</v>
      </c>
      <c r="P149" s="6">
        <v>16.48</v>
      </c>
      <c r="Q149" s="4">
        <v>54.77</v>
      </c>
      <c r="R149" s="4">
        <v>4.88</v>
      </c>
      <c r="S149" s="7">
        <v>598.16</v>
      </c>
      <c r="T149" s="4">
        <v>20.010000000000002</v>
      </c>
      <c r="U149" s="4">
        <v>23.598661</v>
      </c>
      <c r="V149" s="8">
        <v>89.686204869262383</v>
      </c>
      <c r="W149" s="8">
        <v>89.799550620679867</v>
      </c>
      <c r="X149" s="8">
        <v>98.82352941176471</v>
      </c>
      <c r="Y149" s="8">
        <v>110.52631578947367</v>
      </c>
      <c r="Z149" s="8">
        <v>107.33333333333334</v>
      </c>
      <c r="AA149" s="8">
        <v>109.86666666666667</v>
      </c>
      <c r="AB149" s="9">
        <v>77.70371945659825</v>
      </c>
      <c r="AC149" s="9">
        <v>22.261724316244845</v>
      </c>
      <c r="AD149" s="3">
        <v>27.647809022937331</v>
      </c>
      <c r="AE149" s="3">
        <v>50.090466660817825</v>
      </c>
    </row>
    <row r="150" spans="1:31" ht="13" x14ac:dyDescent="0.3">
      <c r="A150" s="13">
        <v>2015</v>
      </c>
      <c r="B150" s="13" t="s">
        <v>630</v>
      </c>
      <c r="C150" s="2" t="s">
        <v>211</v>
      </c>
      <c r="D150" s="2" t="str">
        <f t="shared" si="4"/>
        <v>M1</v>
      </c>
      <c r="E150" s="2" t="str">
        <f t="shared" si="5"/>
        <v>G09c_M1_10</v>
      </c>
      <c r="F150" s="21" t="s">
        <v>627</v>
      </c>
      <c r="G150" s="21">
        <v>2010</v>
      </c>
      <c r="H150" s="2" t="s">
        <v>727</v>
      </c>
      <c r="I150" s="4">
        <v>2.59</v>
      </c>
      <c r="J150" s="5">
        <v>0.151</v>
      </c>
      <c r="K150" s="4">
        <v>0.84</v>
      </c>
      <c r="L150" s="4">
        <v>0.78</v>
      </c>
      <c r="M150" s="4">
        <v>0.24</v>
      </c>
      <c r="N150" s="4">
        <v>0.66</v>
      </c>
      <c r="O150" s="4">
        <v>0.19400000000000001</v>
      </c>
      <c r="P150" s="6">
        <v>18.78</v>
      </c>
      <c r="Q150" s="4">
        <v>57.23</v>
      </c>
      <c r="R150" s="4">
        <v>5.07</v>
      </c>
      <c r="S150" s="7">
        <v>609.98</v>
      </c>
      <c r="T150" s="4">
        <v>18.649999999999999</v>
      </c>
      <c r="U150" s="4">
        <v>20.377172000000002</v>
      </c>
      <c r="V150" s="8">
        <v>95.199701070241616</v>
      </c>
      <c r="W150" s="8">
        <v>88.050208725471819</v>
      </c>
      <c r="X150" s="8">
        <v>98.82352941176471</v>
      </c>
      <c r="Y150" s="8">
        <v>126.31578947368421</v>
      </c>
      <c r="Z150" s="8">
        <v>110.00000000000001</v>
      </c>
      <c r="AA150" s="8">
        <v>125.2</v>
      </c>
      <c r="AB150" s="9">
        <v>80.174889143583428</v>
      </c>
      <c r="AC150" s="9">
        <v>24.657792118024485</v>
      </c>
      <c r="AD150" s="3">
        <v>26.795641613679294</v>
      </c>
      <c r="AE150" s="3">
        <v>48.546566268296218</v>
      </c>
    </row>
    <row r="151" spans="1:31" ht="13" x14ac:dyDescent="0.3">
      <c r="A151" s="13">
        <v>2015</v>
      </c>
      <c r="B151" s="13" t="s">
        <v>630</v>
      </c>
      <c r="C151" s="2" t="s">
        <v>212</v>
      </c>
      <c r="D151" s="2" t="str">
        <f t="shared" si="4"/>
        <v>M2</v>
      </c>
      <c r="E151" s="2" t="str">
        <f t="shared" si="5"/>
        <v>G09c_M2_10</v>
      </c>
      <c r="F151" s="21" t="s">
        <v>627</v>
      </c>
      <c r="G151" s="21">
        <v>2010</v>
      </c>
      <c r="H151" s="2" t="s">
        <v>727</v>
      </c>
      <c r="I151" s="4">
        <v>2.52</v>
      </c>
      <c r="J151" s="5">
        <v>0.15</v>
      </c>
      <c r="K151" s="4">
        <v>0.8</v>
      </c>
      <c r="L151" s="4">
        <v>0.76</v>
      </c>
      <c r="M151" s="4">
        <v>0.24</v>
      </c>
      <c r="N151" s="4">
        <v>0.59499999999999997</v>
      </c>
      <c r="O151" s="4">
        <v>0.193</v>
      </c>
      <c r="P151" s="6">
        <v>16.649999999999999</v>
      </c>
      <c r="Q151" s="4">
        <v>51.84</v>
      </c>
      <c r="R151" s="4">
        <v>5.69</v>
      </c>
      <c r="S151" s="7">
        <v>653.75</v>
      </c>
      <c r="T151" s="4">
        <v>20.11</v>
      </c>
      <c r="U151" s="4">
        <v>20.377172000000002</v>
      </c>
      <c r="V151" s="8">
        <v>92.626736176451303</v>
      </c>
      <c r="W151" s="8">
        <v>87.467094760402475</v>
      </c>
      <c r="X151" s="8">
        <v>94.117647058823536</v>
      </c>
      <c r="Y151" s="8">
        <v>126.31578947368421</v>
      </c>
      <c r="Z151" s="8">
        <v>99.166666666666671</v>
      </c>
      <c r="AA151" s="8">
        <v>110.99999999999999</v>
      </c>
      <c r="AB151" s="9">
        <v>78.153867248754153</v>
      </c>
      <c r="AC151" s="9">
        <v>25.29543091317279</v>
      </c>
      <c r="AD151" s="3">
        <v>26.179584934860845</v>
      </c>
      <c r="AE151" s="3">
        <v>48.524984151966379</v>
      </c>
    </row>
    <row r="152" spans="1:31" ht="13" x14ac:dyDescent="0.3">
      <c r="A152" s="13">
        <v>2015</v>
      </c>
      <c r="B152" s="13" t="s">
        <v>630</v>
      </c>
      <c r="C152" s="2" t="s">
        <v>213</v>
      </c>
      <c r="D152" s="2" t="str">
        <f t="shared" si="4"/>
        <v>M1</v>
      </c>
      <c r="E152" s="2" t="str">
        <f t="shared" si="5"/>
        <v>H09a_M1_10</v>
      </c>
      <c r="F152" s="21" t="s">
        <v>628</v>
      </c>
      <c r="G152" s="21">
        <v>2010</v>
      </c>
      <c r="H152" s="2" t="s">
        <v>728</v>
      </c>
      <c r="I152" s="4">
        <v>2.6</v>
      </c>
      <c r="J152" s="5">
        <v>0.152</v>
      </c>
      <c r="K152" s="4">
        <v>0.79</v>
      </c>
      <c r="L152" s="4">
        <v>0.87</v>
      </c>
      <c r="M152" s="4">
        <v>0.23</v>
      </c>
      <c r="N152" s="4">
        <v>0.66700000000000004</v>
      </c>
      <c r="O152" s="4">
        <v>0.20100000000000001</v>
      </c>
      <c r="P152" s="6">
        <v>17.899999999999999</v>
      </c>
      <c r="Q152" s="4">
        <v>60.29</v>
      </c>
      <c r="R152" s="4">
        <v>6.05</v>
      </c>
      <c r="S152" s="7">
        <v>526.23</v>
      </c>
      <c r="T152" s="4">
        <v>20.63</v>
      </c>
      <c r="U152" s="4">
        <v>19.620685000000002</v>
      </c>
      <c r="V152" s="8">
        <v>95.567267483640236</v>
      </c>
      <c r="W152" s="8">
        <v>88.633322690541178</v>
      </c>
      <c r="X152" s="8">
        <v>92.941176470588232</v>
      </c>
      <c r="Y152" s="8">
        <v>121.05263157894737</v>
      </c>
      <c r="Z152" s="8">
        <v>111.16666666666669</v>
      </c>
      <c r="AA152" s="8">
        <v>119.33333333333331</v>
      </c>
      <c r="AB152" s="9">
        <v>82.563411500143602</v>
      </c>
      <c r="AC152" s="9">
        <v>22.946767729980944</v>
      </c>
      <c r="AD152" s="3">
        <v>24.471619102763839</v>
      </c>
      <c r="AE152" s="3">
        <v>52.581613167255213</v>
      </c>
    </row>
    <row r="153" spans="1:31" ht="13" x14ac:dyDescent="0.3">
      <c r="A153" s="13">
        <v>2015</v>
      </c>
      <c r="B153" s="13" t="s">
        <v>630</v>
      </c>
      <c r="C153" s="21" t="s">
        <v>255</v>
      </c>
      <c r="D153" s="2" t="str">
        <f t="shared" si="4"/>
        <v>M1</v>
      </c>
      <c r="E153" s="2" t="str">
        <f t="shared" si="5"/>
        <v>H08c_M1_11</v>
      </c>
      <c r="F153" s="21" t="s">
        <v>613</v>
      </c>
      <c r="G153" s="21">
        <v>2011</v>
      </c>
      <c r="H153" s="2" t="s">
        <v>766</v>
      </c>
      <c r="I153" s="4">
        <v>2.57</v>
      </c>
      <c r="J153" s="5">
        <v>0.156</v>
      </c>
      <c r="K153" s="4">
        <v>1.2</v>
      </c>
      <c r="L153" s="4">
        <v>0.68</v>
      </c>
      <c r="M153" s="4">
        <v>0.28000000000000003</v>
      </c>
      <c r="N153" s="4">
        <v>0.66700000000000004</v>
      </c>
      <c r="O153" s="4">
        <v>0.21299999999999999</v>
      </c>
      <c r="P153" s="6">
        <v>12.72</v>
      </c>
      <c r="Q153" s="4">
        <v>58.72</v>
      </c>
      <c r="R153" s="4">
        <v>8.66</v>
      </c>
      <c r="S153" s="7">
        <v>471.31</v>
      </c>
      <c r="T153" s="4">
        <v>20.079999999999998</v>
      </c>
      <c r="U153" s="4">
        <v>18.066020999999999</v>
      </c>
      <c r="V153" s="8">
        <v>93.087669024159467</v>
      </c>
      <c r="W153" s="8">
        <v>89.937999398363715</v>
      </c>
      <c r="X153" s="8">
        <v>141.1764705882353</v>
      </c>
      <c r="Y153" s="8">
        <v>147.36842105263159</v>
      </c>
      <c r="Z153" s="8">
        <v>111.16666666666669</v>
      </c>
      <c r="AA153" s="8">
        <v>84.800000000000011</v>
      </c>
      <c r="AB153" s="9">
        <v>87.686923224803508</v>
      </c>
      <c r="AC153" s="9">
        <v>26.302953238228753</v>
      </c>
      <c r="AD153" s="3">
        <v>35.000129957482322</v>
      </c>
      <c r="AE153" s="3">
        <v>38.696916804288925</v>
      </c>
    </row>
    <row r="154" spans="1:31" ht="13" x14ac:dyDescent="0.3">
      <c r="A154" s="13">
        <v>2015</v>
      </c>
      <c r="B154" s="13" t="s">
        <v>630</v>
      </c>
      <c r="C154" s="21" t="s">
        <v>260</v>
      </c>
      <c r="D154" s="2" t="str">
        <f t="shared" si="4"/>
        <v>M1</v>
      </c>
      <c r="E154" s="2" t="str">
        <f t="shared" si="5"/>
        <v>I08a_M1_11</v>
      </c>
      <c r="F154" s="21" t="s">
        <v>508</v>
      </c>
      <c r="G154" s="21">
        <v>2011</v>
      </c>
      <c r="H154" s="2" t="s">
        <v>739</v>
      </c>
      <c r="I154" s="4">
        <v>2.4700000000000002</v>
      </c>
      <c r="J154" s="5">
        <v>0.14599999999999999</v>
      </c>
      <c r="K154" s="4">
        <v>1.02</v>
      </c>
      <c r="L154" s="4">
        <v>0.62</v>
      </c>
      <c r="M154" s="4">
        <v>0.2</v>
      </c>
      <c r="N154" s="4">
        <v>0.57099999999999995</v>
      </c>
      <c r="O154" s="4">
        <v>0.20100000000000001</v>
      </c>
      <c r="P154" s="6">
        <v>14.23</v>
      </c>
      <c r="Q154" s="4">
        <v>52.19</v>
      </c>
      <c r="R154" s="4">
        <v>7.12</v>
      </c>
      <c r="S154" s="7">
        <v>565.07000000000005</v>
      </c>
      <c r="T154" s="4">
        <v>14.77</v>
      </c>
      <c r="U154" s="4">
        <v>21.153292</v>
      </c>
      <c r="V154" s="8">
        <v>89.465580735281677</v>
      </c>
      <c r="W154" s="8">
        <v>84.172743026673729</v>
      </c>
      <c r="X154" s="8">
        <v>120</v>
      </c>
      <c r="Y154" s="8">
        <v>105.26315789473684</v>
      </c>
      <c r="Z154" s="8">
        <v>95.166666666666671</v>
      </c>
      <c r="AA154" s="8">
        <v>94.86666666666666</v>
      </c>
      <c r="AB154" s="9">
        <v>73.499544854135294</v>
      </c>
      <c r="AC154" s="9">
        <v>22.41437632382053</v>
      </c>
      <c r="AD154" s="3">
        <v>35.492677639719297</v>
      </c>
      <c r="AE154" s="3">
        <v>42.092946036460177</v>
      </c>
    </row>
    <row r="155" spans="1:31" ht="13" x14ac:dyDescent="0.3">
      <c r="A155" s="13">
        <v>2015</v>
      </c>
      <c r="B155" s="13" t="s">
        <v>630</v>
      </c>
      <c r="C155" s="21" t="s">
        <v>272</v>
      </c>
      <c r="D155" s="2" t="str">
        <f t="shared" si="4"/>
        <v>M1</v>
      </c>
      <c r="E155" s="2" t="str">
        <f t="shared" si="5"/>
        <v>D10a_M1_11</v>
      </c>
      <c r="F155" s="21" t="s">
        <v>454</v>
      </c>
      <c r="G155" s="21">
        <v>2011</v>
      </c>
      <c r="H155" s="2" t="s">
        <v>756</v>
      </c>
      <c r="I155" s="4">
        <v>2.69</v>
      </c>
      <c r="J155" s="5">
        <v>0.153</v>
      </c>
      <c r="K155" s="4">
        <v>0.78</v>
      </c>
      <c r="L155" s="4">
        <v>0.99</v>
      </c>
      <c r="M155" s="4">
        <v>0.18</v>
      </c>
      <c r="N155" s="4">
        <v>0.60799999999999998</v>
      </c>
      <c r="O155" s="4">
        <v>0.23799999999999999</v>
      </c>
      <c r="P155" s="6">
        <v>19.77</v>
      </c>
      <c r="Q155" s="4">
        <v>61.8</v>
      </c>
      <c r="R155" s="4">
        <v>5.27</v>
      </c>
      <c r="S155" s="7">
        <v>483.16</v>
      </c>
      <c r="T155" s="4">
        <v>17.64</v>
      </c>
      <c r="U155" s="4">
        <v>22.705928</v>
      </c>
      <c r="V155" s="8">
        <v>97.434174970812833</v>
      </c>
      <c r="W155" s="8">
        <v>88.208422486856719</v>
      </c>
      <c r="X155" s="8">
        <v>91.764705882352942</v>
      </c>
      <c r="Y155" s="8">
        <v>94.73684210526315</v>
      </c>
      <c r="Z155" s="8">
        <v>101.33333333333334</v>
      </c>
      <c r="AA155" s="8">
        <v>131.80000000000001</v>
      </c>
      <c r="AB155" s="9">
        <v>84.177064831560784</v>
      </c>
      <c r="AC155" s="9">
        <v>17.614083065951586</v>
      </c>
      <c r="AD155" s="3">
        <v>23.698675102033071</v>
      </c>
      <c r="AE155" s="3">
        <v>58.687241832015346</v>
      </c>
    </row>
    <row r="156" spans="1:31" ht="13" x14ac:dyDescent="0.3">
      <c r="A156" s="13">
        <v>2015</v>
      </c>
      <c r="B156" s="13" t="s">
        <v>630</v>
      </c>
      <c r="C156" s="21" t="s">
        <v>273</v>
      </c>
      <c r="D156" s="2" t="str">
        <f t="shared" si="4"/>
        <v>M2</v>
      </c>
      <c r="E156" s="2" t="str">
        <f t="shared" si="5"/>
        <v>D10a_M2_11</v>
      </c>
      <c r="F156" s="21" t="s">
        <v>454</v>
      </c>
      <c r="G156" s="21">
        <v>2011</v>
      </c>
      <c r="H156" s="2" t="s">
        <v>756</v>
      </c>
      <c r="I156" s="4">
        <v>2.66</v>
      </c>
      <c r="J156" s="5">
        <v>0.154</v>
      </c>
      <c r="K156" s="4">
        <v>0.77</v>
      </c>
      <c r="L156" s="4">
        <v>0.9</v>
      </c>
      <c r="M156" s="4">
        <v>0.191</v>
      </c>
      <c r="N156" s="4">
        <v>0.57799999999999996</v>
      </c>
      <c r="O156" s="4">
        <v>0.20100000000000001</v>
      </c>
      <c r="P156" s="6">
        <v>20.49</v>
      </c>
      <c r="Q156" s="4">
        <v>60.56</v>
      </c>
      <c r="R156" s="4">
        <v>5.65</v>
      </c>
      <c r="S156" s="7">
        <v>409.94</v>
      </c>
      <c r="T156" s="4">
        <v>17.059999999999999</v>
      </c>
      <c r="U156" s="4">
        <v>22.705928</v>
      </c>
      <c r="V156" s="8">
        <v>96.347548484149499</v>
      </c>
      <c r="W156" s="8">
        <v>88.784948124025718</v>
      </c>
      <c r="X156" s="8">
        <v>90.588235294117652</v>
      </c>
      <c r="Y156" s="8">
        <v>100.52631578947368</v>
      </c>
      <c r="Z156" s="8">
        <v>96.333333333333329</v>
      </c>
      <c r="AA156" s="8">
        <v>136.6</v>
      </c>
      <c r="AB156" s="9">
        <v>80.336387943680165</v>
      </c>
      <c r="AC156" s="9">
        <v>19.584044138050245</v>
      </c>
      <c r="AD156" s="3">
        <v>24.513293581187465</v>
      </c>
      <c r="AE156" s="3">
        <v>55.902662280762293</v>
      </c>
    </row>
    <row r="157" spans="1:31" ht="13" x14ac:dyDescent="0.3">
      <c r="A157" s="13">
        <v>2015</v>
      </c>
      <c r="B157" s="13" t="s">
        <v>630</v>
      </c>
      <c r="C157" s="21" t="s">
        <v>279</v>
      </c>
      <c r="D157" s="2" t="str">
        <f t="shared" si="4"/>
        <v>M1</v>
      </c>
      <c r="E157" s="2" t="str">
        <f t="shared" si="5"/>
        <v>D11b_M1_11</v>
      </c>
      <c r="F157" s="21" t="s">
        <v>70</v>
      </c>
      <c r="G157" s="21">
        <v>2011</v>
      </c>
      <c r="H157" s="2" t="s">
        <v>751</v>
      </c>
      <c r="I157" s="4">
        <v>2.78</v>
      </c>
      <c r="J157" s="5">
        <v>0.161</v>
      </c>
      <c r="K157" s="4">
        <v>0.73</v>
      </c>
      <c r="L157" s="4">
        <v>1.19</v>
      </c>
      <c r="M157" s="4">
        <v>0.19</v>
      </c>
      <c r="N157" s="4">
        <v>0.50900000000000001</v>
      </c>
      <c r="O157" s="4">
        <v>0.19900000000000001</v>
      </c>
      <c r="P157" s="6">
        <v>37.54</v>
      </c>
      <c r="Q157" s="4">
        <v>57.24</v>
      </c>
      <c r="R157" s="4">
        <v>5.59</v>
      </c>
      <c r="S157" s="7">
        <v>473.3</v>
      </c>
      <c r="T157" s="4">
        <v>16.34</v>
      </c>
      <c r="U157" s="4">
        <v>19.574041999999999</v>
      </c>
      <c r="V157" s="8">
        <v>100.69405443080286</v>
      </c>
      <c r="W157" s="8">
        <v>92.820627584208708</v>
      </c>
      <c r="X157" s="8">
        <v>85.882352941176464</v>
      </c>
      <c r="Y157" s="8">
        <v>100</v>
      </c>
      <c r="Z157" s="8">
        <v>84.833333333333343</v>
      </c>
      <c r="AA157" s="8">
        <v>250.26666666666668</v>
      </c>
      <c r="AB157" s="9">
        <v>93.702055602198911</v>
      </c>
      <c r="AC157" s="9">
        <v>16.702665966421783</v>
      </c>
      <c r="AD157" s="3">
        <v>19.924938259203547</v>
      </c>
      <c r="AE157" s="3">
        <v>63.372395774374667</v>
      </c>
    </row>
    <row r="158" spans="1:31" ht="13" x14ac:dyDescent="0.3">
      <c r="A158" s="13">
        <v>2015</v>
      </c>
      <c r="B158" s="13" t="s">
        <v>630</v>
      </c>
      <c r="C158" s="21" t="s">
        <v>280</v>
      </c>
      <c r="D158" s="2" t="str">
        <f t="shared" si="4"/>
        <v>M1</v>
      </c>
      <c r="E158" s="2" t="str">
        <f t="shared" si="5"/>
        <v>D11c_M1_11</v>
      </c>
      <c r="F158" s="21" t="s">
        <v>71</v>
      </c>
      <c r="G158" s="21">
        <v>2011</v>
      </c>
      <c r="H158" s="2" t="s">
        <v>752</v>
      </c>
      <c r="I158" s="4">
        <v>2.89</v>
      </c>
      <c r="J158" s="5">
        <v>0.16500000000000001</v>
      </c>
      <c r="K158" s="4">
        <v>0.86599999999999999</v>
      </c>
      <c r="L158" s="4">
        <v>1.079</v>
      </c>
      <c r="M158" s="4">
        <v>0.22</v>
      </c>
      <c r="N158" s="4">
        <v>0.52300000000000002</v>
      </c>
      <c r="O158" s="4">
        <v>0.192</v>
      </c>
      <c r="P158" s="6">
        <v>34.659999999999997</v>
      </c>
      <c r="Q158" s="4">
        <v>54.65</v>
      </c>
      <c r="R158" s="4">
        <v>7.96</v>
      </c>
      <c r="S158" s="7">
        <v>464.1</v>
      </c>
      <c r="T158" s="4">
        <v>17.57</v>
      </c>
      <c r="U158" s="4">
        <v>17.28706</v>
      </c>
      <c r="V158" s="8">
        <v>104.67835154856844</v>
      </c>
      <c r="W158" s="8">
        <v>95.126730132884703</v>
      </c>
      <c r="X158" s="8">
        <v>101.88235294117646</v>
      </c>
      <c r="Y158" s="8">
        <v>115.78947368421053</v>
      </c>
      <c r="Z158" s="8">
        <v>87.166666666666671</v>
      </c>
      <c r="AA158" s="8">
        <v>231.06666666666666</v>
      </c>
      <c r="AB158" s="9">
        <v>94.112564003060669</v>
      </c>
      <c r="AC158" s="9">
        <v>19.255570422352871</v>
      </c>
      <c r="AD158" s="3">
        <v>23.533879700894808</v>
      </c>
      <c r="AE158" s="3">
        <v>57.210549876752324</v>
      </c>
    </row>
    <row r="159" spans="1:31" ht="13" x14ac:dyDescent="0.3">
      <c r="A159" s="13">
        <v>2015</v>
      </c>
      <c r="B159" s="13" t="s">
        <v>631</v>
      </c>
      <c r="C159" s="21" t="s">
        <v>6</v>
      </c>
      <c r="D159" s="2" t="str">
        <f t="shared" si="4"/>
        <v>M1</v>
      </c>
      <c r="E159" s="2" t="str">
        <f t="shared" si="5"/>
        <v>C12b_M1_12</v>
      </c>
      <c r="F159" s="21" t="s">
        <v>530</v>
      </c>
      <c r="G159" s="21">
        <v>2012</v>
      </c>
      <c r="H159" s="2" t="s">
        <v>794</v>
      </c>
      <c r="I159" s="4">
        <v>2.68</v>
      </c>
      <c r="J159" s="5">
        <v>0.154</v>
      </c>
      <c r="K159" s="4">
        <v>0.84</v>
      </c>
      <c r="L159" s="4">
        <v>1.21</v>
      </c>
      <c r="M159" s="4">
        <v>0.14000000000000001</v>
      </c>
      <c r="N159" s="4">
        <v>0.502</v>
      </c>
      <c r="O159" s="4">
        <v>0.21099999999999999</v>
      </c>
      <c r="P159" s="6">
        <v>28.22</v>
      </c>
      <c r="Q159" s="4">
        <v>51.7</v>
      </c>
      <c r="R159" s="4">
        <v>7.79</v>
      </c>
      <c r="S159" s="7">
        <v>335.25</v>
      </c>
      <c r="T159" s="4">
        <v>17.170000000000002</v>
      </c>
      <c r="U159" s="4">
        <v>12.589688000000001</v>
      </c>
      <c r="V159" s="8">
        <v>95.536848024190789</v>
      </c>
      <c r="W159" s="8">
        <v>87.692696083813189</v>
      </c>
      <c r="X159" s="8">
        <v>98.82352941176471</v>
      </c>
      <c r="Y159" s="8">
        <v>73.684210526315795</v>
      </c>
      <c r="Z159" s="8">
        <v>83.666666666666671</v>
      </c>
      <c r="AA159" s="8">
        <v>188.13333333333333</v>
      </c>
      <c r="AB159" s="9">
        <v>93.394742681976155</v>
      </c>
      <c r="AC159" s="9">
        <v>12.347724159591632</v>
      </c>
      <c r="AD159" s="3">
        <v>23.002767974032082</v>
      </c>
      <c r="AE159" s="3">
        <v>64.649507866376283</v>
      </c>
    </row>
    <row r="160" spans="1:31" ht="13" x14ac:dyDescent="0.3">
      <c r="A160" s="13">
        <v>2015</v>
      </c>
      <c r="B160" s="13" t="s">
        <v>631</v>
      </c>
      <c r="C160" s="21" t="s">
        <v>7</v>
      </c>
      <c r="D160" s="2" t="str">
        <f t="shared" si="4"/>
        <v>M2</v>
      </c>
      <c r="E160" s="2" t="str">
        <f t="shared" si="5"/>
        <v>C12b_M2_12</v>
      </c>
      <c r="F160" s="21" t="s">
        <v>530</v>
      </c>
      <c r="G160" s="21">
        <v>2012</v>
      </c>
      <c r="H160" s="2" t="s">
        <v>794</v>
      </c>
      <c r="I160" s="4">
        <v>2.61</v>
      </c>
      <c r="J160" s="5">
        <v>0.156</v>
      </c>
      <c r="K160" s="4">
        <v>0.87</v>
      </c>
      <c r="L160" s="4">
        <v>0.94</v>
      </c>
      <c r="M160" s="4">
        <v>0.17</v>
      </c>
      <c r="N160" s="4">
        <v>0.51400000000000001</v>
      </c>
      <c r="O160" s="4">
        <v>0.224</v>
      </c>
      <c r="P160" s="6">
        <v>28.09</v>
      </c>
      <c r="Q160" s="4">
        <v>53.95</v>
      </c>
      <c r="R160" s="4">
        <v>5</v>
      </c>
      <c r="S160" s="7">
        <v>410.77</v>
      </c>
      <c r="T160" s="4">
        <v>16.059999999999999</v>
      </c>
      <c r="U160" s="4">
        <v>12.589688000000001</v>
      </c>
      <c r="V160" s="8">
        <v>93.041482590723106</v>
      </c>
      <c r="W160" s="8">
        <v>88.831562266719857</v>
      </c>
      <c r="X160" s="8">
        <v>102.35294117647058</v>
      </c>
      <c r="Y160" s="8">
        <v>89.473684210526315</v>
      </c>
      <c r="Z160" s="8">
        <v>85.666666666666671</v>
      </c>
      <c r="AA160" s="8">
        <v>187.26666666666668</v>
      </c>
      <c r="AB160" s="9">
        <v>83.160121903855739</v>
      </c>
      <c r="AC160" s="9">
        <v>16.838954263565977</v>
      </c>
      <c r="AD160" s="3">
        <v>26.756381396258632</v>
      </c>
      <c r="AE160" s="3">
        <v>56.40466434017538</v>
      </c>
    </row>
    <row r="161" spans="1:31" ht="13" x14ac:dyDescent="0.3">
      <c r="A161" s="13">
        <v>2015</v>
      </c>
      <c r="B161" s="13" t="s">
        <v>631</v>
      </c>
      <c r="C161" s="21" t="s">
        <v>9</v>
      </c>
      <c r="D161" s="2" t="str">
        <f t="shared" si="4"/>
        <v>M1</v>
      </c>
      <c r="E161" s="2" t="str">
        <f t="shared" si="5"/>
        <v>E12b_M1_12</v>
      </c>
      <c r="F161" s="21" t="s">
        <v>532</v>
      </c>
      <c r="G161" s="21">
        <v>2012</v>
      </c>
      <c r="H161" s="2" t="s">
        <v>808</v>
      </c>
      <c r="I161" s="4">
        <v>2.61</v>
      </c>
      <c r="J161" s="5">
        <v>0.152</v>
      </c>
      <c r="K161" s="4">
        <v>0.96</v>
      </c>
      <c r="L161" s="4">
        <v>1.0900000000000001</v>
      </c>
      <c r="M161" s="4">
        <v>0.19</v>
      </c>
      <c r="N161" s="4">
        <v>0.497</v>
      </c>
      <c r="O161" s="4">
        <v>0.21</v>
      </c>
      <c r="P161" s="6">
        <v>20.87</v>
      </c>
      <c r="Q161" s="4">
        <v>61.35</v>
      </c>
      <c r="R161" s="4">
        <v>6.06</v>
      </c>
      <c r="S161" s="7">
        <v>303.48</v>
      </c>
      <c r="T161" s="4">
        <v>16.579999999999998</v>
      </c>
      <c r="U161" s="4">
        <v>7.0164470000000003</v>
      </c>
      <c r="V161" s="8">
        <v>93.041482590723106</v>
      </c>
      <c r="W161" s="8">
        <v>86.553829900906535</v>
      </c>
      <c r="X161" s="8">
        <v>112.94117647058823</v>
      </c>
      <c r="Y161" s="8">
        <v>100</v>
      </c>
      <c r="Z161" s="8">
        <v>82.833333333333343</v>
      </c>
      <c r="AA161" s="8">
        <v>139.13333333333333</v>
      </c>
      <c r="AB161" s="9">
        <v>94.59438858329554</v>
      </c>
      <c r="AC161" s="9">
        <v>16.545105460589514</v>
      </c>
      <c r="AD161" s="3">
        <v>25.95548217524491</v>
      </c>
      <c r="AE161" s="3">
        <v>57.499412364165579</v>
      </c>
    </row>
    <row r="162" spans="1:31" ht="13" x14ac:dyDescent="0.3">
      <c r="A162" s="13">
        <v>2015</v>
      </c>
      <c r="B162" s="13" t="s">
        <v>631</v>
      </c>
      <c r="C162" s="21" t="s">
        <v>10</v>
      </c>
      <c r="D162" s="2" t="str">
        <f t="shared" si="4"/>
        <v>M2</v>
      </c>
      <c r="E162" s="2" t="str">
        <f t="shared" si="5"/>
        <v>E12b_M2_12</v>
      </c>
      <c r="F162" s="21" t="s">
        <v>532</v>
      </c>
      <c r="G162" s="21">
        <v>2012</v>
      </c>
      <c r="H162" s="2" t="s">
        <v>808</v>
      </c>
      <c r="I162" s="4">
        <v>2.5</v>
      </c>
      <c r="J162" s="5">
        <v>0.151</v>
      </c>
      <c r="K162" s="4">
        <v>0.9</v>
      </c>
      <c r="L162" s="4">
        <v>1</v>
      </c>
      <c r="M162" s="4">
        <v>0.21</v>
      </c>
      <c r="N162" s="4">
        <v>0.54</v>
      </c>
      <c r="O162" s="4">
        <v>0.20499999999999999</v>
      </c>
      <c r="P162" s="6">
        <v>16.350000000000001</v>
      </c>
      <c r="Q162" s="4">
        <v>62.69</v>
      </c>
      <c r="R162" s="4">
        <v>6.09</v>
      </c>
      <c r="S162" s="7">
        <v>478.82</v>
      </c>
      <c r="T162" s="4">
        <v>18.55</v>
      </c>
      <c r="U162" s="4">
        <v>7.0164470000000003</v>
      </c>
      <c r="V162" s="8">
        <v>89.120194052416778</v>
      </c>
      <c r="W162" s="8">
        <v>85.984396809453202</v>
      </c>
      <c r="X162" s="8">
        <v>105.88235294117648</v>
      </c>
      <c r="Y162" s="8">
        <v>110.52631578947367</v>
      </c>
      <c r="Z162" s="8">
        <v>90.000000000000014</v>
      </c>
      <c r="AA162" s="8">
        <v>109.00000000000001</v>
      </c>
      <c r="AB162" s="9">
        <v>90.216290222993848</v>
      </c>
      <c r="AC162" s="9">
        <v>19.174128936291972</v>
      </c>
      <c r="AD162" s="3">
        <v>25.514131379603715</v>
      </c>
      <c r="AE162" s="3">
        <v>55.31173968410431</v>
      </c>
    </row>
    <row r="163" spans="1:31" ht="13" x14ac:dyDescent="0.3">
      <c r="A163" s="13">
        <v>2015</v>
      </c>
      <c r="B163" s="13" t="s">
        <v>631</v>
      </c>
      <c r="C163" s="21" t="s">
        <v>11</v>
      </c>
      <c r="D163" s="2" t="str">
        <f t="shared" si="4"/>
        <v>M1</v>
      </c>
      <c r="E163" s="2" t="str">
        <f t="shared" si="5"/>
        <v>E12c_M1_12</v>
      </c>
      <c r="F163" s="21" t="s">
        <v>533</v>
      </c>
      <c r="G163" s="21">
        <v>2012</v>
      </c>
      <c r="H163" s="2" t="s">
        <v>780</v>
      </c>
      <c r="I163" s="4">
        <v>2.63</v>
      </c>
      <c r="J163" s="5">
        <v>0.161</v>
      </c>
      <c r="K163" s="4">
        <v>0.78</v>
      </c>
      <c r="L163" s="4">
        <v>1.03</v>
      </c>
      <c r="M163" s="4">
        <v>0.22</v>
      </c>
      <c r="N163" s="4">
        <v>0.60199999999999998</v>
      </c>
      <c r="O163" s="4">
        <v>0.216</v>
      </c>
      <c r="P163" s="6">
        <v>23.1</v>
      </c>
      <c r="Q163" s="4">
        <v>69.650000000000006</v>
      </c>
      <c r="R163" s="4">
        <v>5.69</v>
      </c>
      <c r="S163" s="7">
        <v>649.54999999999995</v>
      </c>
      <c r="T163" s="4">
        <v>19.03</v>
      </c>
      <c r="U163" s="4">
        <v>10.031323</v>
      </c>
      <c r="V163" s="8">
        <v>93.75444414314245</v>
      </c>
      <c r="W163" s="8">
        <v>91.678727723986526</v>
      </c>
      <c r="X163" s="8">
        <v>91.764705882352942</v>
      </c>
      <c r="Y163" s="8">
        <v>115.78947368421053</v>
      </c>
      <c r="Z163" s="8">
        <v>100.33333333333334</v>
      </c>
      <c r="AA163" s="8">
        <v>154</v>
      </c>
      <c r="AB163" s="9">
        <v>89.467965731572946</v>
      </c>
      <c r="AC163" s="9">
        <v>20.255195130133714</v>
      </c>
      <c r="AD163" s="3">
        <v>22.297197596635922</v>
      </c>
      <c r="AE163" s="3">
        <v>57.447607273230375</v>
      </c>
    </row>
    <row r="164" spans="1:31" ht="13" x14ac:dyDescent="0.3">
      <c r="A164" s="13">
        <v>2015</v>
      </c>
      <c r="B164" s="13" t="s">
        <v>631</v>
      </c>
      <c r="C164" s="21" t="s">
        <v>12</v>
      </c>
      <c r="D164" s="2" t="str">
        <f t="shared" si="4"/>
        <v>M2</v>
      </c>
      <c r="E164" s="2" t="str">
        <f t="shared" si="5"/>
        <v>E12c_M2_12</v>
      </c>
      <c r="F164" s="21" t="s">
        <v>533</v>
      </c>
      <c r="G164" s="21">
        <v>2012</v>
      </c>
      <c r="H164" s="2" t="s">
        <v>780</v>
      </c>
      <c r="I164" s="4">
        <v>2.52</v>
      </c>
      <c r="J164" s="5">
        <v>0.158</v>
      </c>
      <c r="K164" s="4">
        <v>0.69</v>
      </c>
      <c r="L164" s="4">
        <v>1.02</v>
      </c>
      <c r="M164" s="4">
        <v>0.23</v>
      </c>
      <c r="N164" s="4">
        <v>0.58799999999999997</v>
      </c>
      <c r="O164" s="4">
        <v>0.21199999999999999</v>
      </c>
      <c r="P164" s="6">
        <v>17.350000000000001</v>
      </c>
      <c r="Q164" s="4">
        <v>67.38</v>
      </c>
      <c r="R164" s="4">
        <v>7.86</v>
      </c>
      <c r="S164" s="7">
        <v>596.49</v>
      </c>
      <c r="T164" s="4">
        <v>16.84</v>
      </c>
      <c r="U164" s="4">
        <v>10.031323</v>
      </c>
      <c r="V164" s="8">
        <v>89.833155604836108</v>
      </c>
      <c r="W164" s="8">
        <v>89.970428449626525</v>
      </c>
      <c r="X164" s="8">
        <v>81.17647058823529</v>
      </c>
      <c r="Y164" s="8">
        <v>121.05263157894737</v>
      </c>
      <c r="Z164" s="8">
        <v>98</v>
      </c>
      <c r="AA164" s="8">
        <v>115.66666666666667</v>
      </c>
      <c r="AB164" s="9">
        <v>87.490896683230105</v>
      </c>
      <c r="AC164" s="9">
        <v>21.654406326958753</v>
      </c>
      <c r="AD164" s="3">
        <v>20.170165688691501</v>
      </c>
      <c r="AE164" s="3">
        <v>58.175427984349746</v>
      </c>
    </row>
    <row r="165" spans="1:31" ht="13" x14ac:dyDescent="0.3">
      <c r="A165" s="13">
        <v>2015</v>
      </c>
      <c r="B165" s="13" t="s">
        <v>631</v>
      </c>
      <c r="C165" s="21" t="s">
        <v>13</v>
      </c>
      <c r="D165" s="2" t="str">
        <f t="shared" si="4"/>
        <v>M2</v>
      </c>
      <c r="E165" s="2" t="str">
        <f t="shared" si="5"/>
        <v>F12a_M2_12</v>
      </c>
      <c r="F165" s="21" t="s">
        <v>517</v>
      </c>
      <c r="G165" s="21">
        <v>2012</v>
      </c>
      <c r="H165" s="2" t="s">
        <v>807</v>
      </c>
      <c r="I165" s="4">
        <v>2.4900000000000002</v>
      </c>
      <c r="J165" s="5">
        <v>0.154</v>
      </c>
      <c r="K165" s="4">
        <v>0.74</v>
      </c>
      <c r="L165" s="4">
        <v>1.1000000000000001</v>
      </c>
      <c r="M165" s="4">
        <v>0.24</v>
      </c>
      <c r="N165" s="4">
        <v>0.498</v>
      </c>
      <c r="O165" s="4">
        <v>0.21</v>
      </c>
      <c r="P165" s="6">
        <v>27.33</v>
      </c>
      <c r="Q165" s="4">
        <v>65.28</v>
      </c>
      <c r="R165" s="4">
        <v>6.93</v>
      </c>
      <c r="S165" s="7">
        <v>608.85</v>
      </c>
      <c r="T165" s="4">
        <v>17.48</v>
      </c>
      <c r="U165" s="4">
        <v>9.1696030000000004</v>
      </c>
      <c r="V165" s="8">
        <v>88.763713276207113</v>
      </c>
      <c r="W165" s="8">
        <v>87.692696083813189</v>
      </c>
      <c r="X165" s="8">
        <v>87.058823529411768</v>
      </c>
      <c r="Y165" s="8">
        <v>126.31578947368421</v>
      </c>
      <c r="Z165" s="8">
        <v>83</v>
      </c>
      <c r="AA165" s="8">
        <v>182.2</v>
      </c>
      <c r="AB165" s="9">
        <v>93.585408258805671</v>
      </c>
      <c r="AC165" s="9">
        <v>21.124401617408385</v>
      </c>
      <c r="AD165" s="3">
        <v>20.223057797330554</v>
      </c>
      <c r="AE165" s="3">
        <v>58.652540585261058</v>
      </c>
    </row>
    <row r="166" spans="1:31" ht="13" x14ac:dyDescent="0.3">
      <c r="A166" s="13">
        <v>2015</v>
      </c>
      <c r="B166" s="13" t="s">
        <v>631</v>
      </c>
      <c r="C166" s="21" t="s">
        <v>16</v>
      </c>
      <c r="D166" s="2" t="str">
        <f t="shared" si="4"/>
        <v>M2</v>
      </c>
      <c r="E166" s="2" t="str">
        <f t="shared" si="5"/>
        <v>G12a_M2_12</v>
      </c>
      <c r="F166" s="21" t="s">
        <v>534</v>
      </c>
      <c r="G166" s="21">
        <v>2012</v>
      </c>
      <c r="H166" s="2" t="s">
        <v>804</v>
      </c>
      <c r="I166" s="4">
        <v>2.38</v>
      </c>
      <c r="J166" s="5">
        <v>0.156</v>
      </c>
      <c r="K166" s="4">
        <v>0.84</v>
      </c>
      <c r="L166" s="4">
        <v>0.79</v>
      </c>
      <c r="M166" s="4">
        <v>0.21</v>
      </c>
      <c r="N166" s="4">
        <v>0.56899999999999995</v>
      </c>
      <c r="O166" s="4">
        <v>0.192</v>
      </c>
      <c r="P166" s="6">
        <v>16.13</v>
      </c>
      <c r="Q166" s="4">
        <v>64</v>
      </c>
      <c r="R166" s="4">
        <v>5.78</v>
      </c>
      <c r="S166" s="7">
        <v>763.59</v>
      </c>
      <c r="T166" s="4">
        <v>18.71</v>
      </c>
      <c r="U166" s="4">
        <v>11.114563</v>
      </c>
      <c r="V166" s="8">
        <v>84.842424737900771</v>
      </c>
      <c r="W166" s="8">
        <v>88.831562266719857</v>
      </c>
      <c r="X166" s="8">
        <v>98.82352941176471</v>
      </c>
      <c r="Y166" s="8">
        <v>110.52631578947367</v>
      </c>
      <c r="Z166" s="8">
        <v>94.833333333333329</v>
      </c>
      <c r="AA166" s="8">
        <v>107.53333333333333</v>
      </c>
      <c r="AB166" s="9">
        <v>78.202721452606227</v>
      </c>
      <c r="AC166" s="9">
        <v>22.119674977525634</v>
      </c>
      <c r="AD166" s="3">
        <v>27.471391736793983</v>
      </c>
      <c r="AE166" s="3">
        <v>50.408933285680391</v>
      </c>
    </row>
    <row r="167" spans="1:31" ht="13" x14ac:dyDescent="0.3">
      <c r="A167" s="13">
        <v>2015</v>
      </c>
      <c r="B167" s="13" t="s">
        <v>631</v>
      </c>
      <c r="C167" s="21" t="s">
        <v>17</v>
      </c>
      <c r="D167" s="2" t="str">
        <f t="shared" si="4"/>
        <v>M1</v>
      </c>
      <c r="E167" s="2" t="str">
        <f t="shared" si="5"/>
        <v>G12b_M1_12</v>
      </c>
      <c r="F167" s="21" t="s">
        <v>535</v>
      </c>
      <c r="G167" s="21">
        <v>2012</v>
      </c>
      <c r="H167" s="2" t="s">
        <v>802</v>
      </c>
      <c r="I167" s="4">
        <v>2.3199999999999998</v>
      </c>
      <c r="J167" s="5">
        <v>0.14499999999999999</v>
      </c>
      <c r="K167" s="4">
        <v>1.03</v>
      </c>
      <c r="L167" s="4">
        <v>0.85</v>
      </c>
      <c r="M167" s="4">
        <v>0.16</v>
      </c>
      <c r="N167" s="4">
        <v>0.52900000000000003</v>
      </c>
      <c r="O167" s="4">
        <v>0.20599999999999999</v>
      </c>
      <c r="P167" s="6">
        <v>17.82</v>
      </c>
      <c r="Q167" s="4">
        <v>65.16</v>
      </c>
      <c r="R167" s="4">
        <v>5.54</v>
      </c>
      <c r="S167" s="7">
        <v>485.95</v>
      </c>
      <c r="T167" s="4">
        <v>16.64</v>
      </c>
      <c r="U167" s="4">
        <v>13.802097</v>
      </c>
      <c r="V167" s="8">
        <v>82.703540080642767</v>
      </c>
      <c r="W167" s="8">
        <v>82.567798260733198</v>
      </c>
      <c r="X167" s="8">
        <v>121.1764705882353</v>
      </c>
      <c r="Y167" s="8">
        <v>84.210526315789465</v>
      </c>
      <c r="Z167" s="8">
        <v>88.166666666666671</v>
      </c>
      <c r="AA167" s="8">
        <v>118.8</v>
      </c>
      <c r="AB167" s="9">
        <v>81.93745232204202</v>
      </c>
      <c r="AC167" s="9">
        <v>16.084917568733683</v>
      </c>
      <c r="AD167" s="3">
        <v>32.149780412877192</v>
      </c>
      <c r="AE167" s="3">
        <v>51.765302018389129</v>
      </c>
    </row>
    <row r="168" spans="1:31" ht="13" x14ac:dyDescent="0.3">
      <c r="A168" s="13">
        <v>2015</v>
      </c>
      <c r="B168" s="13" t="s">
        <v>631</v>
      </c>
      <c r="C168" s="21" t="s">
        <v>18</v>
      </c>
      <c r="D168" s="2" t="str">
        <f t="shared" si="4"/>
        <v>M2</v>
      </c>
      <c r="E168" s="2" t="str">
        <f t="shared" si="5"/>
        <v>G12b_M2_12</v>
      </c>
      <c r="F168" s="21" t="s">
        <v>535</v>
      </c>
      <c r="G168" s="21">
        <v>2012</v>
      </c>
      <c r="H168" s="2" t="s">
        <v>802</v>
      </c>
      <c r="I168" s="4">
        <v>2.78</v>
      </c>
      <c r="J168" s="5">
        <v>0.16500000000000001</v>
      </c>
      <c r="K168" s="4">
        <v>0.88</v>
      </c>
      <c r="L168" s="4">
        <v>0.98</v>
      </c>
      <c r="M168" s="4">
        <v>0.2</v>
      </c>
      <c r="N168" s="4">
        <v>0.42699999999999999</v>
      </c>
      <c r="O168" s="4">
        <v>0.23</v>
      </c>
      <c r="P168" s="6">
        <v>20.07</v>
      </c>
      <c r="Q168" s="4">
        <v>64.56</v>
      </c>
      <c r="R168" s="4">
        <v>6.22</v>
      </c>
      <c r="S168" s="7">
        <v>745.28</v>
      </c>
      <c r="T168" s="4">
        <v>18.78</v>
      </c>
      <c r="U168" s="4">
        <v>13.802097</v>
      </c>
      <c r="V168" s="8">
        <v>99.101655786287452</v>
      </c>
      <c r="W168" s="8">
        <v>93.956460089799847</v>
      </c>
      <c r="X168" s="8">
        <v>103.5294117647059</v>
      </c>
      <c r="Y168" s="8">
        <v>105.26315789473684</v>
      </c>
      <c r="Z168" s="8">
        <v>71.166666666666671</v>
      </c>
      <c r="AA168" s="8">
        <v>133.80000000000001</v>
      </c>
      <c r="AB168" s="9">
        <v>87.883054050576163</v>
      </c>
      <c r="AC168" s="9">
        <v>18.745894482024028</v>
      </c>
      <c r="AD168" s="3">
        <v>25.609480809508835</v>
      </c>
      <c r="AE168" s="3">
        <v>55.644624708467141</v>
      </c>
    </row>
    <row r="169" spans="1:31" ht="13" x14ac:dyDescent="0.3">
      <c r="A169" s="13">
        <v>2015</v>
      </c>
      <c r="B169" s="13" t="s">
        <v>631</v>
      </c>
      <c r="C169" s="21" t="s">
        <v>20</v>
      </c>
      <c r="D169" s="2" t="str">
        <f t="shared" si="4"/>
        <v>M1</v>
      </c>
      <c r="E169" s="2" t="str">
        <f t="shared" si="5"/>
        <v>C13c_M1_12</v>
      </c>
      <c r="F169" s="21" t="s">
        <v>537</v>
      </c>
      <c r="G169" s="21">
        <v>2012</v>
      </c>
      <c r="H169" s="2" t="s">
        <v>781</v>
      </c>
      <c r="I169" s="4">
        <v>2.63</v>
      </c>
      <c r="J169" s="5">
        <v>0.16500000000000001</v>
      </c>
      <c r="K169" s="4">
        <v>0.89</v>
      </c>
      <c r="L169" s="4">
        <v>0.95</v>
      </c>
      <c r="M169" s="4">
        <v>0.23</v>
      </c>
      <c r="N169" s="4">
        <v>0.56799999999999995</v>
      </c>
      <c r="O169" s="4">
        <v>0.21299999999999999</v>
      </c>
      <c r="P169" s="6">
        <v>24.38</v>
      </c>
      <c r="Q169" s="4">
        <v>61.41</v>
      </c>
      <c r="R169" s="4">
        <v>7.59</v>
      </c>
      <c r="S169" s="7">
        <v>338.58</v>
      </c>
      <c r="T169" s="4">
        <v>17.579999999999998</v>
      </c>
      <c r="U169" s="4">
        <v>15.642657</v>
      </c>
      <c r="V169" s="8">
        <v>93.75444414314245</v>
      </c>
      <c r="W169" s="8">
        <v>93.956460089799847</v>
      </c>
      <c r="X169" s="8">
        <v>104.70588235294119</v>
      </c>
      <c r="Y169" s="8">
        <v>121.05263157894737</v>
      </c>
      <c r="Z169" s="8">
        <v>94.666666666666671</v>
      </c>
      <c r="AA169" s="8">
        <v>162.53333333333333</v>
      </c>
      <c r="AB169" s="9">
        <v>89.112972225240711</v>
      </c>
      <c r="AC169" s="9">
        <v>21.26024280617597</v>
      </c>
      <c r="AD169" s="3">
        <v>25.543024510575879</v>
      </c>
      <c r="AE169" s="3">
        <v>53.196732683248158</v>
      </c>
    </row>
    <row r="170" spans="1:31" ht="13" x14ac:dyDescent="0.3">
      <c r="A170" s="13">
        <v>2015</v>
      </c>
      <c r="B170" s="13" t="s">
        <v>631</v>
      </c>
      <c r="C170" s="21" t="s">
        <v>21</v>
      </c>
      <c r="D170" s="2" t="str">
        <f t="shared" si="4"/>
        <v>M2</v>
      </c>
      <c r="E170" s="2" t="str">
        <f t="shared" si="5"/>
        <v>C13c_M2_12</v>
      </c>
      <c r="F170" s="21" t="s">
        <v>537</v>
      </c>
      <c r="G170" s="21">
        <v>2012</v>
      </c>
      <c r="H170" s="2" t="s">
        <v>781</v>
      </c>
      <c r="I170" s="4">
        <v>2.54</v>
      </c>
      <c r="J170" s="5">
        <v>0.16</v>
      </c>
      <c r="K170" s="4">
        <v>0.78</v>
      </c>
      <c r="L170" s="4">
        <v>1.1100000000000001</v>
      </c>
      <c r="M170" s="4">
        <v>0.22</v>
      </c>
      <c r="N170" s="4">
        <v>0.61299999999999999</v>
      </c>
      <c r="O170" s="4">
        <v>0.21299999999999999</v>
      </c>
      <c r="P170" s="6">
        <v>26.36</v>
      </c>
      <c r="Q170" s="4">
        <v>49.14</v>
      </c>
      <c r="R170" s="4">
        <v>5.43</v>
      </c>
      <c r="S170" s="7">
        <v>308.55</v>
      </c>
      <c r="T170" s="4">
        <v>17.95</v>
      </c>
      <c r="U170" s="4">
        <v>15.642657</v>
      </c>
      <c r="V170" s="8">
        <v>90.546117157255452</v>
      </c>
      <c r="W170" s="8">
        <v>91.109294632533192</v>
      </c>
      <c r="X170" s="8">
        <v>91.764705882352942</v>
      </c>
      <c r="Y170" s="8">
        <v>115.78947368421053</v>
      </c>
      <c r="Z170" s="8">
        <v>102.16666666666667</v>
      </c>
      <c r="AA170" s="8">
        <v>175.73333333333332</v>
      </c>
      <c r="AB170" s="9">
        <v>93.459981699636828</v>
      </c>
      <c r="AC170" s="9">
        <v>19.390022026894624</v>
      </c>
      <c r="AD170" s="3">
        <v>21.34480313613934</v>
      </c>
      <c r="AE170" s="3">
        <v>59.26517483696604</v>
      </c>
    </row>
    <row r="171" spans="1:31" ht="13" x14ac:dyDescent="0.3">
      <c r="A171" s="13">
        <v>2015</v>
      </c>
      <c r="B171" s="13" t="s">
        <v>631</v>
      </c>
      <c r="C171" s="21" t="s">
        <v>22</v>
      </c>
      <c r="D171" s="2" t="str">
        <f t="shared" si="4"/>
        <v>M1</v>
      </c>
      <c r="E171" s="2" t="str">
        <f t="shared" si="5"/>
        <v>D13a_M1_12</v>
      </c>
      <c r="F171" s="21" t="s">
        <v>538</v>
      </c>
      <c r="G171" s="21">
        <v>2012</v>
      </c>
      <c r="H171" s="2" t="s">
        <v>784</v>
      </c>
      <c r="I171" s="4">
        <v>2.41</v>
      </c>
      <c r="J171" s="5">
        <v>0.155</v>
      </c>
      <c r="K171" s="4">
        <v>0.81</v>
      </c>
      <c r="L171" s="4">
        <v>1.1100000000000001</v>
      </c>
      <c r="M171" s="4">
        <v>0.21</v>
      </c>
      <c r="N171" s="4">
        <v>0.68700000000000006</v>
      </c>
      <c r="O171" s="4">
        <v>0.19800000000000001</v>
      </c>
      <c r="P171" s="6">
        <v>19.989999999999998</v>
      </c>
      <c r="Q171" s="4">
        <v>53.79</v>
      </c>
      <c r="R171" s="4">
        <v>5.38</v>
      </c>
      <c r="S171" s="7">
        <v>349.1</v>
      </c>
      <c r="T171" s="4">
        <v>17.37</v>
      </c>
      <c r="U171" s="4">
        <v>15.131086</v>
      </c>
      <c r="V171" s="8">
        <v>85.91186706652978</v>
      </c>
      <c r="W171" s="8">
        <v>88.262129175266523</v>
      </c>
      <c r="X171" s="8">
        <v>95.294117647058826</v>
      </c>
      <c r="Y171" s="8">
        <v>110.52631578947367</v>
      </c>
      <c r="Z171" s="8">
        <v>114.50000000000003</v>
      </c>
      <c r="AA171" s="8">
        <v>133.26666666666668</v>
      </c>
      <c r="AB171" s="9">
        <v>93.403521897751745</v>
      </c>
      <c r="AC171" s="9">
        <v>18.519845352118981</v>
      </c>
      <c r="AD171" s="3">
        <v>22.179155679640335</v>
      </c>
      <c r="AE171" s="3">
        <v>59.300998968240691</v>
      </c>
    </row>
    <row r="172" spans="1:31" ht="13" x14ac:dyDescent="0.3">
      <c r="A172" s="13">
        <v>2015</v>
      </c>
      <c r="B172" s="13" t="s">
        <v>631</v>
      </c>
      <c r="C172" s="21" t="s">
        <v>23</v>
      </c>
      <c r="D172" s="2" t="str">
        <f t="shared" si="4"/>
        <v>M2</v>
      </c>
      <c r="E172" s="2" t="str">
        <f t="shared" si="5"/>
        <v>D13a_M2_12</v>
      </c>
      <c r="F172" s="21" t="s">
        <v>538</v>
      </c>
      <c r="G172" s="21">
        <v>2012</v>
      </c>
      <c r="H172" s="2" t="s">
        <v>784</v>
      </c>
      <c r="I172" s="4">
        <v>2.44</v>
      </c>
      <c r="J172" s="5">
        <v>0.156</v>
      </c>
      <c r="K172" s="4">
        <v>0.83</v>
      </c>
      <c r="L172" s="4">
        <v>0.99</v>
      </c>
      <c r="M172" s="4">
        <v>0.24</v>
      </c>
      <c r="N172" s="4">
        <v>0.63900000000000001</v>
      </c>
      <c r="O172" s="4">
        <v>0.215</v>
      </c>
      <c r="P172" s="6">
        <v>15.73</v>
      </c>
      <c r="Q172" s="4">
        <v>56.79</v>
      </c>
      <c r="R172" s="4">
        <v>7.92</v>
      </c>
      <c r="S172" s="7">
        <v>330.26</v>
      </c>
      <c r="T172" s="4">
        <v>16.97</v>
      </c>
      <c r="U172" s="4">
        <v>15.131086</v>
      </c>
      <c r="V172" s="8">
        <v>86.981309395158775</v>
      </c>
      <c r="W172" s="8">
        <v>88.831562266719857</v>
      </c>
      <c r="X172" s="8">
        <v>97.647058823529406</v>
      </c>
      <c r="Y172" s="8">
        <v>126.31578947368421</v>
      </c>
      <c r="Z172" s="8">
        <v>106.50000000000001</v>
      </c>
      <c r="AA172" s="8">
        <v>104.86666666666666</v>
      </c>
      <c r="AB172" s="9">
        <v>90.398176584047746</v>
      </c>
      <c r="AC172" s="9">
        <v>21.869199405256605</v>
      </c>
      <c r="AD172" s="3">
        <v>23.482355823449122</v>
      </c>
      <c r="AE172" s="3">
        <v>54.648444771294294</v>
      </c>
    </row>
    <row r="173" spans="1:31" ht="13" x14ac:dyDescent="0.3">
      <c r="A173" s="13">
        <v>2015</v>
      </c>
      <c r="B173" s="13" t="s">
        <v>631</v>
      </c>
      <c r="C173" s="21" t="s">
        <v>24</v>
      </c>
      <c r="D173" s="2" t="str">
        <f t="shared" si="4"/>
        <v>M1</v>
      </c>
      <c r="E173" s="2" t="str">
        <f t="shared" si="5"/>
        <v>D13b_M1_12</v>
      </c>
      <c r="F173" s="21" t="s">
        <v>539</v>
      </c>
      <c r="G173" s="21">
        <v>2012</v>
      </c>
      <c r="H173" s="2" t="s">
        <v>783</v>
      </c>
      <c r="I173" s="4">
        <v>2.4300000000000002</v>
      </c>
      <c r="J173" s="5">
        <v>0.157</v>
      </c>
      <c r="K173" s="4">
        <v>0.79</v>
      </c>
      <c r="L173" s="4">
        <v>1.0900000000000001</v>
      </c>
      <c r="M173" s="4">
        <v>0.2</v>
      </c>
      <c r="N173" s="4">
        <v>0.63300000000000001</v>
      </c>
      <c r="O173" s="4">
        <v>0.19900000000000001</v>
      </c>
      <c r="P173" s="6">
        <v>18.600000000000001</v>
      </c>
      <c r="Q173" s="4">
        <v>54.27</v>
      </c>
      <c r="R173" s="4">
        <v>5.54</v>
      </c>
      <c r="S173" s="7">
        <v>350.13</v>
      </c>
      <c r="T173" s="4">
        <v>18.36</v>
      </c>
      <c r="U173" s="4">
        <v>14.743085000000001</v>
      </c>
      <c r="V173" s="8">
        <v>86.62482861894911</v>
      </c>
      <c r="W173" s="8">
        <v>89.400995358173191</v>
      </c>
      <c r="X173" s="8">
        <v>92.941176470588232</v>
      </c>
      <c r="Y173" s="8">
        <v>105.26315789473684</v>
      </c>
      <c r="Z173" s="8">
        <v>105.50000000000001</v>
      </c>
      <c r="AA173" s="8">
        <v>124</v>
      </c>
      <c r="AB173" s="9">
        <v>91.070285725334074</v>
      </c>
      <c r="AC173" s="9">
        <v>18.089835173667694</v>
      </c>
      <c r="AD173" s="3">
        <v>22.185725475265649</v>
      </c>
      <c r="AE173" s="3">
        <v>59.724439351066664</v>
      </c>
    </row>
    <row r="174" spans="1:31" ht="13" x14ac:dyDescent="0.3">
      <c r="A174" s="13">
        <v>2015</v>
      </c>
      <c r="B174" s="13" t="s">
        <v>631</v>
      </c>
      <c r="C174" s="21" t="s">
        <v>25</v>
      </c>
      <c r="D174" s="2" t="str">
        <f t="shared" si="4"/>
        <v>M2</v>
      </c>
      <c r="E174" s="2" t="str">
        <f t="shared" si="5"/>
        <v>D13b_M2_12</v>
      </c>
      <c r="F174" s="21" t="s">
        <v>539</v>
      </c>
      <c r="G174" s="21">
        <v>2012</v>
      </c>
      <c r="H174" s="2" t="s">
        <v>783</v>
      </c>
      <c r="I174" s="4">
        <v>2.4500000000000002</v>
      </c>
      <c r="J174" s="5">
        <v>0.157</v>
      </c>
      <c r="K174" s="4">
        <v>0.77</v>
      </c>
      <c r="L174" s="4">
        <v>1.07</v>
      </c>
      <c r="M174" s="4">
        <v>0.21</v>
      </c>
      <c r="N174" s="4">
        <v>0.59099999999999997</v>
      </c>
      <c r="O174" s="4">
        <v>0.20899999999999999</v>
      </c>
      <c r="P174" s="6">
        <v>19.84</v>
      </c>
      <c r="Q174" s="4">
        <v>52.28</v>
      </c>
      <c r="R174" s="4">
        <v>5.54</v>
      </c>
      <c r="S174" s="7">
        <v>400.14</v>
      </c>
      <c r="T174" s="4">
        <v>18.25</v>
      </c>
      <c r="U174" s="4">
        <v>14.743085000000001</v>
      </c>
      <c r="V174" s="8">
        <v>87.337790171368439</v>
      </c>
      <c r="W174" s="8">
        <v>89.400995358173191</v>
      </c>
      <c r="X174" s="8">
        <v>90.588235294117652</v>
      </c>
      <c r="Y174" s="8">
        <v>110.52631578947367</v>
      </c>
      <c r="Z174" s="8">
        <v>98.5</v>
      </c>
      <c r="AA174" s="8">
        <v>132.26666666666665</v>
      </c>
      <c r="AB174" s="9">
        <v>90.384496010906503</v>
      </c>
      <c r="AC174" s="9">
        <v>19.138445831250607</v>
      </c>
      <c r="AD174" s="3">
        <v>21.788133472337652</v>
      </c>
      <c r="AE174" s="3">
        <v>59.073420696411752</v>
      </c>
    </row>
    <row r="175" spans="1:31" ht="13" x14ac:dyDescent="0.3">
      <c r="A175" s="13">
        <v>2015</v>
      </c>
      <c r="B175" s="13" t="s">
        <v>631</v>
      </c>
      <c r="C175" s="21" t="s">
        <v>30</v>
      </c>
      <c r="D175" s="2" t="str">
        <f t="shared" si="4"/>
        <v>M1</v>
      </c>
      <c r="E175" s="2" t="str">
        <f t="shared" si="5"/>
        <v>E13b_M1_12</v>
      </c>
      <c r="F175" s="21" t="s">
        <v>542</v>
      </c>
      <c r="G175" s="21">
        <v>2012</v>
      </c>
      <c r="H175" s="2" t="s">
        <v>809</v>
      </c>
      <c r="I175" s="4">
        <v>2.59</v>
      </c>
      <c r="J175" s="5">
        <v>0.154</v>
      </c>
      <c r="K175" s="4">
        <v>0.81</v>
      </c>
      <c r="L175" s="4">
        <v>1.1000000000000001</v>
      </c>
      <c r="M175" s="4">
        <v>0.17</v>
      </c>
      <c r="N175" s="4">
        <v>0.52900000000000003</v>
      </c>
      <c r="O175" s="4">
        <v>0.22900000000000001</v>
      </c>
      <c r="P175" s="6">
        <v>19.329999999999998</v>
      </c>
      <c r="Q175" s="4">
        <v>57.53</v>
      </c>
      <c r="R175" s="4">
        <v>5.23</v>
      </c>
      <c r="S175" s="7">
        <v>522.84</v>
      </c>
      <c r="T175" s="4">
        <v>16.82</v>
      </c>
      <c r="U175" s="4">
        <v>15.819504999999999</v>
      </c>
      <c r="V175" s="8">
        <v>92.328521038303776</v>
      </c>
      <c r="W175" s="8">
        <v>87.692696083813189</v>
      </c>
      <c r="X175" s="8">
        <v>95.294117647058826</v>
      </c>
      <c r="Y175" s="8">
        <v>89.473684210526315</v>
      </c>
      <c r="Z175" s="8">
        <v>88.166666666666671</v>
      </c>
      <c r="AA175" s="8">
        <v>128.86666666666667</v>
      </c>
      <c r="AB175" s="9">
        <v>89.609626985763541</v>
      </c>
      <c r="AC175" s="9">
        <v>15.626998308050888</v>
      </c>
      <c r="AD175" s="3">
        <v>23.118177397681304</v>
      </c>
      <c r="AE175" s="3">
        <v>61.254824294267806</v>
      </c>
    </row>
    <row r="176" spans="1:31" ht="13" x14ac:dyDescent="0.3">
      <c r="A176" s="13">
        <v>2015</v>
      </c>
      <c r="B176" s="13" t="s">
        <v>631</v>
      </c>
      <c r="C176" s="21" t="s">
        <v>31</v>
      </c>
      <c r="D176" s="2" t="str">
        <f t="shared" si="4"/>
        <v>M2</v>
      </c>
      <c r="E176" s="2" t="str">
        <f t="shared" si="5"/>
        <v>E13b_M2_12</v>
      </c>
      <c r="F176" s="21" t="s">
        <v>542</v>
      </c>
      <c r="G176" s="21">
        <v>2012</v>
      </c>
      <c r="H176" s="2" t="s">
        <v>809</v>
      </c>
      <c r="I176" s="4">
        <v>2.4900000000000002</v>
      </c>
      <c r="J176" s="5">
        <v>0.154</v>
      </c>
      <c r="K176" s="4">
        <v>0.86</v>
      </c>
      <c r="L176" s="4">
        <v>1.06</v>
      </c>
      <c r="M176" s="4">
        <v>0.21</v>
      </c>
      <c r="N176" s="4">
        <v>0.57799999999999996</v>
      </c>
      <c r="O176" s="4">
        <v>0.191</v>
      </c>
      <c r="P176" s="6">
        <v>19.940000000000001</v>
      </c>
      <c r="Q176" s="4">
        <v>52.76</v>
      </c>
      <c r="R176" s="4">
        <v>7.45</v>
      </c>
      <c r="S176" s="7">
        <v>403.59</v>
      </c>
      <c r="T176" s="4">
        <v>16.61</v>
      </c>
      <c r="U176" s="4">
        <v>15.819504999999999</v>
      </c>
      <c r="V176" s="8">
        <v>88.763713276207113</v>
      </c>
      <c r="W176" s="8">
        <v>87.692696083813189</v>
      </c>
      <c r="X176" s="8">
        <v>101.17647058823529</v>
      </c>
      <c r="Y176" s="8">
        <v>110.52631578947367</v>
      </c>
      <c r="Z176" s="8">
        <v>96.333333333333329</v>
      </c>
      <c r="AA176" s="8">
        <v>132.93333333333334</v>
      </c>
      <c r="AB176" s="9">
        <v>92.187284296228455</v>
      </c>
      <c r="AC176" s="9">
        <v>18.764179833426233</v>
      </c>
      <c r="AD176" s="3">
        <v>23.858914033967025</v>
      </c>
      <c r="AE176" s="3">
        <v>57.376906132606734</v>
      </c>
    </row>
    <row r="177" spans="1:31" ht="13" x14ac:dyDescent="0.3">
      <c r="A177" s="13">
        <v>2015</v>
      </c>
      <c r="B177" s="13" t="s">
        <v>631</v>
      </c>
      <c r="C177" s="21" t="s">
        <v>32</v>
      </c>
      <c r="D177" s="2" t="str">
        <f t="shared" si="4"/>
        <v>M1</v>
      </c>
      <c r="E177" s="2" t="str">
        <f t="shared" si="5"/>
        <v>E13c_M1_12</v>
      </c>
      <c r="F177" s="21" t="s">
        <v>543</v>
      </c>
      <c r="G177" s="21">
        <v>2012</v>
      </c>
      <c r="H177" s="2" t="s">
        <v>810</v>
      </c>
      <c r="I177" s="4">
        <v>2.69</v>
      </c>
      <c r="J177" s="5">
        <v>0.16400000000000001</v>
      </c>
      <c r="K177" s="4">
        <v>0.82</v>
      </c>
      <c r="L177" s="4">
        <v>1.1200000000000001</v>
      </c>
      <c r="M177" s="4">
        <v>0.19</v>
      </c>
      <c r="N177" s="4">
        <v>0.52700000000000002</v>
      </c>
      <c r="O177" s="4">
        <v>0.23400000000000001</v>
      </c>
      <c r="P177" s="6">
        <v>25.6</v>
      </c>
      <c r="Q177" s="4">
        <v>67.2</v>
      </c>
      <c r="R177" s="4">
        <v>5.63</v>
      </c>
      <c r="S177" s="7">
        <v>576.62</v>
      </c>
      <c r="T177" s="4">
        <v>17.420000000000002</v>
      </c>
      <c r="U177" s="4">
        <v>17.602205999999999</v>
      </c>
      <c r="V177" s="8">
        <v>95.89332880040044</v>
      </c>
      <c r="W177" s="8">
        <v>93.387026998346528</v>
      </c>
      <c r="X177" s="8">
        <v>96.470588235294116</v>
      </c>
      <c r="Y177" s="8">
        <v>100</v>
      </c>
      <c r="Z177" s="8">
        <v>87.833333333333343</v>
      </c>
      <c r="AA177" s="8">
        <v>170.66666666666669</v>
      </c>
      <c r="AB177" s="9">
        <v>92.510831911472934</v>
      </c>
      <c r="AC177" s="9">
        <v>16.917739282555448</v>
      </c>
      <c r="AD177" s="3">
        <v>22.669634003228285</v>
      </c>
      <c r="AE177" s="3">
        <v>60.41262671421628</v>
      </c>
    </row>
    <row r="178" spans="1:31" ht="13" x14ac:dyDescent="0.3">
      <c r="A178" s="13">
        <v>2015</v>
      </c>
      <c r="B178" s="13" t="s">
        <v>631</v>
      </c>
      <c r="C178" s="21" t="s">
        <v>33</v>
      </c>
      <c r="D178" s="2" t="str">
        <f t="shared" si="4"/>
        <v>M2</v>
      </c>
      <c r="E178" s="2" t="str">
        <f t="shared" si="5"/>
        <v>E13c_M2_12</v>
      </c>
      <c r="F178" s="21" t="s">
        <v>543</v>
      </c>
      <c r="G178" s="21">
        <v>2012</v>
      </c>
      <c r="H178" s="2" t="s">
        <v>810</v>
      </c>
      <c r="I178" s="4">
        <v>2.68</v>
      </c>
      <c r="J178" s="5">
        <v>0.161</v>
      </c>
      <c r="K178" s="4">
        <v>0.88</v>
      </c>
      <c r="L178" s="4">
        <v>1</v>
      </c>
      <c r="M178" s="4">
        <v>0.2</v>
      </c>
      <c r="N178" s="4">
        <v>0.51500000000000001</v>
      </c>
      <c r="O178" s="4">
        <v>0.21199999999999999</v>
      </c>
      <c r="P178" s="6">
        <v>16.829999999999998</v>
      </c>
      <c r="Q178" s="4">
        <v>72.83</v>
      </c>
      <c r="R178" s="4">
        <v>5.89</v>
      </c>
      <c r="S178" s="7">
        <v>320.05</v>
      </c>
      <c r="T178" s="4">
        <v>17.62</v>
      </c>
      <c r="U178" s="4">
        <v>17.602205999999999</v>
      </c>
      <c r="V178" s="8">
        <v>95.536848024190789</v>
      </c>
      <c r="W178" s="8">
        <v>91.678727723986526</v>
      </c>
      <c r="X178" s="8">
        <v>103.5294117647059</v>
      </c>
      <c r="Y178" s="8">
        <v>105.26315789473684</v>
      </c>
      <c r="Z178" s="8">
        <v>85.833333333333343</v>
      </c>
      <c r="AA178" s="8">
        <v>112.19999999999999</v>
      </c>
      <c r="AB178" s="9">
        <v>88.88105804259213</v>
      </c>
      <c r="AC178" s="9">
        <v>18.535405566399231</v>
      </c>
      <c r="AD178" s="3">
        <v>25.321923880684938</v>
      </c>
      <c r="AE178" s="3">
        <v>56.142670552915831</v>
      </c>
    </row>
    <row r="179" spans="1:31" ht="13" x14ac:dyDescent="0.3">
      <c r="A179" s="13">
        <v>2015</v>
      </c>
      <c r="B179" s="13" t="s">
        <v>631</v>
      </c>
      <c r="C179" s="21" t="s">
        <v>37</v>
      </c>
      <c r="D179" s="2" t="str">
        <f t="shared" si="4"/>
        <v>M2</v>
      </c>
      <c r="E179" s="2" t="str">
        <f t="shared" si="5"/>
        <v>F13b_M2_12</v>
      </c>
      <c r="F179" s="21" t="s">
        <v>545</v>
      </c>
      <c r="G179" s="21">
        <v>2012</v>
      </c>
      <c r="H179" s="2" t="s">
        <v>786</v>
      </c>
      <c r="I179" s="4">
        <v>2.74</v>
      </c>
      <c r="J179" s="5">
        <v>0.16200000000000001</v>
      </c>
      <c r="K179" s="4">
        <v>0.85</v>
      </c>
      <c r="L179" s="4">
        <v>1.06</v>
      </c>
      <c r="M179" s="4">
        <v>0.2</v>
      </c>
      <c r="N179" s="4">
        <v>0.53100000000000003</v>
      </c>
      <c r="O179" s="4">
        <v>0.217</v>
      </c>
      <c r="P179" s="6">
        <v>24.81</v>
      </c>
      <c r="Q179" s="4">
        <v>54.33</v>
      </c>
      <c r="R179" s="4">
        <v>5.73</v>
      </c>
      <c r="S179" s="7">
        <v>501.16</v>
      </c>
      <c r="T179" s="4">
        <v>18.420000000000002</v>
      </c>
      <c r="U179" s="4">
        <v>17.136849000000002</v>
      </c>
      <c r="V179" s="8">
        <v>97.675732681448793</v>
      </c>
      <c r="W179" s="8">
        <v>92.24816081543986</v>
      </c>
      <c r="X179" s="8">
        <v>100</v>
      </c>
      <c r="Y179" s="8">
        <v>105.26315789473684</v>
      </c>
      <c r="Z179" s="8">
        <v>88.500000000000014</v>
      </c>
      <c r="AA179" s="8">
        <v>165.39999999999998</v>
      </c>
      <c r="AB179" s="9">
        <v>91.107806591530064</v>
      </c>
      <c r="AC179" s="9">
        <v>18.082385249117301</v>
      </c>
      <c r="AD179" s="3">
        <v>23.860886622204788</v>
      </c>
      <c r="AE179" s="3">
        <v>58.056728128677918</v>
      </c>
    </row>
    <row r="180" spans="1:31" ht="13" x14ac:dyDescent="0.3">
      <c r="A180" s="13">
        <v>2015</v>
      </c>
      <c r="B180" s="13" t="s">
        <v>631</v>
      </c>
      <c r="C180" s="21" t="s">
        <v>38</v>
      </c>
      <c r="D180" s="2" t="str">
        <f t="shared" si="4"/>
        <v>M1</v>
      </c>
      <c r="E180" s="2" t="str">
        <f t="shared" si="5"/>
        <v>F13c_M1_12</v>
      </c>
      <c r="F180" s="21" t="s">
        <v>546</v>
      </c>
      <c r="G180" s="21">
        <v>2012</v>
      </c>
      <c r="H180" s="2" t="s">
        <v>785</v>
      </c>
      <c r="I180" s="4">
        <v>2.4900000000000002</v>
      </c>
      <c r="J180" s="5">
        <v>0.14799999999999999</v>
      </c>
      <c r="K180" s="4">
        <v>0.84</v>
      </c>
      <c r="L180" s="4">
        <v>0.89</v>
      </c>
      <c r="M180" s="4">
        <v>0.19</v>
      </c>
      <c r="N180" s="4">
        <v>0.48599999999999999</v>
      </c>
      <c r="O180" s="4">
        <v>0.22900000000000001</v>
      </c>
      <c r="P180" s="6">
        <v>13.88</v>
      </c>
      <c r="Q180" s="4">
        <v>50.67</v>
      </c>
      <c r="R180" s="4">
        <v>5.66</v>
      </c>
      <c r="S180" s="7">
        <v>732.76</v>
      </c>
      <c r="T180" s="4">
        <v>16.170000000000002</v>
      </c>
      <c r="U180" s="4">
        <v>17.282675000000001</v>
      </c>
      <c r="V180" s="8">
        <v>88.763713276207113</v>
      </c>
      <c r="W180" s="8">
        <v>84.2760975350932</v>
      </c>
      <c r="X180" s="8">
        <v>98.82352941176471</v>
      </c>
      <c r="Y180" s="8">
        <v>100</v>
      </c>
      <c r="Z180" s="8">
        <v>81</v>
      </c>
      <c r="AA180" s="8">
        <v>92.533333333333331</v>
      </c>
      <c r="AB180" s="9">
        <v>81.545294954695947</v>
      </c>
      <c r="AC180" s="9">
        <v>19.192696966270297</v>
      </c>
      <c r="AD180" s="3">
        <v>26.345328655705746</v>
      </c>
      <c r="AE180" s="3">
        <v>54.461974378023967</v>
      </c>
    </row>
    <row r="181" spans="1:31" ht="13" x14ac:dyDescent="0.3">
      <c r="A181" s="13">
        <v>2015</v>
      </c>
      <c r="B181" s="13" t="s">
        <v>631</v>
      </c>
      <c r="C181" s="21" t="s">
        <v>39</v>
      </c>
      <c r="D181" s="2" t="str">
        <f t="shared" si="4"/>
        <v>M2</v>
      </c>
      <c r="E181" s="2" t="str">
        <f t="shared" si="5"/>
        <v>F13c_M2_12</v>
      </c>
      <c r="F181" s="21" t="s">
        <v>546</v>
      </c>
      <c r="G181" s="21">
        <v>2012</v>
      </c>
      <c r="H181" s="2" t="s">
        <v>785</v>
      </c>
      <c r="I181" s="4">
        <v>2.46</v>
      </c>
      <c r="J181" s="5">
        <v>0.153</v>
      </c>
      <c r="K181" s="4">
        <v>0.97</v>
      </c>
      <c r="L181" s="4">
        <v>0.91</v>
      </c>
      <c r="M181" s="4">
        <v>0.19</v>
      </c>
      <c r="N181" s="4">
        <v>0.51500000000000001</v>
      </c>
      <c r="O181" s="4">
        <v>0.21299999999999999</v>
      </c>
      <c r="P181" s="6">
        <v>19.66</v>
      </c>
      <c r="Q181" s="4">
        <v>58.53</v>
      </c>
      <c r="R181" s="4">
        <v>5.59</v>
      </c>
      <c r="S181" s="7">
        <v>657.43</v>
      </c>
      <c r="T181" s="4">
        <v>18.77</v>
      </c>
      <c r="U181" s="4">
        <v>17.282675000000001</v>
      </c>
      <c r="V181" s="8">
        <v>87.694270947578119</v>
      </c>
      <c r="W181" s="8">
        <v>87.123262992359855</v>
      </c>
      <c r="X181" s="8">
        <v>114.11764705882352</v>
      </c>
      <c r="Y181" s="8">
        <v>100</v>
      </c>
      <c r="Z181" s="8">
        <v>85.833333333333343</v>
      </c>
      <c r="AA181" s="8">
        <v>131.06666666666666</v>
      </c>
      <c r="AB181" s="9">
        <v>85.868107130855165</v>
      </c>
      <c r="AC181" s="9">
        <v>18.226489291368438</v>
      </c>
      <c r="AD181" s="3">
        <v>28.891034136128209</v>
      </c>
      <c r="AE181" s="3">
        <v>52.882476572503336</v>
      </c>
    </row>
    <row r="182" spans="1:31" ht="13" x14ac:dyDescent="0.3">
      <c r="A182" s="13">
        <v>2015</v>
      </c>
      <c r="B182" s="13" t="s">
        <v>631</v>
      </c>
      <c r="C182" s="21" t="s">
        <v>41</v>
      </c>
      <c r="D182" s="2" t="str">
        <f t="shared" si="4"/>
        <v>M2</v>
      </c>
      <c r="E182" s="2" t="str">
        <f t="shared" si="5"/>
        <v>G13a_M2_12</v>
      </c>
      <c r="F182" s="21" t="s">
        <v>547</v>
      </c>
      <c r="G182" s="21">
        <v>2012</v>
      </c>
      <c r="H182" s="2" t="s">
        <v>778</v>
      </c>
      <c r="I182" s="4">
        <v>2.58</v>
      </c>
      <c r="J182" s="5">
        <v>0.159</v>
      </c>
      <c r="K182" s="4">
        <v>1</v>
      </c>
      <c r="L182" s="4">
        <v>0.98</v>
      </c>
      <c r="M182" s="4">
        <v>0.21</v>
      </c>
      <c r="N182" s="4">
        <v>0.54800000000000004</v>
      </c>
      <c r="O182" s="4">
        <v>0.223</v>
      </c>
      <c r="P182" s="6">
        <v>16.32</v>
      </c>
      <c r="Q182" s="4">
        <v>62.94</v>
      </c>
      <c r="R182" s="4">
        <v>7.76</v>
      </c>
      <c r="S182" s="7">
        <v>569.58000000000004</v>
      </c>
      <c r="T182" s="4">
        <v>18.28</v>
      </c>
      <c r="U182" s="4">
        <v>18.603187999999999</v>
      </c>
      <c r="V182" s="8">
        <v>91.972040262094112</v>
      </c>
      <c r="W182" s="8">
        <v>90.539861541079858</v>
      </c>
      <c r="X182" s="8">
        <v>117.64705882352942</v>
      </c>
      <c r="Y182" s="8">
        <v>110.52631578947367</v>
      </c>
      <c r="Z182" s="8">
        <v>91.333333333333343</v>
      </c>
      <c r="AA182" s="8">
        <v>108.80000000000001</v>
      </c>
      <c r="AB182" s="9">
        <v>91.775830988011123</v>
      </c>
      <c r="AC182" s="9">
        <v>18.848304202394974</v>
      </c>
      <c r="AD182" s="3">
        <v>27.867301548785168</v>
      </c>
      <c r="AE182" s="3">
        <v>53.284394248819865</v>
      </c>
    </row>
    <row r="183" spans="1:31" ht="13" x14ac:dyDescent="0.3">
      <c r="A183" s="13">
        <v>2015</v>
      </c>
      <c r="B183" s="13" t="s">
        <v>631</v>
      </c>
      <c r="C183" s="21" t="s">
        <v>42</v>
      </c>
      <c r="D183" s="2" t="str">
        <f t="shared" si="4"/>
        <v>M1</v>
      </c>
      <c r="E183" s="2" t="str">
        <f t="shared" si="5"/>
        <v>G13b_M1_12</v>
      </c>
      <c r="F183" s="21" t="s">
        <v>548</v>
      </c>
      <c r="G183" s="21">
        <v>2012</v>
      </c>
      <c r="H183" s="2" t="s">
        <v>803</v>
      </c>
      <c r="I183" s="4">
        <v>2.5299999999999998</v>
      </c>
      <c r="J183" s="5">
        <v>0.155</v>
      </c>
      <c r="K183" s="4">
        <v>1</v>
      </c>
      <c r="L183" s="4">
        <v>0.78</v>
      </c>
      <c r="M183" s="4">
        <v>0.27</v>
      </c>
      <c r="N183" s="4">
        <v>0.53400000000000003</v>
      </c>
      <c r="O183" s="4">
        <v>0.19500000000000001</v>
      </c>
      <c r="P183" s="6">
        <v>14.07</v>
      </c>
      <c r="Q183" s="4">
        <v>56.51</v>
      </c>
      <c r="R183" s="4">
        <v>7.52</v>
      </c>
      <c r="S183" s="7">
        <v>463.55</v>
      </c>
      <c r="T183" s="4">
        <v>17.7</v>
      </c>
      <c r="U183" s="4">
        <v>17.441341999999999</v>
      </c>
      <c r="V183" s="8">
        <v>90.189636381045773</v>
      </c>
      <c r="W183" s="8">
        <v>88.262129175266523</v>
      </c>
      <c r="X183" s="8">
        <v>117.64705882352942</v>
      </c>
      <c r="Y183" s="8">
        <v>142.10526315789474</v>
      </c>
      <c r="Z183" s="8">
        <v>89.000000000000014</v>
      </c>
      <c r="AA183" s="8">
        <v>93.800000000000011</v>
      </c>
      <c r="AB183" s="9">
        <v>86.738130441821795</v>
      </c>
      <c r="AC183" s="9">
        <v>25.641003638859882</v>
      </c>
      <c r="AD183" s="3">
        <v>29.48581833624694</v>
      </c>
      <c r="AE183" s="3">
        <v>44.873178024893178</v>
      </c>
    </row>
    <row r="184" spans="1:31" ht="13" x14ac:dyDescent="0.3">
      <c r="A184" s="13">
        <v>2015</v>
      </c>
      <c r="B184" s="13" t="s">
        <v>631</v>
      </c>
      <c r="C184" s="21" t="s">
        <v>46</v>
      </c>
      <c r="D184" s="2" t="str">
        <f t="shared" si="4"/>
        <v>M1</v>
      </c>
      <c r="E184" s="2" t="str">
        <f t="shared" si="5"/>
        <v>D14a_M1_12</v>
      </c>
      <c r="F184" s="21" t="s">
        <v>550</v>
      </c>
      <c r="G184" s="21">
        <v>2012</v>
      </c>
      <c r="H184" s="2" t="s">
        <v>788</v>
      </c>
      <c r="I184" s="4">
        <v>2.38</v>
      </c>
      <c r="J184" s="5">
        <v>0.151</v>
      </c>
      <c r="K184" s="4">
        <v>0.83</v>
      </c>
      <c r="L184" s="4">
        <v>0.9</v>
      </c>
      <c r="M184" s="4">
        <v>0.28999999999999998</v>
      </c>
      <c r="N184" s="4">
        <v>0.627</v>
      </c>
      <c r="O184" s="4">
        <v>0.19400000000000001</v>
      </c>
      <c r="P184" s="6">
        <v>15.53</v>
      </c>
      <c r="Q184" s="4">
        <v>54.46</v>
      </c>
      <c r="R184" s="4">
        <v>5.39</v>
      </c>
      <c r="S184" s="7">
        <v>459.25</v>
      </c>
      <c r="T184" s="4">
        <v>19.32</v>
      </c>
      <c r="U184" s="4">
        <v>16.584071000000002</v>
      </c>
      <c r="V184" s="8">
        <v>84.842424737900771</v>
      </c>
      <c r="W184" s="8">
        <v>85.984396809453202</v>
      </c>
      <c r="X184" s="8">
        <v>97.647058823529406</v>
      </c>
      <c r="Y184" s="8">
        <v>152.63157894736841</v>
      </c>
      <c r="Z184" s="8">
        <v>104.50000000000001</v>
      </c>
      <c r="AA184" s="8">
        <v>103.53333333333332</v>
      </c>
      <c r="AB184" s="9">
        <v>90.025774764951194</v>
      </c>
      <c r="AC184" s="9">
        <v>26.534593790751504</v>
      </c>
      <c r="AD184" s="3">
        <v>23.57949324934917</v>
      </c>
      <c r="AE184" s="3">
        <v>49.885912959899322</v>
      </c>
    </row>
    <row r="185" spans="1:31" ht="13" x14ac:dyDescent="0.3">
      <c r="A185" s="13">
        <v>2015</v>
      </c>
      <c r="B185" s="13" t="s">
        <v>631</v>
      </c>
      <c r="C185" s="21" t="s">
        <v>47</v>
      </c>
      <c r="D185" s="2" t="str">
        <f t="shared" si="4"/>
        <v>M2</v>
      </c>
      <c r="E185" s="2" t="str">
        <f t="shared" si="5"/>
        <v>D14a_M2_12</v>
      </c>
      <c r="F185" s="21" t="s">
        <v>550</v>
      </c>
      <c r="G185" s="21">
        <v>2012</v>
      </c>
      <c r="H185" s="2" t="s">
        <v>788</v>
      </c>
      <c r="I185" s="4">
        <v>2.42</v>
      </c>
      <c r="J185" s="5">
        <v>0.14899999999999999</v>
      </c>
      <c r="K185" s="4">
        <v>0.85</v>
      </c>
      <c r="L185" s="4">
        <v>1.08</v>
      </c>
      <c r="M185" s="4">
        <v>0.26</v>
      </c>
      <c r="N185" s="4">
        <v>0.55200000000000005</v>
      </c>
      <c r="O185" s="4">
        <v>0.2</v>
      </c>
      <c r="P185" s="6">
        <v>16.21</v>
      </c>
      <c r="Q185" s="4">
        <v>63.79</v>
      </c>
      <c r="R185" s="4">
        <v>7.89</v>
      </c>
      <c r="S185" s="7">
        <v>348.89</v>
      </c>
      <c r="T185" s="4">
        <v>18.600000000000001</v>
      </c>
      <c r="U185" s="4">
        <v>16.584071000000002</v>
      </c>
      <c r="V185" s="8">
        <v>86.268347842739431</v>
      </c>
      <c r="W185" s="8">
        <v>84.845530626546534</v>
      </c>
      <c r="X185" s="8">
        <v>100</v>
      </c>
      <c r="Y185" s="8">
        <v>136.84210526315789</v>
      </c>
      <c r="Z185" s="8">
        <v>92.000000000000014</v>
      </c>
      <c r="AA185" s="8">
        <v>108.06666666666666</v>
      </c>
      <c r="AB185" s="9">
        <v>97.048149957516387</v>
      </c>
      <c r="AC185" s="9">
        <v>22.06822485873958</v>
      </c>
      <c r="AD185" s="3">
        <v>22.400355333202217</v>
      </c>
      <c r="AE185" s="3">
        <v>55.531419808058203</v>
      </c>
    </row>
    <row r="186" spans="1:31" ht="13" x14ac:dyDescent="0.3">
      <c r="A186" s="13">
        <v>2015</v>
      </c>
      <c r="B186" s="13" t="s">
        <v>631</v>
      </c>
      <c r="C186" s="21" t="s">
        <v>48</v>
      </c>
      <c r="D186" s="2" t="str">
        <f t="shared" si="4"/>
        <v>M1</v>
      </c>
      <c r="E186" s="2" t="str">
        <f t="shared" si="5"/>
        <v>D14b_M1_12</v>
      </c>
      <c r="F186" s="21" t="s">
        <v>551</v>
      </c>
      <c r="G186" s="21">
        <v>2012</v>
      </c>
      <c r="H186" s="2" t="s">
        <v>789</v>
      </c>
      <c r="I186" s="4">
        <v>2.73</v>
      </c>
      <c r="J186" s="5">
        <v>0.16200000000000001</v>
      </c>
      <c r="K186" s="4">
        <v>0.93</v>
      </c>
      <c r="L186" s="4">
        <v>1.02</v>
      </c>
      <c r="M186" s="4">
        <v>0.2</v>
      </c>
      <c r="N186" s="4">
        <v>0.56999999999999995</v>
      </c>
      <c r="O186" s="4">
        <v>0.20699999999999999</v>
      </c>
      <c r="P186" s="6">
        <v>16.940000000000001</v>
      </c>
      <c r="Q186" s="4">
        <v>75.069999999999993</v>
      </c>
      <c r="R186" s="4">
        <v>4.8099999999999996</v>
      </c>
      <c r="S186" s="7">
        <v>303.64</v>
      </c>
      <c r="T186" s="4">
        <v>16.7</v>
      </c>
      <c r="U186" s="4">
        <v>16.271660000000001</v>
      </c>
      <c r="V186" s="8">
        <v>97.319251905239128</v>
      </c>
      <c r="W186" s="8">
        <v>92.24816081543986</v>
      </c>
      <c r="X186" s="8">
        <v>109.41176470588236</v>
      </c>
      <c r="Y186" s="8">
        <v>105.26315789473684</v>
      </c>
      <c r="Z186" s="8">
        <v>95</v>
      </c>
      <c r="AA186" s="8">
        <v>112.93333333333335</v>
      </c>
      <c r="AB186" s="9">
        <v>91.157834413124732</v>
      </c>
      <c r="AC186" s="9">
        <v>18.07246155633683</v>
      </c>
      <c r="AD186" s="3">
        <v>26.092289701196176</v>
      </c>
      <c r="AE186" s="3">
        <v>55.835248742467002</v>
      </c>
    </row>
    <row r="187" spans="1:31" ht="13" x14ac:dyDescent="0.3">
      <c r="A187" s="13">
        <v>2015</v>
      </c>
      <c r="B187" s="13" t="s">
        <v>631</v>
      </c>
      <c r="C187" s="21" t="s">
        <v>49</v>
      </c>
      <c r="D187" s="2" t="str">
        <f t="shared" si="4"/>
        <v>M2</v>
      </c>
      <c r="E187" s="2" t="str">
        <f t="shared" si="5"/>
        <v>D14b_M2_12</v>
      </c>
      <c r="F187" s="21" t="s">
        <v>551</v>
      </c>
      <c r="G187" s="21">
        <v>2012</v>
      </c>
      <c r="H187" s="2" t="s">
        <v>789</v>
      </c>
      <c r="I187" s="4">
        <v>2.5299999999999998</v>
      </c>
      <c r="J187" s="5">
        <v>0.153</v>
      </c>
      <c r="K187" s="4">
        <v>0.77</v>
      </c>
      <c r="L187" s="4">
        <v>1.07</v>
      </c>
      <c r="M187" s="4">
        <v>0.16</v>
      </c>
      <c r="N187" s="4">
        <v>0.61399999999999999</v>
      </c>
      <c r="O187" s="4">
        <v>0.20100000000000001</v>
      </c>
      <c r="P187" s="6">
        <v>18.97</v>
      </c>
      <c r="Q187" s="4">
        <v>61.87</v>
      </c>
      <c r="R187" s="4">
        <v>9.2200000000000006</v>
      </c>
      <c r="S187" s="7">
        <v>302.04000000000002</v>
      </c>
      <c r="T187" s="4">
        <v>16.72</v>
      </c>
      <c r="U187" s="4">
        <v>16.271660000000001</v>
      </c>
      <c r="V187" s="8">
        <v>90.189636381045773</v>
      </c>
      <c r="W187" s="8">
        <v>87.123262992359855</v>
      </c>
      <c r="X187" s="8">
        <v>90.588235294117652</v>
      </c>
      <c r="Y187" s="8">
        <v>84.210526315789465</v>
      </c>
      <c r="Z187" s="8">
        <v>102.33333333333334</v>
      </c>
      <c r="AA187" s="8">
        <v>126.46666666666665</v>
      </c>
      <c r="AB187" s="9">
        <v>86.26587986593124</v>
      </c>
      <c r="AC187" s="9">
        <v>15.277849926765654</v>
      </c>
      <c r="AD187" s="3">
        <v>22.828370451633628</v>
      </c>
      <c r="AE187" s="3">
        <v>61.8937796216007</v>
      </c>
    </row>
    <row r="188" spans="1:31" ht="13" x14ac:dyDescent="0.3">
      <c r="A188" s="13">
        <v>2015</v>
      </c>
      <c r="B188" s="13" t="s">
        <v>631</v>
      </c>
      <c r="C188" s="21" t="s">
        <v>50</v>
      </c>
      <c r="D188" s="2" t="str">
        <f t="shared" si="4"/>
        <v>M1</v>
      </c>
      <c r="E188" s="2" t="str">
        <f t="shared" si="5"/>
        <v>D14c_M1_12</v>
      </c>
      <c r="F188" s="21" t="s">
        <v>552</v>
      </c>
      <c r="G188" s="21">
        <v>2012</v>
      </c>
      <c r="H188" s="2" t="s">
        <v>793</v>
      </c>
      <c r="I188" s="4">
        <v>2.85</v>
      </c>
      <c r="J188" s="5">
        <v>0.16400000000000001</v>
      </c>
      <c r="K188" s="4">
        <v>0.9</v>
      </c>
      <c r="L188" s="4">
        <v>1.17</v>
      </c>
      <c r="M188" s="4">
        <v>0.28000000000000003</v>
      </c>
      <c r="N188" s="4">
        <v>0.58799999999999997</v>
      </c>
      <c r="O188" s="4">
        <v>0.20300000000000001</v>
      </c>
      <c r="P188" s="6">
        <v>18.48</v>
      </c>
      <c r="Q188" s="4">
        <v>63.14</v>
      </c>
      <c r="R188" s="4">
        <v>5.72</v>
      </c>
      <c r="S188" s="7">
        <v>405.67</v>
      </c>
      <c r="T188" s="4">
        <v>18.48</v>
      </c>
      <c r="U188" s="4">
        <v>16.808164000000001</v>
      </c>
      <c r="V188" s="8">
        <v>101.59702121975513</v>
      </c>
      <c r="W188" s="8">
        <v>93.387026998346528</v>
      </c>
      <c r="X188" s="8">
        <v>105.88235294117648</v>
      </c>
      <c r="Y188" s="8">
        <v>147.36842105263159</v>
      </c>
      <c r="Z188" s="8">
        <v>98</v>
      </c>
      <c r="AA188" s="8">
        <v>123.2</v>
      </c>
      <c r="AB188" s="9">
        <v>104.46538675809498</v>
      </c>
      <c r="AC188" s="9">
        <v>22.07836598094476</v>
      </c>
      <c r="AD188" s="3">
        <v>22.033999516605999</v>
      </c>
      <c r="AE188" s="3">
        <v>55.887634502449245</v>
      </c>
    </row>
    <row r="189" spans="1:31" ht="13" x14ac:dyDescent="0.3">
      <c r="A189" s="13">
        <v>2015</v>
      </c>
      <c r="B189" s="13" t="s">
        <v>631</v>
      </c>
      <c r="C189" s="21" t="s">
        <v>51</v>
      </c>
      <c r="D189" s="2" t="str">
        <f t="shared" si="4"/>
        <v>M2</v>
      </c>
      <c r="E189" s="2" t="str">
        <f t="shared" si="5"/>
        <v>D14c_M2_12</v>
      </c>
      <c r="F189" s="21" t="s">
        <v>552</v>
      </c>
      <c r="G189" s="21">
        <v>2012</v>
      </c>
      <c r="H189" s="2" t="s">
        <v>793</v>
      </c>
      <c r="I189" s="4">
        <v>2.82</v>
      </c>
      <c r="J189" s="5">
        <v>0.159</v>
      </c>
      <c r="K189" s="4">
        <v>0.91</v>
      </c>
      <c r="L189" s="4">
        <v>1.1599999999999999</v>
      </c>
      <c r="M189" s="4">
        <v>0.2</v>
      </c>
      <c r="N189" s="4">
        <v>0.61099999999999999</v>
      </c>
      <c r="O189" s="4">
        <v>0.22900000000000001</v>
      </c>
      <c r="P189" s="6">
        <v>15.64</v>
      </c>
      <c r="Q189" s="4">
        <v>69.89</v>
      </c>
      <c r="R189" s="4">
        <v>5.67</v>
      </c>
      <c r="S189" s="7">
        <v>345.42</v>
      </c>
      <c r="T189" s="4">
        <v>18.260000000000002</v>
      </c>
      <c r="U189" s="4">
        <v>16.808164000000001</v>
      </c>
      <c r="V189" s="8">
        <v>100.52757889112611</v>
      </c>
      <c r="W189" s="8">
        <v>90.539861541079858</v>
      </c>
      <c r="X189" s="8">
        <v>107.05882352941177</v>
      </c>
      <c r="Y189" s="8">
        <v>105.26315789473684</v>
      </c>
      <c r="Z189" s="8">
        <v>101.83333333333333</v>
      </c>
      <c r="AA189" s="8">
        <v>104.26666666666667</v>
      </c>
      <c r="AB189" s="9">
        <v>97.632353405829846</v>
      </c>
      <c r="AC189" s="9">
        <v>16.873980811894906</v>
      </c>
      <c r="AD189" s="3">
        <v>23.838058263596906</v>
      </c>
      <c r="AE189" s="3">
        <v>59.287960924508198</v>
      </c>
    </row>
    <row r="190" spans="1:31" ht="13" x14ac:dyDescent="0.3">
      <c r="A190" s="13">
        <v>2015</v>
      </c>
      <c r="B190" s="13" t="s">
        <v>631</v>
      </c>
      <c r="C190" s="21" t="s">
        <v>52</v>
      </c>
      <c r="D190" s="2" t="str">
        <f t="shared" si="4"/>
        <v>M1</v>
      </c>
      <c r="E190" s="2" t="str">
        <f t="shared" si="5"/>
        <v>E14a_M1_12</v>
      </c>
      <c r="F190" s="21" t="s">
        <v>553</v>
      </c>
      <c r="G190" s="21">
        <v>2012</v>
      </c>
      <c r="H190" s="2" t="s">
        <v>792</v>
      </c>
      <c r="I190" s="4">
        <v>2.67</v>
      </c>
      <c r="J190" s="5">
        <v>0.157</v>
      </c>
      <c r="K190" s="4">
        <v>0.95</v>
      </c>
      <c r="L190" s="4">
        <v>1.03</v>
      </c>
      <c r="M190" s="4">
        <v>0.25</v>
      </c>
      <c r="N190" s="4">
        <v>0.61299999999999999</v>
      </c>
      <c r="O190" s="4">
        <v>0.20300000000000001</v>
      </c>
      <c r="P190" s="6">
        <v>20.74</v>
      </c>
      <c r="Q190" s="4">
        <v>60.49</v>
      </c>
      <c r="R190" s="4">
        <v>5.26</v>
      </c>
      <c r="S190" s="7">
        <v>444.18</v>
      </c>
      <c r="T190" s="4">
        <v>16.75</v>
      </c>
      <c r="U190" s="4">
        <v>17.189627999999999</v>
      </c>
      <c r="V190" s="8">
        <v>95.18036724798111</v>
      </c>
      <c r="W190" s="8">
        <v>89.400995358173191</v>
      </c>
      <c r="X190" s="8">
        <v>111.76470588235294</v>
      </c>
      <c r="Y190" s="8">
        <v>131.57894736842107</v>
      </c>
      <c r="Z190" s="8">
        <v>102.16666666666667</v>
      </c>
      <c r="AA190" s="8">
        <v>138.26666666666665</v>
      </c>
      <c r="AB190" s="9">
        <v>96.286961505514668</v>
      </c>
      <c r="AC190" s="9">
        <v>21.387195527711203</v>
      </c>
      <c r="AD190" s="3">
        <v>25.233608800111845</v>
      </c>
      <c r="AE190" s="3">
        <v>53.379195672176941</v>
      </c>
    </row>
    <row r="191" spans="1:31" ht="13" x14ac:dyDescent="0.3">
      <c r="A191" s="13">
        <v>2015</v>
      </c>
      <c r="B191" s="13" t="s">
        <v>631</v>
      </c>
      <c r="C191" s="21" t="s">
        <v>53</v>
      </c>
      <c r="D191" s="2" t="str">
        <f t="shared" si="4"/>
        <v>M2</v>
      </c>
      <c r="E191" s="2" t="str">
        <f t="shared" si="5"/>
        <v>E14a_M2_12</v>
      </c>
      <c r="F191" s="21" t="s">
        <v>553</v>
      </c>
      <c r="G191" s="21">
        <v>2012</v>
      </c>
      <c r="H191" s="2" t="s">
        <v>792</v>
      </c>
      <c r="I191" s="4">
        <v>2.63</v>
      </c>
      <c r="J191" s="5">
        <v>0.159</v>
      </c>
      <c r="K191" s="4">
        <v>1.05</v>
      </c>
      <c r="L191" s="4">
        <v>1.01</v>
      </c>
      <c r="M191" s="4">
        <v>0.21</v>
      </c>
      <c r="N191" s="4">
        <v>0.59599999999999997</v>
      </c>
      <c r="O191" s="4">
        <v>0.19500000000000001</v>
      </c>
      <c r="P191" s="6">
        <v>14.75</v>
      </c>
      <c r="Q191" s="4">
        <v>58</v>
      </c>
      <c r="R191" s="4">
        <v>7.68</v>
      </c>
      <c r="S191" s="7">
        <v>381.7</v>
      </c>
      <c r="T191" s="4">
        <v>16.93</v>
      </c>
      <c r="U191" s="4">
        <v>17.189627999999999</v>
      </c>
      <c r="V191" s="8">
        <v>93.75444414314245</v>
      </c>
      <c r="W191" s="8">
        <v>90.539861541079858</v>
      </c>
      <c r="X191" s="8">
        <v>123.52941176470588</v>
      </c>
      <c r="Y191" s="8">
        <v>110.52631578947367</v>
      </c>
      <c r="Z191" s="8">
        <v>99.333333333333329</v>
      </c>
      <c r="AA191" s="8">
        <v>98.333333333333329</v>
      </c>
      <c r="AB191" s="9">
        <v>94.551609354551701</v>
      </c>
      <c r="AC191" s="9">
        <v>18.294969199340738</v>
      </c>
      <c r="AD191" s="3">
        <v>28.401652951406213</v>
      </c>
      <c r="AE191" s="3">
        <v>53.303377849253053</v>
      </c>
    </row>
    <row r="192" spans="1:31" ht="13" x14ac:dyDescent="0.3">
      <c r="A192" s="13">
        <v>2015</v>
      </c>
      <c r="B192" s="13" t="s">
        <v>631</v>
      </c>
      <c r="C192" s="21" t="s">
        <v>54</v>
      </c>
      <c r="D192" s="2" t="str">
        <f t="shared" si="4"/>
        <v>M1</v>
      </c>
      <c r="E192" s="2" t="str">
        <f t="shared" si="5"/>
        <v>E14b_M1_12</v>
      </c>
      <c r="F192" s="21" t="s">
        <v>554</v>
      </c>
      <c r="G192" s="21">
        <v>2012</v>
      </c>
      <c r="H192" s="2" t="s">
        <v>791</v>
      </c>
      <c r="I192" s="4">
        <v>2.69</v>
      </c>
      <c r="J192" s="5">
        <v>0.158</v>
      </c>
      <c r="K192" s="4">
        <v>0.86</v>
      </c>
      <c r="L192" s="4">
        <v>0.81</v>
      </c>
      <c r="M192" s="4">
        <v>0.21</v>
      </c>
      <c r="N192" s="4">
        <v>0.60599999999999998</v>
      </c>
      <c r="O192" s="4">
        <v>0.19700000000000001</v>
      </c>
      <c r="P192" s="6">
        <v>14.93</v>
      </c>
      <c r="Q192" s="4">
        <v>54.28</v>
      </c>
      <c r="R192" s="4">
        <v>5.81</v>
      </c>
      <c r="S192" s="7">
        <v>322.2</v>
      </c>
      <c r="T192" s="4">
        <v>16.149999999999999</v>
      </c>
      <c r="U192" s="4">
        <v>16.723754</v>
      </c>
      <c r="V192" s="8">
        <v>95.89332880040044</v>
      </c>
      <c r="W192" s="8">
        <v>89.970428449626525</v>
      </c>
      <c r="X192" s="8">
        <v>101.17647058823529</v>
      </c>
      <c r="Y192" s="8">
        <v>110.52631578947367</v>
      </c>
      <c r="Z192" s="8">
        <v>101</v>
      </c>
      <c r="AA192" s="8">
        <v>99.533333333333331</v>
      </c>
      <c r="AB192" s="9">
        <v>79.712234396028862</v>
      </c>
      <c r="AC192" s="9">
        <v>21.700794037405601</v>
      </c>
      <c r="AD192" s="3">
        <v>27.592859586911395</v>
      </c>
      <c r="AE192" s="3">
        <v>50.706346375682998</v>
      </c>
    </row>
    <row r="193" spans="1:31" ht="13" x14ac:dyDescent="0.3">
      <c r="A193" s="13">
        <v>2015</v>
      </c>
      <c r="B193" s="13" t="s">
        <v>631</v>
      </c>
      <c r="C193" s="21" t="s">
        <v>55</v>
      </c>
      <c r="D193" s="2" t="str">
        <f t="shared" si="4"/>
        <v>M2</v>
      </c>
      <c r="E193" s="2" t="str">
        <f t="shared" si="5"/>
        <v>E14b_M2_12</v>
      </c>
      <c r="F193" s="21" t="s">
        <v>554</v>
      </c>
      <c r="G193" s="21">
        <v>2012</v>
      </c>
      <c r="H193" s="2" t="s">
        <v>791</v>
      </c>
      <c r="I193" s="4">
        <v>2.61</v>
      </c>
      <c r="J193" s="5">
        <v>0.153</v>
      </c>
      <c r="K193" s="4">
        <v>0.87</v>
      </c>
      <c r="L193" s="4">
        <v>0.88</v>
      </c>
      <c r="M193" s="4">
        <v>0.23</v>
      </c>
      <c r="N193" s="4">
        <v>0.57999999999999996</v>
      </c>
      <c r="O193" s="4">
        <v>0.20300000000000001</v>
      </c>
      <c r="P193" s="6">
        <v>14.6</v>
      </c>
      <c r="Q193" s="4">
        <v>59.71</v>
      </c>
      <c r="R193" s="4">
        <v>6.06</v>
      </c>
      <c r="S193" s="7">
        <v>344.35</v>
      </c>
      <c r="T193" s="4">
        <v>17</v>
      </c>
      <c r="U193" s="4">
        <v>16.723754</v>
      </c>
      <c r="V193" s="8">
        <v>93.041482590723106</v>
      </c>
      <c r="W193" s="8">
        <v>87.123262992359855</v>
      </c>
      <c r="X193" s="8">
        <v>102.35294117647058</v>
      </c>
      <c r="Y193" s="8">
        <v>121.05263157894737</v>
      </c>
      <c r="Z193" s="8">
        <v>96.666666666666671</v>
      </c>
      <c r="AA193" s="8">
        <v>97.333333333333329</v>
      </c>
      <c r="AB193" s="9">
        <v>85.108449301778194</v>
      </c>
      <c r="AC193" s="9">
        <v>22.260579792387887</v>
      </c>
      <c r="AD193" s="3">
        <v>26.143866524101227</v>
      </c>
      <c r="AE193" s="3">
        <v>51.595553683510865</v>
      </c>
    </row>
    <row r="194" spans="1:31" ht="13" x14ac:dyDescent="0.3">
      <c r="A194" s="13">
        <v>2015</v>
      </c>
      <c r="B194" s="13" t="s">
        <v>631</v>
      </c>
      <c r="C194" s="21" t="s">
        <v>56</v>
      </c>
      <c r="D194" s="2" t="str">
        <f t="shared" si="4"/>
        <v>M1</v>
      </c>
      <c r="E194" s="2" t="str">
        <f t="shared" si="5"/>
        <v>E14c_M1_12</v>
      </c>
      <c r="F194" s="21" t="s">
        <v>555</v>
      </c>
      <c r="G194" s="21">
        <v>2012</v>
      </c>
      <c r="H194" s="2" t="s">
        <v>790</v>
      </c>
      <c r="I194" s="4">
        <v>2.71</v>
      </c>
      <c r="J194" s="5">
        <v>0.155</v>
      </c>
      <c r="K194" s="4">
        <v>0.83</v>
      </c>
      <c r="L194" s="4">
        <v>0.84</v>
      </c>
      <c r="M194" s="4">
        <v>0.25</v>
      </c>
      <c r="N194" s="4">
        <v>0.61699999999999999</v>
      </c>
      <c r="O194" s="4">
        <v>0.20200000000000001</v>
      </c>
      <c r="P194" s="6">
        <v>17.059999999999999</v>
      </c>
      <c r="Q194" s="4">
        <v>56.41</v>
      </c>
      <c r="R194" s="4">
        <v>7.4</v>
      </c>
      <c r="S194" s="7">
        <v>355.91</v>
      </c>
      <c r="T194" s="4">
        <v>16.809999999999999</v>
      </c>
      <c r="U194" s="4">
        <v>16.664258</v>
      </c>
      <c r="V194" s="8">
        <v>96.606290352819784</v>
      </c>
      <c r="W194" s="8">
        <v>88.262129175266523</v>
      </c>
      <c r="X194" s="8">
        <v>97.647058823529406</v>
      </c>
      <c r="Y194" s="8">
        <v>131.57894736842107</v>
      </c>
      <c r="Z194" s="8">
        <v>102.83333333333333</v>
      </c>
      <c r="AA194" s="8">
        <v>113.73333333333333</v>
      </c>
      <c r="AB194" s="9">
        <v>83.736869872923052</v>
      </c>
      <c r="AC194" s="9">
        <v>24.592608675399472</v>
      </c>
      <c r="AD194" s="3">
        <v>25.350388085428143</v>
      </c>
      <c r="AE194" s="3">
        <v>50.057003239172381</v>
      </c>
    </row>
    <row r="195" spans="1:31" ht="13" x14ac:dyDescent="0.3">
      <c r="A195" s="13">
        <v>2015</v>
      </c>
      <c r="B195" s="13" t="s">
        <v>631</v>
      </c>
      <c r="C195" s="21" t="s">
        <v>57</v>
      </c>
      <c r="D195" s="2" t="str">
        <f t="shared" si="4"/>
        <v>M2</v>
      </c>
      <c r="E195" s="2" t="str">
        <f t="shared" si="5"/>
        <v>E14c_M2_12</v>
      </c>
      <c r="F195" s="21" t="s">
        <v>555</v>
      </c>
      <c r="G195" s="21">
        <v>2012</v>
      </c>
      <c r="H195" s="2" t="s">
        <v>790</v>
      </c>
      <c r="I195" s="4">
        <v>2.75</v>
      </c>
      <c r="J195" s="5">
        <v>0.161</v>
      </c>
      <c r="K195" s="4">
        <v>0.79</v>
      </c>
      <c r="L195" s="4">
        <v>0.88</v>
      </c>
      <c r="M195" s="4">
        <v>0.25</v>
      </c>
      <c r="N195" s="4">
        <v>0.59099999999999997</v>
      </c>
      <c r="O195" s="4">
        <v>0.193</v>
      </c>
      <c r="P195" s="6">
        <v>21.85</v>
      </c>
      <c r="Q195" s="4">
        <v>49.12</v>
      </c>
      <c r="R195" s="4">
        <v>5.85</v>
      </c>
      <c r="S195" s="7">
        <v>406.43</v>
      </c>
      <c r="T195" s="4">
        <v>16.52</v>
      </c>
      <c r="U195" s="4">
        <v>16.664258</v>
      </c>
      <c r="V195" s="8">
        <v>98.032213457658457</v>
      </c>
      <c r="W195" s="8">
        <v>91.678727723986526</v>
      </c>
      <c r="X195" s="8">
        <v>92.941176470588232</v>
      </c>
      <c r="Y195" s="8">
        <v>131.57894736842107</v>
      </c>
      <c r="Z195" s="8">
        <v>98.5</v>
      </c>
      <c r="AA195" s="8">
        <v>145.66666666666669</v>
      </c>
      <c r="AB195" s="9">
        <v>84.709859954141692</v>
      </c>
      <c r="AC195" s="9">
        <v>24.3101343055279</v>
      </c>
      <c r="AD195" s="3">
        <v>23.851536989319271</v>
      </c>
      <c r="AE195" s="3">
        <v>51.838328705152826</v>
      </c>
    </row>
    <row r="196" spans="1:31" ht="13" x14ac:dyDescent="0.3">
      <c r="A196" s="13">
        <v>2015</v>
      </c>
      <c r="B196" s="13" t="s">
        <v>631</v>
      </c>
      <c r="C196" s="21" t="s">
        <v>58</v>
      </c>
      <c r="D196" s="2" t="str">
        <f t="shared" si="4"/>
        <v>M1</v>
      </c>
      <c r="E196" s="2" t="str">
        <f t="shared" si="5"/>
        <v>F14a_M1_12</v>
      </c>
      <c r="F196" s="21" t="s">
        <v>556</v>
      </c>
      <c r="G196" s="21">
        <v>2012</v>
      </c>
      <c r="H196" s="2" t="s">
        <v>795</v>
      </c>
      <c r="I196" s="4">
        <v>2.88</v>
      </c>
      <c r="J196" s="5">
        <v>0.16900000000000001</v>
      </c>
      <c r="K196" s="4">
        <v>0.96</v>
      </c>
      <c r="L196" s="4">
        <v>0.92</v>
      </c>
      <c r="M196" s="4">
        <v>0.22</v>
      </c>
      <c r="N196" s="4">
        <v>0.66</v>
      </c>
      <c r="O196" s="4">
        <v>0.21099999999999999</v>
      </c>
      <c r="P196" s="6">
        <v>17.61</v>
      </c>
      <c r="Q196" s="4">
        <v>61.17</v>
      </c>
      <c r="R196" s="4">
        <v>7.55</v>
      </c>
      <c r="S196" s="7">
        <v>328.16</v>
      </c>
      <c r="T196" s="4">
        <v>17.36</v>
      </c>
      <c r="U196" s="4">
        <v>17.345849000000001</v>
      </c>
      <c r="V196" s="8">
        <v>102.66646354838412</v>
      </c>
      <c r="W196" s="8">
        <v>96.234192455613183</v>
      </c>
      <c r="X196" s="8">
        <v>112.94117647058823</v>
      </c>
      <c r="Y196" s="8">
        <v>115.78947368421053</v>
      </c>
      <c r="Z196" s="8">
        <v>110.00000000000001</v>
      </c>
      <c r="AA196" s="8">
        <v>117.39999999999999</v>
      </c>
      <c r="AB196" s="9">
        <v>88.582524338144978</v>
      </c>
      <c r="AC196" s="9">
        <v>20.457659310672518</v>
      </c>
      <c r="AD196" s="3">
        <v>27.717012865647732</v>
      </c>
      <c r="AE196" s="3">
        <v>51.825327823679743</v>
      </c>
    </row>
    <row r="197" spans="1:31" ht="13" x14ac:dyDescent="0.3">
      <c r="A197" s="13">
        <v>2015</v>
      </c>
      <c r="B197" s="13" t="s">
        <v>631</v>
      </c>
      <c r="C197" s="21" t="s">
        <v>59</v>
      </c>
      <c r="D197" s="2" t="str">
        <f t="shared" si="4"/>
        <v>M2</v>
      </c>
      <c r="E197" s="2" t="str">
        <f t="shared" si="5"/>
        <v>F14a_M2_12</v>
      </c>
      <c r="F197" s="21" t="s">
        <v>556</v>
      </c>
      <c r="G197" s="21">
        <v>2012</v>
      </c>
      <c r="H197" s="2" t="s">
        <v>795</v>
      </c>
      <c r="I197" s="4">
        <v>2.72</v>
      </c>
      <c r="J197" s="5">
        <v>0.161</v>
      </c>
      <c r="K197" s="4">
        <v>0.95</v>
      </c>
      <c r="L197" s="4">
        <v>0.99</v>
      </c>
      <c r="M197" s="4">
        <v>0.26</v>
      </c>
      <c r="N197" s="4">
        <v>0.53200000000000003</v>
      </c>
      <c r="O197" s="4">
        <v>0.20399999999999999</v>
      </c>
      <c r="P197" s="6">
        <v>18.97</v>
      </c>
      <c r="Q197" s="4">
        <v>71.319999999999993</v>
      </c>
      <c r="R197" s="4">
        <v>7.96</v>
      </c>
      <c r="S197" s="7">
        <v>476.79</v>
      </c>
      <c r="T197" s="4">
        <v>19.260000000000002</v>
      </c>
      <c r="U197" s="4">
        <v>17.345849000000001</v>
      </c>
      <c r="V197" s="8">
        <v>96.962771129029463</v>
      </c>
      <c r="W197" s="8">
        <v>91.678727723986526</v>
      </c>
      <c r="X197" s="8">
        <v>111.76470588235294</v>
      </c>
      <c r="Y197" s="8">
        <v>136.84210526315789</v>
      </c>
      <c r="Z197" s="8">
        <v>88.666666666666671</v>
      </c>
      <c r="AA197" s="8">
        <v>126.46666666666665</v>
      </c>
      <c r="AB197" s="9">
        <v>95.11467675047777</v>
      </c>
      <c r="AC197" s="9">
        <v>22.516823570831214</v>
      </c>
      <c r="AD197" s="3">
        <v>25.544612063977613</v>
      </c>
      <c r="AE197" s="3">
        <v>51.938564365191176</v>
      </c>
    </row>
    <row r="198" spans="1:31" ht="13" x14ac:dyDescent="0.3">
      <c r="A198" s="13">
        <v>2015</v>
      </c>
      <c r="B198" s="13" t="s">
        <v>631</v>
      </c>
      <c r="C198" s="21" t="s">
        <v>66</v>
      </c>
      <c r="D198" s="2" t="str">
        <f t="shared" ref="D198:D261" si="6">MID(C198,8,2)</f>
        <v>M2</v>
      </c>
      <c r="E198" s="2" t="str">
        <f t="shared" ref="E198:E261" si="7">CONCATENATE(F198,"_",D198,"_",MID(G198,3,2))</f>
        <v>G14b_M2_12</v>
      </c>
      <c r="F198" s="21" t="s">
        <v>560</v>
      </c>
      <c r="G198" s="21">
        <v>2012</v>
      </c>
      <c r="H198" s="2" t="s">
        <v>799</v>
      </c>
      <c r="I198" s="4">
        <v>2.8</v>
      </c>
      <c r="J198" s="5">
        <v>0.157</v>
      </c>
      <c r="K198" s="4">
        <v>0.8</v>
      </c>
      <c r="L198" s="4">
        <v>0.99</v>
      </c>
      <c r="M198" s="4">
        <v>0.27</v>
      </c>
      <c r="N198" s="4">
        <v>0.434</v>
      </c>
      <c r="O198" s="4">
        <v>0.22</v>
      </c>
      <c r="P198" s="6">
        <v>36.22</v>
      </c>
      <c r="Q198" s="4">
        <v>59.28</v>
      </c>
      <c r="R198" s="4">
        <v>5.77</v>
      </c>
      <c r="S198" s="7">
        <v>794.93</v>
      </c>
      <c r="T198" s="4">
        <v>19.27</v>
      </c>
      <c r="U198" s="4">
        <v>14.941506</v>
      </c>
      <c r="V198" s="8">
        <v>99.814617338706782</v>
      </c>
      <c r="W198" s="8">
        <v>89.400995358173191</v>
      </c>
      <c r="X198" s="8">
        <v>94.117647058823536</v>
      </c>
      <c r="Y198" s="8">
        <v>142.10526315789474</v>
      </c>
      <c r="Z198" s="8">
        <v>72.333333333333343</v>
      </c>
      <c r="AA198" s="8">
        <v>241.46666666666667</v>
      </c>
      <c r="AB198" s="9">
        <v>92.102082843922958</v>
      </c>
      <c r="AC198" s="9">
        <v>24.147691882881258</v>
      </c>
      <c r="AD198" s="3">
        <v>22.214870092501922</v>
      </c>
      <c r="AE198" s="3">
        <v>53.637438024616827</v>
      </c>
    </row>
    <row r="199" spans="1:31" ht="13" x14ac:dyDescent="0.3">
      <c r="A199" s="13">
        <v>2015</v>
      </c>
      <c r="B199" s="13" t="s">
        <v>631</v>
      </c>
      <c r="C199" s="21" t="s">
        <v>67</v>
      </c>
      <c r="D199" s="2" t="str">
        <f t="shared" si="6"/>
        <v>M1</v>
      </c>
      <c r="E199" s="2" t="str">
        <f t="shared" si="7"/>
        <v>C12c_M1_13</v>
      </c>
      <c r="F199" s="21" t="s">
        <v>561</v>
      </c>
      <c r="G199" s="21">
        <v>2013</v>
      </c>
      <c r="H199" s="2" t="s">
        <v>815</v>
      </c>
      <c r="I199" s="4">
        <v>2.84</v>
      </c>
      <c r="J199" s="5">
        <v>0.154</v>
      </c>
      <c r="K199" s="4">
        <v>0.82</v>
      </c>
      <c r="L199" s="4">
        <v>1.1200000000000001</v>
      </c>
      <c r="M199" s="4">
        <v>0.16</v>
      </c>
      <c r="N199" s="4">
        <v>0.45400000000000001</v>
      </c>
      <c r="O199" s="4">
        <v>0.20100000000000001</v>
      </c>
      <c r="P199" s="6">
        <v>24.63</v>
      </c>
      <c r="Q199" s="4">
        <v>52.78</v>
      </c>
      <c r="R199" s="4">
        <v>5.04</v>
      </c>
      <c r="S199" s="7">
        <v>390.36</v>
      </c>
      <c r="T199" s="4">
        <v>15.39</v>
      </c>
      <c r="U199" s="4">
        <v>3.5387240000000002</v>
      </c>
      <c r="V199" s="8">
        <v>99.505801798256186</v>
      </c>
      <c r="W199" s="8">
        <v>86.51932782762519</v>
      </c>
      <c r="X199" s="8">
        <v>96.470588235294116</v>
      </c>
      <c r="Y199" s="8">
        <v>84.210526315789465</v>
      </c>
      <c r="Z199" s="8">
        <v>75.666666666666671</v>
      </c>
      <c r="AA199" s="8">
        <v>164.2</v>
      </c>
      <c r="AB199" s="9">
        <v>90.03966222448777</v>
      </c>
      <c r="AC199" s="9">
        <v>14.637517887463289</v>
      </c>
      <c r="AD199" s="3">
        <v>23.29180995302422</v>
      </c>
      <c r="AE199" s="3">
        <v>62.070672159512498</v>
      </c>
    </row>
    <row r="200" spans="1:31" ht="13" x14ac:dyDescent="0.3">
      <c r="A200" s="13">
        <v>2015</v>
      </c>
      <c r="B200" s="13" t="s">
        <v>631</v>
      </c>
      <c r="C200" s="21" t="s">
        <v>68</v>
      </c>
      <c r="D200" s="2" t="str">
        <f t="shared" si="6"/>
        <v>M2</v>
      </c>
      <c r="E200" s="2" t="str">
        <f t="shared" si="7"/>
        <v>C12c_M2_13</v>
      </c>
      <c r="F200" s="21" t="s">
        <v>561</v>
      </c>
      <c r="G200" s="21">
        <v>2013</v>
      </c>
      <c r="H200" s="2" t="s">
        <v>815</v>
      </c>
      <c r="I200" s="4">
        <v>2.83</v>
      </c>
      <c r="J200" s="5">
        <v>0.156</v>
      </c>
      <c r="K200" s="4">
        <v>0.76</v>
      </c>
      <c r="L200" s="4">
        <v>1.0900000000000001</v>
      </c>
      <c r="M200" s="4">
        <v>0.2</v>
      </c>
      <c r="N200" s="4">
        <v>0.46</v>
      </c>
      <c r="O200" s="4">
        <v>0.22700000000000001</v>
      </c>
      <c r="P200" s="6">
        <v>26.75</v>
      </c>
      <c r="Q200" s="4">
        <v>51.59</v>
      </c>
      <c r="R200" s="4">
        <v>5.66</v>
      </c>
      <c r="S200" s="7">
        <v>314.94</v>
      </c>
      <c r="T200" s="4">
        <v>17.04</v>
      </c>
      <c r="U200" s="4">
        <v>3.5387240000000002</v>
      </c>
      <c r="V200" s="8">
        <v>99.155429256713049</v>
      </c>
      <c r="W200" s="8">
        <v>87.642955461750191</v>
      </c>
      <c r="X200" s="8">
        <v>89.411764705882362</v>
      </c>
      <c r="Y200" s="8">
        <v>105.26315789473684</v>
      </c>
      <c r="Z200" s="8">
        <v>76.666666666666671</v>
      </c>
      <c r="AA200" s="8">
        <v>178.33333333333334</v>
      </c>
      <c r="AB200" s="9">
        <v>90.303022298224107</v>
      </c>
      <c r="AC200" s="9">
        <v>18.243536219080831</v>
      </c>
      <c r="AD200" s="3">
        <v>21.524573218890968</v>
      </c>
      <c r="AE200" s="3">
        <v>60.231890562028198</v>
      </c>
    </row>
    <row r="201" spans="1:31" ht="13" x14ac:dyDescent="0.3">
      <c r="A201" s="13">
        <v>2015</v>
      </c>
      <c r="B201" s="13" t="s">
        <v>631</v>
      </c>
      <c r="C201" s="21" t="s">
        <v>72</v>
      </c>
      <c r="D201" s="2" t="str">
        <f t="shared" si="6"/>
        <v>M1</v>
      </c>
      <c r="E201" s="2" t="str">
        <f t="shared" si="7"/>
        <v>D12a_M1_13</v>
      </c>
      <c r="F201" s="21" t="s">
        <v>562</v>
      </c>
      <c r="G201" s="21">
        <v>2013</v>
      </c>
      <c r="H201" s="2" t="s">
        <v>814</v>
      </c>
      <c r="I201" s="4">
        <v>2.64</v>
      </c>
      <c r="J201" s="5">
        <v>0.14699999999999999</v>
      </c>
      <c r="K201" s="4">
        <v>0.82</v>
      </c>
      <c r="L201" s="4">
        <v>0.99</v>
      </c>
      <c r="M201" s="4">
        <v>0.17</v>
      </c>
      <c r="N201" s="4">
        <v>0.53600000000000003</v>
      </c>
      <c r="O201" s="4">
        <v>0.21199999999999999</v>
      </c>
      <c r="P201" s="6">
        <v>17.78</v>
      </c>
      <c r="Q201" s="4">
        <v>52.69</v>
      </c>
      <c r="R201" s="4">
        <v>5.62</v>
      </c>
      <c r="S201" s="7">
        <v>447.73</v>
      </c>
      <c r="T201" s="4">
        <v>16.11</v>
      </c>
      <c r="U201" s="4">
        <v>2.968064</v>
      </c>
      <c r="V201" s="8">
        <v>92.49835096739308</v>
      </c>
      <c r="W201" s="8">
        <v>82.586631108187674</v>
      </c>
      <c r="X201" s="8">
        <v>96.470588235294116</v>
      </c>
      <c r="Y201" s="8">
        <v>89.473684210526315</v>
      </c>
      <c r="Z201" s="8">
        <v>89.333333333333343</v>
      </c>
      <c r="AA201" s="8">
        <v>118.53333333333333</v>
      </c>
      <c r="AB201" s="9">
        <v>84.376359505379028</v>
      </c>
      <c r="AC201" s="9">
        <v>16.596230241508895</v>
      </c>
      <c r="AD201" s="3">
        <v>24.85514560074812</v>
      </c>
      <c r="AE201" s="3">
        <v>58.548624157742992</v>
      </c>
    </row>
    <row r="202" spans="1:31" ht="13" x14ac:dyDescent="0.3">
      <c r="A202" s="13">
        <v>2015</v>
      </c>
      <c r="B202" s="13" t="s">
        <v>631</v>
      </c>
      <c r="C202" s="21" t="s">
        <v>74</v>
      </c>
      <c r="D202" s="2" t="str">
        <f t="shared" si="6"/>
        <v>M1</v>
      </c>
      <c r="E202" s="2" t="str">
        <f t="shared" si="7"/>
        <v>D12b_M1_13</v>
      </c>
      <c r="F202" s="21" t="s">
        <v>563</v>
      </c>
      <c r="G202" s="21">
        <v>2013</v>
      </c>
      <c r="H202" s="2" t="s">
        <v>813</v>
      </c>
      <c r="I202" s="4">
        <v>2.83</v>
      </c>
      <c r="J202" s="5">
        <v>0.16</v>
      </c>
      <c r="K202" s="4">
        <v>0.86</v>
      </c>
      <c r="L202" s="4">
        <v>1.02</v>
      </c>
      <c r="M202" s="4">
        <v>0.18</v>
      </c>
      <c r="N202" s="4">
        <v>0.50700000000000001</v>
      </c>
      <c r="O202" s="4">
        <v>0.19900000000000001</v>
      </c>
      <c r="P202" s="6">
        <v>33.450000000000003</v>
      </c>
      <c r="Q202" s="4">
        <v>66.13</v>
      </c>
      <c r="R202" s="4">
        <v>5.48</v>
      </c>
      <c r="S202" s="7">
        <v>505.14</v>
      </c>
      <c r="T202" s="4">
        <v>15.33</v>
      </c>
      <c r="U202" s="4">
        <v>2.764405</v>
      </c>
      <c r="V202" s="8">
        <v>99.155429256713049</v>
      </c>
      <c r="W202" s="8">
        <v>89.890210730000192</v>
      </c>
      <c r="X202" s="8">
        <v>101.17647058823529</v>
      </c>
      <c r="Y202" s="8">
        <v>94.73684210526315</v>
      </c>
      <c r="Z202" s="8">
        <v>84.500000000000014</v>
      </c>
      <c r="AA202" s="8">
        <v>223</v>
      </c>
      <c r="AB202" s="9">
        <v>87.720106625211343</v>
      </c>
      <c r="AC202" s="9">
        <v>16.902644892191287</v>
      </c>
      <c r="AD202" s="3">
        <v>25.07393772839357</v>
      </c>
      <c r="AE202" s="3">
        <v>58.023417379415143</v>
      </c>
    </row>
    <row r="203" spans="1:31" ht="13" x14ac:dyDescent="0.3">
      <c r="A203" s="13">
        <v>2015</v>
      </c>
      <c r="B203" s="13" t="s">
        <v>631</v>
      </c>
      <c r="C203" s="21" t="s">
        <v>75</v>
      </c>
      <c r="D203" s="2" t="str">
        <f t="shared" si="6"/>
        <v>M2</v>
      </c>
      <c r="E203" s="2" t="str">
        <f t="shared" si="7"/>
        <v>D12b_M2_13</v>
      </c>
      <c r="F203" s="21" t="s">
        <v>563</v>
      </c>
      <c r="G203" s="21">
        <v>2013</v>
      </c>
      <c r="H203" s="2" t="s">
        <v>813</v>
      </c>
      <c r="I203" s="4">
        <v>2.89</v>
      </c>
      <c r="J203" s="5">
        <v>0.16</v>
      </c>
      <c r="K203" s="4">
        <v>0.85</v>
      </c>
      <c r="L203" s="4">
        <v>1.07</v>
      </c>
      <c r="M203" s="4">
        <v>0.17</v>
      </c>
      <c r="N203" s="4">
        <v>0.47599999999999998</v>
      </c>
      <c r="O203" s="4">
        <v>0.20599999999999999</v>
      </c>
      <c r="P203" s="6">
        <v>25.1</v>
      </c>
      <c r="Q203" s="4">
        <v>55.46</v>
      </c>
      <c r="R203" s="4">
        <v>5.7</v>
      </c>
      <c r="S203" s="7">
        <v>402.56</v>
      </c>
      <c r="T203" s="4">
        <v>16.23</v>
      </c>
      <c r="U203" s="4">
        <v>2.764405</v>
      </c>
      <c r="V203" s="8">
        <v>101.25766450597197</v>
      </c>
      <c r="W203" s="8">
        <v>89.890210730000192</v>
      </c>
      <c r="X203" s="8">
        <v>100</v>
      </c>
      <c r="Y203" s="8">
        <v>89.473684210526315</v>
      </c>
      <c r="Z203" s="8">
        <v>79.333333333333329</v>
      </c>
      <c r="AA203" s="8">
        <v>167.33333333333334</v>
      </c>
      <c r="AB203" s="9">
        <v>89.135638900552877</v>
      </c>
      <c r="AC203" s="9">
        <v>15.710096506448131</v>
      </c>
      <c r="AD203" s="3">
        <v>24.388819896199532</v>
      </c>
      <c r="AE203" s="3">
        <v>59.901083597352347</v>
      </c>
    </row>
    <row r="204" spans="1:31" ht="13" x14ac:dyDescent="0.3">
      <c r="A204" s="13">
        <v>2015</v>
      </c>
      <c r="B204" s="13" t="s">
        <v>631</v>
      </c>
      <c r="C204" s="21" t="s">
        <v>76</v>
      </c>
      <c r="D204" s="2" t="str">
        <f t="shared" si="6"/>
        <v>M1</v>
      </c>
      <c r="E204" s="2" t="str">
        <f t="shared" si="7"/>
        <v>D12c_M1_13</v>
      </c>
      <c r="F204" s="21" t="s">
        <v>564</v>
      </c>
      <c r="G204" s="21">
        <v>2013</v>
      </c>
      <c r="H204" s="2" t="s">
        <v>812</v>
      </c>
      <c r="I204" s="4">
        <v>2.48</v>
      </c>
      <c r="J204" s="5">
        <v>0.14499999999999999</v>
      </c>
      <c r="K204" s="4">
        <v>0.88</v>
      </c>
      <c r="L204" s="4">
        <v>0.88</v>
      </c>
      <c r="M204" s="4">
        <v>0.21</v>
      </c>
      <c r="N204" s="4">
        <v>0.623</v>
      </c>
      <c r="O204" s="4">
        <v>0.17599999999999999</v>
      </c>
      <c r="P204" s="6">
        <v>26.23</v>
      </c>
      <c r="Q204" s="4">
        <v>48.93</v>
      </c>
      <c r="R204" s="4">
        <v>6.99</v>
      </c>
      <c r="S204" s="7">
        <v>472.14</v>
      </c>
      <c r="T204" s="4">
        <v>14.55</v>
      </c>
      <c r="U204" s="4">
        <v>3.2942390000000001</v>
      </c>
      <c r="V204" s="8">
        <v>86.892390302702594</v>
      </c>
      <c r="W204" s="8">
        <v>81.463003474062674</v>
      </c>
      <c r="X204" s="8">
        <v>103.5294117647059</v>
      </c>
      <c r="Y204" s="8">
        <v>110.52631578947367</v>
      </c>
      <c r="Z204" s="8">
        <v>103.83333333333333</v>
      </c>
      <c r="AA204" s="8">
        <v>174.86666666666665</v>
      </c>
      <c r="AB204" s="9">
        <v>83.716757319491379</v>
      </c>
      <c r="AC204" s="9">
        <v>20.662754223602438</v>
      </c>
      <c r="AD204" s="3">
        <v>26.883977094335592</v>
      </c>
      <c r="AE204" s="3">
        <v>52.453268682061974</v>
      </c>
    </row>
    <row r="205" spans="1:31" ht="13" x14ac:dyDescent="0.3">
      <c r="A205" s="13">
        <v>2015</v>
      </c>
      <c r="B205" s="13" t="s">
        <v>631</v>
      </c>
      <c r="C205" s="21" t="s">
        <v>77</v>
      </c>
      <c r="D205" s="2" t="str">
        <f t="shared" si="6"/>
        <v>M2</v>
      </c>
      <c r="E205" s="2" t="str">
        <f t="shared" si="7"/>
        <v>D12c_M2_13</v>
      </c>
      <c r="F205" s="21" t="s">
        <v>564</v>
      </c>
      <c r="G205" s="21">
        <v>2013</v>
      </c>
      <c r="H205" s="2" t="s">
        <v>812</v>
      </c>
      <c r="I205" s="4">
        <v>2.68</v>
      </c>
      <c r="J205" s="5">
        <v>0.155</v>
      </c>
      <c r="K205" s="4">
        <v>0.99</v>
      </c>
      <c r="L205" s="4">
        <v>0.89</v>
      </c>
      <c r="M205" s="4">
        <v>0.25</v>
      </c>
      <c r="N205" s="4">
        <v>0.70899999999999996</v>
      </c>
      <c r="O205" s="4">
        <v>0.157</v>
      </c>
      <c r="P205" s="6">
        <v>22.67</v>
      </c>
      <c r="Q205" s="4">
        <v>64.069999999999993</v>
      </c>
      <c r="R205" s="4">
        <v>7.93</v>
      </c>
      <c r="S205" s="7">
        <v>532.73</v>
      </c>
      <c r="T205" s="4">
        <v>20.68</v>
      </c>
      <c r="U205" s="4">
        <v>3.2942390000000001</v>
      </c>
      <c r="V205" s="8">
        <v>93.899841133565715</v>
      </c>
      <c r="W205" s="8">
        <v>87.081141644687705</v>
      </c>
      <c r="X205" s="8">
        <v>116.47058823529413</v>
      </c>
      <c r="Y205" s="8">
        <v>131.57894736842107</v>
      </c>
      <c r="Z205" s="8">
        <v>118.16666666666666</v>
      </c>
      <c r="AA205" s="8">
        <v>151.13333333333335</v>
      </c>
      <c r="AB205" s="9">
        <v>90.323951464216179</v>
      </c>
      <c r="AC205" s="9">
        <v>22.799136210327163</v>
      </c>
      <c r="AD205" s="3">
        <v>28.0320919138044</v>
      </c>
      <c r="AE205" s="3">
        <v>49.16877187586843</v>
      </c>
    </row>
    <row r="206" spans="1:31" ht="13" x14ac:dyDescent="0.3">
      <c r="A206" s="13">
        <v>2015</v>
      </c>
      <c r="B206" s="13" t="s">
        <v>630</v>
      </c>
      <c r="C206" s="2" t="s">
        <v>120</v>
      </c>
      <c r="D206" s="2" t="str">
        <f t="shared" si="6"/>
        <v>M2</v>
      </c>
      <c r="E206" s="2" t="str">
        <f t="shared" si="7"/>
        <v>E05b_M2_09</v>
      </c>
      <c r="F206" s="21" t="s">
        <v>527</v>
      </c>
      <c r="G206" s="2">
        <v>2009</v>
      </c>
      <c r="H206" s="2" t="s">
        <v>708</v>
      </c>
      <c r="I206" s="4">
        <v>2.46</v>
      </c>
      <c r="J206" s="5">
        <v>0.16200000000000001</v>
      </c>
      <c r="K206" s="4">
        <v>0.95</v>
      </c>
      <c r="L206" s="4">
        <v>0.9</v>
      </c>
      <c r="M206" s="4">
        <v>0.18</v>
      </c>
      <c r="N206" s="4">
        <v>0.72299999999999998</v>
      </c>
      <c r="O206" s="4">
        <v>0.19400000000000001</v>
      </c>
      <c r="P206" s="6">
        <v>14.64</v>
      </c>
      <c r="Q206" s="4">
        <v>57.83</v>
      </c>
      <c r="R206" s="4">
        <v>4.87</v>
      </c>
      <c r="S206" s="7">
        <v>344.96</v>
      </c>
      <c r="T206" s="4">
        <v>18.21</v>
      </c>
      <c r="U206" s="4">
        <v>28.628094999999998</v>
      </c>
      <c r="V206" s="8">
        <v>91.651067926035935</v>
      </c>
      <c r="W206" s="8">
        <v>95.453955583991217</v>
      </c>
      <c r="X206" s="8">
        <v>111.76470588235294</v>
      </c>
      <c r="Y206" s="8">
        <v>94.73684210526315</v>
      </c>
      <c r="Z206" s="8">
        <v>120.5</v>
      </c>
      <c r="AA206" s="8">
        <v>97.600000000000009</v>
      </c>
      <c r="AB206" s="9">
        <v>84.033872954445442</v>
      </c>
      <c r="AC206" s="9">
        <v>17.644097077316342</v>
      </c>
      <c r="AD206" s="3">
        <v>28.91295419049295</v>
      </c>
      <c r="AE206" s="3">
        <v>53.442948732190722</v>
      </c>
    </row>
    <row r="207" spans="1:31" ht="13" x14ac:dyDescent="0.3">
      <c r="A207" s="13">
        <v>2015</v>
      </c>
      <c r="B207" s="13" t="s">
        <v>630</v>
      </c>
      <c r="C207" s="2" t="s">
        <v>124</v>
      </c>
      <c r="D207" s="2" t="str">
        <f t="shared" si="6"/>
        <v>M1</v>
      </c>
      <c r="E207" s="2" t="str">
        <f t="shared" si="7"/>
        <v>B07b_M1_09</v>
      </c>
      <c r="F207" s="21" t="s">
        <v>221</v>
      </c>
      <c r="G207" s="2">
        <v>2009</v>
      </c>
      <c r="H207" s="2" t="s">
        <v>706</v>
      </c>
      <c r="I207" s="4">
        <v>2.44</v>
      </c>
      <c r="J207" s="5">
        <v>0.157</v>
      </c>
      <c r="K207" s="4">
        <v>0.87</v>
      </c>
      <c r="L207" s="4">
        <v>0.98</v>
      </c>
      <c r="M207" s="4">
        <v>0.16</v>
      </c>
      <c r="N207" s="4">
        <v>0.63600000000000001</v>
      </c>
      <c r="O207" s="4">
        <v>0.19500000000000001</v>
      </c>
      <c r="P207" s="6">
        <v>14.66</v>
      </c>
      <c r="Q207" s="4">
        <v>59</v>
      </c>
      <c r="R207" s="4">
        <v>4.74</v>
      </c>
      <c r="S207" s="7">
        <v>347.64</v>
      </c>
      <c r="T207" s="4">
        <v>16.88</v>
      </c>
      <c r="U207" s="4">
        <v>25.707239000000001</v>
      </c>
      <c r="V207" s="8">
        <v>90.905937292490918</v>
      </c>
      <c r="W207" s="8">
        <v>92.507845843744562</v>
      </c>
      <c r="X207" s="8">
        <v>102.35294117647058</v>
      </c>
      <c r="Y207" s="8">
        <v>84.210526315789465</v>
      </c>
      <c r="Z207" s="8">
        <v>106</v>
      </c>
      <c r="AA207" s="8">
        <v>97.733333333333334</v>
      </c>
      <c r="AB207" s="9">
        <v>84.332406658892623</v>
      </c>
      <c r="AC207" s="9">
        <v>15.628122315101953</v>
      </c>
      <c r="AD207" s="3">
        <v>26.384447293421321</v>
      </c>
      <c r="AE207" s="3">
        <v>57.987430391476714</v>
      </c>
    </row>
    <row r="208" spans="1:31" ht="13" x14ac:dyDescent="0.3">
      <c r="A208" s="13">
        <v>2015</v>
      </c>
      <c r="B208" s="13" t="s">
        <v>630</v>
      </c>
      <c r="C208" s="2" t="s">
        <v>125</v>
      </c>
      <c r="D208" s="2" t="str">
        <f t="shared" si="6"/>
        <v>M2</v>
      </c>
      <c r="E208" s="2" t="str">
        <f t="shared" si="7"/>
        <v>B07b_M2_09</v>
      </c>
      <c r="F208" s="21" t="s">
        <v>221</v>
      </c>
      <c r="G208" s="2">
        <v>2009</v>
      </c>
      <c r="H208" s="2" t="s">
        <v>706</v>
      </c>
      <c r="I208" s="4">
        <v>2.5499999999999998</v>
      </c>
      <c r="J208" s="5">
        <v>0.16500000000000001</v>
      </c>
      <c r="K208" s="4">
        <v>0.93</v>
      </c>
      <c r="L208" s="4">
        <v>0.96</v>
      </c>
      <c r="M208" s="4">
        <v>0.16</v>
      </c>
      <c r="N208" s="4">
        <v>0.68300000000000005</v>
      </c>
      <c r="O208" s="4">
        <v>0.20799999999999999</v>
      </c>
      <c r="P208" s="6">
        <v>21.98</v>
      </c>
      <c r="Q208" s="4">
        <v>58.42</v>
      </c>
      <c r="R208" s="4">
        <v>5.55</v>
      </c>
      <c r="S208" s="7">
        <v>567.23</v>
      </c>
      <c r="T208" s="4">
        <v>17</v>
      </c>
      <c r="U208" s="4">
        <v>25.707239000000001</v>
      </c>
      <c r="V208" s="8">
        <v>95.004155776988455</v>
      </c>
      <c r="W208" s="8">
        <v>97.221621428139187</v>
      </c>
      <c r="X208" s="8">
        <v>109.41176470588236</v>
      </c>
      <c r="Y208" s="8">
        <v>84.210526315789465</v>
      </c>
      <c r="Z208" s="8">
        <v>113.83333333333334</v>
      </c>
      <c r="AA208" s="8">
        <v>146.53333333333333</v>
      </c>
      <c r="AB208" s="9">
        <v>84.868929521096589</v>
      </c>
      <c r="AC208" s="9">
        <v>15.529324734377337</v>
      </c>
      <c r="AD208" s="3">
        <v>28.025764404742169</v>
      </c>
      <c r="AE208" s="3">
        <v>56.444910860880505</v>
      </c>
    </row>
    <row r="209" spans="1:31" ht="13" x14ac:dyDescent="0.3">
      <c r="A209" s="13">
        <v>2015</v>
      </c>
      <c r="B209" s="13" t="s">
        <v>630</v>
      </c>
      <c r="C209" s="2" t="s">
        <v>126</v>
      </c>
      <c r="D209" s="2" t="str">
        <f t="shared" si="6"/>
        <v>M1</v>
      </c>
      <c r="E209" s="2" t="str">
        <f t="shared" si="7"/>
        <v>B07c_M1_09</v>
      </c>
      <c r="F209" s="21" t="s">
        <v>222</v>
      </c>
      <c r="G209" s="2">
        <v>2009</v>
      </c>
      <c r="H209" s="2" t="s">
        <v>677</v>
      </c>
      <c r="I209" s="4">
        <v>2.5</v>
      </c>
      <c r="J209" s="5">
        <v>0.16500000000000001</v>
      </c>
      <c r="K209" s="4">
        <v>0.89</v>
      </c>
      <c r="L209" s="4">
        <v>0.99</v>
      </c>
      <c r="M209" s="4">
        <v>0.21</v>
      </c>
      <c r="N209" s="4">
        <v>0.60599999999999998</v>
      </c>
      <c r="O209" s="4">
        <v>0.20300000000000001</v>
      </c>
      <c r="P209" s="6">
        <v>15.95</v>
      </c>
      <c r="Q209" s="4">
        <v>61.96</v>
      </c>
      <c r="R209" s="4">
        <v>5.08</v>
      </c>
      <c r="S209" s="7">
        <v>426.7</v>
      </c>
      <c r="T209" s="4">
        <v>18.43</v>
      </c>
      <c r="U209" s="4">
        <v>20.470500999999999</v>
      </c>
      <c r="V209" s="8">
        <v>93.141329193125941</v>
      </c>
      <c r="W209" s="8">
        <v>97.221621428139187</v>
      </c>
      <c r="X209" s="8">
        <v>104.70588235294119</v>
      </c>
      <c r="Y209" s="8">
        <v>110.52631578947367</v>
      </c>
      <c r="Z209" s="8">
        <v>101</v>
      </c>
      <c r="AA209" s="8">
        <v>106.33333333333333</v>
      </c>
      <c r="AB209" s="9">
        <v>89.461533751282545</v>
      </c>
      <c r="AC209" s="9">
        <v>19.335894527571991</v>
      </c>
      <c r="AD209" s="3">
        <v>25.443503350700809</v>
      </c>
      <c r="AE209" s="3">
        <v>55.22060212172719</v>
      </c>
    </row>
    <row r="210" spans="1:31" ht="13" x14ac:dyDescent="0.3">
      <c r="A210" s="13">
        <v>2015</v>
      </c>
      <c r="B210" s="13" t="s">
        <v>630</v>
      </c>
      <c r="C210" s="2" t="s">
        <v>127</v>
      </c>
      <c r="D210" s="2" t="str">
        <f t="shared" si="6"/>
        <v>M2</v>
      </c>
      <c r="E210" s="2" t="str">
        <f t="shared" si="7"/>
        <v>B07c_M2_09</v>
      </c>
      <c r="F210" s="21" t="s">
        <v>222</v>
      </c>
      <c r="G210" s="2">
        <v>2009</v>
      </c>
      <c r="H210" s="2" t="s">
        <v>677</v>
      </c>
      <c r="I210" s="4">
        <v>2.59</v>
      </c>
      <c r="J210" s="5">
        <v>0.16900000000000001</v>
      </c>
      <c r="K210" s="4">
        <v>0.89</v>
      </c>
      <c r="L210" s="4">
        <v>0.77</v>
      </c>
      <c r="M210" s="4">
        <v>0.22</v>
      </c>
      <c r="N210" s="4">
        <v>0.57599999999999996</v>
      </c>
      <c r="O210" s="4">
        <v>0.21</v>
      </c>
      <c r="P210" s="6">
        <v>20.61</v>
      </c>
      <c r="Q210" s="4">
        <v>68.010000000000005</v>
      </c>
      <c r="R210" s="4">
        <v>5.42</v>
      </c>
      <c r="S210" s="7">
        <v>369.65</v>
      </c>
      <c r="T210" s="4">
        <v>16.52</v>
      </c>
      <c r="U210" s="4">
        <v>20.470500999999999</v>
      </c>
      <c r="V210" s="8">
        <v>96.494417044078475</v>
      </c>
      <c r="W210" s="8">
        <v>99.578509220336514</v>
      </c>
      <c r="X210" s="8">
        <v>104.70588235294119</v>
      </c>
      <c r="Y210" s="8">
        <v>115.78947368421053</v>
      </c>
      <c r="Z210" s="8">
        <v>96</v>
      </c>
      <c r="AA210" s="8">
        <v>137.39999999999998</v>
      </c>
      <c r="AB210" s="9">
        <v>79.307213068101959</v>
      </c>
      <c r="AC210" s="9">
        <v>22.850268388992294</v>
      </c>
      <c r="AD210" s="3">
        <v>28.701233414985605</v>
      </c>
      <c r="AE210" s="3">
        <v>48.448498196022094</v>
      </c>
    </row>
    <row r="211" spans="1:31" ht="13" x14ac:dyDescent="0.3">
      <c r="A211" s="13">
        <v>2015</v>
      </c>
      <c r="B211" s="13" t="s">
        <v>630</v>
      </c>
      <c r="C211" s="2" t="s">
        <v>138</v>
      </c>
      <c r="D211" s="2" t="str">
        <f t="shared" si="6"/>
        <v>M2</v>
      </c>
      <c r="E211" s="2" t="str">
        <f t="shared" si="7"/>
        <v>E07b_M2_09</v>
      </c>
      <c r="F211" s="21" t="s">
        <v>588</v>
      </c>
      <c r="G211" s="2">
        <v>2009</v>
      </c>
      <c r="H211" s="2" t="s">
        <v>690</v>
      </c>
      <c r="I211" s="4">
        <v>2.42</v>
      </c>
      <c r="J211" s="5">
        <v>0.156</v>
      </c>
      <c r="K211" s="4">
        <v>1.06</v>
      </c>
      <c r="L211" s="4">
        <v>0.69</v>
      </c>
      <c r="M211" s="4">
        <v>0.24</v>
      </c>
      <c r="N211" s="4">
        <v>0.67100000000000004</v>
      </c>
      <c r="O211" s="4">
        <v>0.19900000000000001</v>
      </c>
      <c r="P211" s="6">
        <v>13.06</v>
      </c>
      <c r="Q211" s="4">
        <v>72.319999999999993</v>
      </c>
      <c r="R211" s="4">
        <v>5.97</v>
      </c>
      <c r="S211" s="7">
        <v>327.93</v>
      </c>
      <c r="T211" s="4">
        <v>17.190000000000001</v>
      </c>
      <c r="U211" s="4">
        <v>20.092970999999999</v>
      </c>
      <c r="V211" s="8">
        <v>90.160806658945916</v>
      </c>
      <c r="W211" s="8">
        <v>91.918623895695234</v>
      </c>
      <c r="X211" s="8">
        <v>124.70588235294117</v>
      </c>
      <c r="Y211" s="8">
        <v>126.31578947368421</v>
      </c>
      <c r="Z211" s="8">
        <v>111.83333333333334</v>
      </c>
      <c r="AA211" s="8">
        <v>87.066666666666663</v>
      </c>
      <c r="AB211" s="9">
        <v>81.310469644984707</v>
      </c>
      <c r="AC211" s="9">
        <v>24.313421853542046</v>
      </c>
      <c r="AD211" s="3">
        <v>33.341308373840626</v>
      </c>
      <c r="AE211" s="3">
        <v>42.345269772617335</v>
      </c>
    </row>
    <row r="212" spans="1:31" ht="13" x14ac:dyDescent="0.3">
      <c r="A212" s="13">
        <v>2015</v>
      </c>
      <c r="B212" s="13" t="s">
        <v>630</v>
      </c>
      <c r="C212" s="2" t="s">
        <v>161</v>
      </c>
      <c r="D212" s="2" t="str">
        <f t="shared" si="6"/>
        <v>M2</v>
      </c>
      <c r="E212" s="2" t="str">
        <f t="shared" si="7"/>
        <v>D08a_M2_09</v>
      </c>
      <c r="F212" s="21" t="s">
        <v>599</v>
      </c>
      <c r="G212" s="2">
        <v>2009</v>
      </c>
      <c r="H212" s="2" t="s">
        <v>685</v>
      </c>
      <c r="I212" s="4">
        <v>2.58</v>
      </c>
      <c r="J212" s="5">
        <v>0.157</v>
      </c>
      <c r="K212" s="4">
        <v>0.76</v>
      </c>
      <c r="L212" s="4">
        <v>0.85</v>
      </c>
      <c r="M212" s="4">
        <v>0.2</v>
      </c>
      <c r="N212" s="4">
        <v>0.65700000000000003</v>
      </c>
      <c r="O212" s="4">
        <v>0.19900000000000001</v>
      </c>
      <c r="P212" s="6">
        <v>15.07</v>
      </c>
      <c r="Q212" s="4">
        <v>60.03</v>
      </c>
      <c r="R212" s="4">
        <v>5.84</v>
      </c>
      <c r="S212" s="7">
        <v>482.97</v>
      </c>
      <c r="T212" s="4">
        <v>19.420000000000002</v>
      </c>
      <c r="U212" s="4">
        <v>25.115791999999999</v>
      </c>
      <c r="V212" s="8">
        <v>96.12185172730598</v>
      </c>
      <c r="W212" s="8">
        <v>92.507845843744562</v>
      </c>
      <c r="X212" s="8">
        <v>89.411764705882362</v>
      </c>
      <c r="Y212" s="8">
        <v>105.26315789473684</v>
      </c>
      <c r="Z212" s="8">
        <v>109.50000000000001</v>
      </c>
      <c r="AA212" s="8">
        <v>100.46666666666665</v>
      </c>
      <c r="AB212" s="9">
        <v>78.32697439403249</v>
      </c>
      <c r="AC212" s="9">
        <v>21.032938789419518</v>
      </c>
      <c r="AD212" s="3">
        <v>24.815640210575477</v>
      </c>
      <c r="AE212" s="3">
        <v>54.151421000004994</v>
      </c>
    </row>
    <row r="213" spans="1:31" ht="13" x14ac:dyDescent="0.3">
      <c r="A213" s="13">
        <v>2015</v>
      </c>
      <c r="B213" s="13" t="s">
        <v>630</v>
      </c>
      <c r="C213" s="2" t="s">
        <v>162</v>
      </c>
      <c r="D213" s="2" t="str">
        <f t="shared" si="6"/>
        <v>M1</v>
      </c>
      <c r="E213" s="2" t="str">
        <f t="shared" si="7"/>
        <v>D08b_M1_09</v>
      </c>
      <c r="F213" s="21" t="s">
        <v>600</v>
      </c>
      <c r="G213" s="2">
        <v>2009</v>
      </c>
      <c r="H213" s="2" t="s">
        <v>686</v>
      </c>
      <c r="I213" s="4">
        <v>2.4700000000000002</v>
      </c>
      <c r="J213" s="5">
        <v>0.157</v>
      </c>
      <c r="K213" s="4">
        <v>1.05</v>
      </c>
      <c r="L213" s="4">
        <v>0.75</v>
      </c>
      <c r="M213" s="4">
        <v>0.21</v>
      </c>
      <c r="N213" s="4">
        <v>0.73099999999999998</v>
      </c>
      <c r="O213" s="4">
        <v>0.19400000000000001</v>
      </c>
      <c r="P213" s="6">
        <v>13.06</v>
      </c>
      <c r="Q213" s="4">
        <v>69.38</v>
      </c>
      <c r="R213" s="4">
        <v>6.44</v>
      </c>
      <c r="S213" s="7">
        <v>417.64</v>
      </c>
      <c r="T213" s="4">
        <v>18.78</v>
      </c>
      <c r="U213" s="4">
        <v>24.904609000000001</v>
      </c>
      <c r="V213" s="8">
        <v>92.023633242808444</v>
      </c>
      <c r="W213" s="8">
        <v>92.507845843744562</v>
      </c>
      <c r="X213" s="8">
        <v>123.52941176470588</v>
      </c>
      <c r="Y213" s="8">
        <v>110.52631578947367</v>
      </c>
      <c r="Z213" s="8">
        <v>121.83333333333333</v>
      </c>
      <c r="AA213" s="8">
        <v>87.066666666666663</v>
      </c>
      <c r="AB213" s="9">
        <v>81.577557458344117</v>
      </c>
      <c r="AC213" s="9">
        <v>21.204591492861464</v>
      </c>
      <c r="AD213" s="3">
        <v>32.918636921142998</v>
      </c>
      <c r="AE213" s="3">
        <v>45.876771585995549</v>
      </c>
    </row>
    <row r="214" spans="1:31" ht="13" x14ac:dyDescent="0.3">
      <c r="A214" s="13">
        <v>2015</v>
      </c>
      <c r="B214" s="13" t="s">
        <v>630</v>
      </c>
      <c r="C214" s="2" t="s">
        <v>163</v>
      </c>
      <c r="D214" s="2" t="str">
        <f t="shared" si="6"/>
        <v>M2</v>
      </c>
      <c r="E214" s="2" t="str">
        <f t="shared" si="7"/>
        <v>D08b_M2_09</v>
      </c>
      <c r="F214" s="21" t="s">
        <v>600</v>
      </c>
      <c r="G214" s="2">
        <v>2009</v>
      </c>
      <c r="H214" s="2" t="s">
        <v>686</v>
      </c>
      <c r="I214" s="4">
        <v>2.5299999999999998</v>
      </c>
      <c r="J214" s="5">
        <v>0.161</v>
      </c>
      <c r="K214" s="4">
        <v>0.92</v>
      </c>
      <c r="L214" s="4">
        <v>0.71</v>
      </c>
      <c r="M214" s="4">
        <v>0.18</v>
      </c>
      <c r="N214" s="4">
        <v>0.61299999999999999</v>
      </c>
      <c r="O214" s="4">
        <v>0.20200000000000001</v>
      </c>
      <c r="P214" s="6">
        <v>14.12</v>
      </c>
      <c r="Q214" s="4">
        <v>59.46</v>
      </c>
      <c r="R214" s="4">
        <v>5.21</v>
      </c>
      <c r="S214" s="7">
        <v>480.89</v>
      </c>
      <c r="T214" s="4">
        <v>16.09</v>
      </c>
      <c r="U214" s="4">
        <v>24.904609000000001</v>
      </c>
      <c r="V214" s="8">
        <v>94.259025143443452</v>
      </c>
      <c r="W214" s="8">
        <v>94.864733635941874</v>
      </c>
      <c r="X214" s="8">
        <v>108.23529411764707</v>
      </c>
      <c r="Y214" s="8">
        <v>94.73684210526315</v>
      </c>
      <c r="Z214" s="8">
        <v>102.16666666666667</v>
      </c>
      <c r="AA214" s="8">
        <v>94.133333333333326</v>
      </c>
      <c r="AB214" s="9">
        <v>73.785571603183769</v>
      </c>
      <c r="AC214" s="9">
        <v>20.094739120068382</v>
      </c>
      <c r="AD214" s="3">
        <v>31.888906263742506</v>
      </c>
      <c r="AE214" s="3">
        <v>48.016354616189133</v>
      </c>
    </row>
    <row r="215" spans="1:31" ht="13" x14ac:dyDescent="0.3">
      <c r="A215" s="13">
        <v>2015</v>
      </c>
      <c r="B215" s="13" t="s">
        <v>630</v>
      </c>
      <c r="C215" s="2" t="s">
        <v>170</v>
      </c>
      <c r="D215" s="2" t="str">
        <f t="shared" si="6"/>
        <v>M1</v>
      </c>
      <c r="E215" s="2" t="str">
        <f t="shared" si="7"/>
        <v>E08c_M1_09</v>
      </c>
      <c r="F215" s="21" t="s">
        <v>604</v>
      </c>
      <c r="G215" s="2">
        <v>2009</v>
      </c>
      <c r="H215" s="2" t="s">
        <v>710</v>
      </c>
      <c r="I215" s="4">
        <v>2.58</v>
      </c>
      <c r="J215" s="5">
        <v>0.16300000000000001</v>
      </c>
      <c r="K215" s="4">
        <v>0.95</v>
      </c>
      <c r="L215" s="4">
        <v>0.76</v>
      </c>
      <c r="M215" s="4">
        <v>0.21</v>
      </c>
      <c r="N215" s="4">
        <v>0.63600000000000001</v>
      </c>
      <c r="O215" s="4">
        <v>0.19400000000000001</v>
      </c>
      <c r="P215" s="6">
        <v>16.38</v>
      </c>
      <c r="Q215" s="4">
        <v>75.459999999999994</v>
      </c>
      <c r="R215" s="4">
        <v>5.44</v>
      </c>
      <c r="S215" s="7">
        <v>608.5</v>
      </c>
      <c r="T215" s="4">
        <v>16.96</v>
      </c>
      <c r="U215" s="4">
        <v>21.721463</v>
      </c>
      <c r="V215" s="8">
        <v>96.12185172730598</v>
      </c>
      <c r="W215" s="8">
        <v>96.043177532040531</v>
      </c>
      <c r="X215" s="8">
        <v>111.76470588235294</v>
      </c>
      <c r="Y215" s="8">
        <v>110.52631578947367</v>
      </c>
      <c r="Z215" s="8">
        <v>106</v>
      </c>
      <c r="AA215" s="8">
        <v>109.19999999999999</v>
      </c>
      <c r="AB215" s="9">
        <v>79.519014697318852</v>
      </c>
      <c r="AC215" s="9">
        <v>21.753523826647029</v>
      </c>
      <c r="AD215" s="3">
        <v>30.554547593803456</v>
      </c>
      <c r="AE215" s="3">
        <v>47.691928579549518</v>
      </c>
    </row>
    <row r="216" spans="1:31" ht="13" x14ac:dyDescent="0.3">
      <c r="A216" s="13">
        <v>2015</v>
      </c>
      <c r="B216" s="13" t="s">
        <v>630</v>
      </c>
      <c r="C216" s="2" t="s">
        <v>171</v>
      </c>
      <c r="D216" s="2" t="str">
        <f t="shared" si="6"/>
        <v>M2</v>
      </c>
      <c r="E216" s="2" t="str">
        <f t="shared" si="7"/>
        <v>E08c_M2_09</v>
      </c>
      <c r="F216" s="21" t="s">
        <v>604</v>
      </c>
      <c r="G216" s="2">
        <v>2009</v>
      </c>
      <c r="H216" s="2" t="s">
        <v>710</v>
      </c>
      <c r="I216" s="4">
        <v>2.4900000000000002</v>
      </c>
      <c r="J216" s="5">
        <v>0.158</v>
      </c>
      <c r="K216" s="4">
        <v>1.08</v>
      </c>
      <c r="L216" s="4">
        <v>0.81</v>
      </c>
      <c r="M216" s="4">
        <v>0.18</v>
      </c>
      <c r="N216" s="4">
        <v>0.59399999999999997</v>
      </c>
      <c r="O216" s="4">
        <v>0.20499999999999999</v>
      </c>
      <c r="P216" s="6">
        <v>17.04</v>
      </c>
      <c r="Q216" s="4">
        <v>70.84</v>
      </c>
      <c r="R216" s="4">
        <v>4.49</v>
      </c>
      <c r="S216" s="7">
        <v>706.99</v>
      </c>
      <c r="T216" s="4">
        <v>15.86</v>
      </c>
      <c r="U216" s="4">
        <v>21.721463</v>
      </c>
      <c r="V216" s="8">
        <v>92.768763876353447</v>
      </c>
      <c r="W216" s="8">
        <v>93.097067791793904</v>
      </c>
      <c r="X216" s="8">
        <v>127.05882352941178</v>
      </c>
      <c r="Y216" s="8">
        <v>94.73684210526315</v>
      </c>
      <c r="Z216" s="8">
        <v>99</v>
      </c>
      <c r="AA216" s="8">
        <v>113.6</v>
      </c>
      <c r="AB216" s="9">
        <v>82.867663174516821</v>
      </c>
      <c r="AC216" s="9">
        <v>17.892405256663</v>
      </c>
      <c r="AD216" s="3">
        <v>33.332040892463759</v>
      </c>
      <c r="AE216" s="3">
        <v>48.775553850873251</v>
      </c>
    </row>
    <row r="217" spans="1:31" ht="13" x14ac:dyDescent="0.3">
      <c r="A217" s="13">
        <v>2015</v>
      </c>
      <c r="B217" s="13" t="s">
        <v>630</v>
      </c>
      <c r="C217" s="2" t="s">
        <v>174</v>
      </c>
      <c r="D217" s="2" t="str">
        <f t="shared" si="6"/>
        <v>M1</v>
      </c>
      <c r="E217" s="2" t="str">
        <f t="shared" si="7"/>
        <v>F08b_M1_09</v>
      </c>
      <c r="F217" s="21" t="s">
        <v>606</v>
      </c>
      <c r="G217" s="2">
        <v>2009</v>
      </c>
      <c r="H217" s="2" t="s">
        <v>695</v>
      </c>
      <c r="I217" s="4">
        <v>2.4300000000000002</v>
      </c>
      <c r="J217" s="5">
        <v>0.152</v>
      </c>
      <c r="K217" s="4">
        <v>0.92</v>
      </c>
      <c r="L217" s="4">
        <v>0.69</v>
      </c>
      <c r="M217" s="4">
        <v>0.18</v>
      </c>
      <c r="N217" s="4">
        <v>0.59299999999999997</v>
      </c>
      <c r="O217" s="4">
        <v>0.188</v>
      </c>
      <c r="P217" s="6">
        <v>14.33</v>
      </c>
      <c r="Q217" s="4">
        <v>59.33</v>
      </c>
      <c r="R217" s="4">
        <v>5.0599999999999996</v>
      </c>
      <c r="S217" s="7">
        <v>339</v>
      </c>
      <c r="T217" s="4">
        <v>20.12</v>
      </c>
      <c r="U217" s="4">
        <v>22.852910000000001</v>
      </c>
      <c r="V217" s="8">
        <v>90.533371975718424</v>
      </c>
      <c r="W217" s="8">
        <v>89.561736103497921</v>
      </c>
      <c r="X217" s="8">
        <v>108.23529411764707</v>
      </c>
      <c r="Y217" s="8">
        <v>94.73684210526315</v>
      </c>
      <c r="Z217" s="8">
        <v>98.833333333333329</v>
      </c>
      <c r="AA217" s="8">
        <v>95.533333333333331</v>
      </c>
      <c r="AB217" s="9">
        <v>72.787567611167802</v>
      </c>
      <c r="AC217" s="9">
        <v>20.370261857240749</v>
      </c>
      <c r="AD217" s="3">
        <v>32.32614103881081</v>
      </c>
      <c r="AE217" s="3">
        <v>47.303597103948462</v>
      </c>
    </row>
    <row r="218" spans="1:31" ht="13" x14ac:dyDescent="0.3">
      <c r="A218" s="13">
        <v>2015</v>
      </c>
      <c r="B218" s="13" t="s">
        <v>630</v>
      </c>
      <c r="C218" s="2" t="s">
        <v>175</v>
      </c>
      <c r="D218" s="2" t="str">
        <f t="shared" si="6"/>
        <v>M2</v>
      </c>
      <c r="E218" s="2" t="str">
        <f t="shared" si="7"/>
        <v>F08b_M2_09</v>
      </c>
      <c r="F218" s="21" t="s">
        <v>606</v>
      </c>
      <c r="G218" s="2">
        <v>2009</v>
      </c>
      <c r="H218" s="2" t="s">
        <v>695</v>
      </c>
      <c r="I218" s="4">
        <v>2.5299999999999998</v>
      </c>
      <c r="J218" s="5">
        <v>0.16</v>
      </c>
      <c r="K218" s="4">
        <v>0.98</v>
      </c>
      <c r="L218" s="4">
        <v>0.7</v>
      </c>
      <c r="M218" s="4">
        <v>0.18</v>
      </c>
      <c r="N218" s="4">
        <v>0.63500000000000001</v>
      </c>
      <c r="O218" s="4">
        <v>0.188</v>
      </c>
      <c r="P218" s="6">
        <v>16.670000000000002</v>
      </c>
      <c r="Q218" s="4">
        <v>65.569999999999993</v>
      </c>
      <c r="R218" s="4">
        <v>5.14</v>
      </c>
      <c r="S218" s="7">
        <v>595.09</v>
      </c>
      <c r="T218" s="4">
        <v>18.010000000000002</v>
      </c>
      <c r="U218" s="4">
        <v>22.852910000000001</v>
      </c>
      <c r="V218" s="8">
        <v>94.259025143443452</v>
      </c>
      <c r="W218" s="8">
        <v>94.275511687892561</v>
      </c>
      <c r="X218" s="8">
        <v>115.29411764705881</v>
      </c>
      <c r="Y218" s="8">
        <v>94.73684210526315</v>
      </c>
      <c r="Z218" s="8">
        <v>105.83333333333333</v>
      </c>
      <c r="AA218" s="8">
        <v>111.13333333333335</v>
      </c>
      <c r="AB218" s="9">
        <v>74.82109646139574</v>
      </c>
      <c r="AC218" s="9">
        <v>19.816627693448865</v>
      </c>
      <c r="AD218" s="3">
        <v>33.498491474069311</v>
      </c>
      <c r="AE218" s="3">
        <v>46.684880832481838</v>
      </c>
    </row>
    <row r="219" spans="1:31" ht="13" x14ac:dyDescent="0.3">
      <c r="A219" s="13">
        <v>2015</v>
      </c>
      <c r="B219" s="13" t="s">
        <v>630</v>
      </c>
      <c r="C219" s="2" t="s">
        <v>176</v>
      </c>
      <c r="D219" s="2" t="str">
        <f t="shared" si="6"/>
        <v>M1</v>
      </c>
      <c r="E219" s="2" t="str">
        <f t="shared" si="7"/>
        <v>F08c_M1_09</v>
      </c>
      <c r="F219" s="21" t="s">
        <v>607</v>
      </c>
      <c r="G219" s="2">
        <v>2009</v>
      </c>
      <c r="H219" s="2" t="s">
        <v>697</v>
      </c>
      <c r="I219" s="4">
        <v>2.5099999999999998</v>
      </c>
      <c r="J219" s="5">
        <v>0.155</v>
      </c>
      <c r="K219" s="4">
        <v>0.92</v>
      </c>
      <c r="L219" s="4">
        <v>0.69</v>
      </c>
      <c r="M219" s="4">
        <v>0.19</v>
      </c>
      <c r="N219" s="4">
        <v>0.60799999999999998</v>
      </c>
      <c r="O219" s="4">
        <v>0.188</v>
      </c>
      <c r="P219" s="6">
        <v>15.51</v>
      </c>
      <c r="Q219" s="4">
        <v>60.38</v>
      </c>
      <c r="R219" s="4">
        <v>4.8</v>
      </c>
      <c r="S219" s="7">
        <v>466.18</v>
      </c>
      <c r="T219" s="4">
        <v>17.89</v>
      </c>
      <c r="U219" s="4">
        <v>22.369606000000001</v>
      </c>
      <c r="V219" s="8">
        <v>93.513894509898449</v>
      </c>
      <c r="W219" s="8">
        <v>91.329401947645906</v>
      </c>
      <c r="X219" s="8">
        <v>108.23529411764707</v>
      </c>
      <c r="Y219" s="8">
        <v>100</v>
      </c>
      <c r="Z219" s="8">
        <v>101.33333333333334</v>
      </c>
      <c r="AA219" s="8">
        <v>103.4</v>
      </c>
      <c r="AB219" s="9">
        <v>73.61129084016288</v>
      </c>
      <c r="AC219" s="9">
        <v>21.261332564985985</v>
      </c>
      <c r="AD219" s="3">
        <v>31.964405862406171</v>
      </c>
      <c r="AE219" s="3">
        <v>46.774261572607841</v>
      </c>
    </row>
    <row r="220" spans="1:31" ht="13" x14ac:dyDescent="0.3">
      <c r="A220" s="13">
        <v>2015</v>
      </c>
      <c r="B220" s="13" t="s">
        <v>630</v>
      </c>
      <c r="C220" s="2" t="s">
        <v>177</v>
      </c>
      <c r="D220" s="2" t="str">
        <f t="shared" si="6"/>
        <v>M2</v>
      </c>
      <c r="E220" s="2" t="str">
        <f t="shared" si="7"/>
        <v>F08c_M2_09</v>
      </c>
      <c r="F220" s="21" t="s">
        <v>607</v>
      </c>
      <c r="G220" s="2">
        <v>2009</v>
      </c>
      <c r="H220" s="2" t="s">
        <v>697</v>
      </c>
      <c r="I220" s="4">
        <v>2.37</v>
      </c>
      <c r="J220" s="5">
        <v>0.151</v>
      </c>
      <c r="K220" s="4">
        <v>0.9</v>
      </c>
      <c r="L220" s="4">
        <v>0.72</v>
      </c>
      <c r="M220" s="4">
        <v>0.2</v>
      </c>
      <c r="N220" s="4">
        <v>0.65500000000000003</v>
      </c>
      <c r="O220" s="4">
        <v>0.17799999999999999</v>
      </c>
      <c r="P220" s="6">
        <v>12.35</v>
      </c>
      <c r="Q220" s="4">
        <v>58.29</v>
      </c>
      <c r="R220" s="4">
        <v>4.8099999999999996</v>
      </c>
      <c r="S220" s="7">
        <v>352.98</v>
      </c>
      <c r="T220" s="4">
        <v>16.760000000000002</v>
      </c>
      <c r="U220" s="4">
        <v>22.369606000000001</v>
      </c>
      <c r="V220" s="8">
        <v>88.297980075083402</v>
      </c>
      <c r="W220" s="8">
        <v>88.972514155448593</v>
      </c>
      <c r="X220" s="8">
        <v>105.88235294117648</v>
      </c>
      <c r="Y220" s="8">
        <v>105.26315789473684</v>
      </c>
      <c r="Z220" s="8">
        <v>109.16666666666669</v>
      </c>
      <c r="AA220" s="8">
        <v>82.333333333333343</v>
      </c>
      <c r="AB220" s="9">
        <v>75.420511105775248</v>
      </c>
      <c r="AC220" s="9">
        <v>21.843480425101014</v>
      </c>
      <c r="AD220" s="3">
        <v>30.519420348421189</v>
      </c>
      <c r="AE220" s="3">
        <v>47.637099226477787</v>
      </c>
    </row>
    <row r="221" spans="1:31" ht="13" x14ac:dyDescent="0.3">
      <c r="A221" s="13">
        <v>2015</v>
      </c>
      <c r="B221" s="13" t="s">
        <v>630</v>
      </c>
      <c r="C221" s="2" t="s">
        <v>187</v>
      </c>
      <c r="D221" s="2" t="str">
        <f t="shared" si="6"/>
        <v>M1</v>
      </c>
      <c r="E221" s="2" t="str">
        <f t="shared" si="7"/>
        <v>B09b_M1_10</v>
      </c>
      <c r="F221" s="21" t="s">
        <v>614</v>
      </c>
      <c r="G221" s="2">
        <v>2010</v>
      </c>
      <c r="H221" s="2" t="s">
        <v>729</v>
      </c>
      <c r="I221" s="4">
        <v>2.4500000000000002</v>
      </c>
      <c r="J221" s="5">
        <v>0.14899999999999999</v>
      </c>
      <c r="K221" s="4">
        <v>0.74</v>
      </c>
      <c r="L221" s="4">
        <v>0.97</v>
      </c>
      <c r="M221" s="4">
        <v>0.2</v>
      </c>
      <c r="N221" s="4">
        <v>0.65400000000000003</v>
      </c>
      <c r="O221" s="4">
        <v>0.19600000000000001</v>
      </c>
      <c r="P221" s="6">
        <v>26.72</v>
      </c>
      <c r="Q221" s="4">
        <v>55.91</v>
      </c>
      <c r="R221" s="4">
        <v>5.25</v>
      </c>
      <c r="S221" s="7">
        <v>454.66</v>
      </c>
      <c r="T221" s="4">
        <v>17.14</v>
      </c>
      <c r="U221" s="4">
        <v>16.773436</v>
      </c>
      <c r="V221" s="8">
        <v>90.053771282661003</v>
      </c>
      <c r="W221" s="8">
        <v>86.88398079533313</v>
      </c>
      <c r="X221" s="8">
        <v>87.058823529411768</v>
      </c>
      <c r="Y221" s="8">
        <v>105.26315789473684</v>
      </c>
      <c r="Z221" s="8">
        <v>109.00000000000001</v>
      </c>
      <c r="AA221" s="8">
        <v>178.13333333333333</v>
      </c>
      <c r="AB221" s="9">
        <v>83.803489394721637</v>
      </c>
      <c r="AC221" s="9">
        <v>19.658447039484248</v>
      </c>
      <c r="AD221" s="3">
        <v>22.583583737072978</v>
      </c>
      <c r="AE221" s="3">
        <v>57.757969223442771</v>
      </c>
    </row>
    <row r="222" spans="1:31" ht="13" x14ac:dyDescent="0.3">
      <c r="A222" s="13">
        <v>2015</v>
      </c>
      <c r="B222" s="13" t="s">
        <v>630</v>
      </c>
      <c r="C222" s="2" t="s">
        <v>188</v>
      </c>
      <c r="D222" s="2" t="str">
        <f t="shared" si="6"/>
        <v>M1</v>
      </c>
      <c r="E222" s="2" t="str">
        <f t="shared" si="7"/>
        <v>B09c_M1_10</v>
      </c>
      <c r="F222" s="21" t="s">
        <v>615</v>
      </c>
      <c r="G222" s="2">
        <v>2010</v>
      </c>
      <c r="H222" s="2" t="s">
        <v>732</v>
      </c>
      <c r="I222" s="4">
        <v>2.54</v>
      </c>
      <c r="J222" s="5">
        <v>0.156</v>
      </c>
      <c r="K222" s="4">
        <v>0.81</v>
      </c>
      <c r="L222" s="4">
        <v>0.87</v>
      </c>
      <c r="M222" s="4">
        <v>0.17</v>
      </c>
      <c r="N222" s="4">
        <v>0.64400000000000002</v>
      </c>
      <c r="O222" s="4">
        <v>0.19500000000000001</v>
      </c>
      <c r="P222" s="6">
        <v>15.73</v>
      </c>
      <c r="Q222" s="4">
        <v>56.67</v>
      </c>
      <c r="R222" s="4">
        <v>5.4</v>
      </c>
      <c r="S222" s="7">
        <v>408.12</v>
      </c>
      <c r="T222" s="4">
        <v>18.28</v>
      </c>
      <c r="U222" s="4">
        <v>16.800850000000001</v>
      </c>
      <c r="V222" s="8">
        <v>93.361869003248529</v>
      </c>
      <c r="W222" s="8">
        <v>90.965778550818584</v>
      </c>
      <c r="X222" s="8">
        <v>95.294117647058826</v>
      </c>
      <c r="Y222" s="8">
        <v>89.473684210526315</v>
      </c>
      <c r="Z222" s="8">
        <v>107.33333333333334</v>
      </c>
      <c r="AA222" s="8">
        <v>104.86666666666666</v>
      </c>
      <c r="AB222" s="9">
        <v>78.1325810775799</v>
      </c>
      <c r="AC222" s="9">
        <v>17.922478305192222</v>
      </c>
      <c r="AD222" s="3">
        <v>26.51405117591052</v>
      </c>
      <c r="AE222" s="3">
        <v>55.563470518897262</v>
      </c>
    </row>
    <row r="223" spans="1:31" ht="13" x14ac:dyDescent="0.3">
      <c r="A223" s="13">
        <v>2015</v>
      </c>
      <c r="B223" s="13" t="s">
        <v>630</v>
      </c>
      <c r="C223" s="2" t="s">
        <v>192</v>
      </c>
      <c r="D223" s="2" t="str">
        <f t="shared" si="6"/>
        <v>M2</v>
      </c>
      <c r="E223" s="2" t="str">
        <f t="shared" si="7"/>
        <v>C09b_M2_10</v>
      </c>
      <c r="F223" s="21" t="s">
        <v>617</v>
      </c>
      <c r="G223" s="2">
        <v>2010</v>
      </c>
      <c r="H223" s="2" t="s">
        <v>717</v>
      </c>
      <c r="I223" s="4">
        <v>2.4900000000000002</v>
      </c>
      <c r="J223" s="5">
        <v>0.155</v>
      </c>
      <c r="K223" s="4">
        <v>0.86</v>
      </c>
      <c r="L223" s="4">
        <v>0.79</v>
      </c>
      <c r="M223" s="4">
        <v>0.21</v>
      </c>
      <c r="N223" s="4">
        <v>0.65700000000000003</v>
      </c>
      <c r="O223" s="4">
        <v>0.19</v>
      </c>
      <c r="P223" s="6">
        <v>14.46</v>
      </c>
      <c r="Q223" s="4">
        <v>59.26</v>
      </c>
      <c r="R223" s="4">
        <v>5.3</v>
      </c>
      <c r="S223" s="7">
        <v>580.79999999999995</v>
      </c>
      <c r="T223" s="4">
        <v>17.940000000000001</v>
      </c>
      <c r="U223" s="4">
        <v>20.463906999999999</v>
      </c>
      <c r="V223" s="8">
        <v>91.524036936255456</v>
      </c>
      <c r="W223" s="8">
        <v>90.382664585749225</v>
      </c>
      <c r="X223" s="8">
        <v>101.17647058823529</v>
      </c>
      <c r="Y223" s="8">
        <v>110.52631578947367</v>
      </c>
      <c r="Z223" s="8">
        <v>109.50000000000001</v>
      </c>
      <c r="AA223" s="8">
        <v>96.4</v>
      </c>
      <c r="AB223" s="9">
        <v>78.714230404012881</v>
      </c>
      <c r="AC223" s="9">
        <v>21.975934618315648</v>
      </c>
      <c r="AD223" s="3">
        <v>27.942704638784889</v>
      </c>
      <c r="AE223" s="3">
        <v>50.081360742899463</v>
      </c>
    </row>
    <row r="224" spans="1:31" ht="13" x14ac:dyDescent="0.3">
      <c r="A224" s="13">
        <v>2015</v>
      </c>
      <c r="B224" s="13" t="s">
        <v>630</v>
      </c>
      <c r="C224" s="2" t="s">
        <v>195</v>
      </c>
      <c r="D224" s="2" t="str">
        <f t="shared" si="6"/>
        <v>M1</v>
      </c>
      <c r="E224" s="2" t="str">
        <f t="shared" si="7"/>
        <v>D09a_M1_10</v>
      </c>
      <c r="F224" s="21" t="s">
        <v>619</v>
      </c>
      <c r="G224" s="2">
        <v>2010</v>
      </c>
      <c r="H224" s="2" t="s">
        <v>720</v>
      </c>
      <c r="I224" s="4">
        <v>2.64</v>
      </c>
      <c r="J224" s="5">
        <v>0.16200000000000001</v>
      </c>
      <c r="K224" s="4">
        <v>0.79</v>
      </c>
      <c r="L224" s="4">
        <v>0.87</v>
      </c>
      <c r="M224" s="4">
        <v>0.21</v>
      </c>
      <c r="N224" s="4">
        <v>0.68</v>
      </c>
      <c r="O224" s="4">
        <v>0.20799999999999999</v>
      </c>
      <c r="P224" s="6">
        <v>14.66</v>
      </c>
      <c r="Q224" s="4">
        <v>57.35</v>
      </c>
      <c r="R224" s="4">
        <v>5.63</v>
      </c>
      <c r="S224" s="7">
        <v>518.19000000000005</v>
      </c>
      <c r="T224" s="4">
        <v>19.77</v>
      </c>
      <c r="U224" s="4">
        <v>25.087741000000001</v>
      </c>
      <c r="V224" s="8">
        <v>97.037533137234703</v>
      </c>
      <c r="W224" s="8">
        <v>94.464462341234679</v>
      </c>
      <c r="X224" s="8">
        <v>92.941176470588232</v>
      </c>
      <c r="Y224" s="8">
        <v>110.52631578947367</v>
      </c>
      <c r="Z224" s="8">
        <v>113.33333333333336</v>
      </c>
      <c r="AA224" s="8">
        <v>97.733333333333334</v>
      </c>
      <c r="AB224" s="9">
        <v>80.915965042153488</v>
      </c>
      <c r="AC224" s="9">
        <v>21.377966387578336</v>
      </c>
      <c r="AD224" s="3">
        <v>24.969860484314797</v>
      </c>
      <c r="AE224" s="3">
        <v>53.652173128106853</v>
      </c>
    </row>
    <row r="225" spans="1:31" ht="13" x14ac:dyDescent="0.3">
      <c r="A225" s="13">
        <v>2015</v>
      </c>
      <c r="B225" s="13" t="s">
        <v>630</v>
      </c>
      <c r="C225" s="2" t="s">
        <v>196</v>
      </c>
      <c r="D225" s="2" t="str">
        <f t="shared" si="6"/>
        <v>M2</v>
      </c>
      <c r="E225" s="2" t="str">
        <f t="shared" si="7"/>
        <v>D09a_M2_10</v>
      </c>
      <c r="F225" s="21" t="s">
        <v>619</v>
      </c>
      <c r="G225" s="2">
        <v>2010</v>
      </c>
      <c r="H225" s="2" t="s">
        <v>720</v>
      </c>
      <c r="I225" s="4">
        <v>2.58</v>
      </c>
      <c r="J225" s="5">
        <v>0.157</v>
      </c>
      <c r="K225" s="4">
        <v>0.84</v>
      </c>
      <c r="L225" s="4">
        <v>0.84</v>
      </c>
      <c r="M225" s="4">
        <v>0.2</v>
      </c>
      <c r="N225" s="4">
        <v>0.64600000000000002</v>
      </c>
      <c r="O225" s="4">
        <v>0.19900000000000001</v>
      </c>
      <c r="P225" s="6">
        <v>13.62</v>
      </c>
      <c r="Q225" s="4">
        <v>56.73</v>
      </c>
      <c r="R225" s="4">
        <v>5.46</v>
      </c>
      <c r="S225" s="7">
        <v>434</v>
      </c>
      <c r="T225" s="4">
        <v>18.190000000000001</v>
      </c>
      <c r="U225" s="4">
        <v>25.087741000000001</v>
      </c>
      <c r="V225" s="8">
        <v>94.83213465684301</v>
      </c>
      <c r="W225" s="8">
        <v>91.548892515887928</v>
      </c>
      <c r="X225" s="8">
        <v>98.82352941176471</v>
      </c>
      <c r="Y225" s="8">
        <v>105.26315789473684</v>
      </c>
      <c r="Z225" s="8">
        <v>107.66666666666667</v>
      </c>
      <c r="AA225" s="8">
        <v>90.8</v>
      </c>
      <c r="AB225" s="9">
        <v>79.874008203651087</v>
      </c>
      <c r="AC225" s="9">
        <v>20.625563872914661</v>
      </c>
      <c r="AD225" s="3">
        <v>26.896579303124625</v>
      </c>
      <c r="AE225" s="3">
        <v>52.477856823960714</v>
      </c>
    </row>
    <row r="226" spans="1:31" ht="13" x14ac:dyDescent="0.3">
      <c r="A226" s="13">
        <v>2015</v>
      </c>
      <c r="B226" s="13" t="s">
        <v>630</v>
      </c>
      <c r="C226" s="2" t="s">
        <v>214</v>
      </c>
      <c r="D226" s="2" t="str">
        <f t="shared" si="6"/>
        <v>M2</v>
      </c>
      <c r="E226" s="2" t="str">
        <f t="shared" si="7"/>
        <v>H09a_M2_10</v>
      </c>
      <c r="F226" s="21" t="s">
        <v>628</v>
      </c>
      <c r="G226" s="2">
        <v>2010</v>
      </c>
      <c r="H226" s="2" t="s">
        <v>728</v>
      </c>
      <c r="I226" s="4">
        <v>2.5499999999999998</v>
      </c>
      <c r="J226" s="5">
        <v>0.154</v>
      </c>
      <c r="K226" s="4">
        <v>0.79</v>
      </c>
      <c r="L226" s="4">
        <v>0.75</v>
      </c>
      <c r="M226" s="4">
        <v>0.18</v>
      </c>
      <c r="N226" s="4">
        <v>0.57899999999999996</v>
      </c>
      <c r="O226" s="4">
        <v>0.20599999999999999</v>
      </c>
      <c r="P226" s="6">
        <v>13.96</v>
      </c>
      <c r="Q226" s="4">
        <v>54.9</v>
      </c>
      <c r="R226" s="4">
        <v>5.5</v>
      </c>
      <c r="S226" s="7">
        <v>452.32</v>
      </c>
      <c r="T226" s="4">
        <v>18.239999999999998</v>
      </c>
      <c r="U226" s="4">
        <v>19.620685000000002</v>
      </c>
      <c r="V226" s="8">
        <v>93.729435416647149</v>
      </c>
      <c r="W226" s="8">
        <v>89.799550620679867</v>
      </c>
      <c r="X226" s="8">
        <v>92.941176470588232</v>
      </c>
      <c r="Y226" s="8">
        <v>94.73684210526315</v>
      </c>
      <c r="Z226" s="8">
        <v>96.5</v>
      </c>
      <c r="AA226" s="8">
        <v>93.066666666666677</v>
      </c>
      <c r="AB226" s="9">
        <v>72.456771403072494</v>
      </c>
      <c r="AC226" s="9">
        <v>20.463260830970871</v>
      </c>
      <c r="AD226" s="3">
        <v>27.88504537162677</v>
      </c>
      <c r="AE226" s="3">
        <v>51.651693797402366</v>
      </c>
    </row>
    <row r="227" spans="1:31" ht="13" x14ac:dyDescent="0.3">
      <c r="A227" s="13">
        <v>2015</v>
      </c>
      <c r="B227" s="13" t="s">
        <v>630</v>
      </c>
      <c r="C227" s="21" t="s">
        <v>217</v>
      </c>
      <c r="D227" s="2" t="str">
        <f t="shared" si="6"/>
        <v>M1</v>
      </c>
      <c r="E227" s="2" t="str">
        <f t="shared" si="7"/>
        <v>C10a_M1_10</v>
      </c>
      <c r="F227" s="21" t="s">
        <v>433</v>
      </c>
      <c r="G227" s="2">
        <v>2010</v>
      </c>
      <c r="H227" s="2" t="s">
        <v>731</v>
      </c>
      <c r="I227" s="4">
        <v>2.4</v>
      </c>
      <c r="J227" s="5">
        <v>0.14799999999999999</v>
      </c>
      <c r="K227" s="4">
        <v>0.7</v>
      </c>
      <c r="L227" s="4">
        <v>1</v>
      </c>
      <c r="M227" s="4">
        <v>0.15</v>
      </c>
      <c r="N227" s="4">
        <v>0.55200000000000005</v>
      </c>
      <c r="O227" s="4">
        <v>0.215</v>
      </c>
      <c r="P227" s="6">
        <v>25.98</v>
      </c>
      <c r="Q227" s="4">
        <v>51.13</v>
      </c>
      <c r="R227" s="4">
        <v>5.0999999999999996</v>
      </c>
      <c r="S227" s="7">
        <v>407.61</v>
      </c>
      <c r="T227" s="4">
        <v>17.73</v>
      </c>
      <c r="U227" s="4">
        <v>16.355035999999998</v>
      </c>
      <c r="V227" s="8">
        <v>88.215939215667902</v>
      </c>
      <c r="W227" s="8">
        <v>86.300866830263772</v>
      </c>
      <c r="X227" s="8">
        <v>82.35294117647058</v>
      </c>
      <c r="Y227" s="8">
        <v>78.94736842105263</v>
      </c>
      <c r="Z227" s="8">
        <v>92.000000000000014</v>
      </c>
      <c r="AA227" s="8">
        <v>173.2</v>
      </c>
      <c r="AB227" s="9">
        <v>80.15886133495701</v>
      </c>
      <c r="AC227" s="9">
        <v>15.414201535741526</v>
      </c>
      <c r="AD227" s="3">
        <v>22.334166180857888</v>
      </c>
      <c r="AE227" s="3">
        <v>62.251632283400582</v>
      </c>
    </row>
    <row r="228" spans="1:31" ht="13" x14ac:dyDescent="0.3">
      <c r="A228" s="13">
        <v>2015</v>
      </c>
      <c r="B228" s="13" t="s">
        <v>630</v>
      </c>
      <c r="C228" s="21" t="s">
        <v>218</v>
      </c>
      <c r="D228" s="2" t="str">
        <f t="shared" si="6"/>
        <v>M1</v>
      </c>
      <c r="E228" s="2" t="str">
        <f t="shared" si="7"/>
        <v>C10b_M1_10</v>
      </c>
      <c r="F228" s="21" t="s">
        <v>434</v>
      </c>
      <c r="G228" s="21">
        <v>2010</v>
      </c>
      <c r="H228" s="2" t="s">
        <v>718</v>
      </c>
      <c r="I228" s="4">
        <v>2.5299999999999998</v>
      </c>
      <c r="J228" s="5">
        <v>0.159</v>
      </c>
      <c r="K228" s="4">
        <v>0.85</v>
      </c>
      <c r="L228" s="4">
        <v>1.02</v>
      </c>
      <c r="M228" s="4">
        <v>0.17</v>
      </c>
      <c r="N228" s="4">
        <v>0.51200000000000001</v>
      </c>
      <c r="O228" s="4">
        <v>0.20899999999999999</v>
      </c>
      <c r="P228" s="6">
        <v>15.36</v>
      </c>
      <c r="Q228" s="4">
        <v>59.47</v>
      </c>
      <c r="R228" s="4">
        <v>5.24</v>
      </c>
      <c r="S228" s="7">
        <v>333.65</v>
      </c>
      <c r="T228" s="4">
        <v>18.829999999999998</v>
      </c>
      <c r="U228" s="4">
        <v>16.342542999999999</v>
      </c>
      <c r="V228" s="8">
        <v>92.994302589849909</v>
      </c>
      <c r="W228" s="8">
        <v>92.715120446026617</v>
      </c>
      <c r="X228" s="8">
        <v>100</v>
      </c>
      <c r="Y228" s="8">
        <v>89.473684210526315</v>
      </c>
      <c r="Z228" s="8">
        <v>85.333333333333343</v>
      </c>
      <c r="AA228" s="8">
        <v>102.4</v>
      </c>
      <c r="AB228" s="9">
        <v>86.640628920512967</v>
      </c>
      <c r="AC228" s="9">
        <v>16.162503743784079</v>
      </c>
      <c r="AD228" s="3">
        <v>25.091150313240245</v>
      </c>
      <c r="AE228" s="3">
        <v>58.746345942975672</v>
      </c>
    </row>
    <row r="229" spans="1:31" ht="13" x14ac:dyDescent="0.3">
      <c r="A229" s="13">
        <v>2015</v>
      </c>
      <c r="B229" s="13" t="s">
        <v>630</v>
      </c>
      <c r="C229" s="21" t="s">
        <v>219</v>
      </c>
      <c r="D229" s="2" t="str">
        <f t="shared" si="6"/>
        <v>M2</v>
      </c>
      <c r="E229" s="2" t="str">
        <f t="shared" si="7"/>
        <v>C10b_M2_10</v>
      </c>
      <c r="F229" s="21" t="s">
        <v>434</v>
      </c>
      <c r="G229" s="21">
        <v>2010</v>
      </c>
      <c r="H229" s="2" t="s">
        <v>718</v>
      </c>
      <c r="I229" s="4">
        <v>2.41</v>
      </c>
      <c r="J229" s="5">
        <v>0.154</v>
      </c>
      <c r="K229" s="4">
        <v>0.75</v>
      </c>
      <c r="L229" s="4">
        <v>1.02</v>
      </c>
      <c r="M229" s="4">
        <v>0.23</v>
      </c>
      <c r="N229" s="4">
        <v>0.48299999999999998</v>
      </c>
      <c r="O229" s="4">
        <v>0.193</v>
      </c>
      <c r="P229" s="6">
        <v>20.38</v>
      </c>
      <c r="Q229" s="4">
        <v>58.25</v>
      </c>
      <c r="R229" s="4">
        <v>4.88</v>
      </c>
      <c r="S229" s="7">
        <v>354.53</v>
      </c>
      <c r="T229" s="4">
        <v>17.7</v>
      </c>
      <c r="U229" s="4">
        <v>16.342542999999999</v>
      </c>
      <c r="V229" s="8">
        <v>88.583505629066522</v>
      </c>
      <c r="W229" s="8">
        <v>89.799550620679867</v>
      </c>
      <c r="X229" s="8">
        <v>88.235294117647058</v>
      </c>
      <c r="Y229" s="8">
        <v>121.05263157894737</v>
      </c>
      <c r="Z229" s="8">
        <v>80.5</v>
      </c>
      <c r="AA229" s="8">
        <v>135.86666666666667</v>
      </c>
      <c r="AB229" s="9">
        <v>89.025423537450067</v>
      </c>
      <c r="AC229" s="9">
        <v>21.281150388368015</v>
      </c>
      <c r="AD229" s="3">
        <v>21.546188622939042</v>
      </c>
      <c r="AE229" s="3">
        <v>57.17266098869294</v>
      </c>
    </row>
    <row r="230" spans="1:31" ht="13" x14ac:dyDescent="0.3">
      <c r="A230" s="13">
        <v>2015</v>
      </c>
      <c r="B230" s="13" t="s">
        <v>630</v>
      </c>
      <c r="C230" s="21" t="s">
        <v>220</v>
      </c>
      <c r="D230" s="2" t="str">
        <f t="shared" si="6"/>
        <v>M1</v>
      </c>
      <c r="E230" s="2" t="str">
        <f t="shared" si="7"/>
        <v>C10c_M1_10</v>
      </c>
      <c r="F230" s="21" t="s">
        <v>435</v>
      </c>
      <c r="G230" s="21">
        <v>2010</v>
      </c>
      <c r="H230" s="2" t="s">
        <v>730</v>
      </c>
      <c r="I230" s="4">
        <v>2.57</v>
      </c>
      <c r="J230" s="5">
        <v>0.16400000000000001</v>
      </c>
      <c r="K230" s="4">
        <v>0.85</v>
      </c>
      <c r="L230" s="4">
        <v>1.03</v>
      </c>
      <c r="M230" s="4">
        <v>0.19</v>
      </c>
      <c r="N230" s="4">
        <v>0.54</v>
      </c>
      <c r="O230" s="4">
        <v>0.20699999999999999</v>
      </c>
      <c r="P230" s="6">
        <v>19.329999999999998</v>
      </c>
      <c r="Q230" s="4">
        <v>62.56</v>
      </c>
      <c r="R230" s="4">
        <v>5.64</v>
      </c>
      <c r="S230" s="7">
        <v>377.65</v>
      </c>
      <c r="T230" s="4">
        <v>21.02</v>
      </c>
      <c r="U230" s="4">
        <v>22.363225</v>
      </c>
      <c r="V230" s="8">
        <v>94.464568243444376</v>
      </c>
      <c r="W230" s="8">
        <v>95.630690271373382</v>
      </c>
      <c r="X230" s="8">
        <v>100</v>
      </c>
      <c r="Y230" s="8">
        <v>100</v>
      </c>
      <c r="Z230" s="8">
        <v>90.000000000000014</v>
      </c>
      <c r="AA230" s="8">
        <v>128.86666666666667</v>
      </c>
      <c r="AB230" s="9">
        <v>88.787077374511057</v>
      </c>
      <c r="AC230" s="9">
        <v>17.627273938627358</v>
      </c>
      <c r="AD230" s="3">
        <v>24.484565859832511</v>
      </c>
      <c r="AE230" s="3">
        <v>57.888160201540138</v>
      </c>
    </row>
    <row r="231" spans="1:31" ht="13" x14ac:dyDescent="0.3">
      <c r="A231" s="13">
        <v>2015</v>
      </c>
      <c r="B231" s="13" t="s">
        <v>630</v>
      </c>
      <c r="C231" s="21" t="s">
        <v>226</v>
      </c>
      <c r="D231" s="2" t="str">
        <f t="shared" si="6"/>
        <v>M2</v>
      </c>
      <c r="E231" s="2" t="str">
        <f t="shared" si="7"/>
        <v>C05c_M2_11</v>
      </c>
      <c r="F231" s="21" t="s">
        <v>436</v>
      </c>
      <c r="G231" s="21">
        <v>2011</v>
      </c>
      <c r="H231" s="2" t="s">
        <v>744</v>
      </c>
      <c r="I231" s="4">
        <v>2.69</v>
      </c>
      <c r="J231" s="5">
        <v>0.158</v>
      </c>
      <c r="K231" s="4">
        <v>0.94</v>
      </c>
      <c r="L231" s="4">
        <v>1.1100000000000001</v>
      </c>
      <c r="M231" s="4">
        <v>0.17</v>
      </c>
      <c r="N231" s="4">
        <v>0.67900000000000005</v>
      </c>
      <c r="O231" s="4">
        <v>0.20399999999999999</v>
      </c>
      <c r="P231" s="6">
        <v>18.86</v>
      </c>
      <c r="Q231" s="4">
        <v>75.02</v>
      </c>
      <c r="R231" s="4">
        <v>5.46</v>
      </c>
      <c r="S231" s="7">
        <v>413.3</v>
      </c>
      <c r="T231" s="4">
        <v>15.45</v>
      </c>
      <c r="U231" s="4">
        <v>21.352879000000001</v>
      </c>
      <c r="V231" s="8">
        <v>97.434174970812833</v>
      </c>
      <c r="W231" s="8">
        <v>91.091050672701712</v>
      </c>
      <c r="X231" s="8">
        <v>110.58823529411765</v>
      </c>
      <c r="Y231" s="8">
        <v>89.473684210526315</v>
      </c>
      <c r="Z231" s="8">
        <v>113.16666666666669</v>
      </c>
      <c r="AA231" s="8">
        <v>125.73333333333332</v>
      </c>
      <c r="AB231" s="9">
        <v>93.433437165914754</v>
      </c>
      <c r="AC231" s="9">
        <v>14.987455580864031</v>
      </c>
      <c r="AD231" s="3">
        <v>25.730532286232581</v>
      </c>
      <c r="AE231" s="3">
        <v>59.282012132903375</v>
      </c>
    </row>
    <row r="232" spans="1:31" ht="13" x14ac:dyDescent="0.3">
      <c r="A232" s="13">
        <v>2015</v>
      </c>
      <c r="B232" s="13" t="s">
        <v>630</v>
      </c>
      <c r="C232" s="21" t="s">
        <v>233</v>
      </c>
      <c r="D232" s="2" t="str">
        <f t="shared" si="6"/>
        <v>M2</v>
      </c>
      <c r="E232" s="2" t="str">
        <f t="shared" si="7"/>
        <v>E05c_M2_11</v>
      </c>
      <c r="F232" s="21" t="s">
        <v>121</v>
      </c>
      <c r="G232" s="21">
        <v>2011</v>
      </c>
      <c r="H232" s="2" t="s">
        <v>748</v>
      </c>
      <c r="I232" s="4">
        <v>2.61</v>
      </c>
      <c r="J232" s="5">
        <v>0.16</v>
      </c>
      <c r="K232" s="4">
        <v>0.78</v>
      </c>
      <c r="L232" s="4">
        <v>0.97</v>
      </c>
      <c r="M232" s="4">
        <v>0.17</v>
      </c>
      <c r="N232" s="4">
        <v>0.622</v>
      </c>
      <c r="O232" s="4">
        <v>0.20200000000000001</v>
      </c>
      <c r="P232" s="6">
        <v>18.21</v>
      </c>
      <c r="Q232" s="4">
        <v>61.73</v>
      </c>
      <c r="R232" s="4">
        <v>5.78</v>
      </c>
      <c r="S232" s="7">
        <v>335.8</v>
      </c>
      <c r="T232" s="4">
        <v>18.079999999999998</v>
      </c>
      <c r="U232" s="4">
        <v>24.839365999999998</v>
      </c>
      <c r="V232" s="8">
        <v>94.536504339710589</v>
      </c>
      <c r="W232" s="8">
        <v>92.244101947039709</v>
      </c>
      <c r="X232" s="8">
        <v>91.764705882352942</v>
      </c>
      <c r="Y232" s="8">
        <v>89.473684210526315</v>
      </c>
      <c r="Z232" s="8">
        <v>103.66666666666666</v>
      </c>
      <c r="AA232" s="8">
        <v>121.39999999999999</v>
      </c>
      <c r="AB232" s="9">
        <v>82.355337610549768</v>
      </c>
      <c r="AC232" s="9">
        <v>17.003506146907167</v>
      </c>
      <c r="AD232" s="3">
        <v>24.222897608890229</v>
      </c>
      <c r="AE232" s="3">
        <v>58.773596244202594</v>
      </c>
    </row>
    <row r="233" spans="1:31" ht="13" x14ac:dyDescent="0.3">
      <c r="A233" s="13">
        <v>2015</v>
      </c>
      <c r="B233" s="13" t="s">
        <v>630</v>
      </c>
      <c r="C233" s="21" t="s">
        <v>95</v>
      </c>
      <c r="D233" s="2" t="str">
        <f t="shared" si="6"/>
        <v>M2</v>
      </c>
      <c r="E233" s="2" t="str">
        <f t="shared" si="7"/>
        <v>F05a_M2_11</v>
      </c>
      <c r="F233" s="21" t="s">
        <v>412</v>
      </c>
      <c r="G233" s="21">
        <v>2011</v>
      </c>
      <c r="H233" s="2" t="s">
        <v>749</v>
      </c>
      <c r="I233" s="4">
        <v>2.67</v>
      </c>
      <c r="J233" s="5">
        <v>0.16300000000000001</v>
      </c>
      <c r="K233" s="4">
        <v>0.82</v>
      </c>
      <c r="L233" s="4">
        <v>0.96</v>
      </c>
      <c r="M233" s="4">
        <v>0.17</v>
      </c>
      <c r="N233" s="4">
        <v>0.626</v>
      </c>
      <c r="O233" s="4">
        <v>0.20599999999999999</v>
      </c>
      <c r="P233" s="6">
        <v>15.87</v>
      </c>
      <c r="Q233" s="4">
        <v>54.3</v>
      </c>
      <c r="R233" s="4">
        <v>5.58</v>
      </c>
      <c r="S233" s="7">
        <v>311.60000000000002</v>
      </c>
      <c r="T233" s="4">
        <v>16.95</v>
      </c>
      <c r="U233" s="4">
        <v>23.805969000000001</v>
      </c>
      <c r="V233" s="8">
        <v>96.709757313037287</v>
      </c>
      <c r="W233" s="8">
        <v>93.973678858546705</v>
      </c>
      <c r="X233" s="8">
        <v>96.470588235294116</v>
      </c>
      <c r="Y233" s="8">
        <v>89.473684210526315</v>
      </c>
      <c r="Z233" s="8">
        <v>104.33333333333334</v>
      </c>
      <c r="AA233" s="8">
        <v>105.80000000000001</v>
      </c>
      <c r="AB233" s="9">
        <v>82.879353517355085</v>
      </c>
      <c r="AC233" s="9">
        <v>16.895999182695924</v>
      </c>
      <c r="AD233" s="3">
        <v>25.304090967940628</v>
      </c>
      <c r="AE233" s="3">
        <v>57.799909849363438</v>
      </c>
    </row>
    <row r="234" spans="1:31" ht="13" x14ac:dyDescent="0.3">
      <c r="A234" s="13">
        <v>2015</v>
      </c>
      <c r="B234" s="13" t="s">
        <v>630</v>
      </c>
      <c r="C234" s="21" t="s">
        <v>256</v>
      </c>
      <c r="D234" s="2" t="str">
        <f t="shared" si="6"/>
        <v>M1</v>
      </c>
      <c r="E234" s="2" t="str">
        <f t="shared" si="7"/>
        <v>H09b_M1_11</v>
      </c>
      <c r="F234" s="21" t="s">
        <v>215</v>
      </c>
      <c r="G234" s="21">
        <v>2011</v>
      </c>
      <c r="H234" s="2" t="s">
        <v>740</v>
      </c>
      <c r="I234" s="4">
        <v>2.75</v>
      </c>
      <c r="J234" s="5">
        <v>0.16200000000000001</v>
      </c>
      <c r="K234" s="4">
        <v>0.98</v>
      </c>
      <c r="L234" s="4">
        <v>0.87</v>
      </c>
      <c r="M234" s="4">
        <v>0.21</v>
      </c>
      <c r="N234" s="4">
        <v>0.502</v>
      </c>
      <c r="O234" s="4">
        <v>0.215</v>
      </c>
      <c r="P234" s="6">
        <v>25.51</v>
      </c>
      <c r="Q234" s="4">
        <v>65.53</v>
      </c>
      <c r="R234" s="4">
        <v>5.36</v>
      </c>
      <c r="S234" s="7">
        <v>627.65</v>
      </c>
      <c r="T234" s="4">
        <v>17.600000000000001</v>
      </c>
      <c r="U234" s="4">
        <v>20.515568999999999</v>
      </c>
      <c r="V234" s="8">
        <v>99.607427944139516</v>
      </c>
      <c r="W234" s="8">
        <v>93.397153221377707</v>
      </c>
      <c r="X234" s="8">
        <v>115.29411764705881</v>
      </c>
      <c r="Y234" s="8">
        <v>110.52631578947367</v>
      </c>
      <c r="Z234" s="8">
        <v>83.666666666666671</v>
      </c>
      <c r="AA234" s="8">
        <v>170.06666666666666</v>
      </c>
      <c r="AB234" s="9">
        <v>85.775300080516644</v>
      </c>
      <c r="AC234" s="9">
        <v>20.166863645663177</v>
      </c>
      <c r="AD234" s="3">
        <v>29.220461596052118</v>
      </c>
      <c r="AE234" s="3">
        <v>50.612674758284705</v>
      </c>
    </row>
    <row r="235" spans="1:31" ht="13" x14ac:dyDescent="0.3">
      <c r="A235" s="13">
        <v>2015</v>
      </c>
      <c r="B235" s="13" t="s">
        <v>630</v>
      </c>
      <c r="C235" s="21" t="s">
        <v>257</v>
      </c>
      <c r="D235" s="2" t="str">
        <f t="shared" si="6"/>
        <v>M2</v>
      </c>
      <c r="E235" s="2" t="str">
        <f t="shared" si="7"/>
        <v>H09b_M2_11</v>
      </c>
      <c r="F235" s="21" t="s">
        <v>215</v>
      </c>
      <c r="G235" s="21">
        <v>2011</v>
      </c>
      <c r="H235" s="2" t="s">
        <v>740</v>
      </c>
      <c r="I235" s="4">
        <v>2.67</v>
      </c>
      <c r="J235" s="5">
        <v>0.158</v>
      </c>
      <c r="K235" s="4">
        <v>1.07</v>
      </c>
      <c r="L235" s="4">
        <v>0.75</v>
      </c>
      <c r="M235" s="4">
        <v>0.23</v>
      </c>
      <c r="N235" s="4">
        <v>0.56399999999999995</v>
      </c>
      <c r="O235" s="4">
        <v>0.19500000000000001</v>
      </c>
      <c r="P235" s="6">
        <v>16.12</v>
      </c>
      <c r="Q235" s="4">
        <v>59.23</v>
      </c>
      <c r="R235" s="4">
        <v>6.16</v>
      </c>
      <c r="S235" s="7">
        <v>395.97</v>
      </c>
      <c r="T235" s="4">
        <v>17.77</v>
      </c>
      <c r="U235" s="4">
        <v>20.515568999999999</v>
      </c>
      <c r="V235" s="8">
        <v>96.709757313037287</v>
      </c>
      <c r="W235" s="8">
        <v>91.091050672701712</v>
      </c>
      <c r="X235" s="8">
        <v>125.88235294117649</v>
      </c>
      <c r="Y235" s="8">
        <v>121.05263157894737</v>
      </c>
      <c r="Z235" s="8">
        <v>94</v>
      </c>
      <c r="AA235" s="8">
        <v>107.46666666666667</v>
      </c>
      <c r="AB235" s="9">
        <v>83.736512867740899</v>
      </c>
      <c r="AC235" s="9">
        <v>22.625296442437651</v>
      </c>
      <c r="AD235" s="3">
        <v>32.680760116532475</v>
      </c>
      <c r="AE235" s="3">
        <v>44.693943441029859</v>
      </c>
    </row>
    <row r="236" spans="1:31" ht="13" x14ac:dyDescent="0.3">
      <c r="A236" s="13">
        <v>2015</v>
      </c>
      <c r="B236" s="13" t="s">
        <v>630</v>
      </c>
      <c r="C236" s="21" t="s">
        <v>258</v>
      </c>
      <c r="D236" s="2" t="str">
        <f t="shared" si="6"/>
        <v>M1</v>
      </c>
      <c r="E236" s="2" t="str">
        <f t="shared" si="7"/>
        <v>H09c_M1_11</v>
      </c>
      <c r="F236" s="21" t="s">
        <v>216</v>
      </c>
      <c r="G236" s="21">
        <v>2011</v>
      </c>
      <c r="H236" s="2" t="s">
        <v>763</v>
      </c>
      <c r="I236" s="4">
        <v>2.7</v>
      </c>
      <c r="J236" s="5">
        <v>0.161</v>
      </c>
      <c r="K236" s="4">
        <v>0.9</v>
      </c>
      <c r="L236" s="4">
        <v>0.78</v>
      </c>
      <c r="M236" s="4">
        <v>0.2</v>
      </c>
      <c r="N236" s="4">
        <v>0.51100000000000001</v>
      </c>
      <c r="O236" s="4">
        <v>0.20399999999999999</v>
      </c>
      <c r="P236" s="6">
        <v>17.05</v>
      </c>
      <c r="Q236" s="4">
        <v>65.56</v>
      </c>
      <c r="R236" s="4">
        <v>5.91</v>
      </c>
      <c r="S236" s="7">
        <v>442.59</v>
      </c>
      <c r="T236" s="4">
        <v>15.09</v>
      </c>
      <c r="U236" s="4">
        <v>20.648551000000001</v>
      </c>
      <c r="V236" s="8">
        <v>97.796383799700621</v>
      </c>
      <c r="W236" s="8">
        <v>92.820627584208708</v>
      </c>
      <c r="X236" s="8">
        <v>105.88235294117648</v>
      </c>
      <c r="Y236" s="8">
        <v>105.26315789473684</v>
      </c>
      <c r="Z236" s="8">
        <v>85.166666666666671</v>
      </c>
      <c r="AA236" s="8">
        <v>113.66666666666667</v>
      </c>
      <c r="AB236" s="9">
        <v>78.414523081823148</v>
      </c>
      <c r="AC236" s="9">
        <v>21.009455815615372</v>
      </c>
      <c r="AD236" s="3">
        <v>29.354132255935241</v>
      </c>
      <c r="AE236" s="3">
        <v>49.636411928449384</v>
      </c>
    </row>
    <row r="237" spans="1:31" ht="13" x14ac:dyDescent="0.3">
      <c r="A237" s="13">
        <v>2015</v>
      </c>
      <c r="B237" s="13" t="s">
        <v>630</v>
      </c>
      <c r="C237" s="21" t="s">
        <v>259</v>
      </c>
      <c r="D237" s="2" t="str">
        <f t="shared" si="6"/>
        <v>M2</v>
      </c>
      <c r="E237" s="2" t="str">
        <f t="shared" si="7"/>
        <v>H09c_M2_11</v>
      </c>
      <c r="F237" s="21" t="s">
        <v>216</v>
      </c>
      <c r="G237" s="21">
        <v>2011</v>
      </c>
      <c r="H237" s="2" t="s">
        <v>763</v>
      </c>
      <c r="I237" s="4">
        <v>2.5</v>
      </c>
      <c r="J237" s="5">
        <v>0.154</v>
      </c>
      <c r="K237" s="4">
        <v>0.82</v>
      </c>
      <c r="L237" s="4">
        <v>0.82</v>
      </c>
      <c r="M237" s="4">
        <v>0.23</v>
      </c>
      <c r="N237" s="4">
        <v>0.58099999999999996</v>
      </c>
      <c r="O237" s="4">
        <v>0.193</v>
      </c>
      <c r="P237" s="6">
        <v>17.7</v>
      </c>
      <c r="Q237" s="4">
        <v>58.04</v>
      </c>
      <c r="R237" s="4">
        <v>5.88</v>
      </c>
      <c r="S237" s="7">
        <v>425.07</v>
      </c>
      <c r="T237" s="4">
        <v>17.010000000000002</v>
      </c>
      <c r="U237" s="4">
        <v>20.648551000000001</v>
      </c>
      <c r="V237" s="8">
        <v>90.552207221945011</v>
      </c>
      <c r="W237" s="8">
        <v>88.784948124025718</v>
      </c>
      <c r="X237" s="8">
        <v>96.470588235294116</v>
      </c>
      <c r="Y237" s="8">
        <v>121.05263157894737</v>
      </c>
      <c r="Z237" s="8">
        <v>96.833333333333329</v>
      </c>
      <c r="AA237" s="8">
        <v>118</v>
      </c>
      <c r="AB237" s="9">
        <v>80.835664947213644</v>
      </c>
      <c r="AC237" s="9">
        <v>23.437222022306592</v>
      </c>
      <c r="AD237" s="3">
        <v>25.943829399272506</v>
      </c>
      <c r="AE237" s="3">
        <v>50.618948578420905</v>
      </c>
    </row>
    <row r="238" spans="1:31" ht="13" x14ac:dyDescent="0.3">
      <c r="A238" s="13">
        <v>2015</v>
      </c>
      <c r="B238" s="13" t="s">
        <v>630</v>
      </c>
      <c r="C238" s="21" t="s">
        <v>262</v>
      </c>
      <c r="D238" s="2" t="str">
        <f t="shared" si="6"/>
        <v>M2</v>
      </c>
      <c r="E238" s="2" t="str">
        <f t="shared" si="7"/>
        <v>I09a_M2_11</v>
      </c>
      <c r="F238" s="21" t="s">
        <v>510</v>
      </c>
      <c r="G238" s="21">
        <v>2011</v>
      </c>
      <c r="H238" s="2" t="s">
        <v>773</v>
      </c>
      <c r="I238" s="4">
        <v>2.8</v>
      </c>
      <c r="J238" s="5">
        <v>0.16900000000000001</v>
      </c>
      <c r="K238" s="4">
        <v>0.88</v>
      </c>
      <c r="L238" s="4">
        <v>1.02</v>
      </c>
      <c r="M238" s="4">
        <v>0.27</v>
      </c>
      <c r="N238" s="4">
        <v>0.503</v>
      </c>
      <c r="O238" s="4">
        <v>0.21199999999999999</v>
      </c>
      <c r="P238" s="6">
        <v>18.96</v>
      </c>
      <c r="Q238" s="4">
        <v>68.569999999999993</v>
      </c>
      <c r="R238" s="4">
        <v>6.87</v>
      </c>
      <c r="S238" s="7">
        <v>498.68</v>
      </c>
      <c r="T238" s="4">
        <v>17.71</v>
      </c>
      <c r="U238" s="4">
        <v>14.73222</v>
      </c>
      <c r="V238" s="8">
        <v>101.41847208857841</v>
      </c>
      <c r="W238" s="8">
        <v>97.432832681560697</v>
      </c>
      <c r="X238" s="8">
        <v>103.5294117647059</v>
      </c>
      <c r="Y238" s="8">
        <v>142.10526315789474</v>
      </c>
      <c r="Z238" s="8">
        <v>83.833333333333343</v>
      </c>
      <c r="AA238" s="8">
        <v>126.4</v>
      </c>
      <c r="AB238" s="9">
        <v>95.645124637573517</v>
      </c>
      <c r="AC238" s="9">
        <v>23.253173925113504</v>
      </c>
      <c r="AD238" s="3">
        <v>23.531145938881554</v>
      </c>
      <c r="AE238" s="3">
        <v>53.215680136004941</v>
      </c>
    </row>
    <row r="239" spans="1:31" ht="13" x14ac:dyDescent="0.3">
      <c r="A239" s="13">
        <v>2015</v>
      </c>
      <c r="B239" s="13" t="s">
        <v>630</v>
      </c>
      <c r="C239" s="21" t="s">
        <v>264</v>
      </c>
      <c r="D239" s="2" t="str">
        <f t="shared" si="6"/>
        <v>Am</v>
      </c>
      <c r="E239" s="2" t="str">
        <f t="shared" si="7"/>
        <v>H10a_Am_11</v>
      </c>
      <c r="F239" s="21" t="s">
        <v>449</v>
      </c>
      <c r="G239" s="21">
        <v>2011</v>
      </c>
      <c r="H239" s="2" t="s">
        <v>764</v>
      </c>
      <c r="I239" s="4">
        <v>2.0099999999999998</v>
      </c>
      <c r="J239" s="5">
        <v>0.13100000000000001</v>
      </c>
      <c r="K239" s="4">
        <v>0.88</v>
      </c>
      <c r="L239" s="4">
        <v>0.92</v>
      </c>
      <c r="M239" s="4">
        <v>0.28000000000000003</v>
      </c>
      <c r="N239" s="4">
        <v>0.60599999999999998</v>
      </c>
      <c r="O239" s="4">
        <v>0.16900000000000001</v>
      </c>
      <c r="P239" s="6">
        <v>19.850000000000001</v>
      </c>
      <c r="Q239" s="4">
        <v>55.7</v>
      </c>
      <c r="R239" s="4">
        <v>6.79</v>
      </c>
      <c r="S239" s="7">
        <v>305.25</v>
      </c>
      <c r="T239" s="4">
        <v>16.440000000000001</v>
      </c>
      <c r="U239" s="4">
        <v>10.390586000000001</v>
      </c>
      <c r="V239" s="8">
        <v>72.803974606443788</v>
      </c>
      <c r="W239" s="8">
        <v>75.524858469138763</v>
      </c>
      <c r="X239" s="8">
        <v>103.5294117647059</v>
      </c>
      <c r="Y239" s="8">
        <v>147.36842105263159</v>
      </c>
      <c r="Z239" s="8">
        <v>101</v>
      </c>
      <c r="AA239" s="8">
        <v>132.33333333333334</v>
      </c>
      <c r="AB239" s="9">
        <v>91.478827906488732</v>
      </c>
      <c r="AC239" s="9">
        <v>25.212664984556092</v>
      </c>
      <c r="AD239" s="3">
        <v>24.602844589240924</v>
      </c>
      <c r="AE239" s="3">
        <v>50.184490426202977</v>
      </c>
    </row>
    <row r="240" spans="1:31" ht="13" x14ac:dyDescent="0.3">
      <c r="A240" s="13">
        <v>2015</v>
      </c>
      <c r="B240" s="13" t="s">
        <v>630</v>
      </c>
      <c r="C240" s="21" t="s">
        <v>265</v>
      </c>
      <c r="D240" s="2" t="str">
        <f t="shared" si="6"/>
        <v>Br</v>
      </c>
      <c r="E240" s="2" t="str">
        <f t="shared" si="7"/>
        <v>H10a_Br_11</v>
      </c>
      <c r="F240" s="21" t="s">
        <v>449</v>
      </c>
      <c r="G240" s="21">
        <v>2011</v>
      </c>
      <c r="H240" s="2" t="s">
        <v>764</v>
      </c>
      <c r="I240" s="4">
        <v>2.21</v>
      </c>
      <c r="J240" s="5">
        <v>0.14000000000000001</v>
      </c>
      <c r="K240" s="4">
        <v>0.88</v>
      </c>
      <c r="L240" s="4">
        <v>0.85</v>
      </c>
      <c r="M240" s="4">
        <v>0.26</v>
      </c>
      <c r="N240" s="4">
        <v>0.76500000000000001</v>
      </c>
      <c r="O240" s="4">
        <v>0.18</v>
      </c>
      <c r="P240" s="6">
        <v>35.130000000000003</v>
      </c>
      <c r="Q240" s="4">
        <v>66.12</v>
      </c>
      <c r="R240" s="4">
        <v>6.72</v>
      </c>
      <c r="S240" s="7">
        <v>308.11</v>
      </c>
      <c r="T240" s="4">
        <v>15.14</v>
      </c>
      <c r="U240" s="4">
        <v>10.390586000000001</v>
      </c>
      <c r="V240" s="8">
        <v>80.048151184199384</v>
      </c>
      <c r="W240" s="8">
        <v>80.713589203659751</v>
      </c>
      <c r="X240" s="8">
        <v>103.5294117647059</v>
      </c>
      <c r="Y240" s="8">
        <v>136.84210526315789</v>
      </c>
      <c r="Z240" s="8">
        <v>127.50000000000001</v>
      </c>
      <c r="AA240" s="8">
        <v>234.20000000000002</v>
      </c>
      <c r="AB240" s="9">
        <v>86.338367476442713</v>
      </c>
      <c r="AC240" s="9">
        <v>24.805662395359789</v>
      </c>
      <c r="AD240" s="3">
        <v>26.067662060014531</v>
      </c>
      <c r="AE240" s="3">
        <v>49.126675544625691</v>
      </c>
    </row>
    <row r="241" spans="1:31" ht="13" x14ac:dyDescent="0.3">
      <c r="A241" s="13">
        <v>2015</v>
      </c>
      <c r="B241" s="13" t="s">
        <v>630</v>
      </c>
      <c r="C241" s="21" t="s">
        <v>266</v>
      </c>
      <c r="D241" s="2" t="str">
        <f t="shared" si="6"/>
        <v>Co</v>
      </c>
      <c r="E241" s="2" t="str">
        <f t="shared" si="7"/>
        <v>H10b_Co_11</v>
      </c>
      <c r="F241" s="21" t="s">
        <v>450</v>
      </c>
      <c r="G241" s="21">
        <v>2011</v>
      </c>
      <c r="H241" s="2" t="s">
        <v>741</v>
      </c>
      <c r="I241" s="4">
        <v>2.27</v>
      </c>
      <c r="J241" s="5">
        <v>0.14199999999999999</v>
      </c>
      <c r="K241" s="4">
        <v>0.84</v>
      </c>
      <c r="L241" s="4">
        <v>0.8</v>
      </c>
      <c r="M241" s="4">
        <v>0.21</v>
      </c>
      <c r="N241" s="4">
        <v>0.61799999999999999</v>
      </c>
      <c r="O241" s="4">
        <v>0.17199999999999999</v>
      </c>
      <c r="P241" s="6">
        <v>23.43</v>
      </c>
      <c r="Q241" s="4">
        <v>59.65</v>
      </c>
      <c r="R241" s="4">
        <v>6.14</v>
      </c>
      <c r="S241" s="7">
        <v>320.38</v>
      </c>
      <c r="T241" s="4">
        <v>13.58</v>
      </c>
      <c r="U241" s="4">
        <v>15.871732</v>
      </c>
      <c r="V241" s="8">
        <v>82.221404157526081</v>
      </c>
      <c r="W241" s="8">
        <v>81.866640477997734</v>
      </c>
      <c r="X241" s="8">
        <v>98.82352941176471</v>
      </c>
      <c r="Y241" s="8">
        <v>110.52631578947367</v>
      </c>
      <c r="Z241" s="8">
        <v>103</v>
      </c>
      <c r="AA241" s="8">
        <v>156.20000000000002</v>
      </c>
      <c r="AB241" s="9">
        <v>78.701723448614231</v>
      </c>
      <c r="AC241" s="9">
        <v>21.979426943795591</v>
      </c>
      <c r="AD241" s="3">
        <v>27.297211570094987</v>
      </c>
      <c r="AE241" s="3">
        <v>50.723361486109418</v>
      </c>
    </row>
    <row r="242" spans="1:31" ht="13" x14ac:dyDescent="0.3">
      <c r="A242" s="13">
        <v>2015</v>
      </c>
      <c r="B242" s="13" t="s">
        <v>630</v>
      </c>
      <c r="C242" s="21" t="s">
        <v>267</v>
      </c>
      <c r="D242" s="2" t="str">
        <f t="shared" si="6"/>
        <v>M1</v>
      </c>
      <c r="E242" s="2" t="str">
        <f t="shared" si="7"/>
        <v>H10c_M1_11</v>
      </c>
      <c r="F242" s="21" t="s">
        <v>395</v>
      </c>
      <c r="G242" s="21">
        <v>2011</v>
      </c>
      <c r="H242" s="2" t="s">
        <v>774</v>
      </c>
      <c r="I242" s="4">
        <v>2.38</v>
      </c>
      <c r="J242" s="5">
        <v>0.14899999999999999</v>
      </c>
      <c r="K242" s="4">
        <v>1</v>
      </c>
      <c r="L242" s="4">
        <v>0.81</v>
      </c>
      <c r="M242" s="4">
        <v>0.28000000000000003</v>
      </c>
      <c r="N242" s="4">
        <v>0.70799999999999996</v>
      </c>
      <c r="O242" s="4">
        <v>0.18</v>
      </c>
      <c r="P242" s="6">
        <v>15.95</v>
      </c>
      <c r="Q242" s="4">
        <v>68.67</v>
      </c>
      <c r="R242" s="4">
        <v>5.98</v>
      </c>
      <c r="S242" s="7">
        <v>371.21</v>
      </c>
      <c r="T242" s="4">
        <v>17.07</v>
      </c>
      <c r="U242" s="4">
        <v>15.793488</v>
      </c>
      <c r="V242" s="8">
        <v>86.205701275291659</v>
      </c>
      <c r="W242" s="8">
        <v>85.902319938180725</v>
      </c>
      <c r="X242" s="8">
        <v>117.64705882352942</v>
      </c>
      <c r="Y242" s="8">
        <v>147.36842105263159</v>
      </c>
      <c r="Z242" s="8">
        <v>118</v>
      </c>
      <c r="AA242" s="8">
        <v>106.33333333333333</v>
      </c>
      <c r="AB242" s="9">
        <v>89.058859658840802</v>
      </c>
      <c r="AC242" s="9">
        <v>25.8977607620558</v>
      </c>
      <c r="AD242" s="3">
        <v>28.717465806663988</v>
      </c>
      <c r="AE242" s="3">
        <v>45.384773431280216</v>
      </c>
    </row>
    <row r="243" spans="1:31" ht="13" x14ac:dyDescent="0.3">
      <c r="A243" s="13">
        <v>2015</v>
      </c>
      <c r="B243" s="13" t="s">
        <v>630</v>
      </c>
      <c r="C243" s="21" t="s">
        <v>268</v>
      </c>
      <c r="D243" s="2" t="str">
        <f t="shared" si="6"/>
        <v>M1</v>
      </c>
      <c r="E243" s="2" t="str">
        <f t="shared" si="7"/>
        <v>I10a_M1_11</v>
      </c>
      <c r="F243" s="21" t="s">
        <v>451</v>
      </c>
      <c r="G243" s="21">
        <v>2011</v>
      </c>
      <c r="H243" s="2" t="s">
        <v>771</v>
      </c>
      <c r="I243" s="4">
        <v>2.46</v>
      </c>
      <c r="J243" s="5">
        <v>0.158</v>
      </c>
      <c r="K243" s="4">
        <v>1.08</v>
      </c>
      <c r="L243" s="4">
        <v>0.64</v>
      </c>
      <c r="M243" s="4">
        <v>0.21</v>
      </c>
      <c r="N243" s="4">
        <v>0.56100000000000005</v>
      </c>
      <c r="O243" s="4">
        <v>0.182</v>
      </c>
      <c r="P243" s="6">
        <v>15.91</v>
      </c>
      <c r="Q243" s="4">
        <v>63.41</v>
      </c>
      <c r="R243" s="4">
        <v>6.33</v>
      </c>
      <c r="S243" s="7">
        <v>381.71</v>
      </c>
      <c r="T243" s="4">
        <v>17.53</v>
      </c>
      <c r="U243" s="4">
        <v>18.798089999999998</v>
      </c>
      <c r="V243" s="8">
        <v>89.103371906393889</v>
      </c>
      <c r="W243" s="8">
        <v>91.091050672701712</v>
      </c>
      <c r="X243" s="8">
        <v>127.05882352941178</v>
      </c>
      <c r="Y243" s="8">
        <v>110.52631578947367</v>
      </c>
      <c r="Z243" s="8">
        <v>93.500000000000014</v>
      </c>
      <c r="AA243" s="8">
        <v>106.06666666666666</v>
      </c>
      <c r="AB243" s="9">
        <v>76.855798929366287</v>
      </c>
      <c r="AC243" s="9">
        <v>22.507329375098905</v>
      </c>
      <c r="AD243" s="3">
        <v>35.939361454487496</v>
      </c>
      <c r="AE243" s="3">
        <v>41.553309170413584</v>
      </c>
    </row>
    <row r="244" spans="1:31" ht="13" x14ac:dyDescent="0.3">
      <c r="A244" s="13">
        <v>2015</v>
      </c>
      <c r="B244" s="13" t="s">
        <v>630</v>
      </c>
      <c r="C244" s="21" t="s">
        <v>269</v>
      </c>
      <c r="D244" s="2" t="str">
        <f t="shared" si="6"/>
        <v>M1</v>
      </c>
      <c r="E244" s="2" t="str">
        <f t="shared" si="7"/>
        <v>I10b_M1_11</v>
      </c>
      <c r="F244" s="21" t="s">
        <v>452</v>
      </c>
      <c r="G244" s="21">
        <v>2011</v>
      </c>
      <c r="H244" s="2" t="s">
        <v>770</v>
      </c>
      <c r="I244" s="4">
        <v>2.61</v>
      </c>
      <c r="J244" s="5">
        <v>0.161</v>
      </c>
      <c r="K244" s="4">
        <v>1.01</v>
      </c>
      <c r="L244" s="4">
        <v>0.69</v>
      </c>
      <c r="M244" s="4">
        <v>0.2</v>
      </c>
      <c r="N244" s="4">
        <v>0.50800000000000001</v>
      </c>
      <c r="O244" s="4">
        <v>0.19800000000000001</v>
      </c>
      <c r="P244" s="6">
        <v>28.47</v>
      </c>
      <c r="Q244" s="4">
        <v>63.53</v>
      </c>
      <c r="R244" s="4">
        <v>6.5</v>
      </c>
      <c r="S244" s="7">
        <v>611.42999999999995</v>
      </c>
      <c r="T244" s="4">
        <v>17.04</v>
      </c>
      <c r="U244" s="4">
        <v>18.088916999999999</v>
      </c>
      <c r="V244" s="8">
        <v>94.536504339710589</v>
      </c>
      <c r="W244" s="8">
        <v>92.820627584208708</v>
      </c>
      <c r="X244" s="8">
        <v>118.82352941176471</v>
      </c>
      <c r="Y244" s="8">
        <v>105.26315789473684</v>
      </c>
      <c r="Z244" s="8">
        <v>84.666666666666671</v>
      </c>
      <c r="AA244" s="8">
        <v>189.79999999999998</v>
      </c>
      <c r="AB244" s="9">
        <v>76.736804350487859</v>
      </c>
      <c r="AC244" s="9">
        <v>21.468791565329777</v>
      </c>
      <c r="AD244" s="3">
        <v>33.66207684132155</v>
      </c>
      <c r="AE244" s="3">
        <v>44.869131593348669</v>
      </c>
    </row>
    <row r="245" spans="1:31" ht="13" x14ac:dyDescent="0.3">
      <c r="A245" s="13">
        <v>2015</v>
      </c>
      <c r="B245" s="13" t="s">
        <v>630</v>
      </c>
      <c r="C245" s="21" t="s">
        <v>270</v>
      </c>
      <c r="D245" s="2" t="str">
        <f t="shared" si="6"/>
        <v>M1</v>
      </c>
      <c r="E245" s="2" t="str">
        <f t="shared" si="7"/>
        <v>I10c_M1_11</v>
      </c>
      <c r="F245" s="21" t="s">
        <v>453</v>
      </c>
      <c r="G245" s="21">
        <v>2011</v>
      </c>
      <c r="H245" s="2" t="s">
        <v>772</v>
      </c>
      <c r="I245" s="4">
        <v>2.64</v>
      </c>
      <c r="J245" s="5">
        <v>0.159</v>
      </c>
      <c r="K245" s="4">
        <v>0.92</v>
      </c>
      <c r="L245" s="4">
        <v>0.78</v>
      </c>
      <c r="M245" s="4">
        <v>0.2</v>
      </c>
      <c r="N245" s="4">
        <v>0.51800000000000002</v>
      </c>
      <c r="O245" s="4">
        <v>0.20300000000000001</v>
      </c>
      <c r="P245" s="6">
        <v>19.010000000000002</v>
      </c>
      <c r="Q245" s="4">
        <v>60.02</v>
      </c>
      <c r="R245" s="4">
        <v>6.49</v>
      </c>
      <c r="S245" s="7">
        <v>549.71</v>
      </c>
      <c r="T245" s="4">
        <v>15.78</v>
      </c>
      <c r="U245" s="4">
        <v>19.862943999999999</v>
      </c>
      <c r="V245" s="8">
        <v>95.623130826373952</v>
      </c>
      <c r="W245" s="8">
        <v>91.667576309870711</v>
      </c>
      <c r="X245" s="8">
        <v>108.23529411764707</v>
      </c>
      <c r="Y245" s="8">
        <v>105.26315789473684</v>
      </c>
      <c r="Z245" s="8">
        <v>86.333333333333343</v>
      </c>
      <c r="AA245" s="8">
        <v>126.73333333333335</v>
      </c>
      <c r="AB245" s="9">
        <v>78.926032033229788</v>
      </c>
      <c r="AC245" s="9">
        <v>20.873296370663862</v>
      </c>
      <c r="AD245" s="3">
        <v>29.81197858115992</v>
      </c>
      <c r="AE245" s="3">
        <v>49.314725048176221</v>
      </c>
    </row>
    <row r="246" spans="1:31" ht="13" x14ac:dyDescent="0.3">
      <c r="A246" s="13">
        <v>2015</v>
      </c>
      <c r="B246" s="13" t="s">
        <v>630</v>
      </c>
      <c r="C246" s="21" t="s">
        <v>274</v>
      </c>
      <c r="D246" s="2" t="str">
        <f t="shared" si="6"/>
        <v>M1</v>
      </c>
      <c r="E246" s="2" t="str">
        <f t="shared" si="7"/>
        <v>D10b_M1_11</v>
      </c>
      <c r="F246" s="21" t="s">
        <v>455</v>
      </c>
      <c r="G246" s="21">
        <v>2011</v>
      </c>
      <c r="H246" s="2" t="s">
        <v>757</v>
      </c>
      <c r="I246" s="4">
        <v>2.71</v>
      </c>
      <c r="J246" s="5">
        <v>0.161</v>
      </c>
      <c r="K246" s="4">
        <v>0.78</v>
      </c>
      <c r="L246" s="4">
        <v>0.95</v>
      </c>
      <c r="M246" s="4">
        <v>0.18</v>
      </c>
      <c r="N246" s="4">
        <v>0.627</v>
      </c>
      <c r="O246" s="4">
        <v>0.217</v>
      </c>
      <c r="P246" s="6">
        <v>18.73</v>
      </c>
      <c r="Q246" s="4">
        <v>63.44</v>
      </c>
      <c r="R246" s="4">
        <v>6.47</v>
      </c>
      <c r="S246" s="7">
        <v>509.03</v>
      </c>
      <c r="T246" s="4">
        <v>18.39</v>
      </c>
      <c r="U246" s="4">
        <v>23.629747999999999</v>
      </c>
      <c r="V246" s="8">
        <v>98.158592628588409</v>
      </c>
      <c r="W246" s="8">
        <v>92.820627584208708</v>
      </c>
      <c r="X246" s="8">
        <v>91.764705882352942</v>
      </c>
      <c r="Y246" s="8">
        <v>94.73684210526315</v>
      </c>
      <c r="Z246" s="8">
        <v>104.50000000000001</v>
      </c>
      <c r="AA246" s="8">
        <v>124.86666666666666</v>
      </c>
      <c r="AB246" s="9">
        <v>82.181056847528851</v>
      </c>
      <c r="AC246" s="9">
        <v>18.041892731337974</v>
      </c>
      <c r="AD246" s="3">
        <v>24.274266929750716</v>
      </c>
      <c r="AE246" s="3">
        <v>57.68384033891131</v>
      </c>
    </row>
    <row r="247" spans="1:31" ht="13" x14ac:dyDescent="0.3">
      <c r="A247" s="13">
        <v>2015</v>
      </c>
      <c r="B247" s="13" t="s">
        <v>630</v>
      </c>
      <c r="C247" s="21" t="s">
        <v>275</v>
      </c>
      <c r="D247" s="2" t="str">
        <f t="shared" si="6"/>
        <v>M2</v>
      </c>
      <c r="E247" s="2" t="str">
        <f t="shared" si="7"/>
        <v>D10b_M2_11</v>
      </c>
      <c r="F247" s="21" t="s">
        <v>455</v>
      </c>
      <c r="G247" s="21">
        <v>2011</v>
      </c>
      <c r="H247" s="2" t="s">
        <v>757</v>
      </c>
      <c r="I247" s="4">
        <v>2.62</v>
      </c>
      <c r="J247" s="5">
        <v>0.158</v>
      </c>
      <c r="K247" s="4">
        <v>0.73</v>
      </c>
      <c r="L247" s="4">
        <v>1</v>
      </c>
      <c r="M247" s="4">
        <v>0.18</v>
      </c>
      <c r="N247" s="4">
        <v>0.59299999999999997</v>
      </c>
      <c r="O247" s="4">
        <v>0.216</v>
      </c>
      <c r="P247" s="6">
        <v>19.899999999999999</v>
      </c>
      <c r="Q247" s="4">
        <v>62.16</v>
      </c>
      <c r="R247" s="4">
        <v>6</v>
      </c>
      <c r="S247" s="7">
        <v>357.46</v>
      </c>
      <c r="T247" s="4">
        <v>18.68</v>
      </c>
      <c r="U247" s="4">
        <v>23.629747999999999</v>
      </c>
      <c r="V247" s="8">
        <v>94.898713168598377</v>
      </c>
      <c r="W247" s="8">
        <v>91.091050672701712</v>
      </c>
      <c r="X247" s="8">
        <v>85.882352941176464</v>
      </c>
      <c r="Y247" s="8">
        <v>94.73684210526315</v>
      </c>
      <c r="Z247" s="8">
        <v>98.833333333333329</v>
      </c>
      <c r="AA247" s="8">
        <v>132.66666666666666</v>
      </c>
      <c r="AB247" s="9">
        <v>83.39729444905214</v>
      </c>
      <c r="AC247" s="9">
        <v>17.778775942148751</v>
      </c>
      <c r="AD247" s="3">
        <v>22.386909371200719</v>
      </c>
      <c r="AE247" s="3">
        <v>59.834314686650544</v>
      </c>
    </row>
    <row r="248" spans="1:31" ht="13" x14ac:dyDescent="0.3">
      <c r="A248" s="13">
        <v>2015</v>
      </c>
      <c r="B248" s="13" t="s">
        <v>630</v>
      </c>
      <c r="C248" s="21" t="s">
        <v>276</v>
      </c>
      <c r="D248" s="2" t="str">
        <f t="shared" si="6"/>
        <v>M1</v>
      </c>
      <c r="E248" s="2" t="str">
        <f t="shared" si="7"/>
        <v>D10c_M1_11</v>
      </c>
      <c r="F248" s="21" t="s">
        <v>456</v>
      </c>
      <c r="G248" s="21">
        <v>2011</v>
      </c>
      <c r="H248" s="2" t="s">
        <v>758</v>
      </c>
      <c r="I248" s="4">
        <v>2.69</v>
      </c>
      <c r="J248" s="5">
        <v>0.16300000000000001</v>
      </c>
      <c r="K248" s="4">
        <v>0.8</v>
      </c>
      <c r="L248" s="4">
        <v>1</v>
      </c>
      <c r="M248" s="4">
        <v>0.2</v>
      </c>
      <c r="N248" s="4">
        <v>0.68100000000000005</v>
      </c>
      <c r="O248" s="4">
        <v>0.21199999999999999</v>
      </c>
      <c r="P248" s="6">
        <v>19.649999999999999</v>
      </c>
      <c r="Q248" s="4">
        <v>80.88</v>
      </c>
      <c r="R248" s="4">
        <v>6.61</v>
      </c>
      <c r="S248" s="7">
        <v>521.42999999999995</v>
      </c>
      <c r="T248" s="4">
        <v>18.37</v>
      </c>
      <c r="U248" s="4">
        <v>20.964846999999999</v>
      </c>
      <c r="V248" s="8">
        <v>97.434174970812833</v>
      </c>
      <c r="W248" s="8">
        <v>93.973678858546705</v>
      </c>
      <c r="X248" s="8">
        <v>94.117647058823536</v>
      </c>
      <c r="Y248" s="8">
        <v>105.26315789473684</v>
      </c>
      <c r="Z248" s="8">
        <v>113.50000000000003</v>
      </c>
      <c r="AA248" s="8">
        <v>130.99999999999997</v>
      </c>
      <c r="AB248" s="9">
        <v>86.835022236965543</v>
      </c>
      <c r="AC248" s="9">
        <v>18.972142985054706</v>
      </c>
      <c r="AD248" s="3">
        <v>23.562334101131881</v>
      </c>
      <c r="AE248" s="3">
        <v>57.465522913813402</v>
      </c>
    </row>
    <row r="249" spans="1:31" ht="13" x14ac:dyDescent="0.3">
      <c r="A249" s="13">
        <v>2015</v>
      </c>
      <c r="B249" s="13" t="s">
        <v>630</v>
      </c>
      <c r="C249" s="21" t="s">
        <v>277</v>
      </c>
      <c r="D249" s="2" t="str">
        <f t="shared" si="6"/>
        <v>M2</v>
      </c>
      <c r="E249" s="2" t="str">
        <f t="shared" si="7"/>
        <v>D10c_M2_11</v>
      </c>
      <c r="F249" s="21" t="s">
        <v>456</v>
      </c>
      <c r="G249" s="21">
        <v>2011</v>
      </c>
      <c r="H249" s="2" t="s">
        <v>758</v>
      </c>
      <c r="I249" s="4">
        <v>2.62</v>
      </c>
      <c r="J249" s="5">
        <v>0.161</v>
      </c>
      <c r="K249" s="4">
        <v>0.78</v>
      </c>
      <c r="L249" s="4">
        <v>0.97</v>
      </c>
      <c r="M249" s="4">
        <v>0.23</v>
      </c>
      <c r="N249" s="4">
        <v>0.66300000000000003</v>
      </c>
      <c r="O249" s="4">
        <v>0.19600000000000001</v>
      </c>
      <c r="P249" s="6">
        <v>14.7</v>
      </c>
      <c r="Q249" s="4">
        <v>86.18</v>
      </c>
      <c r="R249" s="4">
        <v>6.93</v>
      </c>
      <c r="S249" s="7">
        <v>343.31</v>
      </c>
      <c r="T249" s="4">
        <v>17.170000000000002</v>
      </c>
      <c r="U249" s="4">
        <v>20.964846999999999</v>
      </c>
      <c r="V249" s="8">
        <v>94.898713168598377</v>
      </c>
      <c r="W249" s="8">
        <v>92.820627584208708</v>
      </c>
      <c r="X249" s="8">
        <v>91.764705882352942</v>
      </c>
      <c r="Y249" s="8">
        <v>121.05263157894737</v>
      </c>
      <c r="Z249" s="8">
        <v>110.50000000000001</v>
      </c>
      <c r="AA249" s="8">
        <v>98</v>
      </c>
      <c r="AB249" s="9">
        <v>87.297676984520109</v>
      </c>
      <c r="AC249" s="9">
        <v>21.702334954738628</v>
      </c>
      <c r="AD249" s="3">
        <v>22.851523424153346</v>
      </c>
      <c r="AE249" s="3">
        <v>55.446141621108033</v>
      </c>
    </row>
    <row r="250" spans="1:31" ht="13" x14ac:dyDescent="0.3">
      <c r="A250" s="13">
        <v>2015</v>
      </c>
      <c r="B250" s="13" t="s">
        <v>630</v>
      </c>
      <c r="C250" s="21" t="s">
        <v>281</v>
      </c>
      <c r="D250" s="2" t="str">
        <f t="shared" si="6"/>
        <v>M2</v>
      </c>
      <c r="E250" s="2" t="str">
        <f t="shared" si="7"/>
        <v>C10c_M2_11</v>
      </c>
      <c r="F250" s="21" t="s">
        <v>435</v>
      </c>
      <c r="G250" s="21">
        <v>2011</v>
      </c>
      <c r="H250" s="2" t="s">
        <v>755</v>
      </c>
      <c r="I250" s="4">
        <v>2.67</v>
      </c>
      <c r="J250" s="5">
        <v>0.161</v>
      </c>
      <c r="K250" s="4">
        <v>0.83</v>
      </c>
      <c r="L250" s="4">
        <v>1.03</v>
      </c>
      <c r="M250" s="4">
        <v>0.17</v>
      </c>
      <c r="N250" s="4">
        <v>0.65400000000000003</v>
      </c>
      <c r="O250" s="4">
        <v>0.20699999999999999</v>
      </c>
      <c r="P250" s="6">
        <v>25.4</v>
      </c>
      <c r="Q250" s="4">
        <v>87.65</v>
      </c>
      <c r="R250" s="4">
        <v>5.99</v>
      </c>
      <c r="S250" s="7">
        <v>593.76</v>
      </c>
      <c r="T250" s="4">
        <v>17.27</v>
      </c>
      <c r="U250" s="4">
        <v>20.119015000000001</v>
      </c>
      <c r="V250" s="8">
        <v>96.709757313037287</v>
      </c>
      <c r="W250" s="8">
        <v>92.820627584208708</v>
      </c>
      <c r="X250" s="8">
        <v>97.647058823529406</v>
      </c>
      <c r="Y250" s="8">
        <v>89.473684210526315</v>
      </c>
      <c r="Z250" s="8">
        <v>109.00000000000001</v>
      </c>
      <c r="AA250" s="8">
        <v>169.33333333333331</v>
      </c>
      <c r="AB250" s="9">
        <v>86.628121965114303</v>
      </c>
      <c r="AC250" s="9">
        <v>16.164837209047654</v>
      </c>
      <c r="AD250" s="3">
        <v>24.504307610321337</v>
      </c>
      <c r="AE250" s="3">
        <v>59.330855180631005</v>
      </c>
    </row>
    <row r="251" spans="1:31" ht="13" x14ac:dyDescent="0.3">
      <c r="A251" s="13">
        <v>2015</v>
      </c>
      <c r="B251" s="13" t="s">
        <v>630</v>
      </c>
      <c r="C251" s="21" t="s">
        <v>282</v>
      </c>
      <c r="D251" s="2" t="str">
        <f t="shared" si="6"/>
        <v>M1</v>
      </c>
      <c r="E251" s="2" t="str">
        <f t="shared" si="7"/>
        <v>E11a_M1_11</v>
      </c>
      <c r="F251" s="21" t="s">
        <v>457</v>
      </c>
      <c r="G251" s="21">
        <v>2011</v>
      </c>
      <c r="H251" s="2" t="s">
        <v>753</v>
      </c>
      <c r="I251" s="4">
        <v>2.48</v>
      </c>
      <c r="J251" s="5">
        <v>0.153</v>
      </c>
      <c r="K251" s="4">
        <v>0.83</v>
      </c>
      <c r="L251" s="4">
        <v>0.95</v>
      </c>
      <c r="M251" s="4">
        <v>0.25</v>
      </c>
      <c r="N251" s="4">
        <v>0.68600000000000005</v>
      </c>
      <c r="O251" s="4">
        <v>0.19600000000000001</v>
      </c>
      <c r="P251" s="6">
        <v>18.37</v>
      </c>
      <c r="Q251" s="4">
        <v>78.27</v>
      </c>
      <c r="R251" s="4">
        <v>5.64</v>
      </c>
      <c r="S251" s="7">
        <v>692.92</v>
      </c>
      <c r="T251" s="4">
        <v>17.88</v>
      </c>
      <c r="U251" s="4">
        <v>11.608565</v>
      </c>
      <c r="V251" s="8">
        <v>89.827789564169464</v>
      </c>
      <c r="W251" s="8">
        <v>88.208422486856719</v>
      </c>
      <c r="X251" s="8">
        <v>97.647058823529406</v>
      </c>
      <c r="Y251" s="8">
        <v>131.57894736842107</v>
      </c>
      <c r="Z251" s="8">
        <v>114.33333333333336</v>
      </c>
      <c r="AA251" s="8">
        <v>122.46666666666668</v>
      </c>
      <c r="AB251" s="9">
        <v>89.225891829010877</v>
      </c>
      <c r="AC251" s="9">
        <v>23.079714086063987</v>
      </c>
      <c r="AD251" s="3">
        <v>23.790876222403881</v>
      </c>
      <c r="AE251" s="3">
        <v>53.129409691532125</v>
      </c>
    </row>
    <row r="252" spans="1:31" ht="13" x14ac:dyDescent="0.3">
      <c r="A252" s="13">
        <v>2015</v>
      </c>
      <c r="B252" s="13" t="s">
        <v>631</v>
      </c>
      <c r="C252" s="21" t="s">
        <v>290</v>
      </c>
      <c r="D252" s="2" t="str">
        <f t="shared" si="6"/>
        <v>M2</v>
      </c>
      <c r="E252" s="2" t="str">
        <f t="shared" si="7"/>
        <v>E11b_M2_13</v>
      </c>
      <c r="F252" s="21" t="s">
        <v>629</v>
      </c>
      <c r="G252" s="21">
        <v>2013</v>
      </c>
      <c r="H252" s="2" t="s">
        <v>850</v>
      </c>
      <c r="I252" s="4">
        <v>2.7</v>
      </c>
      <c r="J252" s="5">
        <v>0.16</v>
      </c>
      <c r="K252" s="4">
        <v>0.74</v>
      </c>
      <c r="L252" s="4">
        <v>1.1100000000000001</v>
      </c>
      <c r="M252" s="4">
        <v>0.22</v>
      </c>
      <c r="N252" s="4">
        <v>0.39200000000000002</v>
      </c>
      <c r="O252" s="4">
        <v>0.214</v>
      </c>
      <c r="P252" s="6">
        <v>23.17</v>
      </c>
      <c r="Q252" s="4">
        <v>72.3</v>
      </c>
      <c r="R252" s="4">
        <v>6.4</v>
      </c>
      <c r="S252" s="7">
        <v>707.14</v>
      </c>
      <c r="T252" s="4">
        <v>16.25</v>
      </c>
      <c r="U252" s="4">
        <v>0</v>
      </c>
      <c r="V252" s="8">
        <v>94.600586216652033</v>
      </c>
      <c r="W252" s="8">
        <v>89.890210730000192</v>
      </c>
      <c r="X252" s="8">
        <v>87.058823529411768</v>
      </c>
      <c r="Y252" s="8">
        <v>115.78947368421053</v>
      </c>
      <c r="Z252" s="8">
        <v>65.333333333333343</v>
      </c>
      <c r="AA252" s="8">
        <v>154.4666666666667</v>
      </c>
      <c r="AB252" s="9">
        <v>92.436963796823534</v>
      </c>
      <c r="AC252" s="9">
        <v>19.604615181566576</v>
      </c>
      <c r="AD252" s="3">
        <v>20.474310735308244</v>
      </c>
      <c r="AE252" s="3">
        <v>59.921074083125184</v>
      </c>
    </row>
    <row r="253" spans="1:31" ht="13" x14ac:dyDescent="0.3">
      <c r="A253" s="13">
        <v>2015</v>
      </c>
      <c r="B253" s="13" t="s">
        <v>630</v>
      </c>
      <c r="C253" s="21" t="s">
        <v>293</v>
      </c>
      <c r="D253" s="2" t="str">
        <f t="shared" si="6"/>
        <v>M2</v>
      </c>
      <c r="E253" s="2" t="str">
        <f t="shared" si="7"/>
        <v>G11b_M2_13</v>
      </c>
      <c r="F253" s="21" t="s">
        <v>460</v>
      </c>
      <c r="G253" s="21">
        <v>2013</v>
      </c>
      <c r="H253" s="2" t="s">
        <v>818</v>
      </c>
      <c r="I253" s="4">
        <v>2.73</v>
      </c>
      <c r="J253" s="5">
        <v>0.16800000000000001</v>
      </c>
      <c r="K253" s="4">
        <v>0.91</v>
      </c>
      <c r="L253" s="4">
        <v>1.19</v>
      </c>
      <c r="M253" s="4">
        <v>0.16</v>
      </c>
      <c r="N253" s="4">
        <v>0.60099999999999998</v>
      </c>
      <c r="O253" s="4">
        <v>0.218</v>
      </c>
      <c r="P253" s="6">
        <v>26.82</v>
      </c>
      <c r="Q253" s="4">
        <v>55.82</v>
      </c>
      <c r="R253" s="4">
        <v>5.81</v>
      </c>
      <c r="S253" s="7">
        <v>652.47</v>
      </c>
      <c r="T253" s="4">
        <v>15.5</v>
      </c>
      <c r="U253" s="4">
        <v>1.8930039999999999</v>
      </c>
      <c r="V253" s="8">
        <v>95.651703841281488</v>
      </c>
      <c r="W253" s="8">
        <v>94.384721266500222</v>
      </c>
      <c r="X253" s="8">
        <v>107.05882352941177</v>
      </c>
      <c r="Y253" s="8">
        <v>84.210526315789465</v>
      </c>
      <c r="Z253" s="8">
        <v>100.16666666666667</v>
      </c>
      <c r="AA253" s="8">
        <v>178.8</v>
      </c>
      <c r="AB253" s="9">
        <v>95.834466477873576</v>
      </c>
      <c r="AC253" s="9">
        <v>13.752433908487241</v>
      </c>
      <c r="AD253" s="3">
        <v>24.285268280150564</v>
      </c>
      <c r="AE253" s="3">
        <v>61.962297811362198</v>
      </c>
    </row>
    <row r="254" spans="1:31" ht="13" x14ac:dyDescent="0.3">
      <c r="A254" s="13">
        <v>2015</v>
      </c>
      <c r="B254" s="13" t="s">
        <v>630</v>
      </c>
      <c r="C254" s="21" t="s">
        <v>295</v>
      </c>
      <c r="D254" s="2" t="str">
        <f t="shared" si="6"/>
        <v>M2</v>
      </c>
      <c r="E254" s="2" t="str">
        <f t="shared" si="7"/>
        <v>G11c_M2_13</v>
      </c>
      <c r="F254" s="21" t="s">
        <v>461</v>
      </c>
      <c r="G254" s="21">
        <v>2013</v>
      </c>
      <c r="H254" s="2" t="s">
        <v>819</v>
      </c>
      <c r="I254" s="4">
        <v>2.85</v>
      </c>
      <c r="J254" s="5">
        <v>0.17299999999999999</v>
      </c>
      <c r="K254" s="4">
        <v>0.92</v>
      </c>
      <c r="L254" s="4">
        <v>1.06</v>
      </c>
      <c r="M254" s="4">
        <v>0.18</v>
      </c>
      <c r="N254" s="4">
        <v>0.45500000000000002</v>
      </c>
      <c r="O254" s="4">
        <v>0.22</v>
      </c>
      <c r="P254" s="6">
        <v>30.16</v>
      </c>
      <c r="Q254" s="4">
        <v>54.92</v>
      </c>
      <c r="R254" s="4">
        <v>6.53</v>
      </c>
      <c r="S254" s="7">
        <v>376.97</v>
      </c>
      <c r="T254" s="4">
        <v>15.81</v>
      </c>
      <c r="U254" s="4">
        <v>1.0727610000000001</v>
      </c>
      <c r="V254" s="8">
        <v>99.856174339799352</v>
      </c>
      <c r="W254" s="8">
        <v>97.193790351812709</v>
      </c>
      <c r="X254" s="8">
        <v>108.23529411764707</v>
      </c>
      <c r="Y254" s="8">
        <v>94.73684210526315</v>
      </c>
      <c r="Z254" s="8">
        <v>75.833333333333343</v>
      </c>
      <c r="AA254" s="8">
        <v>201.06666666666669</v>
      </c>
      <c r="AB254" s="9">
        <v>91.250641463463239</v>
      </c>
      <c r="AC254" s="9">
        <v>16.248672759026878</v>
      </c>
      <c r="AD254" s="3">
        <v>25.785475463344614</v>
      </c>
      <c r="AE254" s="3">
        <v>57.965851777628494</v>
      </c>
    </row>
    <row r="255" spans="1:31" ht="13" x14ac:dyDescent="0.3">
      <c r="A255" s="13">
        <v>2015</v>
      </c>
      <c r="B255" s="13" t="s">
        <v>630</v>
      </c>
      <c r="C255" s="21" t="s">
        <v>332</v>
      </c>
      <c r="D255" s="2" t="str">
        <f t="shared" si="6"/>
        <v>M1</v>
      </c>
      <c r="E255" s="2" t="str">
        <f t="shared" si="7"/>
        <v>G13c_M1_13</v>
      </c>
      <c r="F255" s="21" t="s">
        <v>481</v>
      </c>
      <c r="G255" s="21">
        <v>2013</v>
      </c>
      <c r="H255" s="2" t="s">
        <v>831</v>
      </c>
      <c r="I255" s="4">
        <v>2.79</v>
      </c>
      <c r="J255" s="5">
        <v>0.16400000000000001</v>
      </c>
      <c r="K255" s="4">
        <v>0.98</v>
      </c>
      <c r="L255" s="4">
        <v>0.93</v>
      </c>
      <c r="M255" s="4">
        <v>0.21</v>
      </c>
      <c r="N255" s="4">
        <v>0.51900000000000002</v>
      </c>
      <c r="O255" s="4">
        <v>0.223</v>
      </c>
      <c r="P255" s="6">
        <v>20.49</v>
      </c>
      <c r="Q255" s="4">
        <v>54.2</v>
      </c>
      <c r="R255" s="4">
        <v>6.31</v>
      </c>
      <c r="S255" s="7">
        <v>483.46</v>
      </c>
      <c r="T255" s="4">
        <v>15.11</v>
      </c>
      <c r="U255" s="4">
        <v>3.4301599999999999</v>
      </c>
      <c r="V255" s="8">
        <v>97.753939090540428</v>
      </c>
      <c r="W255" s="8">
        <v>92.137465998250207</v>
      </c>
      <c r="X255" s="8">
        <v>115.29411764705881</v>
      </c>
      <c r="Y255" s="8">
        <v>110.52631578947367</v>
      </c>
      <c r="Z255" s="8">
        <v>86.500000000000014</v>
      </c>
      <c r="AA255" s="8">
        <v>136.6</v>
      </c>
      <c r="AB255" s="9">
        <v>88.769312056564559</v>
      </c>
      <c r="AC255" s="9">
        <v>19.486675527995146</v>
      </c>
      <c r="AD255" s="3">
        <v>28.234913663581029</v>
      </c>
      <c r="AE255" s="3">
        <v>52.278410808423828</v>
      </c>
    </row>
    <row r="256" spans="1:31" ht="13" x14ac:dyDescent="0.3">
      <c r="A256" s="13">
        <v>2015</v>
      </c>
      <c r="B256" s="13" t="s">
        <v>630</v>
      </c>
      <c r="C256" s="21" t="s">
        <v>333</v>
      </c>
      <c r="D256" s="2" t="str">
        <f t="shared" si="6"/>
        <v>M2</v>
      </c>
      <c r="E256" s="2" t="str">
        <f t="shared" si="7"/>
        <v>G13c_M2_13</v>
      </c>
      <c r="F256" s="21" t="s">
        <v>481</v>
      </c>
      <c r="G256" s="21">
        <v>2013</v>
      </c>
      <c r="H256" s="2" t="s">
        <v>831</v>
      </c>
      <c r="I256" s="4">
        <v>2.76</v>
      </c>
      <c r="J256" s="5">
        <v>0.16400000000000001</v>
      </c>
      <c r="K256" s="4">
        <v>0.85</v>
      </c>
      <c r="L256" s="4">
        <v>1.05</v>
      </c>
      <c r="M256" s="4">
        <v>0.21</v>
      </c>
      <c r="N256" s="4">
        <v>0.56599999999999995</v>
      </c>
      <c r="O256" s="4">
        <v>0.20799999999999999</v>
      </c>
      <c r="P256" s="6">
        <v>37.770000000000003</v>
      </c>
      <c r="Q256" s="4">
        <v>59.99</v>
      </c>
      <c r="R256" s="4">
        <v>6.2960000000000003</v>
      </c>
      <c r="S256" s="7">
        <v>530.99</v>
      </c>
      <c r="T256" s="4">
        <v>13.89</v>
      </c>
      <c r="U256" s="4">
        <v>3.4301599999999999</v>
      </c>
      <c r="V256" s="8">
        <v>96.702821465910944</v>
      </c>
      <c r="W256" s="8">
        <v>92.137465998250207</v>
      </c>
      <c r="X256" s="8">
        <v>100</v>
      </c>
      <c r="Y256" s="8">
        <v>110.52631578947367</v>
      </c>
      <c r="Z256" s="8">
        <v>94.333333333333329</v>
      </c>
      <c r="AA256" s="8">
        <v>251.8</v>
      </c>
      <c r="AB256" s="9">
        <v>91.432527824517138</v>
      </c>
      <c r="AC256" s="9">
        <v>18.919074229355161</v>
      </c>
      <c r="AD256" s="3">
        <v>23.776145046001211</v>
      </c>
      <c r="AE256" s="3">
        <v>57.304780724643635</v>
      </c>
    </row>
    <row r="257" spans="1:31" ht="13" x14ac:dyDescent="0.3">
      <c r="A257" s="13">
        <v>2015</v>
      </c>
      <c r="B257" s="13" t="s">
        <v>630</v>
      </c>
      <c r="C257" s="21" t="s">
        <v>296</v>
      </c>
      <c r="D257" s="2" t="str">
        <f t="shared" si="6"/>
        <v>M1</v>
      </c>
      <c r="E257" s="2" t="str">
        <f t="shared" si="7"/>
        <v>H11a_M1_13</v>
      </c>
      <c r="F257" s="21" t="s">
        <v>462</v>
      </c>
      <c r="G257" s="21">
        <v>2013</v>
      </c>
      <c r="H257" s="2" t="s">
        <v>820</v>
      </c>
      <c r="I257" s="4">
        <v>2.69</v>
      </c>
      <c r="J257" s="5">
        <v>0.161</v>
      </c>
      <c r="K257" s="4">
        <v>0.78</v>
      </c>
      <c r="L257" s="4">
        <v>1.0900000000000001</v>
      </c>
      <c r="M257" s="4">
        <v>0.2</v>
      </c>
      <c r="N257" s="4">
        <v>0.41799999999999998</v>
      </c>
      <c r="O257" s="4">
        <v>0.20799999999999999</v>
      </c>
      <c r="P257" s="6">
        <v>36.07</v>
      </c>
      <c r="Q257" s="4">
        <v>59.87</v>
      </c>
      <c r="R257" s="4">
        <v>6.12</v>
      </c>
      <c r="S257" s="7">
        <v>620.74</v>
      </c>
      <c r="T257" s="4">
        <v>15.62</v>
      </c>
      <c r="U257" s="4">
        <v>0.73806400000000005</v>
      </c>
      <c r="V257" s="8">
        <v>94.250213675108867</v>
      </c>
      <c r="W257" s="8">
        <v>90.452024547062706</v>
      </c>
      <c r="X257" s="8">
        <v>91.764705882352942</v>
      </c>
      <c r="Y257" s="8">
        <v>105.26315789473684</v>
      </c>
      <c r="Z257" s="8">
        <v>69.666666666666671</v>
      </c>
      <c r="AA257" s="8">
        <v>240.46666666666664</v>
      </c>
      <c r="AB257" s="9">
        <v>90.814531249630747</v>
      </c>
      <c r="AC257" s="9">
        <v>18.140780283957188</v>
      </c>
      <c r="AD257" s="3">
        <v>21.9665826937145</v>
      </c>
      <c r="AE257" s="3">
        <v>59.892637022328323</v>
      </c>
    </row>
    <row r="258" spans="1:31" ht="13" x14ac:dyDescent="0.3">
      <c r="A258" s="13">
        <v>2015</v>
      </c>
      <c r="B258" s="13" t="s">
        <v>630</v>
      </c>
      <c r="C258" s="21" t="s">
        <v>297</v>
      </c>
      <c r="D258" s="2" t="str">
        <f t="shared" si="6"/>
        <v>M2</v>
      </c>
      <c r="E258" s="2" t="str">
        <f t="shared" si="7"/>
        <v>H11a_M2_13</v>
      </c>
      <c r="F258" s="21" t="s">
        <v>462</v>
      </c>
      <c r="G258" s="21">
        <v>2013</v>
      </c>
      <c r="H258" s="2" t="s">
        <v>820</v>
      </c>
      <c r="I258" s="4">
        <v>2.92</v>
      </c>
      <c r="J258" s="5">
        <v>0.16900000000000001</v>
      </c>
      <c r="K258" s="4">
        <v>0.9</v>
      </c>
      <c r="L258" s="4">
        <v>1.03</v>
      </c>
      <c r="M258" s="4">
        <v>0.17</v>
      </c>
      <c r="N258" s="4">
        <v>0.40600000000000003</v>
      </c>
      <c r="O258" s="4">
        <v>0.21199999999999999</v>
      </c>
      <c r="P258" s="6">
        <v>39.15</v>
      </c>
      <c r="Q258" s="4">
        <v>62.94</v>
      </c>
      <c r="R258" s="4">
        <v>6.71</v>
      </c>
      <c r="S258" s="7">
        <v>396.76</v>
      </c>
      <c r="T258" s="4">
        <v>15.99</v>
      </c>
      <c r="U258" s="4">
        <v>0.73806400000000005</v>
      </c>
      <c r="V258" s="8">
        <v>102.30878213060144</v>
      </c>
      <c r="W258" s="8">
        <v>94.946535083562722</v>
      </c>
      <c r="X258" s="8">
        <v>105.88235294117648</v>
      </c>
      <c r="Y258" s="8">
        <v>89.473684210526315</v>
      </c>
      <c r="Z258" s="8">
        <v>67.666666666666671</v>
      </c>
      <c r="AA258" s="8">
        <v>261</v>
      </c>
      <c r="AB258" s="9">
        <v>88.418403295037578</v>
      </c>
      <c r="AC258" s="9">
        <v>15.837534236158172</v>
      </c>
      <c r="AD258" s="3">
        <v>26.032932009066371</v>
      </c>
      <c r="AE258" s="3">
        <v>58.129533754775451</v>
      </c>
    </row>
    <row r="259" spans="1:31" ht="13" x14ac:dyDescent="0.3">
      <c r="A259" s="13">
        <v>2015</v>
      </c>
      <c r="B259" s="13" t="s">
        <v>630</v>
      </c>
      <c r="C259" s="21" t="s">
        <v>298</v>
      </c>
      <c r="D259" s="2" t="str">
        <f t="shared" si="6"/>
        <v>M1</v>
      </c>
      <c r="E259" s="2" t="str">
        <f t="shared" si="7"/>
        <v>H11b_M1_13</v>
      </c>
      <c r="F259" s="21" t="s">
        <v>463</v>
      </c>
      <c r="G259" s="21">
        <v>2013</v>
      </c>
      <c r="H259" s="2" t="s">
        <v>824</v>
      </c>
      <c r="I259" s="4">
        <v>2.5299999999999998</v>
      </c>
      <c r="J259" s="5">
        <v>0.153</v>
      </c>
      <c r="K259" s="4">
        <v>0.84</v>
      </c>
      <c r="L259" s="4">
        <v>1.08</v>
      </c>
      <c r="M259" s="4">
        <v>0.25</v>
      </c>
      <c r="N259" s="4">
        <v>0.48899999999999999</v>
      </c>
      <c r="O259" s="4">
        <v>0.215</v>
      </c>
      <c r="P259" s="6">
        <v>26.86</v>
      </c>
      <c r="Q259" s="4">
        <v>58.57</v>
      </c>
      <c r="R259" s="4">
        <v>6.43</v>
      </c>
      <c r="S259" s="7">
        <v>415.63</v>
      </c>
      <c r="T259" s="4">
        <v>15.62</v>
      </c>
      <c r="U259" s="4">
        <v>1.2359180000000001</v>
      </c>
      <c r="V259" s="8">
        <v>88.644253010418367</v>
      </c>
      <c r="W259" s="8">
        <v>85.95751401056269</v>
      </c>
      <c r="X259" s="8">
        <v>98.82352941176471</v>
      </c>
      <c r="Y259" s="8">
        <v>131.57894736842107</v>
      </c>
      <c r="Z259" s="8">
        <v>81.5</v>
      </c>
      <c r="AA259" s="8">
        <v>179.06666666666666</v>
      </c>
      <c r="AB259" s="9">
        <v>95.96867225281801</v>
      </c>
      <c r="AC259" s="9">
        <v>21.458128201072146</v>
      </c>
      <c r="AD259" s="3">
        <v>22.385821804936398</v>
      </c>
      <c r="AE259" s="3">
        <v>56.156049993991452</v>
      </c>
    </row>
    <row r="260" spans="1:31" ht="13" x14ac:dyDescent="0.3">
      <c r="A260" s="13">
        <v>2015</v>
      </c>
      <c r="B260" s="13" t="s">
        <v>630</v>
      </c>
      <c r="C260" s="21" t="s">
        <v>299</v>
      </c>
      <c r="D260" s="2" t="str">
        <f t="shared" si="6"/>
        <v>M2</v>
      </c>
      <c r="E260" s="2" t="str">
        <f t="shared" si="7"/>
        <v>H11b_M2_13</v>
      </c>
      <c r="F260" s="21" t="s">
        <v>463</v>
      </c>
      <c r="G260" s="21">
        <v>2013</v>
      </c>
      <c r="H260" s="2" t="s">
        <v>824</v>
      </c>
      <c r="I260" s="4">
        <v>2.75</v>
      </c>
      <c r="J260" s="5">
        <v>0.16500000000000001</v>
      </c>
      <c r="K260" s="4">
        <v>0.96</v>
      </c>
      <c r="L260" s="4">
        <v>0.95</v>
      </c>
      <c r="M260" s="4">
        <v>0.23</v>
      </c>
      <c r="N260" s="4">
        <v>0.40600000000000003</v>
      </c>
      <c r="O260" s="4">
        <v>0.22600000000000001</v>
      </c>
      <c r="P260" s="6">
        <v>25.67</v>
      </c>
      <c r="Q260" s="4">
        <v>61.12</v>
      </c>
      <c r="R260" s="4">
        <v>6.85</v>
      </c>
      <c r="S260" s="7">
        <v>572.82000000000005</v>
      </c>
      <c r="T260" s="4">
        <v>15.29</v>
      </c>
      <c r="U260" s="4">
        <v>1.2359180000000001</v>
      </c>
      <c r="V260" s="8">
        <v>96.352448924367792</v>
      </c>
      <c r="W260" s="8">
        <v>92.699279815312707</v>
      </c>
      <c r="X260" s="8">
        <v>112.94117647058823</v>
      </c>
      <c r="Y260" s="8">
        <v>121.05263157894737</v>
      </c>
      <c r="Z260" s="8">
        <v>67.666666666666671</v>
      </c>
      <c r="AA260" s="8">
        <v>171.13333333333333</v>
      </c>
      <c r="AB260" s="9">
        <v>90.903253555163985</v>
      </c>
      <c r="AC260" s="9">
        <v>20.841535947213711</v>
      </c>
      <c r="AD260" s="3">
        <v>27.009406932414926</v>
      </c>
      <c r="AE260" s="3">
        <v>52.149057120371367</v>
      </c>
    </row>
    <row r="261" spans="1:31" ht="13" x14ac:dyDescent="0.3">
      <c r="A261" s="13">
        <v>2015</v>
      </c>
      <c r="B261" s="13" t="s">
        <v>630</v>
      </c>
      <c r="C261" s="21" t="s">
        <v>300</v>
      </c>
      <c r="D261" s="2" t="str">
        <f t="shared" si="6"/>
        <v>M1</v>
      </c>
      <c r="E261" s="2" t="str">
        <f t="shared" si="7"/>
        <v>H11c_M1_13</v>
      </c>
      <c r="F261" s="21" t="s">
        <v>464</v>
      </c>
      <c r="G261" s="21">
        <v>2013</v>
      </c>
      <c r="H261" s="2" t="s">
        <v>825</v>
      </c>
      <c r="I261" s="4">
        <v>2.64</v>
      </c>
      <c r="J261" s="5">
        <v>0.16200000000000001</v>
      </c>
      <c r="K261" s="4">
        <v>0.87</v>
      </c>
      <c r="L261" s="4">
        <v>1.1399999999999999</v>
      </c>
      <c r="M261" s="4">
        <v>0.21</v>
      </c>
      <c r="N261" s="4">
        <v>0.40899999999999997</v>
      </c>
      <c r="O261" s="4">
        <v>0.21099999999999999</v>
      </c>
      <c r="P261" s="6">
        <v>32.729999999999997</v>
      </c>
      <c r="Q261" s="4">
        <v>66.19</v>
      </c>
      <c r="R261" s="4">
        <v>6.59</v>
      </c>
      <c r="S261" s="7">
        <v>535.69000000000005</v>
      </c>
      <c r="T261" s="4">
        <v>20.48</v>
      </c>
      <c r="U261" s="4">
        <v>0.96465699999999999</v>
      </c>
      <c r="V261" s="8">
        <v>92.49835096739308</v>
      </c>
      <c r="W261" s="8">
        <v>91.013838364125206</v>
      </c>
      <c r="X261" s="8">
        <v>102.35294117647058</v>
      </c>
      <c r="Y261" s="8">
        <v>110.52631578947367</v>
      </c>
      <c r="Z261" s="8">
        <v>68.166666666666657</v>
      </c>
      <c r="AA261" s="8">
        <v>218.2</v>
      </c>
      <c r="AB261" s="9">
        <v>96.435054739995635</v>
      </c>
      <c r="AC261" s="9">
        <v>17.937655405013142</v>
      </c>
      <c r="AD261" s="3">
        <v>23.073185830796223</v>
      </c>
      <c r="AE261" s="3">
        <v>58.989158764190641</v>
      </c>
    </row>
    <row r="262" spans="1:31" ht="13" x14ac:dyDescent="0.3">
      <c r="A262" s="13">
        <v>2015</v>
      </c>
      <c r="B262" s="13" t="s">
        <v>630</v>
      </c>
      <c r="C262" s="21" t="s">
        <v>301</v>
      </c>
      <c r="D262" s="2" t="str">
        <f t="shared" ref="D262:D325" si="8">MID(C262,8,2)</f>
        <v>M2</v>
      </c>
      <c r="E262" s="2" t="str">
        <f t="shared" ref="E262:E325" si="9">CONCATENATE(F262,"_",D262,"_",MID(G262,3,2))</f>
        <v>H11c_M2_13</v>
      </c>
      <c r="F262" s="21" t="s">
        <v>464</v>
      </c>
      <c r="G262" s="21">
        <v>2013</v>
      </c>
      <c r="H262" s="2" t="s">
        <v>825</v>
      </c>
      <c r="I262" s="4">
        <v>2.86</v>
      </c>
      <c r="J262" s="5">
        <v>0.17199999999999999</v>
      </c>
      <c r="K262" s="4">
        <v>0.94</v>
      </c>
      <c r="L262" s="4">
        <v>1.08</v>
      </c>
      <c r="M262" s="4">
        <v>0.19</v>
      </c>
      <c r="N262" s="4">
        <v>0.38900000000000001</v>
      </c>
      <c r="O262" s="4">
        <v>0.22500000000000001</v>
      </c>
      <c r="P262" s="6">
        <v>29.99</v>
      </c>
      <c r="Q262" s="4">
        <v>61.01</v>
      </c>
      <c r="R262" s="4">
        <v>6.63</v>
      </c>
      <c r="S262" s="7">
        <v>479.58</v>
      </c>
      <c r="T262" s="4">
        <v>15.05</v>
      </c>
      <c r="U262" s="4">
        <v>0.96465699999999999</v>
      </c>
      <c r="V262" s="8">
        <v>100.20654688134249</v>
      </c>
      <c r="W262" s="8">
        <v>96.631976534750208</v>
      </c>
      <c r="X262" s="8">
        <v>110.58823529411765</v>
      </c>
      <c r="Y262" s="8">
        <v>100</v>
      </c>
      <c r="Z262" s="8">
        <v>64.833333333333343</v>
      </c>
      <c r="AA262" s="8">
        <v>199.93333333333331</v>
      </c>
      <c r="AB262" s="9">
        <v>93.58387763588091</v>
      </c>
      <c r="AC262" s="9">
        <v>16.723758136845422</v>
      </c>
      <c r="AD262" s="3">
        <v>25.68916924948515</v>
      </c>
      <c r="AE262" s="3">
        <v>57.587072613669434</v>
      </c>
    </row>
    <row r="263" spans="1:31" ht="13" x14ac:dyDescent="0.3">
      <c r="A263" s="13">
        <v>2015</v>
      </c>
      <c r="B263" s="13" t="s">
        <v>630</v>
      </c>
      <c r="C263" s="21" t="s">
        <v>334</v>
      </c>
      <c r="D263" s="2" t="str">
        <f t="shared" si="8"/>
        <v>M1</v>
      </c>
      <c r="E263" s="2" t="str">
        <f t="shared" si="9"/>
        <v>H13a_M1_13</v>
      </c>
      <c r="F263" s="21" t="s">
        <v>482</v>
      </c>
      <c r="G263" s="21">
        <v>2013</v>
      </c>
      <c r="H263" s="2" t="s">
        <v>821</v>
      </c>
      <c r="I263" s="4">
        <v>2.81</v>
      </c>
      <c r="J263" s="5">
        <v>0.16700000000000001</v>
      </c>
      <c r="K263" s="4">
        <v>0.84</v>
      </c>
      <c r="L263" s="4">
        <v>1.03</v>
      </c>
      <c r="M263" s="4">
        <v>0.2</v>
      </c>
      <c r="N263" s="4">
        <v>0.51100000000000001</v>
      </c>
      <c r="O263" s="4">
        <v>0.23200000000000001</v>
      </c>
      <c r="P263" s="6">
        <v>21.85</v>
      </c>
      <c r="Q263" s="4">
        <v>53.77</v>
      </c>
      <c r="R263" s="4">
        <v>6.26</v>
      </c>
      <c r="S263" s="7">
        <v>413.88</v>
      </c>
      <c r="T263" s="4">
        <v>17.989999999999998</v>
      </c>
      <c r="U263" s="4">
        <v>3.603491</v>
      </c>
      <c r="V263" s="8">
        <v>98.454684173626731</v>
      </c>
      <c r="W263" s="8">
        <v>93.822907449437722</v>
      </c>
      <c r="X263" s="8">
        <v>98.82352941176471</v>
      </c>
      <c r="Y263" s="8">
        <v>105.26315789473684</v>
      </c>
      <c r="Z263" s="8">
        <v>85.166666666666671</v>
      </c>
      <c r="AA263" s="8">
        <v>145.66666666666669</v>
      </c>
      <c r="AB263" s="9">
        <v>89.355046127802794</v>
      </c>
      <c r="AC263" s="9">
        <v>18.43708362741825</v>
      </c>
      <c r="AD263" s="3">
        <v>24.042711508818456</v>
      </c>
      <c r="AE263" s="3">
        <v>57.52020486376329</v>
      </c>
    </row>
    <row r="264" spans="1:31" ht="13" x14ac:dyDescent="0.3">
      <c r="A264" s="13">
        <v>2015</v>
      </c>
      <c r="B264" s="13" t="s">
        <v>630</v>
      </c>
      <c r="C264" s="21" t="s">
        <v>335</v>
      </c>
      <c r="D264" s="2" t="str">
        <f t="shared" si="8"/>
        <v>M2</v>
      </c>
      <c r="E264" s="2" t="str">
        <f t="shared" si="9"/>
        <v>H13a_M2_13</v>
      </c>
      <c r="F264" s="21" t="s">
        <v>482</v>
      </c>
      <c r="G264" s="21">
        <v>2013</v>
      </c>
      <c r="H264" s="2" t="s">
        <v>821</v>
      </c>
      <c r="I264" s="4">
        <v>2.67</v>
      </c>
      <c r="J264" s="5">
        <v>0.16</v>
      </c>
      <c r="K264" s="4">
        <v>0.92</v>
      </c>
      <c r="L264" s="4">
        <v>1.01</v>
      </c>
      <c r="M264" s="4">
        <v>0.2</v>
      </c>
      <c r="N264" s="4">
        <v>0.436</v>
      </c>
      <c r="O264" s="4">
        <v>0.21199999999999999</v>
      </c>
      <c r="P264" s="6">
        <v>26.76</v>
      </c>
      <c r="Q264" s="4">
        <v>52.51</v>
      </c>
      <c r="R264" s="4">
        <v>6.57</v>
      </c>
      <c r="S264" s="7">
        <v>677.39</v>
      </c>
      <c r="T264" s="4">
        <v>17.48</v>
      </c>
      <c r="U264" s="4">
        <v>3.603491</v>
      </c>
      <c r="V264" s="8">
        <v>93.549468592022549</v>
      </c>
      <c r="W264" s="8">
        <v>89.890210730000192</v>
      </c>
      <c r="X264" s="8">
        <v>108.23529411764707</v>
      </c>
      <c r="Y264" s="8">
        <v>105.26315789473684</v>
      </c>
      <c r="Z264" s="8">
        <v>72.666666666666671</v>
      </c>
      <c r="AA264" s="8">
        <v>178.4</v>
      </c>
      <c r="AB264" s="9">
        <v>90.403077941413414</v>
      </c>
      <c r="AC264" s="9">
        <v>18.223344774364417</v>
      </c>
      <c r="AD264" s="3">
        <v>26.027224183621652</v>
      </c>
      <c r="AE264" s="3">
        <v>55.749431042013939</v>
      </c>
    </row>
    <row r="265" spans="1:31" ht="13" x14ac:dyDescent="0.3">
      <c r="A265" s="13">
        <v>2015</v>
      </c>
      <c r="B265" s="13" t="s">
        <v>630</v>
      </c>
      <c r="C265" s="21" t="s">
        <v>336</v>
      </c>
      <c r="D265" s="2" t="str">
        <f t="shared" si="8"/>
        <v>M1</v>
      </c>
      <c r="E265" s="2" t="str">
        <f t="shared" si="9"/>
        <v>H13b_M1_13</v>
      </c>
      <c r="F265" s="21" t="s">
        <v>483</v>
      </c>
      <c r="G265" s="21">
        <v>2013</v>
      </c>
      <c r="H265" s="2" t="s">
        <v>830</v>
      </c>
      <c r="I265" s="4">
        <v>2.67</v>
      </c>
      <c r="J265" s="5">
        <v>0.16200000000000001</v>
      </c>
      <c r="K265" s="4">
        <v>0.84</v>
      </c>
      <c r="L265" s="4">
        <v>1.03</v>
      </c>
      <c r="M265" s="4">
        <v>0.2</v>
      </c>
      <c r="N265" s="4">
        <v>0.47699999999999998</v>
      </c>
      <c r="O265" s="4">
        <v>0.21</v>
      </c>
      <c r="P265" s="6">
        <v>27.35</v>
      </c>
      <c r="Q265" s="4">
        <v>55.2</v>
      </c>
      <c r="R265" s="4">
        <v>5.91</v>
      </c>
      <c r="S265" s="7">
        <v>762.78</v>
      </c>
      <c r="T265" s="4">
        <v>14.62</v>
      </c>
      <c r="U265" s="4">
        <v>3.8522099999999999</v>
      </c>
      <c r="V265" s="8">
        <v>93.549468592022549</v>
      </c>
      <c r="W265" s="8">
        <v>91.013838364125206</v>
      </c>
      <c r="X265" s="8">
        <v>98.82352941176471</v>
      </c>
      <c r="Y265" s="8">
        <v>105.26315789473684</v>
      </c>
      <c r="Z265" s="8">
        <v>79.5</v>
      </c>
      <c r="AA265" s="8">
        <v>182.33333333333334</v>
      </c>
      <c r="AB265" s="9">
        <v>89.355046127802794</v>
      </c>
      <c r="AC265" s="9">
        <v>18.43708362741825</v>
      </c>
      <c r="AD265" s="3">
        <v>24.042711508818456</v>
      </c>
      <c r="AE265" s="3">
        <v>57.52020486376329</v>
      </c>
    </row>
    <row r="266" spans="1:31" ht="13" x14ac:dyDescent="0.3">
      <c r="A266" s="13">
        <v>2015</v>
      </c>
      <c r="B266" s="13" t="s">
        <v>630</v>
      </c>
      <c r="C266" s="21" t="s">
        <v>338</v>
      </c>
      <c r="D266" s="2" t="str">
        <f t="shared" si="8"/>
        <v>M1</v>
      </c>
      <c r="E266" s="2" t="str">
        <f t="shared" si="9"/>
        <v>H13c_M1_13</v>
      </c>
      <c r="F266" s="21" t="s">
        <v>484</v>
      </c>
      <c r="G266" s="21">
        <v>2013</v>
      </c>
      <c r="H266" s="2" t="s">
        <v>829</v>
      </c>
      <c r="I266" s="4">
        <v>2.61</v>
      </c>
      <c r="J266" s="5">
        <v>0.16</v>
      </c>
      <c r="K266" s="4">
        <v>0.88</v>
      </c>
      <c r="L266" s="4">
        <v>1.23</v>
      </c>
      <c r="M266" s="4">
        <v>0.23</v>
      </c>
      <c r="N266" s="4">
        <v>0.56599999999999995</v>
      </c>
      <c r="O266" s="4">
        <v>0.216</v>
      </c>
      <c r="P266" s="6">
        <v>30.23</v>
      </c>
      <c r="Q266" s="4">
        <v>64.11</v>
      </c>
      <c r="R266" s="4">
        <v>6.26</v>
      </c>
      <c r="S266" s="7">
        <v>406.56</v>
      </c>
      <c r="T266" s="4">
        <v>17.54</v>
      </c>
      <c r="U266" s="4">
        <v>3.0999840000000001</v>
      </c>
      <c r="V266" s="8">
        <v>91.44723334276361</v>
      </c>
      <c r="W266" s="8">
        <v>89.890210730000192</v>
      </c>
      <c r="X266" s="8">
        <v>103.5294117647059</v>
      </c>
      <c r="Y266" s="8">
        <v>121.05263157894737</v>
      </c>
      <c r="Z266" s="8">
        <v>94.333333333333329</v>
      </c>
      <c r="AA266" s="8">
        <v>201.53333333333333</v>
      </c>
      <c r="AB266" s="9">
        <v>102.82927363776095</v>
      </c>
      <c r="AC266" s="9">
        <v>18.424358742070424</v>
      </c>
      <c r="AD266" s="3">
        <v>21.887146593271069</v>
      </c>
      <c r="AE266" s="3">
        <v>59.688494664658506</v>
      </c>
    </row>
    <row r="267" spans="1:31" ht="13" x14ac:dyDescent="0.3">
      <c r="A267" s="13">
        <v>2015</v>
      </c>
      <c r="B267" s="13" t="s">
        <v>630</v>
      </c>
      <c r="C267" s="21" t="s">
        <v>283</v>
      </c>
      <c r="D267" s="2" t="str">
        <f t="shared" si="8"/>
        <v>M2</v>
      </c>
      <c r="E267" s="2" t="str">
        <f t="shared" si="9"/>
        <v>I10a_M2_13</v>
      </c>
      <c r="F267" s="21" t="s">
        <v>451</v>
      </c>
      <c r="G267" s="21">
        <v>2013</v>
      </c>
      <c r="H267" s="2" t="s">
        <v>851</v>
      </c>
      <c r="I267" s="4">
        <v>2.4700000000000002</v>
      </c>
      <c r="J267" s="5">
        <v>0.15</v>
      </c>
      <c r="K267" s="4">
        <v>0.83</v>
      </c>
      <c r="L267" s="4">
        <v>0.94</v>
      </c>
      <c r="M267" s="4">
        <v>0.32</v>
      </c>
      <c r="N267" s="4">
        <v>0.56999999999999995</v>
      </c>
      <c r="O267" s="4">
        <v>0.20499999999999999</v>
      </c>
      <c r="P267" s="6">
        <v>12.26</v>
      </c>
      <c r="Q267" s="4">
        <v>61.75</v>
      </c>
      <c r="R267" s="4">
        <v>7.25</v>
      </c>
      <c r="S267" s="7">
        <v>700.28</v>
      </c>
      <c r="T267" s="4">
        <v>16.59</v>
      </c>
      <c r="U267" s="4">
        <v>0</v>
      </c>
      <c r="V267" s="8">
        <v>86.542017761159457</v>
      </c>
      <c r="W267" s="8">
        <v>84.272072559375189</v>
      </c>
      <c r="X267" s="8">
        <v>97.647058823529406</v>
      </c>
      <c r="Y267" s="8">
        <v>168.42105263157893</v>
      </c>
      <c r="Z267" s="8">
        <v>95</v>
      </c>
      <c r="AA267" s="8">
        <v>81.733333333333334</v>
      </c>
      <c r="AB267" s="9">
        <v>94.492952435968306</v>
      </c>
      <c r="AC267" s="9">
        <v>27.895353725669342</v>
      </c>
      <c r="AD267" s="3">
        <v>22.464766880641733</v>
      </c>
      <c r="AE267" s="3">
        <v>49.639879393688915</v>
      </c>
    </row>
    <row r="268" spans="1:31" ht="13" x14ac:dyDescent="0.3">
      <c r="A268" s="13">
        <v>2015</v>
      </c>
      <c r="B268" s="13" t="s">
        <v>630</v>
      </c>
      <c r="C268" s="21" t="s">
        <v>302</v>
      </c>
      <c r="D268" s="2" t="str">
        <f t="shared" si="8"/>
        <v>M1</v>
      </c>
      <c r="E268" s="2" t="str">
        <f t="shared" si="9"/>
        <v>I11a_M1_13</v>
      </c>
      <c r="F268" s="21" t="s">
        <v>465</v>
      </c>
      <c r="G268" s="21">
        <v>2013</v>
      </c>
      <c r="H268" s="2" t="s">
        <v>822</v>
      </c>
      <c r="I268" s="4">
        <v>2.79</v>
      </c>
      <c r="J268" s="5">
        <v>0.16300000000000001</v>
      </c>
      <c r="K268" s="4">
        <v>0.88</v>
      </c>
      <c r="L268" s="4">
        <v>1.2</v>
      </c>
      <c r="M268" s="4">
        <v>0.18</v>
      </c>
      <c r="N268" s="4">
        <v>0.32700000000000001</v>
      </c>
      <c r="O268" s="4">
        <v>0.20499999999999999</v>
      </c>
      <c r="P268" s="6">
        <v>31.21</v>
      </c>
      <c r="Q268" s="4">
        <v>60.88</v>
      </c>
      <c r="R268" s="4">
        <v>6.55</v>
      </c>
      <c r="S268" s="7">
        <v>410.29</v>
      </c>
      <c r="T268" s="4">
        <v>16.32</v>
      </c>
      <c r="U268" s="4">
        <v>2.9305699999999999</v>
      </c>
      <c r="V268" s="8">
        <v>97.753939090540428</v>
      </c>
      <c r="W268" s="8">
        <v>91.575652181187706</v>
      </c>
      <c r="X268" s="8">
        <v>103.5294117647059</v>
      </c>
      <c r="Y268" s="8">
        <v>94.73684210526315</v>
      </c>
      <c r="Z268" s="8">
        <v>54.500000000000007</v>
      </c>
      <c r="AA268" s="8">
        <v>208.06666666666666</v>
      </c>
      <c r="AB268" s="9">
        <v>97.2136515047617</v>
      </c>
      <c r="AC268" s="9">
        <v>15.251991764947521</v>
      </c>
      <c r="AD268" s="3">
        <v>23.151474626781379</v>
      </c>
      <c r="AE268" s="3">
        <v>61.596533608271095</v>
      </c>
    </row>
    <row r="269" spans="1:31" ht="13" x14ac:dyDescent="0.3">
      <c r="A269" s="13">
        <v>2015</v>
      </c>
      <c r="B269" s="13" t="s">
        <v>630</v>
      </c>
      <c r="C269" s="21" t="s">
        <v>303</v>
      </c>
      <c r="D269" s="2" t="str">
        <f t="shared" si="8"/>
        <v>M2</v>
      </c>
      <c r="E269" s="2" t="str">
        <f t="shared" si="9"/>
        <v>I11a_M2_13</v>
      </c>
      <c r="F269" s="21" t="s">
        <v>465</v>
      </c>
      <c r="G269" s="21">
        <v>2013</v>
      </c>
      <c r="H269" s="2" t="s">
        <v>822</v>
      </c>
      <c r="I269" s="4">
        <v>2.8</v>
      </c>
      <c r="J269" s="5">
        <v>0.16500000000000001</v>
      </c>
      <c r="K269" s="4">
        <v>0.94</v>
      </c>
      <c r="L269" s="4">
        <v>1.23</v>
      </c>
      <c r="M269" s="4">
        <v>0.23</v>
      </c>
      <c r="N269" s="4">
        <v>0.504</v>
      </c>
      <c r="O269" s="4">
        <v>0.23699999999999999</v>
      </c>
      <c r="P269" s="6">
        <v>20.079999999999998</v>
      </c>
      <c r="Q269" s="4">
        <v>70.09</v>
      </c>
      <c r="R269" s="4">
        <v>7.27</v>
      </c>
      <c r="S269" s="7">
        <v>468.89</v>
      </c>
      <c r="T269" s="4">
        <v>17.5</v>
      </c>
      <c r="U269" s="4">
        <v>2.9305699999999999</v>
      </c>
      <c r="V269" s="8">
        <v>98.104311632083565</v>
      </c>
      <c r="W269" s="8">
        <v>92.699279815312707</v>
      </c>
      <c r="X269" s="8">
        <v>110.58823529411765</v>
      </c>
      <c r="Y269" s="8">
        <v>121.05263157894737</v>
      </c>
      <c r="Z269" s="8">
        <v>84.000000000000014</v>
      </c>
      <c r="AA269" s="8">
        <v>133.86666666666665</v>
      </c>
      <c r="AB269" s="9">
        <v>104.36380049198091</v>
      </c>
      <c r="AC269" s="9">
        <v>18.153453762295737</v>
      </c>
      <c r="AD269" s="3">
        <v>23.035689197577451</v>
      </c>
      <c r="AE269" s="3">
        <v>58.810857040126798</v>
      </c>
    </row>
    <row r="270" spans="1:31" ht="13" x14ac:dyDescent="0.3">
      <c r="A270" s="13">
        <v>2015</v>
      </c>
      <c r="B270" s="13" t="s">
        <v>630</v>
      </c>
      <c r="C270" s="21" t="s">
        <v>304</v>
      </c>
      <c r="D270" s="2" t="str">
        <f t="shared" si="8"/>
        <v>M1</v>
      </c>
      <c r="E270" s="2" t="str">
        <f t="shared" si="9"/>
        <v>I11b_M1_13</v>
      </c>
      <c r="F270" s="21" t="s">
        <v>466</v>
      </c>
      <c r="G270" s="21">
        <v>2013</v>
      </c>
      <c r="H270" s="2" t="s">
        <v>823</v>
      </c>
      <c r="I270" s="4">
        <v>2.87</v>
      </c>
      <c r="J270" s="5">
        <v>0.17</v>
      </c>
      <c r="K270" s="4">
        <v>0.85</v>
      </c>
      <c r="L270" s="4">
        <v>1.08</v>
      </c>
      <c r="M270" s="4">
        <v>0.24</v>
      </c>
      <c r="N270" s="4">
        <v>0.48899999999999999</v>
      </c>
      <c r="O270" s="4">
        <v>0.24099999999999999</v>
      </c>
      <c r="P270" s="6">
        <v>27.61</v>
      </c>
      <c r="Q270" s="4">
        <v>62.25</v>
      </c>
      <c r="R270" s="4">
        <v>7.76</v>
      </c>
      <c r="S270" s="7">
        <v>616.13</v>
      </c>
      <c r="T270" s="4">
        <v>17.7</v>
      </c>
      <c r="U270" s="4">
        <v>2.390123</v>
      </c>
      <c r="V270" s="8">
        <v>100.55691942288567</v>
      </c>
      <c r="W270" s="8">
        <v>95.508348900625222</v>
      </c>
      <c r="X270" s="8">
        <v>100</v>
      </c>
      <c r="Y270" s="8">
        <v>126.31578947368421</v>
      </c>
      <c r="Z270" s="8">
        <v>81.5</v>
      </c>
      <c r="AA270" s="8">
        <v>184.06666666666666</v>
      </c>
      <c r="AB270" s="9">
        <v>95.400703499526273</v>
      </c>
      <c r="AC270" s="9">
        <v>20.722444144219075</v>
      </c>
      <c r="AD270" s="3">
        <v>22.787180426704669</v>
      </c>
      <c r="AE270" s="3">
        <v>56.490375429076259</v>
      </c>
    </row>
    <row r="271" spans="1:31" ht="13" x14ac:dyDescent="0.3">
      <c r="A271" s="13">
        <v>2015</v>
      </c>
      <c r="B271" s="13" t="s">
        <v>630</v>
      </c>
      <c r="C271" s="21" t="s">
        <v>305</v>
      </c>
      <c r="D271" s="2" t="str">
        <f t="shared" si="8"/>
        <v>M2</v>
      </c>
      <c r="E271" s="2" t="str">
        <f t="shared" si="9"/>
        <v>I11b_M2_13</v>
      </c>
      <c r="F271" s="21" t="s">
        <v>466</v>
      </c>
      <c r="G271" s="21">
        <v>2013</v>
      </c>
      <c r="H271" s="2" t="s">
        <v>823</v>
      </c>
      <c r="I271" s="4">
        <v>2.84</v>
      </c>
      <c r="J271" s="5">
        <v>0.17399999999999999</v>
      </c>
      <c r="K271" s="4">
        <v>0.9</v>
      </c>
      <c r="L271" s="4">
        <v>1.07</v>
      </c>
      <c r="M271" s="4">
        <v>0.24</v>
      </c>
      <c r="N271" s="4">
        <v>0.38200000000000001</v>
      </c>
      <c r="O271" s="4">
        <v>0.23699999999999999</v>
      </c>
      <c r="P271" s="6">
        <v>65.19</v>
      </c>
      <c r="Q271" s="4">
        <v>57.49</v>
      </c>
      <c r="R271" s="4">
        <v>7.93</v>
      </c>
      <c r="S271" s="7">
        <v>609.78</v>
      </c>
      <c r="T271" s="4">
        <v>17.28</v>
      </c>
      <c r="U271" s="4">
        <v>2.390123</v>
      </c>
      <c r="V271" s="8">
        <v>99.505801798256186</v>
      </c>
      <c r="W271" s="8">
        <v>97.755604168875209</v>
      </c>
      <c r="X271" s="8">
        <v>105.88235294117648</v>
      </c>
      <c r="Y271" s="8">
        <v>126.31578947368421</v>
      </c>
      <c r="Z271" s="8">
        <v>63.666666666666671</v>
      </c>
      <c r="AA271" s="8">
        <v>434.6</v>
      </c>
      <c r="AB271" s="9">
        <v>96.180473882034903</v>
      </c>
      <c r="AC271" s="9">
        <v>20.554439688172515</v>
      </c>
      <c r="AD271" s="3">
        <v>23.931991478364548</v>
      </c>
      <c r="AE271" s="3">
        <v>55.513568833462948</v>
      </c>
    </row>
    <row r="272" spans="1:31" ht="13" x14ac:dyDescent="0.3">
      <c r="A272" s="13">
        <v>2015</v>
      </c>
      <c r="B272" s="13" t="s">
        <v>630</v>
      </c>
      <c r="C272" s="21" t="s">
        <v>306</v>
      </c>
      <c r="D272" s="2" t="str">
        <f t="shared" si="8"/>
        <v>M1</v>
      </c>
      <c r="E272" s="2" t="str">
        <f t="shared" si="9"/>
        <v>I11c_M1_13</v>
      </c>
      <c r="F272" s="21" t="s">
        <v>467</v>
      </c>
      <c r="G272" s="21">
        <v>2013</v>
      </c>
      <c r="H272" s="2" t="s">
        <v>817</v>
      </c>
      <c r="I272" s="4">
        <v>2.84</v>
      </c>
      <c r="J272" s="5">
        <v>0.16200000000000001</v>
      </c>
      <c r="K272" s="4">
        <v>0.78</v>
      </c>
      <c r="L272" s="4">
        <v>1.03</v>
      </c>
      <c r="M272" s="4">
        <v>0.34</v>
      </c>
      <c r="N272" s="4">
        <v>0.38200000000000001</v>
      </c>
      <c r="O272" s="4">
        <v>0.21099999999999999</v>
      </c>
      <c r="P272" s="6">
        <v>27.52</v>
      </c>
      <c r="Q272" s="4">
        <v>52.66</v>
      </c>
      <c r="R272" s="4">
        <v>7.19</v>
      </c>
      <c r="S272" s="7">
        <v>402.98</v>
      </c>
      <c r="T272" s="4">
        <v>16.190000000000001</v>
      </c>
      <c r="U272" s="4">
        <v>2.0555460000000001</v>
      </c>
      <c r="V272" s="8">
        <v>99.505801798256186</v>
      </c>
      <c r="W272" s="8">
        <v>91.013838364125206</v>
      </c>
      <c r="X272" s="8">
        <v>91.764705882352942</v>
      </c>
      <c r="Y272" s="8">
        <v>178.94736842105263</v>
      </c>
      <c r="Z272" s="8">
        <v>63.666666666666671</v>
      </c>
      <c r="AA272" s="8">
        <v>183.46666666666667</v>
      </c>
      <c r="AB272" s="9">
        <v>99.352644479513657</v>
      </c>
      <c r="AC272" s="9">
        <v>28.189073308065666</v>
      </c>
      <c r="AD272" s="3">
        <v>20.07883052269711</v>
      </c>
      <c r="AE272" s="3">
        <v>51.732096169237217</v>
      </c>
    </row>
    <row r="273" spans="1:31" ht="13" x14ac:dyDescent="0.3">
      <c r="A273" s="13">
        <v>2015</v>
      </c>
      <c r="B273" s="13" t="s">
        <v>630</v>
      </c>
      <c r="C273" s="21" t="s">
        <v>307</v>
      </c>
      <c r="D273" s="2" t="str">
        <f t="shared" si="8"/>
        <v>M2</v>
      </c>
      <c r="E273" s="2" t="str">
        <f t="shared" si="9"/>
        <v>I11c_M2_13</v>
      </c>
      <c r="F273" s="21" t="s">
        <v>467</v>
      </c>
      <c r="G273" s="21">
        <v>2013</v>
      </c>
      <c r="H273" s="2" t="s">
        <v>817</v>
      </c>
      <c r="I273" s="4">
        <v>2.85</v>
      </c>
      <c r="J273" s="5">
        <v>0.16600000000000001</v>
      </c>
      <c r="K273" s="4">
        <v>1</v>
      </c>
      <c r="L273" s="4">
        <v>1.18</v>
      </c>
      <c r="M273" s="4">
        <v>0.19</v>
      </c>
      <c r="N273" s="4">
        <v>0.45</v>
      </c>
      <c r="O273" s="4">
        <v>0.20599999999999999</v>
      </c>
      <c r="P273" s="6">
        <v>50.94</v>
      </c>
      <c r="Q273" s="4">
        <v>56.96</v>
      </c>
      <c r="R273" s="4">
        <v>6.49</v>
      </c>
      <c r="S273" s="7">
        <v>632.80999999999995</v>
      </c>
      <c r="T273" s="4">
        <v>18.2</v>
      </c>
      <c r="U273" s="4">
        <v>2.0555460000000001</v>
      </c>
      <c r="V273" s="8">
        <v>99.856174339799352</v>
      </c>
      <c r="W273" s="8">
        <v>93.261093632375207</v>
      </c>
      <c r="X273" s="8">
        <v>117.64705882352942</v>
      </c>
      <c r="Y273" s="8">
        <v>100</v>
      </c>
      <c r="Z273" s="8">
        <v>75</v>
      </c>
      <c r="AA273" s="8">
        <v>339.59999999999997</v>
      </c>
      <c r="AB273" s="9">
        <v>100.10842445018071</v>
      </c>
      <c r="AC273" s="9">
        <v>15.633790499514594</v>
      </c>
      <c r="AD273" s="3">
        <v>25.547747565501027</v>
      </c>
      <c r="AE273" s="3">
        <v>58.81846193498437</v>
      </c>
    </row>
    <row r="274" spans="1:31" ht="13" x14ac:dyDescent="0.3">
      <c r="A274" s="13">
        <v>2015</v>
      </c>
      <c r="B274" s="13" t="s">
        <v>630</v>
      </c>
      <c r="C274" s="21" t="s">
        <v>321</v>
      </c>
      <c r="D274" s="2" t="str">
        <f t="shared" si="8"/>
        <v>M1</v>
      </c>
      <c r="E274" s="2" t="str">
        <f t="shared" si="9"/>
        <v>I12b_M1_13</v>
      </c>
      <c r="F274" s="21" t="s">
        <v>475</v>
      </c>
      <c r="G274" s="21">
        <v>2013</v>
      </c>
      <c r="H274" s="2" t="s">
        <v>838</v>
      </c>
      <c r="I274" s="4">
        <v>2.88</v>
      </c>
      <c r="J274" s="5">
        <v>0.17299999999999999</v>
      </c>
      <c r="K274" s="4">
        <v>0.84</v>
      </c>
      <c r="L274" s="4">
        <v>1.4</v>
      </c>
      <c r="M274" s="4">
        <v>0.15</v>
      </c>
      <c r="N274" s="4">
        <v>0.41799999999999998</v>
      </c>
      <c r="O274" s="4">
        <v>0.20899999999999999</v>
      </c>
      <c r="P274" s="6">
        <v>44.15</v>
      </c>
      <c r="Q274" s="4">
        <v>55.71</v>
      </c>
      <c r="R274" s="4">
        <v>5.37</v>
      </c>
      <c r="S274" s="7">
        <v>609.76</v>
      </c>
      <c r="T274" s="4">
        <v>14.95</v>
      </c>
      <c r="U274" s="4">
        <v>5.752332</v>
      </c>
      <c r="V274" s="8">
        <v>100.90729196442882</v>
      </c>
      <c r="W274" s="8">
        <v>97.193790351812709</v>
      </c>
      <c r="X274" s="8">
        <v>98.82352941176471</v>
      </c>
      <c r="Y274" s="8">
        <v>78.94736842105263</v>
      </c>
      <c r="Z274" s="8">
        <v>69.666666666666671</v>
      </c>
      <c r="AA274" s="8">
        <v>294.33333333333331</v>
      </c>
      <c r="AB274" s="9">
        <v>103.69950383512291</v>
      </c>
      <c r="AC274" s="9">
        <v>11.915050678131548</v>
      </c>
      <c r="AD274" s="3">
        <v>20.716951542253074</v>
      </c>
      <c r="AE274" s="3">
        <v>67.367997779615379</v>
      </c>
    </row>
    <row r="275" spans="1:31" ht="13" x14ac:dyDescent="0.3">
      <c r="A275" s="13">
        <v>2015</v>
      </c>
      <c r="B275" s="13" t="s">
        <v>630</v>
      </c>
      <c r="C275" s="21" t="s">
        <v>322</v>
      </c>
      <c r="D275" s="2" t="str">
        <f t="shared" si="8"/>
        <v>M2</v>
      </c>
      <c r="E275" s="2" t="str">
        <f t="shared" si="9"/>
        <v>I12b_M2_13</v>
      </c>
      <c r="F275" s="21" t="s">
        <v>475</v>
      </c>
      <c r="G275" s="21">
        <v>2013</v>
      </c>
      <c r="H275" s="2" t="s">
        <v>838</v>
      </c>
      <c r="I275" s="4">
        <v>2.89</v>
      </c>
      <c r="J275" s="5">
        <v>0.16800000000000001</v>
      </c>
      <c r="K275" s="4">
        <v>0.81</v>
      </c>
      <c r="L275" s="4">
        <v>1.1100000000000001</v>
      </c>
      <c r="M275" s="4">
        <v>0.24</v>
      </c>
      <c r="N275" s="4">
        <v>0.41599999999999998</v>
      </c>
      <c r="O275" s="4">
        <v>0.21</v>
      </c>
      <c r="P275" s="6">
        <v>26.01</v>
      </c>
      <c r="Q275" s="4">
        <v>51.3</v>
      </c>
      <c r="R275" s="4">
        <v>6.07</v>
      </c>
      <c r="S275" s="7">
        <v>421.31</v>
      </c>
      <c r="T275" s="4">
        <v>14.74</v>
      </c>
      <c r="U275" s="4">
        <v>5.752332</v>
      </c>
      <c r="V275" s="8">
        <v>101.25766450597197</v>
      </c>
      <c r="W275" s="8">
        <v>94.384721266500222</v>
      </c>
      <c r="X275" s="8">
        <v>95.294117647058826</v>
      </c>
      <c r="Y275" s="8">
        <v>126.31578947368421</v>
      </c>
      <c r="Z275" s="8">
        <v>69.333333333333343</v>
      </c>
      <c r="AA275" s="8">
        <v>173.40000000000003</v>
      </c>
      <c r="AB275" s="9">
        <v>95.874691584736922</v>
      </c>
      <c r="AC275" s="9">
        <v>20.619995922916356</v>
      </c>
      <c r="AD275" s="3">
        <v>21.607488055030448</v>
      </c>
      <c r="AE275" s="3">
        <v>57.772516022053196</v>
      </c>
    </row>
    <row r="276" spans="1:31" ht="13" x14ac:dyDescent="0.3">
      <c r="A276" s="13">
        <v>2015</v>
      </c>
      <c r="B276" s="13" t="s">
        <v>630</v>
      </c>
      <c r="C276" s="21" t="s">
        <v>323</v>
      </c>
      <c r="D276" s="2" t="str">
        <f t="shared" si="8"/>
        <v>M1</v>
      </c>
      <c r="E276" s="2" t="str">
        <f t="shared" si="9"/>
        <v>I12c_M1_13</v>
      </c>
      <c r="F276" s="21" t="s">
        <v>476</v>
      </c>
      <c r="G276" s="21">
        <v>2013</v>
      </c>
      <c r="H276" s="2" t="s">
        <v>835</v>
      </c>
      <c r="I276" s="4">
        <v>2.87</v>
      </c>
      <c r="J276" s="5">
        <v>0.16900000000000001</v>
      </c>
      <c r="K276" s="4">
        <v>0.81</v>
      </c>
      <c r="L276" s="4">
        <v>1.0900000000000001</v>
      </c>
      <c r="M276" s="4">
        <v>0.23</v>
      </c>
      <c r="N276" s="4">
        <v>0.40500000000000003</v>
      </c>
      <c r="O276" s="4">
        <v>0.20300000000000001</v>
      </c>
      <c r="P276" s="6">
        <v>18.170000000000002</v>
      </c>
      <c r="Q276" s="4">
        <v>57.03</v>
      </c>
      <c r="R276" s="4">
        <v>6.12</v>
      </c>
      <c r="S276" s="7">
        <v>251.95</v>
      </c>
      <c r="T276" s="4">
        <v>14.72</v>
      </c>
      <c r="U276" s="4">
        <v>4.5044649999999997</v>
      </c>
      <c r="V276" s="8">
        <v>100.55691942288567</v>
      </c>
      <c r="W276" s="8">
        <v>94.946535083562722</v>
      </c>
      <c r="X276" s="8">
        <v>95.294117647058826</v>
      </c>
      <c r="Y276" s="8">
        <v>121.05263157894737</v>
      </c>
      <c r="Z276" s="8">
        <v>67.5</v>
      </c>
      <c r="AA276" s="8">
        <v>121.13333333333334</v>
      </c>
      <c r="AB276" s="9">
        <v>94.052964363725906</v>
      </c>
      <c r="AC276" s="9">
        <v>20.143580157260015</v>
      </c>
      <c r="AD276" s="3">
        <v>22.026007018614553</v>
      </c>
      <c r="AE276" s="3">
        <v>57.830412824125432</v>
      </c>
    </row>
    <row r="277" spans="1:31" ht="13" x14ac:dyDescent="0.3">
      <c r="A277" s="13">
        <v>2015</v>
      </c>
      <c r="B277" s="13" t="s">
        <v>630</v>
      </c>
      <c r="C277" s="21" t="s">
        <v>324</v>
      </c>
      <c r="D277" s="2" t="str">
        <f t="shared" si="8"/>
        <v>M2</v>
      </c>
      <c r="E277" s="2" t="str">
        <f t="shared" si="9"/>
        <v>I12c_M2_13</v>
      </c>
      <c r="F277" s="21" t="s">
        <v>476</v>
      </c>
      <c r="G277" s="21">
        <v>2013</v>
      </c>
      <c r="H277" s="2" t="s">
        <v>835</v>
      </c>
      <c r="I277" s="4">
        <v>2.85</v>
      </c>
      <c r="J277" s="5">
        <v>0.16600000000000001</v>
      </c>
      <c r="K277" s="4">
        <v>0.83</v>
      </c>
      <c r="L277" s="4">
        <v>1.24</v>
      </c>
      <c r="M277" s="4">
        <v>0.24</v>
      </c>
      <c r="N277" s="4">
        <v>0.41399999999999998</v>
      </c>
      <c r="O277" s="4">
        <v>0.20499999999999999</v>
      </c>
      <c r="P277" s="6">
        <v>32.24</v>
      </c>
      <c r="Q277" s="4">
        <v>55.81</v>
      </c>
      <c r="R277" s="4">
        <v>5.83</v>
      </c>
      <c r="S277" s="7">
        <v>456.57</v>
      </c>
      <c r="T277" s="4">
        <v>15.8</v>
      </c>
      <c r="U277" s="4">
        <v>4.5044649999999997</v>
      </c>
      <c r="V277" s="8">
        <v>99.856174339799352</v>
      </c>
      <c r="W277" s="8">
        <v>93.261093632375207</v>
      </c>
      <c r="X277" s="8">
        <v>97.647058823529406</v>
      </c>
      <c r="Y277" s="8">
        <v>126.31578947368421</v>
      </c>
      <c r="Z277" s="8">
        <v>69</v>
      </c>
      <c r="AA277" s="8">
        <v>214.93333333333334</v>
      </c>
      <c r="AB277" s="9">
        <v>102.87322648424737</v>
      </c>
      <c r="AC277" s="9">
        <v>19.21720370937194</v>
      </c>
      <c r="AD277" s="3">
        <v>20.634738705922157</v>
      </c>
      <c r="AE277" s="3">
        <v>60.148057584705896</v>
      </c>
    </row>
    <row r="278" spans="1:31" ht="13" x14ac:dyDescent="0.3">
      <c r="A278" s="13">
        <v>2015</v>
      </c>
      <c r="B278" s="13" t="s">
        <v>630</v>
      </c>
      <c r="C278" s="21" t="s">
        <v>339</v>
      </c>
      <c r="D278" s="2" t="str">
        <f t="shared" si="8"/>
        <v>M1</v>
      </c>
      <c r="E278" s="2" t="str">
        <f t="shared" si="9"/>
        <v>I13a_M1_13</v>
      </c>
      <c r="F278" s="21" t="s">
        <v>485</v>
      </c>
      <c r="G278" s="21">
        <v>2013</v>
      </c>
      <c r="H278" s="2" t="s">
        <v>837</v>
      </c>
      <c r="I278" s="4">
        <v>2.7</v>
      </c>
      <c r="J278" s="5">
        <v>0.161</v>
      </c>
      <c r="K278" s="4">
        <v>0.83</v>
      </c>
      <c r="L278" s="4">
        <v>1.17</v>
      </c>
      <c r="M278" s="4">
        <v>0.23</v>
      </c>
      <c r="N278" s="4">
        <v>0.47</v>
      </c>
      <c r="O278" s="4">
        <v>0.21199999999999999</v>
      </c>
      <c r="P278" s="6">
        <v>19.34</v>
      </c>
      <c r="Q278" s="4">
        <v>53.59</v>
      </c>
      <c r="R278" s="4">
        <v>6.15</v>
      </c>
      <c r="S278" s="7">
        <v>354.57</v>
      </c>
      <c r="T278" s="4">
        <v>15.7</v>
      </c>
      <c r="U278" s="4">
        <v>4.2762310000000001</v>
      </c>
      <c r="V278" s="8">
        <v>94.600586216652033</v>
      </c>
      <c r="W278" s="8">
        <v>90.452024547062706</v>
      </c>
      <c r="X278" s="8">
        <v>97.647058823529406</v>
      </c>
      <c r="Y278" s="8">
        <v>121.05263157894737</v>
      </c>
      <c r="Z278" s="8">
        <v>78.333333333333329</v>
      </c>
      <c r="AA278" s="8">
        <v>128.93333333333331</v>
      </c>
      <c r="AB278" s="9">
        <v>98.556489283196413</v>
      </c>
      <c r="AC278" s="9">
        <v>19.223122094423569</v>
      </c>
      <c r="AD278" s="3">
        <v>21.538532508376594</v>
      </c>
      <c r="AE278" s="3">
        <v>59.238345397199843</v>
      </c>
    </row>
    <row r="279" spans="1:31" ht="13" x14ac:dyDescent="0.3">
      <c r="A279" s="13">
        <v>2015</v>
      </c>
      <c r="B279" s="13" t="s">
        <v>630</v>
      </c>
      <c r="C279" s="21" t="s">
        <v>340</v>
      </c>
      <c r="D279" s="2" t="str">
        <f t="shared" si="8"/>
        <v>M1</v>
      </c>
      <c r="E279" s="2" t="str">
        <f t="shared" si="9"/>
        <v>I13b_M1_13</v>
      </c>
      <c r="F279" s="21" t="s">
        <v>486</v>
      </c>
      <c r="G279" s="21">
        <v>2013</v>
      </c>
      <c r="H279" s="2" t="s">
        <v>836</v>
      </c>
      <c r="I279" s="4">
        <v>2.84</v>
      </c>
      <c r="J279" s="5">
        <v>0.16900000000000001</v>
      </c>
      <c r="K279" s="4">
        <v>0.88</v>
      </c>
      <c r="L279" s="4">
        <v>1.0900000000000001</v>
      </c>
      <c r="M279" s="4">
        <v>0.27</v>
      </c>
      <c r="N279" s="4">
        <v>0.44500000000000001</v>
      </c>
      <c r="O279" s="4">
        <v>0.19400000000000001</v>
      </c>
      <c r="P279" s="6">
        <v>21.49</v>
      </c>
      <c r="Q279" s="4">
        <v>53.33</v>
      </c>
      <c r="R279" s="4">
        <v>6.03</v>
      </c>
      <c r="S279" s="7">
        <v>269.22000000000003</v>
      </c>
      <c r="T279" s="4">
        <v>16.52</v>
      </c>
      <c r="U279" s="4">
        <v>3.3049780000000002</v>
      </c>
      <c r="V279" s="8">
        <v>99.505801798256186</v>
      </c>
      <c r="W279" s="8">
        <v>94.946535083562722</v>
      </c>
      <c r="X279" s="8">
        <v>103.5294117647059</v>
      </c>
      <c r="Y279" s="8">
        <v>142.10526315789474</v>
      </c>
      <c r="Z279" s="8">
        <v>74.166666666666671</v>
      </c>
      <c r="AA279" s="8">
        <v>143.26666666666665</v>
      </c>
      <c r="AB279" s="9">
        <v>99.138138609629408</v>
      </c>
      <c r="AC279" s="9">
        <v>22.433876099330259</v>
      </c>
      <c r="AD279" s="3">
        <v>22.70205410101023</v>
      </c>
      <c r="AE279" s="3">
        <v>54.864069799659511</v>
      </c>
    </row>
    <row r="280" spans="1:31" ht="13" x14ac:dyDescent="0.3">
      <c r="A280" s="13">
        <v>2015</v>
      </c>
      <c r="B280" s="13" t="s">
        <v>630</v>
      </c>
      <c r="C280" s="21" t="s">
        <v>341</v>
      </c>
      <c r="D280" s="2" t="str">
        <f t="shared" si="8"/>
        <v>M1</v>
      </c>
      <c r="E280" s="2" t="str">
        <f t="shared" si="9"/>
        <v>I13c_M1_13</v>
      </c>
      <c r="F280" s="21" t="s">
        <v>487</v>
      </c>
      <c r="G280" s="21">
        <v>2013</v>
      </c>
      <c r="H280" s="2" t="s">
        <v>834</v>
      </c>
      <c r="I280" s="4">
        <v>2.71</v>
      </c>
      <c r="J280" s="5">
        <v>0.161</v>
      </c>
      <c r="K280" s="4">
        <v>0.96</v>
      </c>
      <c r="L280" s="4">
        <v>0.99</v>
      </c>
      <c r="M280" s="4">
        <v>0.18</v>
      </c>
      <c r="N280" s="4">
        <v>0.46200000000000002</v>
      </c>
      <c r="O280" s="4">
        <v>0.19600000000000001</v>
      </c>
      <c r="P280" s="6">
        <v>17.89</v>
      </c>
      <c r="Q280" s="4">
        <v>60.11</v>
      </c>
      <c r="R280" s="4">
        <v>6.44</v>
      </c>
      <c r="S280" s="7">
        <v>321.73</v>
      </c>
      <c r="T280" s="4">
        <v>15.12</v>
      </c>
      <c r="U280" s="4">
        <v>3.1299679999999999</v>
      </c>
      <c r="V280" s="8">
        <v>94.950958758195171</v>
      </c>
      <c r="W280" s="8">
        <v>90.452024547062706</v>
      </c>
      <c r="X280" s="8">
        <v>112.94117647058823</v>
      </c>
      <c r="Y280" s="8">
        <v>94.73684210526315</v>
      </c>
      <c r="Z280" s="8">
        <v>77</v>
      </c>
      <c r="AA280" s="8">
        <v>119.26666666666668</v>
      </c>
      <c r="AB280" s="9">
        <v>88.780645394220628</v>
      </c>
      <c r="AC280" s="9">
        <v>16.700732525736104</v>
      </c>
      <c r="AD280" s="3">
        <v>27.655160151738968</v>
      </c>
      <c r="AE280" s="3">
        <v>55.644107322524938</v>
      </c>
    </row>
    <row r="281" spans="1:31" ht="13" x14ac:dyDescent="0.3">
      <c r="A281" s="13">
        <v>2015</v>
      </c>
      <c r="B281" s="13" t="s">
        <v>630</v>
      </c>
      <c r="C281" s="21" t="s">
        <v>284</v>
      </c>
      <c r="D281" s="2" t="str">
        <f t="shared" si="8"/>
        <v>M1</v>
      </c>
      <c r="E281" s="2" t="str">
        <f t="shared" si="9"/>
        <v>J10a_M1_13</v>
      </c>
      <c r="F281" s="21" t="s">
        <v>271</v>
      </c>
      <c r="G281" s="21">
        <v>2013</v>
      </c>
      <c r="H281" s="2" t="s">
        <v>847</v>
      </c>
      <c r="I281" s="4">
        <v>2.86</v>
      </c>
      <c r="J281" s="5">
        <v>0.16400000000000001</v>
      </c>
      <c r="K281" s="4">
        <v>0.93</v>
      </c>
      <c r="L281" s="4">
        <v>0.95</v>
      </c>
      <c r="M281" s="4">
        <v>0.24</v>
      </c>
      <c r="N281" s="4">
        <v>0.41299999999999998</v>
      </c>
      <c r="O281" s="4">
        <v>0.20599999999999999</v>
      </c>
      <c r="P281" s="6">
        <v>25.78</v>
      </c>
      <c r="Q281" s="4">
        <v>63.35</v>
      </c>
      <c r="R281" s="4">
        <v>6.12</v>
      </c>
      <c r="S281" s="7">
        <v>434.8</v>
      </c>
      <c r="T281" s="4">
        <v>14.29</v>
      </c>
      <c r="U281" s="4">
        <v>0</v>
      </c>
      <c r="V281" s="8">
        <v>100.20654688134249</v>
      </c>
      <c r="W281" s="8">
        <v>92.137465998250207</v>
      </c>
      <c r="X281" s="8">
        <v>109.41176470588236</v>
      </c>
      <c r="Y281" s="8">
        <v>126.31578947368421</v>
      </c>
      <c r="Z281" s="8">
        <v>68.833333333333329</v>
      </c>
      <c r="AA281" s="8">
        <v>171.86666666666667</v>
      </c>
      <c r="AB281" s="9">
        <v>90.959713357049068</v>
      </c>
      <c r="AC281" s="9">
        <v>21.734190628195648</v>
      </c>
      <c r="AD281" s="3">
        <v>26.149121806314419</v>
      </c>
      <c r="AE281" s="3">
        <v>52.116687565489926</v>
      </c>
    </row>
    <row r="282" spans="1:31" ht="13" x14ac:dyDescent="0.3">
      <c r="A282" s="13">
        <v>2015</v>
      </c>
      <c r="B282" s="13" t="s">
        <v>630</v>
      </c>
      <c r="C282" s="21" t="s">
        <v>285</v>
      </c>
      <c r="D282" s="2" t="str">
        <f t="shared" si="8"/>
        <v>M2</v>
      </c>
      <c r="E282" s="2" t="str">
        <f t="shared" si="9"/>
        <v>J10a_M2_13</v>
      </c>
      <c r="F282" s="21" t="s">
        <v>271</v>
      </c>
      <c r="G282" s="21">
        <v>2013</v>
      </c>
      <c r="H282" s="2" t="s">
        <v>847</v>
      </c>
      <c r="I282" s="4">
        <v>2.88</v>
      </c>
      <c r="J282" s="5">
        <v>0.16400000000000001</v>
      </c>
      <c r="K282" s="4">
        <v>0.9</v>
      </c>
      <c r="L282" s="4">
        <v>0.94</v>
      </c>
      <c r="M282" s="4">
        <v>0.26700000000000002</v>
      </c>
      <c r="N282" s="4">
        <v>0.44700000000000001</v>
      </c>
      <c r="O282" s="4">
        <v>0.22</v>
      </c>
      <c r="P282" s="6">
        <v>22.13</v>
      </c>
      <c r="Q282" s="4">
        <v>58.09</v>
      </c>
      <c r="R282" s="4">
        <v>6.61</v>
      </c>
      <c r="S282" s="7">
        <v>435.69</v>
      </c>
      <c r="T282" s="4">
        <v>14.99</v>
      </c>
      <c r="U282" s="4">
        <v>0</v>
      </c>
      <c r="V282" s="8">
        <v>100.90729196442882</v>
      </c>
      <c r="W282" s="8">
        <v>92.137465998250207</v>
      </c>
      <c r="X282" s="8">
        <v>105.88235294117648</v>
      </c>
      <c r="Y282" s="8">
        <v>140.5263157894737</v>
      </c>
      <c r="Z282" s="8">
        <v>74.5</v>
      </c>
      <c r="AA282" s="8">
        <v>147.5333333333333</v>
      </c>
      <c r="AB282" s="9">
        <v>91.917500652217768</v>
      </c>
      <c r="AC282" s="9">
        <v>23.927337077389723</v>
      </c>
      <c r="AD282" s="3">
        <v>25.041915467643715</v>
      </c>
      <c r="AE282" s="3">
        <v>51.030747454966566</v>
      </c>
    </row>
    <row r="283" spans="1:31" ht="13" x14ac:dyDescent="0.3">
      <c r="A283" s="13">
        <v>2015</v>
      </c>
      <c r="B283" s="13" t="s">
        <v>630</v>
      </c>
      <c r="C283" s="21" t="s">
        <v>286</v>
      </c>
      <c r="D283" s="2" t="str">
        <f t="shared" si="8"/>
        <v>M1</v>
      </c>
      <c r="E283" s="2" t="str">
        <f t="shared" si="9"/>
        <v>J10b_M1_13</v>
      </c>
      <c r="F283" s="21" t="s">
        <v>458</v>
      </c>
      <c r="G283" s="21">
        <v>2013</v>
      </c>
      <c r="H283" s="2" t="s">
        <v>848</v>
      </c>
      <c r="I283" s="4">
        <v>2.77</v>
      </c>
      <c r="J283" s="5">
        <v>0.16600000000000001</v>
      </c>
      <c r="K283" s="4">
        <v>0.88</v>
      </c>
      <c r="L283" s="4">
        <v>1.02</v>
      </c>
      <c r="M283" s="4">
        <v>0.3</v>
      </c>
      <c r="N283" s="4">
        <v>0.44800000000000001</v>
      </c>
      <c r="O283" s="4">
        <v>0.20699999999999999</v>
      </c>
      <c r="P283" s="6">
        <v>27.17</v>
      </c>
      <c r="Q283" s="4">
        <v>64.099999999999994</v>
      </c>
      <c r="R283" s="4">
        <v>6.04</v>
      </c>
      <c r="S283" s="7">
        <v>404.04</v>
      </c>
      <c r="T283" s="4">
        <v>16.510000000000002</v>
      </c>
      <c r="U283" s="4">
        <v>0</v>
      </c>
      <c r="V283" s="8">
        <v>97.05319400745411</v>
      </c>
      <c r="W283" s="8">
        <v>93.261093632375207</v>
      </c>
      <c r="X283" s="8">
        <v>103.5294117647059</v>
      </c>
      <c r="Y283" s="8">
        <v>157.89473684210526</v>
      </c>
      <c r="Z283" s="8">
        <v>74.666666666666671</v>
      </c>
      <c r="AA283" s="8">
        <v>181.13333333333335</v>
      </c>
      <c r="AB283" s="9">
        <v>98.11629432455868</v>
      </c>
      <c r="AC283" s="9">
        <v>25.186129419144144</v>
      </c>
      <c r="AD283" s="3">
        <v>22.938487451884114</v>
      </c>
      <c r="AE283" s="3">
        <v>51.875383128971741</v>
      </c>
    </row>
    <row r="284" spans="1:31" ht="13" x14ac:dyDescent="0.3">
      <c r="A284" s="13">
        <v>2015</v>
      </c>
      <c r="B284" s="13" t="s">
        <v>630</v>
      </c>
      <c r="C284" s="21" t="s">
        <v>287</v>
      </c>
      <c r="D284" s="2" t="str">
        <f t="shared" si="8"/>
        <v>M2</v>
      </c>
      <c r="E284" s="2" t="str">
        <f t="shared" si="9"/>
        <v>J10b_M2_13</v>
      </c>
      <c r="F284" s="21" t="s">
        <v>458</v>
      </c>
      <c r="G284" s="21">
        <v>2013</v>
      </c>
      <c r="H284" s="2" t="s">
        <v>848</v>
      </c>
      <c r="I284" s="4">
        <v>2.87</v>
      </c>
      <c r="J284" s="5">
        <v>0.16800000000000001</v>
      </c>
      <c r="K284" s="4">
        <v>0.97</v>
      </c>
      <c r="L284" s="4">
        <v>1.03</v>
      </c>
      <c r="M284" s="4">
        <v>0.23</v>
      </c>
      <c r="N284" s="4">
        <v>0.45200000000000001</v>
      </c>
      <c r="O284" s="4">
        <v>0.192</v>
      </c>
      <c r="P284" s="6">
        <v>31.28</v>
      </c>
      <c r="Q284" s="4">
        <v>68.81</v>
      </c>
      <c r="R284" s="4">
        <v>6.4</v>
      </c>
      <c r="S284" s="7">
        <v>533.48</v>
      </c>
      <c r="T284" s="4">
        <v>15.37</v>
      </c>
      <c r="U284" s="4">
        <v>0</v>
      </c>
      <c r="V284" s="8">
        <v>100.55691942288567</v>
      </c>
      <c r="W284" s="8">
        <v>94.384721266500222</v>
      </c>
      <c r="X284" s="8">
        <v>114.11764705882352</v>
      </c>
      <c r="Y284" s="8">
        <v>121.05263157894737</v>
      </c>
      <c r="Z284" s="8">
        <v>75.333333333333343</v>
      </c>
      <c r="AA284" s="8">
        <v>208.53333333333333</v>
      </c>
      <c r="AB284" s="9">
        <v>95.151023998931194</v>
      </c>
      <c r="AC284" s="9">
        <v>19.911119681800944</v>
      </c>
      <c r="AD284" s="3">
        <v>26.072430017675025</v>
      </c>
      <c r="AE284" s="3">
        <v>54.016450300524035</v>
      </c>
    </row>
    <row r="285" spans="1:31" ht="13" x14ac:dyDescent="0.3">
      <c r="A285" s="13">
        <v>2015</v>
      </c>
      <c r="B285" s="13" t="s">
        <v>630</v>
      </c>
      <c r="C285" s="21" t="s">
        <v>288</v>
      </c>
      <c r="D285" s="2" t="str">
        <f t="shared" si="8"/>
        <v>M1</v>
      </c>
      <c r="E285" s="2" t="str">
        <f t="shared" si="9"/>
        <v>J10c_M1_13</v>
      </c>
      <c r="F285" s="21" t="s">
        <v>428</v>
      </c>
      <c r="G285" s="21">
        <v>2013</v>
      </c>
      <c r="H285" s="2" t="s">
        <v>849</v>
      </c>
      <c r="I285" s="4">
        <v>2.64</v>
      </c>
      <c r="J285" s="5">
        <v>0.155</v>
      </c>
      <c r="K285" s="4">
        <v>0.88</v>
      </c>
      <c r="L285" s="4">
        <v>0.97</v>
      </c>
      <c r="M285" s="4">
        <v>0.28000000000000003</v>
      </c>
      <c r="N285" s="4">
        <v>0.52300000000000002</v>
      </c>
      <c r="O285" s="4">
        <v>0.191</v>
      </c>
      <c r="P285" s="6">
        <v>24.77</v>
      </c>
      <c r="Q285" s="4">
        <v>63.9</v>
      </c>
      <c r="R285" s="4">
        <v>6.17</v>
      </c>
      <c r="S285" s="7">
        <v>440.37</v>
      </c>
      <c r="T285" s="4">
        <v>16.170000000000002</v>
      </c>
      <c r="U285" s="4">
        <v>0</v>
      </c>
      <c r="V285" s="8">
        <v>92.49835096739308</v>
      </c>
      <c r="W285" s="8">
        <v>87.081141644687705</v>
      </c>
      <c r="X285" s="8">
        <v>103.5294117647059</v>
      </c>
      <c r="Y285" s="8">
        <v>147.36842105263159</v>
      </c>
      <c r="Z285" s="8">
        <v>87.166666666666671</v>
      </c>
      <c r="AA285" s="8">
        <v>165.13333333333333</v>
      </c>
      <c r="AB285" s="9">
        <v>93.973837886528642</v>
      </c>
      <c r="AC285" s="9">
        <v>24.543267499313153</v>
      </c>
      <c r="AD285" s="3">
        <v>23.949637865241343</v>
      </c>
      <c r="AE285" s="3">
        <v>51.507094635445505</v>
      </c>
    </row>
    <row r="286" spans="1:31" ht="13" x14ac:dyDescent="0.3">
      <c r="A286" s="13">
        <v>2015</v>
      </c>
      <c r="B286" s="13" t="s">
        <v>630</v>
      </c>
      <c r="C286" s="21" t="s">
        <v>289</v>
      </c>
      <c r="D286" s="2" t="str">
        <f t="shared" si="8"/>
        <v>M2</v>
      </c>
      <c r="E286" s="2" t="str">
        <f t="shared" si="9"/>
        <v>J10c_M2_13</v>
      </c>
      <c r="F286" s="21" t="s">
        <v>428</v>
      </c>
      <c r="G286" s="21">
        <v>2013</v>
      </c>
      <c r="H286" s="2" t="s">
        <v>849</v>
      </c>
      <c r="I286" s="4">
        <v>2.58</v>
      </c>
      <c r="J286" s="5">
        <v>0.156</v>
      </c>
      <c r="K286" s="4">
        <v>0.94</v>
      </c>
      <c r="L286" s="4">
        <v>1.05</v>
      </c>
      <c r="M286" s="4">
        <v>0.25</v>
      </c>
      <c r="N286" s="4">
        <v>0.56699999999999995</v>
      </c>
      <c r="O286" s="4">
        <v>0.20899999999999999</v>
      </c>
      <c r="P286" s="6">
        <v>18.88</v>
      </c>
      <c r="Q286" s="4">
        <v>59.53</v>
      </c>
      <c r="R286" s="4">
        <v>6.17</v>
      </c>
      <c r="S286" s="7">
        <v>416.99</v>
      </c>
      <c r="T286" s="4">
        <v>17.260000000000002</v>
      </c>
      <c r="U286" s="4">
        <v>0</v>
      </c>
      <c r="V286" s="8">
        <v>90.396115718134155</v>
      </c>
      <c r="W286" s="8">
        <v>87.642955461750191</v>
      </c>
      <c r="X286" s="8">
        <v>110.58823529411765</v>
      </c>
      <c r="Y286" s="8">
        <v>131.57894736842107</v>
      </c>
      <c r="Z286" s="8">
        <v>94.5</v>
      </c>
      <c r="AA286" s="8">
        <v>125.86666666666666</v>
      </c>
      <c r="AB286" s="9">
        <v>97.029211021827294</v>
      </c>
      <c r="AC286" s="9">
        <v>21.223588760547486</v>
      </c>
      <c r="AD286" s="3">
        <v>24.776992890011631</v>
      </c>
      <c r="AE286" s="3">
        <v>53.999418349440887</v>
      </c>
    </row>
    <row r="287" spans="1:31" ht="13" x14ac:dyDescent="0.3">
      <c r="A287" s="13">
        <v>2015</v>
      </c>
      <c r="B287" s="13" t="s">
        <v>630</v>
      </c>
      <c r="C287" s="21" t="s">
        <v>308</v>
      </c>
      <c r="D287" s="2" t="str">
        <f t="shared" si="8"/>
        <v>M1</v>
      </c>
      <c r="E287" s="2" t="str">
        <f t="shared" si="9"/>
        <v>J11a_M1_13</v>
      </c>
      <c r="F287" s="21" t="s">
        <v>468</v>
      </c>
      <c r="G287" s="21">
        <v>2013</v>
      </c>
      <c r="H287" s="2" t="s">
        <v>826</v>
      </c>
      <c r="I287" s="4">
        <v>2.83</v>
      </c>
      <c r="J287" s="5">
        <v>0.16700000000000001</v>
      </c>
      <c r="K287" s="4">
        <v>1.05</v>
      </c>
      <c r="L287" s="4">
        <v>1.07</v>
      </c>
      <c r="M287" s="4">
        <v>0.22</v>
      </c>
      <c r="N287" s="4">
        <v>0.39300000000000002</v>
      </c>
      <c r="O287" s="4">
        <v>0.19900000000000001</v>
      </c>
      <c r="P287" s="6">
        <v>22.53</v>
      </c>
      <c r="Q287" s="4">
        <v>69.209999999999994</v>
      </c>
      <c r="R287" s="4">
        <v>6.13</v>
      </c>
      <c r="S287" s="7">
        <v>450.75</v>
      </c>
      <c r="T287" s="4">
        <v>16.11</v>
      </c>
      <c r="U287" s="4">
        <v>2.9318219999999999</v>
      </c>
      <c r="V287" s="8">
        <v>99.155429256713049</v>
      </c>
      <c r="W287" s="8">
        <v>93.822907449437722</v>
      </c>
      <c r="X287" s="8">
        <v>123.52941176470588</v>
      </c>
      <c r="Y287" s="8">
        <v>115.78947368421053</v>
      </c>
      <c r="Z287" s="8">
        <v>65.5</v>
      </c>
      <c r="AA287" s="8">
        <v>150.19999999999999</v>
      </c>
      <c r="AB287" s="9">
        <v>98.36934455959468</v>
      </c>
      <c r="AC287" s="9">
        <v>18.42231552830216</v>
      </c>
      <c r="AD287" s="3">
        <v>27.299378753693055</v>
      </c>
      <c r="AE287" s="3">
        <v>54.278305718004773</v>
      </c>
    </row>
    <row r="288" spans="1:31" ht="13" x14ac:dyDescent="0.3">
      <c r="A288" s="13">
        <v>2015</v>
      </c>
      <c r="B288" s="13" t="s">
        <v>630</v>
      </c>
      <c r="C288" s="21" t="s">
        <v>309</v>
      </c>
      <c r="D288" s="2" t="str">
        <f t="shared" si="8"/>
        <v>M2</v>
      </c>
      <c r="E288" s="2" t="str">
        <f t="shared" si="9"/>
        <v>J11a_M2_13</v>
      </c>
      <c r="F288" s="21" t="s">
        <v>468</v>
      </c>
      <c r="G288" s="21">
        <v>2013</v>
      </c>
      <c r="H288" s="2" t="s">
        <v>826</v>
      </c>
      <c r="I288" s="4">
        <v>2.75</v>
      </c>
      <c r="J288" s="5">
        <v>0.16300000000000001</v>
      </c>
      <c r="K288" s="4">
        <v>0.89</v>
      </c>
      <c r="L288" s="4">
        <v>1.17</v>
      </c>
      <c r="M288" s="4">
        <v>0.16</v>
      </c>
      <c r="N288" s="4">
        <v>0.42299999999999999</v>
      </c>
      <c r="O288" s="4">
        <v>0.20200000000000001</v>
      </c>
      <c r="P288" s="6">
        <v>31.25</v>
      </c>
      <c r="Q288" s="4">
        <v>52.84</v>
      </c>
      <c r="R288" s="4">
        <v>5.24</v>
      </c>
      <c r="S288" s="7">
        <v>586.38</v>
      </c>
      <c r="T288" s="4">
        <v>14.66</v>
      </c>
      <c r="U288" s="4">
        <v>2.9318219999999999</v>
      </c>
      <c r="V288" s="8">
        <v>96.352448924367792</v>
      </c>
      <c r="W288" s="8">
        <v>91.575652181187706</v>
      </c>
      <c r="X288" s="8">
        <v>104.70588235294119</v>
      </c>
      <c r="Y288" s="8">
        <v>84.210526315789465</v>
      </c>
      <c r="Z288" s="8">
        <v>70.5</v>
      </c>
      <c r="AA288" s="8">
        <v>208.33333333333334</v>
      </c>
      <c r="AB288" s="9">
        <v>94.32495353445097</v>
      </c>
      <c r="AC288" s="9">
        <v>13.972518586088945</v>
      </c>
      <c r="AD288" s="3">
        <v>24.131629526096006</v>
      </c>
      <c r="AE288" s="3">
        <v>61.895851887815049</v>
      </c>
    </row>
    <row r="289" spans="1:31" ht="13" x14ac:dyDescent="0.3">
      <c r="A289" s="13">
        <v>2015</v>
      </c>
      <c r="B289" s="13" t="s">
        <v>630</v>
      </c>
      <c r="C289" s="21" t="s">
        <v>310</v>
      </c>
      <c r="D289" s="2" t="str">
        <f t="shared" si="8"/>
        <v>M1</v>
      </c>
      <c r="E289" s="2" t="str">
        <f t="shared" si="9"/>
        <v>J11b_M1_13</v>
      </c>
      <c r="F289" s="21" t="s">
        <v>469</v>
      </c>
      <c r="G289" s="21">
        <v>2013</v>
      </c>
      <c r="H289" s="2" t="s">
        <v>839</v>
      </c>
      <c r="I289" s="4">
        <v>2.84</v>
      </c>
      <c r="J289" s="5">
        <v>0.16900000000000001</v>
      </c>
      <c r="K289" s="4">
        <v>0.92</v>
      </c>
      <c r="L289" s="4">
        <v>1.1000000000000001</v>
      </c>
      <c r="M289" s="4">
        <v>0.18</v>
      </c>
      <c r="N289" s="4">
        <v>0.55100000000000005</v>
      </c>
      <c r="O289" s="4">
        <v>0.19800000000000001</v>
      </c>
      <c r="P289" s="6">
        <v>26.16</v>
      </c>
      <c r="Q289" s="4">
        <v>56</v>
      </c>
      <c r="R289" s="4">
        <v>6.33</v>
      </c>
      <c r="S289" s="7">
        <v>374.32</v>
      </c>
      <c r="T289" s="4">
        <v>15.72</v>
      </c>
      <c r="U289" s="4">
        <v>2.6792389999999999</v>
      </c>
      <c r="V289" s="8">
        <v>99.505801798256186</v>
      </c>
      <c r="W289" s="8">
        <v>94.946535083562722</v>
      </c>
      <c r="X289" s="8">
        <v>108.23529411764707</v>
      </c>
      <c r="Y289" s="8">
        <v>94.73684210526315</v>
      </c>
      <c r="Z289" s="8">
        <v>91.833333333333343</v>
      </c>
      <c r="AA289" s="8">
        <v>174.4</v>
      </c>
      <c r="AB289" s="9">
        <v>93.246649447495173</v>
      </c>
      <c r="AC289" s="9">
        <v>15.900858861700714</v>
      </c>
      <c r="AD289" s="3">
        <v>25.233519814515905</v>
      </c>
      <c r="AE289" s="3">
        <v>58.86562132378338</v>
      </c>
    </row>
    <row r="290" spans="1:31" ht="13" x14ac:dyDescent="0.3">
      <c r="A290" s="13">
        <v>2015</v>
      </c>
      <c r="B290" s="13" t="s">
        <v>630</v>
      </c>
      <c r="C290" s="21" t="s">
        <v>311</v>
      </c>
      <c r="D290" s="2" t="str">
        <f t="shared" si="8"/>
        <v>M2</v>
      </c>
      <c r="E290" s="2" t="str">
        <f t="shared" si="9"/>
        <v>J11b_M2_13</v>
      </c>
      <c r="F290" s="21" t="s">
        <v>469</v>
      </c>
      <c r="G290" s="21">
        <v>2013</v>
      </c>
      <c r="H290" s="2" t="s">
        <v>839</v>
      </c>
      <c r="I290" s="4">
        <v>2.78</v>
      </c>
      <c r="J290" s="5">
        <v>0.16300000000000001</v>
      </c>
      <c r="K290" s="4">
        <v>0.9</v>
      </c>
      <c r="L290" s="4">
        <v>1.1000000000000001</v>
      </c>
      <c r="M290" s="4">
        <v>0.2</v>
      </c>
      <c r="N290" s="4">
        <v>0.43</v>
      </c>
      <c r="O290" s="4">
        <v>0.19600000000000001</v>
      </c>
      <c r="P290" s="6">
        <v>22.35</v>
      </c>
      <c r="Q290" s="4">
        <v>53.16</v>
      </c>
      <c r="R290" s="4">
        <v>6.57</v>
      </c>
      <c r="S290" s="7">
        <v>356.7</v>
      </c>
      <c r="T290" s="4">
        <v>14.83</v>
      </c>
      <c r="U290" s="4">
        <v>2.6792389999999999</v>
      </c>
      <c r="V290" s="8">
        <v>97.403566548997262</v>
      </c>
      <c r="W290" s="8">
        <v>91.575652181187706</v>
      </c>
      <c r="X290" s="8">
        <v>105.88235294117648</v>
      </c>
      <c r="Y290" s="8">
        <v>105.26315789473684</v>
      </c>
      <c r="Z290" s="8">
        <v>71.666666666666671</v>
      </c>
      <c r="AA290" s="8">
        <v>149</v>
      </c>
      <c r="AB290" s="9">
        <v>94.382586954078647</v>
      </c>
      <c r="AC290" s="9">
        <v>17.454983076398104</v>
      </c>
      <c r="AD290" s="3">
        <v>24.387870216461085</v>
      </c>
      <c r="AE290" s="3">
        <v>58.157146707140797</v>
      </c>
    </row>
    <row r="291" spans="1:31" ht="13" x14ac:dyDescent="0.3">
      <c r="A291" s="13">
        <v>2015</v>
      </c>
      <c r="B291" s="13" t="s">
        <v>630</v>
      </c>
      <c r="C291" s="21" t="s">
        <v>312</v>
      </c>
      <c r="D291" s="2" t="str">
        <f t="shared" si="8"/>
        <v>M1</v>
      </c>
      <c r="E291" s="2" t="str">
        <f t="shared" si="9"/>
        <v>J11c_M1_13</v>
      </c>
      <c r="F291" s="21" t="s">
        <v>470</v>
      </c>
      <c r="G291" s="21">
        <v>2013</v>
      </c>
      <c r="H291" s="2" t="s">
        <v>842</v>
      </c>
      <c r="I291" s="4">
        <v>2.74</v>
      </c>
      <c r="J291" s="5">
        <v>0.16200000000000001</v>
      </c>
      <c r="K291" s="4">
        <v>1</v>
      </c>
      <c r="L291" s="4">
        <v>1.17</v>
      </c>
      <c r="M291" s="4">
        <v>0.19</v>
      </c>
      <c r="N291" s="4">
        <v>0.53600000000000003</v>
      </c>
      <c r="O291" s="4">
        <v>0.19</v>
      </c>
      <c r="P291" s="6">
        <v>25.59</v>
      </c>
      <c r="Q291" s="4">
        <v>62.02</v>
      </c>
      <c r="R291" s="4">
        <v>6.87</v>
      </c>
      <c r="S291" s="7">
        <v>410.99</v>
      </c>
      <c r="T291" s="4">
        <v>17.46</v>
      </c>
      <c r="U291" s="4">
        <v>0</v>
      </c>
      <c r="V291" s="8">
        <v>96.002076382824654</v>
      </c>
      <c r="W291" s="8">
        <v>91.013838364125206</v>
      </c>
      <c r="X291" s="8">
        <v>117.64705882352942</v>
      </c>
      <c r="Y291" s="8">
        <v>100</v>
      </c>
      <c r="Z291" s="8">
        <v>89.333333333333343</v>
      </c>
      <c r="AA291" s="8">
        <v>170.6</v>
      </c>
      <c r="AB291" s="9">
        <v>99.609422454172702</v>
      </c>
      <c r="AC291" s="9">
        <v>15.712109321893248</v>
      </c>
      <c r="AD291" s="3">
        <v>25.675731211170284</v>
      </c>
      <c r="AE291" s="3">
        <v>58.612159466936475</v>
      </c>
    </row>
    <row r="292" spans="1:31" ht="13" x14ac:dyDescent="0.3">
      <c r="A292" s="13">
        <v>2015</v>
      </c>
      <c r="B292" s="13" t="s">
        <v>630</v>
      </c>
      <c r="C292" s="21" t="s">
        <v>313</v>
      </c>
      <c r="D292" s="2" t="str">
        <f t="shared" si="8"/>
        <v>M2</v>
      </c>
      <c r="E292" s="2" t="str">
        <f t="shared" si="9"/>
        <v>J11c_M2_13</v>
      </c>
      <c r="F292" s="21" t="s">
        <v>470</v>
      </c>
      <c r="G292" s="21">
        <v>2013</v>
      </c>
      <c r="H292" s="2" t="s">
        <v>842</v>
      </c>
      <c r="I292" s="4">
        <v>2.65</v>
      </c>
      <c r="J292" s="5">
        <v>0.16</v>
      </c>
      <c r="K292" s="4">
        <v>0.86</v>
      </c>
      <c r="L292" s="4">
        <v>1.03</v>
      </c>
      <c r="M292" s="4">
        <v>0.2</v>
      </c>
      <c r="N292" s="4">
        <v>0.46700000000000003</v>
      </c>
      <c r="O292" s="4">
        <v>0.192</v>
      </c>
      <c r="P292" s="6">
        <v>23.51</v>
      </c>
      <c r="Q292" s="4">
        <v>63.54</v>
      </c>
      <c r="R292" s="4">
        <v>6.37</v>
      </c>
      <c r="S292" s="7">
        <v>413.28</v>
      </c>
      <c r="T292" s="4">
        <v>16.420000000000002</v>
      </c>
      <c r="U292" s="4">
        <v>0</v>
      </c>
      <c r="V292" s="8">
        <v>92.848723508936231</v>
      </c>
      <c r="W292" s="8">
        <v>89.890210730000192</v>
      </c>
      <c r="X292" s="8">
        <v>101.17647058823529</v>
      </c>
      <c r="Y292" s="8">
        <v>105.26315789473684</v>
      </c>
      <c r="Z292" s="8">
        <v>77.833333333333343</v>
      </c>
      <c r="AA292" s="8">
        <v>156.73333333333335</v>
      </c>
      <c r="AB292" s="9">
        <v>89.866555079209448</v>
      </c>
      <c r="AC292" s="9">
        <v>18.332142102676979</v>
      </c>
      <c r="AD292" s="3">
        <v>24.475050691660964</v>
      </c>
      <c r="AE292" s="3">
        <v>57.192807205662056</v>
      </c>
    </row>
    <row r="293" spans="1:31" ht="13" x14ac:dyDescent="0.3">
      <c r="A293" s="13">
        <v>2015</v>
      </c>
      <c r="B293" s="13" t="s">
        <v>630</v>
      </c>
      <c r="C293" s="21" t="s">
        <v>325</v>
      </c>
      <c r="D293" s="2" t="str">
        <f t="shared" si="8"/>
        <v>M1</v>
      </c>
      <c r="E293" s="2" t="str">
        <f t="shared" si="9"/>
        <v>J12a_M1_13</v>
      </c>
      <c r="F293" s="21" t="s">
        <v>477</v>
      </c>
      <c r="G293" s="21">
        <v>2013</v>
      </c>
      <c r="H293" s="2" t="s">
        <v>833</v>
      </c>
      <c r="I293" s="4">
        <v>2.74</v>
      </c>
      <c r="J293" s="5">
        <v>0.16700000000000001</v>
      </c>
      <c r="K293" s="4">
        <v>0.91</v>
      </c>
      <c r="L293" s="4">
        <v>1.32</v>
      </c>
      <c r="M293" s="4">
        <v>0.17</v>
      </c>
      <c r="N293" s="4">
        <v>0.432</v>
      </c>
      <c r="O293" s="4">
        <v>0.19600000000000001</v>
      </c>
      <c r="P293" s="6">
        <v>14.29</v>
      </c>
      <c r="Q293" s="4">
        <v>47.34</v>
      </c>
      <c r="R293" s="4">
        <v>5.51</v>
      </c>
      <c r="S293" s="7">
        <v>302.58999999999997</v>
      </c>
      <c r="T293" s="4">
        <v>13.54</v>
      </c>
      <c r="U293" s="4">
        <v>6.0924170000000002</v>
      </c>
      <c r="V293" s="8">
        <v>96.002076382824654</v>
      </c>
      <c r="W293" s="8">
        <v>93.822907449437722</v>
      </c>
      <c r="X293" s="8">
        <v>107.05882352941177</v>
      </c>
      <c r="Y293" s="8">
        <v>89.473684210526315</v>
      </c>
      <c r="Z293" s="8">
        <v>72</v>
      </c>
      <c r="AA293" s="8">
        <v>95.266666666666666</v>
      </c>
      <c r="AB293" s="9">
        <v>103.14521565497243</v>
      </c>
      <c r="AC293" s="9">
        <v>13.576291254999095</v>
      </c>
      <c r="AD293" s="3">
        <v>22.563971718140063</v>
      </c>
      <c r="AE293" s="3">
        <v>63.859737026860842</v>
      </c>
    </row>
    <row r="294" spans="1:31" ht="13" x14ac:dyDescent="0.3">
      <c r="A294" s="13">
        <v>2015</v>
      </c>
      <c r="B294" s="13" t="s">
        <v>630</v>
      </c>
      <c r="C294" s="21" t="s">
        <v>326</v>
      </c>
      <c r="D294" s="2" t="str">
        <f t="shared" si="8"/>
        <v>M2</v>
      </c>
      <c r="E294" s="2" t="str">
        <f t="shared" si="9"/>
        <v>J12a_M2_13</v>
      </c>
      <c r="F294" s="21" t="s">
        <v>477</v>
      </c>
      <c r="G294" s="21">
        <v>2013</v>
      </c>
      <c r="H294" s="2" t="s">
        <v>833</v>
      </c>
      <c r="I294" s="4">
        <v>2.89</v>
      </c>
      <c r="J294" s="5">
        <v>0.17299999999999999</v>
      </c>
      <c r="K294" s="4">
        <v>0.96</v>
      </c>
      <c r="L294" s="4">
        <v>1.06</v>
      </c>
      <c r="M294" s="4">
        <v>0.19</v>
      </c>
      <c r="N294" s="4">
        <v>0.42099999999999999</v>
      </c>
      <c r="O294" s="4">
        <v>0.19700000000000001</v>
      </c>
      <c r="P294" s="6">
        <v>10.64</v>
      </c>
      <c r="Q294" s="4">
        <v>52.05</v>
      </c>
      <c r="R294" s="4">
        <v>5.54</v>
      </c>
      <c r="S294" s="7">
        <v>304.67</v>
      </c>
      <c r="T294" s="4">
        <v>16.399999999999999</v>
      </c>
      <c r="U294" s="4">
        <v>6.0924170000000002</v>
      </c>
      <c r="V294" s="8">
        <v>101.25766450597197</v>
      </c>
      <c r="W294" s="8">
        <v>97.193790351812709</v>
      </c>
      <c r="X294" s="8">
        <v>112.94117647058823</v>
      </c>
      <c r="Y294" s="8">
        <v>100</v>
      </c>
      <c r="Z294" s="8">
        <v>70.166666666666671</v>
      </c>
      <c r="AA294" s="8">
        <v>70.933333333333337</v>
      </c>
      <c r="AB294" s="9">
        <v>93.097382595271583</v>
      </c>
      <c r="AC294" s="9">
        <v>16.811150769883188</v>
      </c>
      <c r="AD294" s="3">
        <v>26.372846349781476</v>
      </c>
      <c r="AE294" s="3">
        <v>56.81600288033534</v>
      </c>
    </row>
    <row r="295" spans="1:31" ht="13" x14ac:dyDescent="0.3">
      <c r="A295" s="13">
        <v>2015</v>
      </c>
      <c r="B295" s="13" t="s">
        <v>630</v>
      </c>
      <c r="C295" s="21" t="s">
        <v>327</v>
      </c>
      <c r="D295" s="2" t="str">
        <f t="shared" si="8"/>
        <v>M1</v>
      </c>
      <c r="E295" s="2" t="str">
        <f t="shared" si="9"/>
        <v>J12b_M1_13</v>
      </c>
      <c r="F295" s="21" t="s">
        <v>478</v>
      </c>
      <c r="G295" s="21">
        <v>2013</v>
      </c>
      <c r="H295" s="2" t="s">
        <v>841</v>
      </c>
      <c r="I295" s="4">
        <v>2.94</v>
      </c>
      <c r="J295" s="5">
        <v>0.17599999999999999</v>
      </c>
      <c r="K295" s="4">
        <v>0.97</v>
      </c>
      <c r="L295" s="4">
        <v>1.05</v>
      </c>
      <c r="M295" s="4">
        <v>0.21</v>
      </c>
      <c r="N295" s="4">
        <v>0.48099999999999998</v>
      </c>
      <c r="O295" s="4">
        <v>0.192</v>
      </c>
      <c r="P295" s="6">
        <v>13.75</v>
      </c>
      <c r="Q295" s="4">
        <v>58.91</v>
      </c>
      <c r="R295" s="4">
        <v>5.98</v>
      </c>
      <c r="S295" s="7">
        <v>386.32</v>
      </c>
      <c r="T295" s="4">
        <v>19.2</v>
      </c>
      <c r="U295" s="4">
        <v>5.0269570000000003</v>
      </c>
      <c r="V295" s="8">
        <v>103.00952721368775</v>
      </c>
      <c r="W295" s="8">
        <v>98.879231803000209</v>
      </c>
      <c r="X295" s="8">
        <v>114.11764705882352</v>
      </c>
      <c r="Y295" s="8">
        <v>110.52631578947367</v>
      </c>
      <c r="Z295" s="8">
        <v>80.166666666666657</v>
      </c>
      <c r="AA295" s="8">
        <v>91.666666666666657</v>
      </c>
      <c r="AB295" s="9">
        <v>94.501581532957047</v>
      </c>
      <c r="AC295" s="9">
        <v>18.304654301328846</v>
      </c>
      <c r="AD295" s="3">
        <v>26.251607370793845</v>
      </c>
      <c r="AE295" s="3">
        <v>55.443738327877298</v>
      </c>
    </row>
    <row r="296" spans="1:31" ht="13" x14ac:dyDescent="0.3">
      <c r="A296" s="13">
        <v>2015</v>
      </c>
      <c r="B296" s="13" t="s">
        <v>630</v>
      </c>
      <c r="C296" s="21" t="s">
        <v>328</v>
      </c>
      <c r="D296" s="2" t="str">
        <f t="shared" si="8"/>
        <v>M2</v>
      </c>
      <c r="E296" s="2" t="str">
        <f t="shared" si="9"/>
        <v>J12b_M2_13</v>
      </c>
      <c r="F296" s="21" t="s">
        <v>478</v>
      </c>
      <c r="G296" s="21">
        <v>2013</v>
      </c>
      <c r="H296" s="2" t="s">
        <v>841</v>
      </c>
      <c r="I296" s="4">
        <v>2.82</v>
      </c>
      <c r="J296" s="5">
        <v>0.16900000000000001</v>
      </c>
      <c r="K296" s="4">
        <v>1.08</v>
      </c>
      <c r="L296" s="4">
        <v>1.1100000000000001</v>
      </c>
      <c r="M296" s="4">
        <v>0.15</v>
      </c>
      <c r="N296" s="4">
        <v>0.439</v>
      </c>
      <c r="O296" s="4">
        <v>0.20799999999999999</v>
      </c>
      <c r="P296" s="6">
        <v>17.170000000000002</v>
      </c>
      <c r="Q296" s="4">
        <v>63.37</v>
      </c>
      <c r="R296" s="4">
        <v>6.64</v>
      </c>
      <c r="S296" s="7">
        <v>300.44</v>
      </c>
      <c r="T296" s="4">
        <v>19.7</v>
      </c>
      <c r="U296" s="4">
        <v>5.0269570000000003</v>
      </c>
      <c r="V296" s="8">
        <v>98.805056715169883</v>
      </c>
      <c r="W296" s="8">
        <v>94.946535083562722</v>
      </c>
      <c r="X296" s="8">
        <v>127.05882352941178</v>
      </c>
      <c r="Y296" s="8">
        <v>78.94736842105263</v>
      </c>
      <c r="Z296" s="8">
        <v>73.166666666666671</v>
      </c>
      <c r="AA296" s="8">
        <v>114.46666666666667</v>
      </c>
      <c r="AB296" s="9">
        <v>95.366553367771161</v>
      </c>
      <c r="AC296" s="9">
        <v>12.95616544647139</v>
      </c>
      <c r="AD296" s="3">
        <v>28.963491287600291</v>
      </c>
      <c r="AE296" s="3">
        <v>58.080343265928335</v>
      </c>
    </row>
    <row r="297" spans="1:31" ht="13" x14ac:dyDescent="0.3">
      <c r="A297" s="13">
        <v>2015</v>
      </c>
      <c r="B297" s="13" t="s">
        <v>630</v>
      </c>
      <c r="C297" s="21" t="s">
        <v>329</v>
      </c>
      <c r="D297" s="2" t="str">
        <f t="shared" si="8"/>
        <v>M1</v>
      </c>
      <c r="E297" s="2" t="str">
        <f t="shared" si="9"/>
        <v>J12c_M1_13</v>
      </c>
      <c r="F297" s="21" t="s">
        <v>479</v>
      </c>
      <c r="G297" s="21">
        <v>2013</v>
      </c>
      <c r="H297" s="2" t="s">
        <v>827</v>
      </c>
      <c r="I297" s="4">
        <v>2.74</v>
      </c>
      <c r="J297" s="5">
        <v>0.16200000000000001</v>
      </c>
      <c r="K297" s="4">
        <v>0.89</v>
      </c>
      <c r="L297" s="4">
        <v>1.1000000000000001</v>
      </c>
      <c r="M297" s="4">
        <v>0.19</v>
      </c>
      <c r="N297" s="4">
        <v>0.46500000000000002</v>
      </c>
      <c r="O297" s="4">
        <v>0.19400000000000001</v>
      </c>
      <c r="P297" s="6">
        <v>19.41</v>
      </c>
      <c r="Q297" s="4">
        <v>68.28</v>
      </c>
      <c r="R297" s="4">
        <v>6.05</v>
      </c>
      <c r="S297" s="7">
        <v>289.37</v>
      </c>
      <c r="T297" s="4">
        <v>16.309999999999999</v>
      </c>
      <c r="U297" s="4">
        <v>5.4023649999999996</v>
      </c>
      <c r="V297" s="8">
        <v>96.002076382824654</v>
      </c>
      <c r="W297" s="8">
        <v>91.013838364125206</v>
      </c>
      <c r="X297" s="8">
        <v>104.70588235294119</v>
      </c>
      <c r="Y297" s="8">
        <v>100</v>
      </c>
      <c r="Z297" s="8">
        <v>77.5</v>
      </c>
      <c r="AA297" s="8">
        <v>129.4</v>
      </c>
      <c r="AB297" s="9">
        <v>93.303109249380256</v>
      </c>
      <c r="AC297" s="9">
        <v>16.774083389948821</v>
      </c>
      <c r="AD297" s="3">
        <v>24.395916192629027</v>
      </c>
      <c r="AE297" s="3">
        <v>58.830000417422156</v>
      </c>
    </row>
    <row r="298" spans="1:31" ht="13" x14ac:dyDescent="0.3">
      <c r="A298" s="13">
        <v>2015</v>
      </c>
      <c r="B298" s="13" t="s">
        <v>630</v>
      </c>
      <c r="C298" s="21" t="s">
        <v>330</v>
      </c>
      <c r="D298" s="2" t="str">
        <f t="shared" si="8"/>
        <v>M2</v>
      </c>
      <c r="E298" s="2" t="str">
        <f t="shared" si="9"/>
        <v>J12c_M2_13</v>
      </c>
      <c r="F298" s="21" t="s">
        <v>479</v>
      </c>
      <c r="G298" s="21">
        <v>2013</v>
      </c>
      <c r="H298" s="2" t="s">
        <v>827</v>
      </c>
      <c r="I298" s="4">
        <v>2.74</v>
      </c>
      <c r="J298" s="5">
        <v>0.16</v>
      </c>
      <c r="K298" s="4">
        <v>0.92</v>
      </c>
      <c r="L298" s="4">
        <v>1.07</v>
      </c>
      <c r="M298" s="4">
        <v>0.15</v>
      </c>
      <c r="N298" s="4">
        <v>0.41299999999999998</v>
      </c>
      <c r="O298" s="4">
        <v>0.20300000000000001</v>
      </c>
      <c r="P298" s="6">
        <v>23.56</v>
      </c>
      <c r="Q298" s="4">
        <v>60.36</v>
      </c>
      <c r="R298" s="4">
        <v>5.83</v>
      </c>
      <c r="S298" s="7">
        <v>354.98</v>
      </c>
      <c r="T298" s="4">
        <v>16.850000000000001</v>
      </c>
      <c r="U298" s="4">
        <v>5.4023649999999996</v>
      </c>
      <c r="V298" s="8">
        <v>96.002076382824654</v>
      </c>
      <c r="W298" s="8">
        <v>89.890210730000192</v>
      </c>
      <c r="X298" s="8">
        <v>108.23529411764707</v>
      </c>
      <c r="Y298" s="8">
        <v>78.94736842105263</v>
      </c>
      <c r="Z298" s="8">
        <v>68.833333333333329</v>
      </c>
      <c r="AA298" s="8">
        <v>157.06666666666666</v>
      </c>
      <c r="AB298" s="9">
        <v>89.278473772486038</v>
      </c>
      <c r="AC298" s="9">
        <v>13.839672558037956</v>
      </c>
      <c r="AD298" s="3">
        <v>26.355078408561695</v>
      </c>
      <c r="AE298" s="3">
        <v>59.805249033400351</v>
      </c>
    </row>
    <row r="299" spans="1:31" ht="13" x14ac:dyDescent="0.3">
      <c r="A299" s="13">
        <v>2015</v>
      </c>
      <c r="B299" s="13" t="s">
        <v>630</v>
      </c>
      <c r="C299" s="21" t="s">
        <v>342</v>
      </c>
      <c r="D299" s="2" t="str">
        <f t="shared" si="8"/>
        <v>M1</v>
      </c>
      <c r="E299" s="2" t="str">
        <f t="shared" si="9"/>
        <v>J13a_M1_13</v>
      </c>
      <c r="F299" s="21" t="s">
        <v>488</v>
      </c>
      <c r="G299" s="21">
        <v>2013</v>
      </c>
      <c r="H299" s="2" t="s">
        <v>832</v>
      </c>
      <c r="I299" s="4">
        <v>2.72</v>
      </c>
      <c r="J299" s="5">
        <v>0.16200000000000001</v>
      </c>
      <c r="K299" s="4">
        <v>1.0900000000000001</v>
      </c>
      <c r="L299" s="4">
        <v>1.29</v>
      </c>
      <c r="M299" s="4">
        <v>0.13</v>
      </c>
      <c r="N299" s="4">
        <v>0.51600000000000001</v>
      </c>
      <c r="O299" s="4">
        <v>0.21199999999999999</v>
      </c>
      <c r="P299" s="6">
        <v>16.88</v>
      </c>
      <c r="Q299" s="4">
        <v>61.09</v>
      </c>
      <c r="R299" s="4">
        <v>6.03</v>
      </c>
      <c r="S299" s="7">
        <v>394.95</v>
      </c>
      <c r="T299" s="4">
        <v>16.75</v>
      </c>
      <c r="U299" s="4">
        <v>2.9492820000000002</v>
      </c>
      <c r="V299" s="8">
        <v>95.301331299738337</v>
      </c>
      <c r="W299" s="8">
        <v>91.013838364125206</v>
      </c>
      <c r="X299" s="8">
        <v>128.23529411764707</v>
      </c>
      <c r="Y299" s="8">
        <v>68.421052631578945</v>
      </c>
      <c r="Z299" s="8">
        <v>86.000000000000014</v>
      </c>
      <c r="AA299" s="8">
        <v>112.53333333333333</v>
      </c>
      <c r="AB299" s="9">
        <v>102.9568973136281</v>
      </c>
      <c r="AC299" s="9">
        <v>10.40085924920186</v>
      </c>
      <c r="AD299" s="3">
        <v>27.07661028939377</v>
      </c>
      <c r="AE299" s="3">
        <v>62.522530461404372</v>
      </c>
    </row>
    <row r="300" spans="1:31" ht="13" x14ac:dyDescent="0.3">
      <c r="A300" s="13">
        <v>2015</v>
      </c>
      <c r="B300" s="13" t="s">
        <v>630</v>
      </c>
      <c r="C300" s="21" t="s">
        <v>314</v>
      </c>
      <c r="D300" s="2" t="str">
        <f t="shared" si="8"/>
        <v>M1</v>
      </c>
      <c r="E300" s="2" t="str">
        <f t="shared" si="9"/>
        <v>K11a_M1_13</v>
      </c>
      <c r="F300" s="21" t="s">
        <v>471</v>
      </c>
      <c r="G300" s="21">
        <v>2013</v>
      </c>
      <c r="H300" s="2" t="s">
        <v>843</v>
      </c>
      <c r="I300" s="4">
        <v>2.69</v>
      </c>
      <c r="J300" s="5">
        <v>0.158</v>
      </c>
      <c r="K300" s="4">
        <v>0.94</v>
      </c>
      <c r="L300" s="4">
        <v>1.1100000000000001</v>
      </c>
      <c r="M300" s="4">
        <v>0.22</v>
      </c>
      <c r="N300" s="4">
        <v>0.503</v>
      </c>
      <c r="O300" s="4">
        <v>0.20799999999999999</v>
      </c>
      <c r="P300" s="6">
        <v>23.78</v>
      </c>
      <c r="Q300" s="4">
        <v>54.68</v>
      </c>
      <c r="R300" s="4">
        <v>5.95</v>
      </c>
      <c r="S300" s="7">
        <v>437.64</v>
      </c>
      <c r="T300" s="4">
        <v>16.37</v>
      </c>
      <c r="U300" s="4">
        <v>0</v>
      </c>
      <c r="V300" s="8">
        <v>94.250213675108867</v>
      </c>
      <c r="W300" s="8">
        <v>88.766583095875191</v>
      </c>
      <c r="X300" s="8">
        <v>110.58823529411765</v>
      </c>
      <c r="Y300" s="8">
        <v>115.78947368421053</v>
      </c>
      <c r="Z300" s="8">
        <v>83.833333333333343</v>
      </c>
      <c r="AA300" s="8">
        <v>158.53333333333336</v>
      </c>
      <c r="AB300" s="9">
        <v>97.552053310890031</v>
      </c>
      <c r="AC300" s="9">
        <v>18.576657715382257</v>
      </c>
      <c r="AD300" s="3">
        <v>24.644197533696371</v>
      </c>
      <c r="AE300" s="3">
        <v>56.779144750921375</v>
      </c>
    </row>
    <row r="301" spans="1:31" ht="13" x14ac:dyDescent="0.3">
      <c r="A301" s="13">
        <v>2015</v>
      </c>
      <c r="B301" s="13" t="s">
        <v>630</v>
      </c>
      <c r="C301" s="21" t="s">
        <v>315</v>
      </c>
      <c r="D301" s="2" t="str">
        <f t="shared" si="8"/>
        <v>M2</v>
      </c>
      <c r="E301" s="2" t="str">
        <f t="shared" si="9"/>
        <v>K11a_M2_13</v>
      </c>
      <c r="F301" s="21" t="s">
        <v>471</v>
      </c>
      <c r="G301" s="21">
        <v>2013</v>
      </c>
      <c r="H301" s="2" t="s">
        <v>843</v>
      </c>
      <c r="I301" s="4">
        <v>2.84</v>
      </c>
      <c r="J301" s="5">
        <v>0.16300000000000001</v>
      </c>
      <c r="K301" s="4">
        <v>0.92</v>
      </c>
      <c r="L301" s="4">
        <v>1.19</v>
      </c>
      <c r="M301" s="4">
        <v>0.17</v>
      </c>
      <c r="N301" s="4">
        <v>0.45800000000000002</v>
      </c>
      <c r="O301" s="4">
        <v>0.19</v>
      </c>
      <c r="P301" s="6">
        <v>16.899999999999999</v>
      </c>
      <c r="Q301" s="4">
        <v>62.49</v>
      </c>
      <c r="R301" s="4">
        <v>6.84</v>
      </c>
      <c r="S301" s="7">
        <v>328.57</v>
      </c>
      <c r="T301" s="4">
        <v>17.05</v>
      </c>
      <c r="U301" s="4">
        <v>0</v>
      </c>
      <c r="V301" s="8">
        <v>99.505801798256186</v>
      </c>
      <c r="W301" s="8">
        <v>91.575652181187706</v>
      </c>
      <c r="X301" s="8">
        <v>108.23529411764707</v>
      </c>
      <c r="Y301" s="8">
        <v>89.473684210526315</v>
      </c>
      <c r="Z301" s="8">
        <v>76.333333333333343</v>
      </c>
      <c r="AA301" s="8">
        <v>112.66666666666664</v>
      </c>
      <c r="AB301" s="9">
        <v>96.913944182571953</v>
      </c>
      <c r="AC301" s="9">
        <v>14.449205437904563</v>
      </c>
      <c r="AD301" s="3">
        <v>24.278664915731678</v>
      </c>
      <c r="AE301" s="3">
        <v>61.272129646363773</v>
      </c>
    </row>
    <row r="302" spans="1:31" ht="13" x14ac:dyDescent="0.3">
      <c r="A302" s="13">
        <v>2015</v>
      </c>
      <c r="B302" s="13" t="s">
        <v>630</v>
      </c>
      <c r="C302" s="21" t="s">
        <v>316</v>
      </c>
      <c r="D302" s="2" t="str">
        <f t="shared" si="8"/>
        <v>M1</v>
      </c>
      <c r="E302" s="2" t="str">
        <f t="shared" si="9"/>
        <v>K11b_M1_13</v>
      </c>
      <c r="F302" s="21" t="s">
        <v>472</v>
      </c>
      <c r="G302" s="21">
        <v>2013</v>
      </c>
      <c r="H302" s="2" t="s">
        <v>846</v>
      </c>
      <c r="I302" s="4">
        <v>2.73</v>
      </c>
      <c r="J302" s="5">
        <v>0.17199999999999999</v>
      </c>
      <c r="K302" s="4">
        <v>0.8</v>
      </c>
      <c r="L302" s="4">
        <v>1.22</v>
      </c>
      <c r="M302" s="4">
        <v>0.22</v>
      </c>
      <c r="N302" s="4">
        <v>0.46400000000000002</v>
      </c>
      <c r="O302" s="4">
        <v>0.21099999999999999</v>
      </c>
      <c r="P302" s="6">
        <v>20.58</v>
      </c>
      <c r="Q302" s="4">
        <v>65.58</v>
      </c>
      <c r="R302" s="4">
        <v>6.4</v>
      </c>
      <c r="S302" s="7">
        <v>340.6</v>
      </c>
      <c r="T302" s="4">
        <v>18.010000000000002</v>
      </c>
      <c r="U302" s="4">
        <v>0</v>
      </c>
      <c r="V302" s="8">
        <v>95.651703841281488</v>
      </c>
      <c r="W302" s="8">
        <v>96.631976534750208</v>
      </c>
      <c r="X302" s="8">
        <v>94.117647058823536</v>
      </c>
      <c r="Y302" s="8">
        <v>115.78947368421053</v>
      </c>
      <c r="Z302" s="8">
        <v>77.333333333333343</v>
      </c>
      <c r="AA302" s="8">
        <v>137.19999999999999</v>
      </c>
      <c r="AB302" s="9">
        <v>99.460512607131307</v>
      </c>
      <c r="AC302" s="9">
        <v>18.220206756296093</v>
      </c>
      <c r="AD302" s="3">
        <v>20.571337830405451</v>
      </c>
      <c r="AE302" s="3">
        <v>61.208455413298459</v>
      </c>
    </row>
    <row r="303" spans="1:31" ht="13" x14ac:dyDescent="0.3">
      <c r="A303" s="13">
        <v>2015</v>
      </c>
      <c r="B303" s="13" t="s">
        <v>630</v>
      </c>
      <c r="C303" s="21" t="s">
        <v>317</v>
      </c>
      <c r="D303" s="2" t="str">
        <f t="shared" si="8"/>
        <v>M2</v>
      </c>
      <c r="E303" s="2" t="str">
        <f t="shared" si="9"/>
        <v>K11b_M2_13</v>
      </c>
      <c r="F303" s="21" t="s">
        <v>472</v>
      </c>
      <c r="G303" s="21">
        <v>2013</v>
      </c>
      <c r="H303" s="2" t="s">
        <v>846</v>
      </c>
      <c r="I303" s="4">
        <v>2.75</v>
      </c>
      <c r="J303" s="5">
        <v>0.17100000000000001</v>
      </c>
      <c r="K303" s="4">
        <v>0.84</v>
      </c>
      <c r="L303" s="4">
        <v>1.1499999999999999</v>
      </c>
      <c r="M303" s="4">
        <v>0.16</v>
      </c>
      <c r="N303" s="4">
        <v>0.505</v>
      </c>
      <c r="O303" s="4">
        <v>0.21</v>
      </c>
      <c r="P303" s="6">
        <v>23.48</v>
      </c>
      <c r="Q303" s="4">
        <v>71.180000000000007</v>
      </c>
      <c r="R303" s="4">
        <v>6.46</v>
      </c>
      <c r="S303" s="7">
        <v>442.6</v>
      </c>
      <c r="T303" s="4">
        <v>16.809999999999999</v>
      </c>
      <c r="U303" s="4">
        <v>0</v>
      </c>
      <c r="V303" s="8">
        <v>96.352448924367792</v>
      </c>
      <c r="W303" s="8">
        <v>96.070162717687722</v>
      </c>
      <c r="X303" s="8">
        <v>98.82352941176471</v>
      </c>
      <c r="Y303" s="8">
        <v>84.210526315789465</v>
      </c>
      <c r="Z303" s="8">
        <v>84.166666666666671</v>
      </c>
      <c r="AA303" s="8">
        <v>156.53333333333336</v>
      </c>
      <c r="AB303" s="9">
        <v>92.048177163918353</v>
      </c>
      <c r="AC303" s="9">
        <v>14.318123476199741</v>
      </c>
      <c r="AD303" s="3">
        <v>23.339273651038116</v>
      </c>
      <c r="AE303" s="3">
        <v>62.342602872762157</v>
      </c>
    </row>
    <row r="304" spans="1:31" ht="13" x14ac:dyDescent="0.3">
      <c r="A304" s="13">
        <v>2015</v>
      </c>
      <c r="B304" s="13" t="s">
        <v>630</v>
      </c>
      <c r="C304" s="21" t="s">
        <v>318</v>
      </c>
      <c r="D304" s="2" t="str">
        <f t="shared" si="8"/>
        <v>M1</v>
      </c>
      <c r="E304" s="2" t="str">
        <f t="shared" si="9"/>
        <v>K11c_M1_13</v>
      </c>
      <c r="F304" s="21" t="s">
        <v>473</v>
      </c>
      <c r="G304" s="21">
        <v>2013</v>
      </c>
      <c r="H304" s="2" t="s">
        <v>845</v>
      </c>
      <c r="I304" s="4">
        <v>2.84</v>
      </c>
      <c r="J304" s="5">
        <v>0.17799999999999999</v>
      </c>
      <c r="K304" s="4">
        <v>0.92</v>
      </c>
      <c r="L304" s="4">
        <v>1.32</v>
      </c>
      <c r="M304" s="4">
        <v>0.19</v>
      </c>
      <c r="N304" s="4">
        <v>0.48799999999999999</v>
      </c>
      <c r="O304" s="4">
        <v>0.217</v>
      </c>
      <c r="P304" s="6">
        <v>24.13</v>
      </c>
      <c r="Q304" s="4">
        <v>58.34</v>
      </c>
      <c r="R304" s="4">
        <v>5.58</v>
      </c>
      <c r="S304" s="7">
        <v>290.32</v>
      </c>
      <c r="T304" s="4">
        <v>15.53</v>
      </c>
      <c r="U304" s="4">
        <v>0</v>
      </c>
      <c r="V304" s="8">
        <v>99.505801798256186</v>
      </c>
      <c r="W304" s="8">
        <v>100.00285943712521</v>
      </c>
      <c r="X304" s="8">
        <v>108.23529411764707</v>
      </c>
      <c r="Y304" s="8">
        <v>100</v>
      </c>
      <c r="Z304" s="8">
        <v>81.333333333333329</v>
      </c>
      <c r="AA304" s="8">
        <v>160.86666666666667</v>
      </c>
      <c r="AB304" s="9">
        <v>105.04841658866587</v>
      </c>
      <c r="AC304" s="9">
        <v>14.898598055208309</v>
      </c>
      <c r="AD304" s="3">
        <v>22.398635342443203</v>
      </c>
      <c r="AE304" s="3">
        <v>62.70276660234849</v>
      </c>
    </row>
    <row r="305" spans="1:31" ht="13" x14ac:dyDescent="0.3">
      <c r="A305" s="13">
        <v>2015</v>
      </c>
      <c r="B305" s="13" t="s">
        <v>630</v>
      </c>
      <c r="C305" s="21" t="s">
        <v>319</v>
      </c>
      <c r="D305" s="2" t="str">
        <f t="shared" si="8"/>
        <v>M2</v>
      </c>
      <c r="E305" s="2" t="str">
        <f t="shared" si="9"/>
        <v>K11c_M2_13</v>
      </c>
      <c r="F305" s="21" t="s">
        <v>473</v>
      </c>
      <c r="G305" s="21">
        <v>2013</v>
      </c>
      <c r="H305" s="2" t="s">
        <v>845</v>
      </c>
      <c r="I305" s="4">
        <v>2.62</v>
      </c>
      <c r="J305" s="5">
        <v>0.16500000000000001</v>
      </c>
      <c r="K305" s="4">
        <v>0.8</v>
      </c>
      <c r="L305" s="4">
        <v>1.27</v>
      </c>
      <c r="M305" s="4">
        <v>0.19</v>
      </c>
      <c r="N305" s="4">
        <v>0.55700000000000005</v>
      </c>
      <c r="O305" s="4">
        <v>0.216</v>
      </c>
      <c r="P305" s="6">
        <v>24.15</v>
      </c>
      <c r="Q305" s="4">
        <v>49.54</v>
      </c>
      <c r="R305" s="4">
        <v>5.83</v>
      </c>
      <c r="S305" s="7">
        <v>366.79</v>
      </c>
      <c r="T305" s="4">
        <v>17.02</v>
      </c>
      <c r="U305" s="4">
        <v>0</v>
      </c>
      <c r="V305" s="8">
        <v>91.797605884306776</v>
      </c>
      <c r="W305" s="8">
        <v>92.699279815312707</v>
      </c>
      <c r="X305" s="8">
        <v>94.117647058823536</v>
      </c>
      <c r="Y305" s="8">
        <v>100</v>
      </c>
      <c r="Z305" s="8">
        <v>92.833333333333343</v>
      </c>
      <c r="AA305" s="8">
        <v>161</v>
      </c>
      <c r="AB305" s="9">
        <v>99.484352900186067</v>
      </c>
      <c r="AC305" s="9">
        <v>15.731862242305267</v>
      </c>
      <c r="AD305" s="3">
        <v>20.566408143393289</v>
      </c>
      <c r="AE305" s="3">
        <v>63.701729614301442</v>
      </c>
    </row>
    <row r="306" spans="1:31" ht="13" x14ac:dyDescent="0.3">
      <c r="A306" s="13">
        <v>2015</v>
      </c>
      <c r="B306" s="13" t="s">
        <v>630</v>
      </c>
      <c r="C306" s="21" t="s">
        <v>331</v>
      </c>
      <c r="D306" s="2" t="str">
        <f t="shared" si="8"/>
        <v>M1</v>
      </c>
      <c r="E306" s="2" t="str">
        <f t="shared" si="9"/>
        <v>K12a_M1_13</v>
      </c>
      <c r="F306" s="21" t="s">
        <v>480</v>
      </c>
      <c r="G306" s="21">
        <v>2013</v>
      </c>
      <c r="H306" s="2" t="s">
        <v>828</v>
      </c>
      <c r="I306" s="4">
        <v>2.65</v>
      </c>
      <c r="J306" s="5">
        <v>0.16500000000000001</v>
      </c>
      <c r="K306" s="4">
        <v>0.92</v>
      </c>
      <c r="L306" s="4">
        <v>1.19</v>
      </c>
      <c r="M306" s="4">
        <v>0.15</v>
      </c>
      <c r="N306" s="4">
        <v>0.47199999999999998</v>
      </c>
      <c r="O306" s="4">
        <v>0.216</v>
      </c>
      <c r="P306" s="6">
        <v>22.33</v>
      </c>
      <c r="Q306" s="4">
        <v>57.59</v>
      </c>
      <c r="R306" s="4">
        <v>5.39</v>
      </c>
      <c r="S306" s="7">
        <v>450.05</v>
      </c>
      <c r="T306" s="4">
        <v>15.85</v>
      </c>
      <c r="U306" s="4">
        <v>4.2568010000000003</v>
      </c>
      <c r="V306" s="8">
        <v>92.848723508936231</v>
      </c>
      <c r="W306" s="8">
        <v>92.699279815312707</v>
      </c>
      <c r="X306" s="8">
        <v>108.23529411764707</v>
      </c>
      <c r="Y306" s="8">
        <v>78.94736842105263</v>
      </c>
      <c r="Z306" s="8">
        <v>78.666666666666657</v>
      </c>
      <c r="AA306" s="8">
        <v>148.86666666666665</v>
      </c>
      <c r="AB306" s="9">
        <v>95.266497724581839</v>
      </c>
      <c r="AC306" s="9">
        <v>12.969772931767654</v>
      </c>
      <c r="AD306" s="3">
        <v>24.698516610456362</v>
      </c>
      <c r="AE306" s="3">
        <v>62.331710457775991</v>
      </c>
    </row>
    <row r="307" spans="1:31" ht="13" x14ac:dyDescent="0.3">
      <c r="A307" s="13">
        <v>2015</v>
      </c>
      <c r="B307" s="13" t="s">
        <v>630</v>
      </c>
      <c r="C307" s="21" t="s">
        <v>320</v>
      </c>
      <c r="D307" s="2" t="str">
        <f t="shared" si="8"/>
        <v>M1</v>
      </c>
      <c r="E307" s="2" t="str">
        <f t="shared" si="9"/>
        <v>L11a_M1_13</v>
      </c>
      <c r="F307" s="21" t="s">
        <v>474</v>
      </c>
      <c r="G307" s="21">
        <v>2013</v>
      </c>
      <c r="H307" s="2" t="s">
        <v>844</v>
      </c>
      <c r="I307" s="4">
        <v>2.66</v>
      </c>
      <c r="J307" s="5">
        <v>0.16</v>
      </c>
      <c r="K307" s="4">
        <v>0.72</v>
      </c>
      <c r="L307" s="4">
        <v>1.22</v>
      </c>
      <c r="M307" s="4">
        <v>0.21</v>
      </c>
      <c r="N307" s="4">
        <v>0.59699999999999998</v>
      </c>
      <c r="O307" s="4">
        <v>0.217</v>
      </c>
      <c r="P307" s="6">
        <v>27.55</v>
      </c>
      <c r="Q307" s="4">
        <v>70.42</v>
      </c>
      <c r="R307" s="4">
        <v>5.64</v>
      </c>
      <c r="S307" s="7">
        <v>352.25</v>
      </c>
      <c r="T307" s="4">
        <v>15</v>
      </c>
      <c r="U307" s="4">
        <v>0</v>
      </c>
      <c r="V307" s="8">
        <v>93.199096050479397</v>
      </c>
      <c r="W307" s="8">
        <v>89.890210730000192</v>
      </c>
      <c r="X307" s="8">
        <v>84.705882352941174</v>
      </c>
      <c r="Y307" s="8">
        <v>110.52631578947367</v>
      </c>
      <c r="Z307" s="8">
        <v>99.5</v>
      </c>
      <c r="AA307" s="8">
        <v>183.66666666666666</v>
      </c>
      <c r="AB307" s="9">
        <v>96.590753572509655</v>
      </c>
      <c r="AC307" s="9">
        <v>17.908740918881687</v>
      </c>
      <c r="AD307" s="3">
        <v>19.064270201407993</v>
      </c>
      <c r="AE307" s="3">
        <v>63.026988879710309</v>
      </c>
    </row>
    <row r="308" spans="1:31" ht="13" x14ac:dyDescent="0.3">
      <c r="A308" s="13">
        <v>2015</v>
      </c>
      <c r="B308" s="13" t="s">
        <v>631</v>
      </c>
      <c r="C308" s="21" t="s">
        <v>8</v>
      </c>
      <c r="D308" s="2" t="str">
        <f t="shared" si="8"/>
        <v>M1</v>
      </c>
      <c r="E308" s="2" t="str">
        <f t="shared" si="9"/>
        <v>E12a_M1_12</v>
      </c>
      <c r="F308" s="21" t="s">
        <v>531</v>
      </c>
      <c r="G308" s="21">
        <v>2012</v>
      </c>
      <c r="H308" s="2" t="s">
        <v>805</v>
      </c>
      <c r="I308" s="4">
        <v>2.69</v>
      </c>
      <c r="J308" s="5">
        <v>0.16700000000000001</v>
      </c>
      <c r="K308" s="4">
        <v>0.78</v>
      </c>
      <c r="L308" s="4">
        <v>1.03</v>
      </c>
      <c r="M308" s="4">
        <v>0.23</v>
      </c>
      <c r="N308" s="4">
        <v>0.55200000000000005</v>
      </c>
      <c r="O308" s="4">
        <v>0.19700000000000001</v>
      </c>
      <c r="P308" s="6">
        <v>17.12</v>
      </c>
      <c r="Q308" s="4">
        <v>63.75</v>
      </c>
      <c r="R308" s="4">
        <v>6.11</v>
      </c>
      <c r="S308" s="7">
        <v>348.86</v>
      </c>
      <c r="T308" s="4">
        <v>16.940000000000001</v>
      </c>
      <c r="U308" s="4">
        <v>5.0496990000000004</v>
      </c>
      <c r="V308" s="8">
        <v>95.89332880040044</v>
      </c>
      <c r="W308" s="8">
        <v>95.095326272706529</v>
      </c>
      <c r="X308" s="8">
        <v>91.764705882352942</v>
      </c>
      <c r="Y308" s="8">
        <v>121.05263157894737</v>
      </c>
      <c r="Z308" s="8">
        <v>92.000000000000014</v>
      </c>
      <c r="AA308" s="8">
        <v>114.13333333333333</v>
      </c>
      <c r="AB308" s="9">
        <v>90.291688960568024</v>
      </c>
      <c r="AC308" s="9">
        <v>20.982700052449147</v>
      </c>
      <c r="AD308" s="3">
        <v>22.093782201340094</v>
      </c>
      <c r="AE308" s="3">
        <v>56.923517746210763</v>
      </c>
    </row>
    <row r="309" spans="1:31" ht="13" x14ac:dyDescent="0.3">
      <c r="A309" s="13">
        <v>2015</v>
      </c>
      <c r="B309" s="13" t="s">
        <v>631</v>
      </c>
      <c r="C309" s="21" t="s">
        <v>19</v>
      </c>
      <c r="D309" s="2" t="str">
        <f t="shared" si="8"/>
        <v>M1</v>
      </c>
      <c r="E309" s="2" t="str">
        <f t="shared" si="9"/>
        <v>C13b_M1_12</v>
      </c>
      <c r="F309" s="21" t="s">
        <v>536</v>
      </c>
      <c r="G309" s="21">
        <v>2012</v>
      </c>
      <c r="H309" s="2" t="s">
        <v>801</v>
      </c>
      <c r="I309" s="4">
        <v>2.79</v>
      </c>
      <c r="J309" s="5">
        <v>0.18</v>
      </c>
      <c r="K309" s="4">
        <v>0.77</v>
      </c>
      <c r="L309" s="4">
        <v>1.06</v>
      </c>
      <c r="M309" s="4">
        <v>0.25</v>
      </c>
      <c r="N309" s="4">
        <v>0.6</v>
      </c>
      <c r="O309" s="4">
        <v>0.188</v>
      </c>
      <c r="P309" s="6">
        <v>16.78</v>
      </c>
      <c r="Q309" s="4">
        <v>56.12</v>
      </c>
      <c r="R309" s="4">
        <v>6.23</v>
      </c>
      <c r="S309" s="7">
        <v>347.94</v>
      </c>
      <c r="T309" s="4">
        <v>16.760000000000002</v>
      </c>
      <c r="U309" s="4">
        <v>11.641657</v>
      </c>
      <c r="V309" s="8">
        <v>99.458136562497117</v>
      </c>
      <c r="W309" s="8">
        <v>102.49795646159983</v>
      </c>
      <c r="X309" s="8">
        <v>90.588235294117652</v>
      </c>
      <c r="Y309" s="8">
        <v>131.57894736842107</v>
      </c>
      <c r="Z309" s="8">
        <v>100</v>
      </c>
      <c r="AA309" s="8">
        <v>111.86666666666667</v>
      </c>
      <c r="AB309" s="9">
        <v>93.180386930878768</v>
      </c>
      <c r="AC309" s="9">
        <v>22.100230964003607</v>
      </c>
      <c r="AD309" s="3">
        <v>21.134377391847874</v>
      </c>
      <c r="AE309" s="3">
        <v>56.765391644148508</v>
      </c>
    </row>
    <row r="310" spans="1:31" ht="13" x14ac:dyDescent="0.3">
      <c r="A310" s="13">
        <v>2015</v>
      </c>
      <c r="B310" s="13" t="s">
        <v>631</v>
      </c>
      <c r="C310" s="21" t="s">
        <v>34</v>
      </c>
      <c r="D310" s="2" t="str">
        <f t="shared" si="8"/>
        <v>M1</v>
      </c>
      <c r="E310" s="2" t="str">
        <f t="shared" si="9"/>
        <v>F13a_M1_12</v>
      </c>
      <c r="F310" s="21" t="s">
        <v>544</v>
      </c>
      <c r="G310" s="21">
        <v>2012</v>
      </c>
      <c r="H310" s="2" t="s">
        <v>787</v>
      </c>
      <c r="I310" s="4">
        <v>2.71</v>
      </c>
      <c r="J310" s="5">
        <v>0.16800000000000001</v>
      </c>
      <c r="K310" s="4">
        <v>0.81</v>
      </c>
      <c r="L310" s="4">
        <v>1.01</v>
      </c>
      <c r="M310" s="4">
        <v>0.21</v>
      </c>
      <c r="N310" s="4">
        <v>0.63600000000000001</v>
      </c>
      <c r="O310" s="4">
        <v>0.193</v>
      </c>
      <c r="P310" s="6">
        <v>18.93</v>
      </c>
      <c r="Q310" s="4">
        <v>77.13</v>
      </c>
      <c r="R310" s="4">
        <v>6.08</v>
      </c>
      <c r="S310" s="7">
        <v>369.5</v>
      </c>
      <c r="T310" s="4">
        <v>17.55</v>
      </c>
      <c r="U310" s="4">
        <v>18.132643000000002</v>
      </c>
      <c r="V310" s="8">
        <v>96.606290352819784</v>
      </c>
      <c r="W310" s="8">
        <v>95.664759364159863</v>
      </c>
      <c r="X310" s="8">
        <v>95.294117647058826</v>
      </c>
      <c r="Y310" s="8">
        <v>110.52631578947367</v>
      </c>
      <c r="Z310" s="8">
        <v>106</v>
      </c>
      <c r="AA310" s="8">
        <v>126.2</v>
      </c>
      <c r="AB310" s="9">
        <v>88.41350193767191</v>
      </c>
      <c r="AC310" s="9">
        <v>19.565097445286987</v>
      </c>
      <c r="AD310" s="3">
        <v>23.430937671231899</v>
      </c>
      <c r="AE310" s="3">
        <v>57.003964883481103</v>
      </c>
    </row>
    <row r="311" spans="1:31" ht="13" x14ac:dyDescent="0.3">
      <c r="A311" s="13">
        <v>2015</v>
      </c>
      <c r="B311" s="13" t="s">
        <v>631</v>
      </c>
      <c r="C311" s="21" t="s">
        <v>35</v>
      </c>
      <c r="D311" s="2" t="str">
        <f t="shared" si="8"/>
        <v>M2</v>
      </c>
      <c r="E311" s="2" t="str">
        <f t="shared" si="9"/>
        <v>F13a_M2_12</v>
      </c>
      <c r="F311" s="21" t="s">
        <v>544</v>
      </c>
      <c r="G311" s="21">
        <v>2012</v>
      </c>
      <c r="H311" s="2" t="s">
        <v>787</v>
      </c>
      <c r="I311" s="4">
        <v>2.69</v>
      </c>
      <c r="J311" s="5">
        <v>0.16900000000000001</v>
      </c>
      <c r="K311" s="4">
        <v>1.07</v>
      </c>
      <c r="L311" s="4">
        <v>1.1100000000000001</v>
      </c>
      <c r="M311" s="4">
        <v>0.21</v>
      </c>
      <c r="N311" s="4">
        <v>0.51100000000000001</v>
      </c>
      <c r="O311" s="4">
        <v>0.19800000000000001</v>
      </c>
      <c r="P311" s="6">
        <v>13.64</v>
      </c>
      <c r="Q311" s="4">
        <v>64.73</v>
      </c>
      <c r="R311" s="4">
        <v>7.01</v>
      </c>
      <c r="S311" s="7">
        <v>380.97</v>
      </c>
      <c r="T311" s="4">
        <v>16.21</v>
      </c>
      <c r="U311" s="4">
        <v>18.132643000000002</v>
      </c>
      <c r="V311" s="8">
        <v>95.89332880040044</v>
      </c>
      <c r="W311" s="8">
        <v>96.234192455613183</v>
      </c>
      <c r="X311" s="8">
        <v>125.88235294117649</v>
      </c>
      <c r="Y311" s="8">
        <v>110.52631578947367</v>
      </c>
      <c r="Z311" s="8">
        <v>85.166666666666671</v>
      </c>
      <c r="AA311" s="8">
        <v>90.933333333333337</v>
      </c>
      <c r="AB311" s="9">
        <v>100.0531382660382</v>
      </c>
      <c r="AC311" s="9">
        <v>17.289000733690994</v>
      </c>
      <c r="AD311" s="3">
        <v>27.351194949518849</v>
      </c>
      <c r="AE311" s="3">
        <v>55.359804316790154</v>
      </c>
    </row>
    <row r="312" spans="1:31" ht="13" x14ac:dyDescent="0.3">
      <c r="A312" s="13">
        <v>2015</v>
      </c>
      <c r="B312" s="13" t="s">
        <v>631</v>
      </c>
      <c r="C312" s="21" t="s">
        <v>36</v>
      </c>
      <c r="D312" s="2" t="str">
        <f t="shared" si="8"/>
        <v>M1</v>
      </c>
      <c r="E312" s="2" t="str">
        <f t="shared" si="9"/>
        <v>F13b_M1_12</v>
      </c>
      <c r="F312" s="21" t="s">
        <v>545</v>
      </c>
      <c r="G312" s="21">
        <v>2012</v>
      </c>
      <c r="H312" s="2" t="s">
        <v>786</v>
      </c>
      <c r="I312" s="4">
        <v>2.62</v>
      </c>
      <c r="J312" s="5">
        <v>0.16900000000000001</v>
      </c>
      <c r="K312" s="4">
        <v>0.88</v>
      </c>
      <c r="L312" s="4">
        <v>1.04</v>
      </c>
      <c r="M312" s="4">
        <v>0.26</v>
      </c>
      <c r="N312" s="4">
        <v>0.70199999999999996</v>
      </c>
      <c r="O312" s="4">
        <v>0.189</v>
      </c>
      <c r="P312" s="6">
        <v>11.77</v>
      </c>
      <c r="Q312" s="4">
        <v>61.78</v>
      </c>
      <c r="R312" s="4">
        <v>6.27</v>
      </c>
      <c r="S312" s="7">
        <v>398.23</v>
      </c>
      <c r="T312" s="4">
        <v>18.5</v>
      </c>
      <c r="U312" s="4">
        <v>17.136849000000002</v>
      </c>
      <c r="V312" s="8">
        <v>93.397963366932785</v>
      </c>
      <c r="W312" s="8">
        <v>96.234192455613183</v>
      </c>
      <c r="X312" s="8">
        <v>103.5294117647059</v>
      </c>
      <c r="Y312" s="8">
        <v>136.84210526315789</v>
      </c>
      <c r="Z312" s="8">
        <v>117</v>
      </c>
      <c r="AA312" s="8">
        <v>78.466666666666669</v>
      </c>
      <c r="AB312" s="9">
        <v>95.81940540059442</v>
      </c>
      <c r="AC312" s="9">
        <v>22.351217756292442</v>
      </c>
      <c r="AD312" s="3">
        <v>23.4883464031107</v>
      </c>
      <c r="AE312" s="3">
        <v>54.160435840596854</v>
      </c>
    </row>
    <row r="313" spans="1:31" ht="13" x14ac:dyDescent="0.3">
      <c r="A313" s="13">
        <v>2015</v>
      </c>
      <c r="B313" s="13" t="s">
        <v>631</v>
      </c>
      <c r="C313" s="21" t="s">
        <v>40</v>
      </c>
      <c r="D313" s="2" t="str">
        <f t="shared" si="8"/>
        <v>M1</v>
      </c>
      <c r="E313" s="2" t="str">
        <f t="shared" si="9"/>
        <v>G13a_M1_12</v>
      </c>
      <c r="F313" s="21" t="s">
        <v>547</v>
      </c>
      <c r="G313" s="21">
        <v>2012</v>
      </c>
      <c r="H313" s="2" t="s">
        <v>778</v>
      </c>
      <c r="I313" s="4">
        <v>2.74</v>
      </c>
      <c r="J313" s="5">
        <v>0.16700000000000001</v>
      </c>
      <c r="K313" s="4">
        <v>0.82</v>
      </c>
      <c r="L313" s="4">
        <v>1.17</v>
      </c>
      <c r="M313" s="4">
        <v>0.19</v>
      </c>
      <c r="N313" s="4">
        <v>0.47499999999999998</v>
      </c>
      <c r="O313" s="4">
        <v>0.20399999999999999</v>
      </c>
      <c r="P313" s="6">
        <v>12.87</v>
      </c>
      <c r="Q313" s="4">
        <v>55.56</v>
      </c>
      <c r="R313" s="4">
        <v>6.13</v>
      </c>
      <c r="S313" s="7">
        <v>753.51</v>
      </c>
      <c r="T313" s="4">
        <v>15.85</v>
      </c>
      <c r="U313" s="4">
        <v>18.603187999999999</v>
      </c>
      <c r="V313" s="8">
        <v>97.675732681448793</v>
      </c>
      <c r="W313" s="8">
        <v>95.095326272706529</v>
      </c>
      <c r="X313" s="8">
        <v>96.470588235294116</v>
      </c>
      <c r="Y313" s="8">
        <v>100</v>
      </c>
      <c r="Z313" s="8">
        <v>79.166666666666657</v>
      </c>
      <c r="AA313" s="8">
        <v>85.8</v>
      </c>
      <c r="AB313" s="9">
        <v>95.005841891512858</v>
      </c>
      <c r="AC313" s="9">
        <v>16.473451568144277</v>
      </c>
      <c r="AD313" s="3">
        <v>22.074292054187993</v>
      </c>
      <c r="AE313" s="3">
        <v>61.452256377667737</v>
      </c>
    </row>
    <row r="314" spans="1:31" ht="13" x14ac:dyDescent="0.3">
      <c r="A314" s="13">
        <v>2015</v>
      </c>
      <c r="B314" s="13" t="s">
        <v>631</v>
      </c>
      <c r="C314" s="21" t="s">
        <v>43</v>
      </c>
      <c r="D314" s="2" t="str">
        <f t="shared" si="8"/>
        <v>M2</v>
      </c>
      <c r="E314" s="2" t="str">
        <f t="shared" si="9"/>
        <v>G13b_M2_12</v>
      </c>
      <c r="F314" s="21" t="s">
        <v>548</v>
      </c>
      <c r="G314" s="21">
        <v>2012</v>
      </c>
      <c r="H314" s="2" t="s">
        <v>803</v>
      </c>
      <c r="I314" s="4">
        <v>2.83</v>
      </c>
      <c r="J314" s="5">
        <v>0.17699999999999999</v>
      </c>
      <c r="K314" s="4">
        <v>0.81</v>
      </c>
      <c r="L314" s="4">
        <v>1.1100000000000001</v>
      </c>
      <c r="M314" s="4">
        <v>0.21</v>
      </c>
      <c r="N314" s="4">
        <v>0.46899999999999997</v>
      </c>
      <c r="O314" s="4">
        <v>0.20399999999999999</v>
      </c>
      <c r="P314" s="6">
        <v>17.46</v>
      </c>
      <c r="Q314" s="4">
        <v>59.52</v>
      </c>
      <c r="R314" s="4">
        <v>6.33</v>
      </c>
      <c r="S314" s="7">
        <v>333.62</v>
      </c>
      <c r="T314" s="4">
        <v>18.350000000000001</v>
      </c>
      <c r="U314" s="4">
        <v>17.441341999999999</v>
      </c>
      <c r="V314" s="8">
        <v>100.8840596673358</v>
      </c>
      <c r="W314" s="8">
        <v>100.78965718723984</v>
      </c>
      <c r="X314" s="8">
        <v>95.294117647058826</v>
      </c>
      <c r="Y314" s="8">
        <v>110.52631578947367</v>
      </c>
      <c r="Z314" s="8">
        <v>78.166666666666657</v>
      </c>
      <c r="AA314" s="8">
        <v>116.40000000000002</v>
      </c>
      <c r="AB314" s="9">
        <v>93.403521897751745</v>
      </c>
      <c r="AC314" s="9">
        <v>18.519845352118981</v>
      </c>
      <c r="AD314" s="3">
        <v>22.179155679640335</v>
      </c>
      <c r="AE314" s="3">
        <v>59.300998968240691</v>
      </c>
    </row>
    <row r="315" spans="1:31" ht="13" x14ac:dyDescent="0.3">
      <c r="A315" s="13">
        <v>2015</v>
      </c>
      <c r="B315" s="13" t="s">
        <v>631</v>
      </c>
      <c r="C315" s="21" t="s">
        <v>44</v>
      </c>
      <c r="D315" s="2" t="str">
        <f t="shared" si="8"/>
        <v>M1</v>
      </c>
      <c r="E315" s="2" t="str">
        <f t="shared" si="9"/>
        <v>C14c_M1_12</v>
      </c>
      <c r="F315" s="21" t="s">
        <v>549</v>
      </c>
      <c r="G315" s="21">
        <v>2012</v>
      </c>
      <c r="H315" s="2" t="s">
        <v>800</v>
      </c>
      <c r="I315" s="4">
        <v>2.74</v>
      </c>
      <c r="J315" s="5">
        <v>0.16900000000000001</v>
      </c>
      <c r="K315" s="4">
        <v>0.74</v>
      </c>
      <c r="L315" s="4">
        <v>1.19</v>
      </c>
      <c r="M315" s="4">
        <v>0.25</v>
      </c>
      <c r="N315" s="4">
        <v>0.434</v>
      </c>
      <c r="O315" s="4">
        <v>0.20399999999999999</v>
      </c>
      <c r="P315" s="6">
        <v>20.76</v>
      </c>
      <c r="Q315" s="4">
        <v>59.32</v>
      </c>
      <c r="R315" s="4">
        <v>5.44</v>
      </c>
      <c r="S315" s="7">
        <v>434.03</v>
      </c>
      <c r="T315" s="4">
        <v>16.66</v>
      </c>
      <c r="U315" s="4">
        <v>16.045345000000001</v>
      </c>
      <c r="V315" s="8">
        <v>97.675732681448793</v>
      </c>
      <c r="W315" s="8">
        <v>96.234192455613183</v>
      </c>
      <c r="X315" s="8">
        <v>87.058823529411768</v>
      </c>
      <c r="Y315" s="8">
        <v>131.57894736842107</v>
      </c>
      <c r="Z315" s="8">
        <v>72.333333333333343</v>
      </c>
      <c r="AA315" s="8">
        <v>138.4</v>
      </c>
      <c r="AB315" s="9">
        <v>98.900149451872579</v>
      </c>
      <c r="AC315" s="9">
        <v>20.822092624741256</v>
      </c>
      <c r="AD315" s="3">
        <v>19.136301923644556</v>
      </c>
      <c r="AE315" s="3">
        <v>60.041605451614188</v>
      </c>
    </row>
    <row r="316" spans="1:31" ht="13" x14ac:dyDescent="0.3">
      <c r="A316" s="13">
        <v>2015</v>
      </c>
      <c r="B316" s="13" t="s">
        <v>631</v>
      </c>
      <c r="C316" s="21" t="s">
        <v>45</v>
      </c>
      <c r="D316" s="2" t="str">
        <f t="shared" si="8"/>
        <v>M2</v>
      </c>
      <c r="E316" s="2" t="str">
        <f t="shared" si="9"/>
        <v>C14c_M2_12</v>
      </c>
      <c r="F316" s="21" t="s">
        <v>549</v>
      </c>
      <c r="G316" s="21">
        <v>2012</v>
      </c>
      <c r="H316" s="2" t="s">
        <v>800</v>
      </c>
      <c r="I316" s="4">
        <v>2.68</v>
      </c>
      <c r="J316" s="5">
        <v>0.16900000000000001</v>
      </c>
      <c r="K316" s="4">
        <v>0.86</v>
      </c>
      <c r="L316" s="4">
        <v>1.04</v>
      </c>
      <c r="M316" s="4">
        <v>0.18</v>
      </c>
      <c r="N316" s="4">
        <v>0.45900000000000002</v>
      </c>
      <c r="O316" s="4">
        <v>0.20499999999999999</v>
      </c>
      <c r="P316" s="6">
        <v>18.04</v>
      </c>
      <c r="Q316" s="4">
        <v>57.08</v>
      </c>
      <c r="R316" s="4">
        <v>5.49</v>
      </c>
      <c r="S316" s="7">
        <v>348.83</v>
      </c>
      <c r="T316" s="4">
        <v>17.02</v>
      </c>
      <c r="U316" s="4">
        <v>16.045345000000001</v>
      </c>
      <c r="V316" s="8">
        <v>95.536848024190789</v>
      </c>
      <c r="W316" s="8">
        <v>96.234192455613183</v>
      </c>
      <c r="X316" s="8">
        <v>101.17647058823529</v>
      </c>
      <c r="Y316" s="8">
        <v>94.73684210526315</v>
      </c>
      <c r="Z316" s="8">
        <v>76.5</v>
      </c>
      <c r="AA316" s="8">
        <v>120.26666666666665</v>
      </c>
      <c r="AB316" s="9">
        <v>88.71811061722731</v>
      </c>
      <c r="AC316" s="9">
        <v>16.712504379046052</v>
      </c>
      <c r="AD316" s="3">
        <v>24.791877055838651</v>
      </c>
      <c r="AE316" s="3">
        <v>58.495618565115294</v>
      </c>
    </row>
    <row r="317" spans="1:31" ht="13" x14ac:dyDescent="0.3">
      <c r="A317" s="13">
        <v>2015</v>
      </c>
      <c r="B317" s="13" t="s">
        <v>631</v>
      </c>
      <c r="C317" s="21" t="s">
        <v>73</v>
      </c>
      <c r="D317" s="2" t="str">
        <f t="shared" si="8"/>
        <v>M2</v>
      </c>
      <c r="E317" s="2" t="str">
        <f t="shared" si="9"/>
        <v>D12a_M2_13</v>
      </c>
      <c r="F317" s="21" t="s">
        <v>562</v>
      </c>
      <c r="G317" s="21">
        <v>2013</v>
      </c>
      <c r="H317" s="2" t="s">
        <v>814</v>
      </c>
      <c r="I317" s="4">
        <v>2.67</v>
      </c>
      <c r="J317" s="5">
        <v>0.16700000000000001</v>
      </c>
      <c r="K317" s="4">
        <v>0.76</v>
      </c>
      <c r="L317" s="4">
        <v>1.1200000000000001</v>
      </c>
      <c r="M317" s="4">
        <v>0.18</v>
      </c>
      <c r="N317" s="4">
        <v>0.45600000000000002</v>
      </c>
      <c r="O317" s="4">
        <v>0.188</v>
      </c>
      <c r="P317" s="6">
        <v>17.239999999999998</v>
      </c>
      <c r="Q317" s="4">
        <v>53.57</v>
      </c>
      <c r="R317" s="4">
        <v>6.46</v>
      </c>
      <c r="S317" s="7">
        <v>329.74</v>
      </c>
      <c r="T317" s="4">
        <v>15.52</v>
      </c>
      <c r="U317" s="4">
        <v>2.968064</v>
      </c>
      <c r="V317" s="8">
        <v>93.549468592022549</v>
      </c>
      <c r="W317" s="8">
        <v>93.822907449437722</v>
      </c>
      <c r="X317" s="8">
        <v>89.411764705882362</v>
      </c>
      <c r="Y317" s="8">
        <v>94.73684210526315</v>
      </c>
      <c r="Z317" s="8">
        <v>76</v>
      </c>
      <c r="AA317" s="8">
        <v>114.93333333333334</v>
      </c>
      <c r="AB317" s="9">
        <v>90.152581828257951</v>
      </c>
      <c r="AC317" s="9">
        <v>16.446581807448101</v>
      </c>
      <c r="AD317" s="3">
        <v>21.560491956271552</v>
      </c>
      <c r="AE317" s="3">
        <v>61.992926236280333</v>
      </c>
    </row>
    <row r="318" spans="1:31" ht="13" x14ac:dyDescent="0.3">
      <c r="A318" s="13">
        <v>2015</v>
      </c>
      <c r="B318" s="13" t="s">
        <v>631</v>
      </c>
      <c r="C318" s="21" t="s">
        <v>78</v>
      </c>
      <c r="D318" s="2" t="str">
        <f t="shared" si="8"/>
        <v>M2</v>
      </c>
      <c r="E318" s="2" t="str">
        <f t="shared" si="9"/>
        <v>E12a_M2_13</v>
      </c>
      <c r="F318" s="21" t="s">
        <v>531</v>
      </c>
      <c r="G318" s="21">
        <v>2013</v>
      </c>
      <c r="H318" s="2" t="s">
        <v>811</v>
      </c>
      <c r="I318" s="4">
        <v>2.8</v>
      </c>
      <c r="J318" s="5">
        <v>0.16500000000000001</v>
      </c>
      <c r="K318" s="4">
        <v>0.74</v>
      </c>
      <c r="L318" s="4">
        <v>1.1000000000000001</v>
      </c>
      <c r="M318" s="4">
        <v>0.2</v>
      </c>
      <c r="N318" s="4">
        <v>0.39400000000000002</v>
      </c>
      <c r="O318" s="4">
        <v>0.189</v>
      </c>
      <c r="P318" s="6">
        <v>24.49</v>
      </c>
      <c r="Q318" s="4">
        <v>65.39</v>
      </c>
      <c r="R318" s="4">
        <v>5.98</v>
      </c>
      <c r="S318" s="7">
        <v>375.14</v>
      </c>
      <c r="T318" s="4">
        <v>15.71</v>
      </c>
      <c r="U318" s="4">
        <v>3.2016450000000001</v>
      </c>
      <c r="V318" s="8">
        <v>98.104311632083565</v>
      </c>
      <c r="W318" s="8">
        <v>92.699279815312707</v>
      </c>
      <c r="X318" s="8">
        <v>87.058823529411768</v>
      </c>
      <c r="Y318" s="8">
        <v>105.26315789473684</v>
      </c>
      <c r="Z318" s="8">
        <v>65.666666666666671</v>
      </c>
      <c r="AA318" s="8">
        <v>163.26666666666665</v>
      </c>
      <c r="AB318" s="9">
        <v>90.290515342825429</v>
      </c>
      <c r="AC318" s="9">
        <v>18.246063296182339</v>
      </c>
      <c r="AD318" s="3">
        <v>20.96104018255545</v>
      </c>
      <c r="AE318" s="3">
        <v>60.792896521262222</v>
      </c>
    </row>
    <row r="319" spans="1:31" ht="13" x14ac:dyDescent="0.3">
      <c r="A319" s="13">
        <v>2015</v>
      </c>
      <c r="B319" s="13" t="s">
        <v>630</v>
      </c>
      <c r="C319" s="2" t="s">
        <v>365</v>
      </c>
      <c r="D319" s="2" t="str">
        <f t="shared" si="8"/>
        <v>M2</v>
      </c>
      <c r="E319" s="2" t="str">
        <f t="shared" si="9"/>
        <v>I06a_M2_14</v>
      </c>
      <c r="F319" s="21" t="s">
        <v>501</v>
      </c>
      <c r="G319" s="2">
        <v>2014</v>
      </c>
      <c r="H319" s="2" t="s">
        <v>863</v>
      </c>
      <c r="I319" s="4">
        <v>3.09</v>
      </c>
      <c r="J319" s="5">
        <v>0.17199999999999999</v>
      </c>
      <c r="K319" s="4">
        <v>0.95</v>
      </c>
      <c r="L319" s="4">
        <v>0.75</v>
      </c>
      <c r="M319" s="4">
        <v>0.26</v>
      </c>
      <c r="N319" s="4">
        <v>0.53600000000000003</v>
      </c>
      <c r="O319" s="4">
        <v>0.23300000000000001</v>
      </c>
      <c r="P319" s="6">
        <v>18.260000000000002</v>
      </c>
      <c r="Q319" s="4">
        <v>55.98</v>
      </c>
      <c r="R319" s="4">
        <v>7.7</v>
      </c>
      <c r="S319" s="7">
        <v>489.36</v>
      </c>
      <c r="T319" s="4">
        <v>16.739999999999998</v>
      </c>
      <c r="U319" s="4">
        <v>0</v>
      </c>
      <c r="V319" s="8">
        <v>106.25797012996523</v>
      </c>
      <c r="W319" s="8">
        <v>95.22731997076194</v>
      </c>
      <c r="X319" s="8">
        <v>111.76470588235294</v>
      </c>
      <c r="Y319" s="8">
        <v>136.84210526315789</v>
      </c>
      <c r="Z319" s="8">
        <v>89.333333333333343</v>
      </c>
      <c r="AA319" s="8">
        <v>121.73333333333333</v>
      </c>
      <c r="AB319" s="9">
        <v>83.138628846286153</v>
      </c>
      <c r="AC319" s="9">
        <v>25.76035261956115</v>
      </c>
      <c r="AD319" s="3">
        <v>29.224291438264682</v>
      </c>
      <c r="AE319" s="3">
        <v>45.015355942174182</v>
      </c>
    </row>
    <row r="320" spans="1:31" ht="13" x14ac:dyDescent="0.3">
      <c r="A320" s="13">
        <v>2016</v>
      </c>
      <c r="B320" s="13" t="s">
        <v>630</v>
      </c>
      <c r="C320" s="14" t="s">
        <v>79</v>
      </c>
      <c r="D320" s="2" t="str">
        <f t="shared" si="8"/>
        <v>M1</v>
      </c>
      <c r="E320" s="2" t="str">
        <f t="shared" si="9"/>
        <v>B02c_M1_06</v>
      </c>
      <c r="F320" s="21" t="s">
        <v>429</v>
      </c>
      <c r="G320" s="15">
        <v>2006</v>
      </c>
      <c r="H320" s="2" t="s">
        <v>650</v>
      </c>
      <c r="I320" s="16">
        <v>2.36</v>
      </c>
      <c r="J320" s="17">
        <v>0.14799999999999999</v>
      </c>
      <c r="K320" s="18">
        <v>0.76</v>
      </c>
      <c r="L320" s="31">
        <v>0.8</v>
      </c>
      <c r="M320" s="18">
        <v>0.19</v>
      </c>
      <c r="N320" s="18">
        <v>0.53300000000000003</v>
      </c>
      <c r="O320" s="31">
        <v>0.18099999999999999</v>
      </c>
      <c r="P320" s="19">
        <v>20.765000000000001</v>
      </c>
      <c r="Q320" s="19">
        <v>58.79</v>
      </c>
      <c r="R320" s="18">
        <v>3.74</v>
      </c>
      <c r="S320" s="20">
        <v>346.54</v>
      </c>
      <c r="T320" s="18">
        <v>15.88</v>
      </c>
      <c r="U320" s="4">
        <v>24.192378999999999</v>
      </c>
      <c r="V320" s="8">
        <v>91.865288261168502</v>
      </c>
      <c r="W320" s="8">
        <v>90.183809654404186</v>
      </c>
      <c r="X320" s="8">
        <v>89.411764705882362</v>
      </c>
      <c r="Y320" s="8">
        <v>100</v>
      </c>
      <c r="Z320" s="8">
        <v>88.833333333333343</v>
      </c>
      <c r="AA320" s="8">
        <v>138.43333333333334</v>
      </c>
      <c r="AB320" s="9">
        <v>75.008241184997516</v>
      </c>
      <c r="AC320" s="9">
        <v>20.865362397054067</v>
      </c>
      <c r="AD320" s="3">
        <v>25.913606086980707</v>
      </c>
      <c r="AE320" s="3">
        <v>53.221031515965223</v>
      </c>
    </row>
    <row r="321" spans="1:31" ht="13" x14ac:dyDescent="0.3">
      <c r="A321" s="13">
        <v>2016</v>
      </c>
      <c r="B321" s="13" t="s">
        <v>630</v>
      </c>
      <c r="C321" s="2" t="s">
        <v>80</v>
      </c>
      <c r="D321" s="2" t="str">
        <f t="shared" si="8"/>
        <v>M1</v>
      </c>
      <c r="E321" s="2" t="str">
        <f t="shared" si="9"/>
        <v>B03c_M1_08</v>
      </c>
      <c r="F321" s="21" t="s">
        <v>565</v>
      </c>
      <c r="G321" s="15">
        <v>2008</v>
      </c>
      <c r="H321" s="2" t="s">
        <v>655</v>
      </c>
      <c r="I321" s="16">
        <v>2.37</v>
      </c>
      <c r="J321" s="17">
        <v>0.14699999999999999</v>
      </c>
      <c r="K321" s="18">
        <v>0.87</v>
      </c>
      <c r="L321" s="31">
        <v>0.71</v>
      </c>
      <c r="M321" s="18">
        <v>0.15</v>
      </c>
      <c r="N321" s="18">
        <v>0.56200000000000006</v>
      </c>
      <c r="O321" s="31">
        <v>0.185</v>
      </c>
      <c r="P321" s="19">
        <v>22.016999999999999</v>
      </c>
      <c r="Q321" s="19">
        <v>67.099999999999994</v>
      </c>
      <c r="R321" s="18">
        <v>4.3099999999999996</v>
      </c>
      <c r="S321" s="20">
        <v>337</v>
      </c>
      <c r="T321" s="18">
        <v>15.28</v>
      </c>
      <c r="U321" s="4">
        <v>23.205210999999998</v>
      </c>
      <c r="V321" s="8">
        <v>90.425476895548059</v>
      </c>
      <c r="W321" s="8">
        <v>88.214160336456274</v>
      </c>
      <c r="X321" s="8">
        <v>102.35294117647058</v>
      </c>
      <c r="Y321" s="8">
        <v>78.94736842105263</v>
      </c>
      <c r="Z321" s="8">
        <v>93.666666666666671</v>
      </c>
      <c r="AA321" s="8">
        <v>146.78</v>
      </c>
      <c r="AB321" s="9">
        <v>70.035629537681984</v>
      </c>
      <c r="AC321" s="9">
        <v>17.642232270187449</v>
      </c>
      <c r="AD321" s="3">
        <v>31.770456741903804</v>
      </c>
      <c r="AE321" s="3">
        <v>50.587310987908751</v>
      </c>
    </row>
    <row r="322" spans="1:31" ht="13" x14ac:dyDescent="0.3">
      <c r="A322" s="13">
        <v>2016</v>
      </c>
      <c r="B322" s="13" t="s">
        <v>630</v>
      </c>
      <c r="C322" s="2" t="s">
        <v>81</v>
      </c>
      <c r="D322" s="2" t="str">
        <f t="shared" si="8"/>
        <v>M2</v>
      </c>
      <c r="E322" s="2" t="str">
        <f t="shared" si="9"/>
        <v>B03c_M2_08</v>
      </c>
      <c r="F322" s="21" t="s">
        <v>565</v>
      </c>
      <c r="G322" s="15">
        <v>2008</v>
      </c>
      <c r="H322" s="2" t="s">
        <v>655</v>
      </c>
      <c r="I322" s="16">
        <v>2.4300000000000002</v>
      </c>
      <c r="J322" s="17">
        <v>0.154</v>
      </c>
      <c r="K322" s="18">
        <v>0.98</v>
      </c>
      <c r="L322" s="31">
        <v>0.62</v>
      </c>
      <c r="M322" s="18">
        <v>0.18</v>
      </c>
      <c r="N322" s="18">
        <v>0.56100000000000005</v>
      </c>
      <c r="O322" s="31">
        <v>0.18</v>
      </c>
      <c r="P322" s="19">
        <v>21.193999999999999</v>
      </c>
      <c r="Q322" s="19">
        <v>74.27</v>
      </c>
      <c r="R322" s="18">
        <v>3.07</v>
      </c>
      <c r="S322" s="20">
        <v>254.68</v>
      </c>
      <c r="T322" s="18">
        <v>16.71</v>
      </c>
      <c r="U322" s="4">
        <v>23.205210999999998</v>
      </c>
      <c r="V322" s="8">
        <v>92.714729475182182</v>
      </c>
      <c r="W322" s="8">
        <v>92.414834638192289</v>
      </c>
      <c r="X322" s="8">
        <v>115.29411764705881</v>
      </c>
      <c r="Y322" s="8">
        <v>94.73684210526315</v>
      </c>
      <c r="Z322" s="8">
        <v>93.500000000000014</v>
      </c>
      <c r="AA322" s="8">
        <v>141.29333333333335</v>
      </c>
      <c r="AB322" s="9">
        <v>70.829080493331873</v>
      </c>
      <c r="AC322" s="9">
        <v>20.933517728367107</v>
      </c>
      <c r="AD322" s="3">
        <v>35.386508541905251</v>
      </c>
      <c r="AE322" s="3">
        <v>43.679973729727649</v>
      </c>
    </row>
    <row r="323" spans="1:31" ht="13" x14ac:dyDescent="0.3">
      <c r="A323" s="13">
        <v>2016</v>
      </c>
      <c r="B323" s="13" t="s">
        <v>630</v>
      </c>
      <c r="C323" s="2" t="s">
        <v>82</v>
      </c>
      <c r="D323" s="2" t="str">
        <f t="shared" si="8"/>
        <v>M1</v>
      </c>
      <c r="E323" s="2" t="str">
        <f t="shared" si="9"/>
        <v>C03a_M1_08</v>
      </c>
      <c r="F323" s="21" t="s">
        <v>566</v>
      </c>
      <c r="G323" s="15">
        <v>2008</v>
      </c>
      <c r="H323" s="2" t="s">
        <v>658</v>
      </c>
      <c r="I323" s="16">
        <v>2.31</v>
      </c>
      <c r="J323" s="17">
        <v>0.14899999999999999</v>
      </c>
      <c r="K323" s="18">
        <v>0.97</v>
      </c>
      <c r="L323" s="31">
        <v>0.67</v>
      </c>
      <c r="M323" s="18">
        <v>0.16</v>
      </c>
      <c r="N323" s="18">
        <v>0.64200000000000002</v>
      </c>
      <c r="O323" s="31">
        <v>0.16800000000000001</v>
      </c>
      <c r="P323" s="19">
        <v>13.513</v>
      </c>
      <c r="Q323" s="19">
        <v>77.59</v>
      </c>
      <c r="R323" s="18">
        <v>5.05</v>
      </c>
      <c r="S323" s="20">
        <v>272.8</v>
      </c>
      <c r="T323" s="18">
        <v>15.27</v>
      </c>
      <c r="U323" s="4">
        <v>22.862615999999999</v>
      </c>
      <c r="V323" s="8">
        <v>88.136224315913921</v>
      </c>
      <c r="W323" s="8">
        <v>89.41435299409514</v>
      </c>
      <c r="X323" s="8">
        <v>114.11764705882352</v>
      </c>
      <c r="Y323" s="8">
        <v>84.210526315789465</v>
      </c>
      <c r="Z323" s="8">
        <v>107</v>
      </c>
      <c r="AA323" s="8">
        <v>90.086666666666673</v>
      </c>
      <c r="AB323" s="9">
        <v>71.420889539678356</v>
      </c>
      <c r="AC323" s="9">
        <v>18.453384925427066</v>
      </c>
      <c r="AD323" s="3">
        <v>34.735193447065868</v>
      </c>
      <c r="AE323" s="3">
        <v>46.81142162750708</v>
      </c>
    </row>
    <row r="324" spans="1:31" ht="13" x14ac:dyDescent="0.3">
      <c r="A324" s="13">
        <v>2016</v>
      </c>
      <c r="B324" s="13" t="s">
        <v>630</v>
      </c>
      <c r="C324" s="2" t="s">
        <v>83</v>
      </c>
      <c r="D324" s="2" t="str">
        <f t="shared" si="8"/>
        <v>M2</v>
      </c>
      <c r="E324" s="2" t="str">
        <f t="shared" si="9"/>
        <v>C03a_M2_08</v>
      </c>
      <c r="F324" s="21" t="s">
        <v>566</v>
      </c>
      <c r="G324" s="15">
        <v>2008</v>
      </c>
      <c r="H324" s="2" t="s">
        <v>658</v>
      </c>
      <c r="I324" s="16">
        <v>2.39</v>
      </c>
      <c r="J324" s="17">
        <v>0.152</v>
      </c>
      <c r="K324" s="18">
        <v>0.9</v>
      </c>
      <c r="L324" s="31">
        <v>0.71</v>
      </c>
      <c r="M324" s="18">
        <v>0.17</v>
      </c>
      <c r="N324" s="18">
        <v>0.51800000000000002</v>
      </c>
      <c r="O324" s="31">
        <v>0.17100000000000001</v>
      </c>
      <c r="P324" s="19">
        <v>19.832999999999998</v>
      </c>
      <c r="Q324" s="19">
        <v>75.3</v>
      </c>
      <c r="R324" s="18">
        <v>4.03</v>
      </c>
      <c r="S324" s="20">
        <v>330.52</v>
      </c>
      <c r="T324" s="18">
        <v>14.88</v>
      </c>
      <c r="U324" s="4">
        <v>22.862615999999999</v>
      </c>
      <c r="V324" s="8">
        <v>91.188561088759428</v>
      </c>
      <c r="W324" s="8">
        <v>91.214641980553438</v>
      </c>
      <c r="X324" s="8">
        <v>105.88235294117648</v>
      </c>
      <c r="Y324" s="8">
        <v>89.473684210526315</v>
      </c>
      <c r="Z324" s="8">
        <v>86.333333333333343</v>
      </c>
      <c r="AA324" s="8">
        <v>132.21999999999997</v>
      </c>
      <c r="AB324" s="9">
        <v>72.450339422782093</v>
      </c>
      <c r="AC324" s="9">
        <v>19.328128763069159</v>
      </c>
      <c r="AD324" s="3">
        <v>31.770593480561704</v>
      </c>
      <c r="AE324" s="3">
        <v>48.901277756369119</v>
      </c>
    </row>
    <row r="325" spans="1:31" ht="13" x14ac:dyDescent="0.3">
      <c r="A325" s="13">
        <v>2016</v>
      </c>
      <c r="B325" s="13" t="s">
        <v>630</v>
      </c>
      <c r="C325" s="2" t="s">
        <v>84</v>
      </c>
      <c r="D325" s="2" t="str">
        <f t="shared" si="8"/>
        <v>M2</v>
      </c>
      <c r="E325" s="2" t="str">
        <f t="shared" si="9"/>
        <v>A04c_M2_08</v>
      </c>
      <c r="F325" s="21" t="s">
        <v>567</v>
      </c>
      <c r="G325" s="15">
        <v>2008</v>
      </c>
      <c r="H325" s="2" t="s">
        <v>652</v>
      </c>
      <c r="I325" s="16">
        <v>2.4500000000000002</v>
      </c>
      <c r="J325" s="17">
        <v>0.155</v>
      </c>
      <c r="K325" s="18">
        <v>0.86</v>
      </c>
      <c r="L325" s="31">
        <v>0.83</v>
      </c>
      <c r="M325" s="18">
        <v>0.16</v>
      </c>
      <c r="N325" s="18">
        <v>0.59399999999999997</v>
      </c>
      <c r="O325" s="31">
        <v>0.185</v>
      </c>
      <c r="P325" s="19">
        <v>24.529</v>
      </c>
      <c r="Q325" s="19">
        <v>82.93</v>
      </c>
      <c r="R325" s="18">
        <v>4.04</v>
      </c>
      <c r="S325" s="20">
        <v>526.20000000000005</v>
      </c>
      <c r="T325" s="18">
        <v>16.7</v>
      </c>
      <c r="U325" s="4">
        <v>24.475384999999999</v>
      </c>
      <c r="V325" s="8">
        <v>93.477813668393551</v>
      </c>
      <c r="W325" s="8">
        <v>93.014930967011722</v>
      </c>
      <c r="X325" s="8">
        <v>101.17647058823529</v>
      </c>
      <c r="Y325" s="8">
        <v>84.210526315789465</v>
      </c>
      <c r="Z325" s="8">
        <v>99</v>
      </c>
      <c r="AA325" s="8">
        <v>163.52666666666667</v>
      </c>
      <c r="AB325" s="9">
        <v>76.591622243069537</v>
      </c>
      <c r="AC325" s="9">
        <v>17.207589130433242</v>
      </c>
      <c r="AD325" s="3">
        <v>28.717089763007547</v>
      </c>
      <c r="AE325" s="3">
        <v>54.075321106559201</v>
      </c>
    </row>
    <row r="326" spans="1:31" ht="13" x14ac:dyDescent="0.3">
      <c r="A326" s="13">
        <v>2016</v>
      </c>
      <c r="B326" s="13" t="s">
        <v>630</v>
      </c>
      <c r="C326" s="2" t="s">
        <v>85</v>
      </c>
      <c r="D326" s="2" t="str">
        <f t="shared" ref="D326:D389" si="10">MID(C326,8,2)</f>
        <v>M1</v>
      </c>
      <c r="E326" s="2" t="str">
        <f t="shared" ref="E326:E389" si="11">CONCATENATE(F326,"_",D326,"_",MID(G326,3,2))</f>
        <v>B04a_M1_08</v>
      </c>
      <c r="F326" s="21" t="s">
        <v>568</v>
      </c>
      <c r="G326" s="15">
        <v>2008</v>
      </c>
      <c r="H326" s="2" t="s">
        <v>654</v>
      </c>
      <c r="I326" s="16">
        <v>2.4</v>
      </c>
      <c r="J326" s="17">
        <v>0.154</v>
      </c>
      <c r="K326" s="18">
        <v>0.81</v>
      </c>
      <c r="L326" s="31">
        <v>0.75</v>
      </c>
      <c r="M326" s="18">
        <v>0.16</v>
      </c>
      <c r="N326" s="18">
        <v>0.55500000000000005</v>
      </c>
      <c r="O326" s="31">
        <v>0.17599999999999999</v>
      </c>
      <c r="P326" s="19">
        <v>19.905000000000001</v>
      </c>
      <c r="Q326" s="19">
        <v>77.52</v>
      </c>
      <c r="R326" s="18">
        <v>4.7</v>
      </c>
      <c r="S326" s="20">
        <v>613.17999999999995</v>
      </c>
      <c r="T326" s="18">
        <v>17.350000000000001</v>
      </c>
      <c r="U326" s="4">
        <v>23.938649999999999</v>
      </c>
      <c r="V326" s="8">
        <v>91.570103185365099</v>
      </c>
      <c r="W326" s="8">
        <v>92.414834638192289</v>
      </c>
      <c r="X326" s="8">
        <v>95.294117647058826</v>
      </c>
      <c r="Y326" s="8">
        <v>84.210526315789465</v>
      </c>
      <c r="Z326" s="8">
        <v>92.500000000000014</v>
      </c>
      <c r="AA326" s="8">
        <v>132.70000000000002</v>
      </c>
      <c r="AB326" s="9">
        <v>71.320833896489034</v>
      </c>
      <c r="AC326" s="9">
        <v>18.479273087368828</v>
      </c>
      <c r="AD326" s="3">
        <v>29.046368922207904</v>
      </c>
      <c r="AE326" s="3">
        <v>52.474357990423279</v>
      </c>
    </row>
    <row r="327" spans="1:31" ht="13" x14ac:dyDescent="0.3">
      <c r="A327" s="13">
        <v>2016</v>
      </c>
      <c r="B327" s="13" t="s">
        <v>630</v>
      </c>
      <c r="C327" s="2" t="s">
        <v>86</v>
      </c>
      <c r="D327" s="2" t="str">
        <f t="shared" si="10"/>
        <v>M1</v>
      </c>
      <c r="E327" s="2" t="str">
        <f t="shared" si="11"/>
        <v>B04b_M1_08</v>
      </c>
      <c r="F327" s="21" t="s">
        <v>569</v>
      </c>
      <c r="G327" s="15">
        <v>2008</v>
      </c>
      <c r="H327" s="2" t="s">
        <v>656</v>
      </c>
      <c r="I327" s="16">
        <v>2.46</v>
      </c>
      <c r="J327" s="17">
        <v>0.152</v>
      </c>
      <c r="K327" s="18">
        <v>0.76</v>
      </c>
      <c r="L327" s="31">
        <v>0.77</v>
      </c>
      <c r="M327" s="18">
        <v>0.17</v>
      </c>
      <c r="N327" s="18">
        <v>0.51600000000000001</v>
      </c>
      <c r="O327" s="31">
        <v>0.17899999999999999</v>
      </c>
      <c r="P327" s="19">
        <v>24.585000000000001</v>
      </c>
      <c r="Q327" s="19">
        <v>84.29</v>
      </c>
      <c r="R327" s="18">
        <v>4.3</v>
      </c>
      <c r="S327" s="20">
        <v>393.96</v>
      </c>
      <c r="T327" s="18">
        <v>16.93</v>
      </c>
      <c r="U327" s="4">
        <v>23.497709</v>
      </c>
      <c r="V327" s="8">
        <v>93.859355764999236</v>
      </c>
      <c r="W327" s="8">
        <v>91.214641980553438</v>
      </c>
      <c r="X327" s="8">
        <v>89.411764705882362</v>
      </c>
      <c r="Y327" s="8">
        <v>89.473684210526315</v>
      </c>
      <c r="Z327" s="8">
        <v>86.000000000000014</v>
      </c>
      <c r="AA327" s="8">
        <v>163.9</v>
      </c>
      <c r="AB327" s="9">
        <v>71.863788738983445</v>
      </c>
      <c r="AC327" s="9">
        <v>19.485884530493326</v>
      </c>
      <c r="AD327" s="3">
        <v>27.047474805497764</v>
      </c>
      <c r="AE327" s="3">
        <v>53.466640664008899</v>
      </c>
    </row>
    <row r="328" spans="1:31" ht="13" x14ac:dyDescent="0.3">
      <c r="A328" s="13">
        <v>2016</v>
      </c>
      <c r="B328" s="13" t="s">
        <v>630</v>
      </c>
      <c r="C328" s="2" t="s">
        <v>87</v>
      </c>
      <c r="D328" s="2" t="str">
        <f t="shared" si="10"/>
        <v>M2</v>
      </c>
      <c r="E328" s="2" t="str">
        <f t="shared" si="11"/>
        <v>B04c_M2_08</v>
      </c>
      <c r="F328" s="21" t="s">
        <v>570</v>
      </c>
      <c r="G328" s="15">
        <v>2008</v>
      </c>
      <c r="H328" s="2" t="s">
        <v>657</v>
      </c>
      <c r="I328" s="16">
        <v>2.3199999999999998</v>
      </c>
      <c r="J328" s="17">
        <v>0.14199999999999999</v>
      </c>
      <c r="K328" s="18">
        <v>0.74</v>
      </c>
      <c r="L328" s="31">
        <v>0.81</v>
      </c>
      <c r="M328" s="18">
        <v>0.18</v>
      </c>
      <c r="N328" s="18">
        <v>0.54100000000000004</v>
      </c>
      <c r="O328" s="31">
        <v>0.183</v>
      </c>
      <c r="P328" s="19">
        <v>21.251000000000001</v>
      </c>
      <c r="Q328" s="19">
        <v>60.05</v>
      </c>
      <c r="R328" s="18">
        <v>5.28</v>
      </c>
      <c r="S328" s="20">
        <v>654.04999999999995</v>
      </c>
      <c r="T328" s="18">
        <v>17.47</v>
      </c>
      <c r="U328" s="4">
        <v>22.540420999999998</v>
      </c>
      <c r="V328" s="8">
        <v>88.517766412519592</v>
      </c>
      <c r="W328" s="8">
        <v>85.213678692359125</v>
      </c>
      <c r="X328" s="8">
        <v>87.058823529411768</v>
      </c>
      <c r="Y328" s="8">
        <v>94.73684210526315</v>
      </c>
      <c r="Z328" s="8">
        <v>90.166666666666671</v>
      </c>
      <c r="AA328" s="8">
        <v>141.67333333333335</v>
      </c>
      <c r="AB328" s="9">
        <v>74.172011000603774</v>
      </c>
      <c r="AC328" s="9">
        <v>19.990044656858963</v>
      </c>
      <c r="AD328" s="3">
        <v>25.516136001613837</v>
      </c>
      <c r="AE328" s="3">
        <v>54.493819341527214</v>
      </c>
    </row>
    <row r="329" spans="1:31" ht="13" x14ac:dyDescent="0.3">
      <c r="A329" s="13">
        <v>2016</v>
      </c>
      <c r="B329" s="13" t="s">
        <v>630</v>
      </c>
      <c r="C329" s="2" t="s">
        <v>88</v>
      </c>
      <c r="D329" s="2" t="str">
        <f t="shared" si="10"/>
        <v>M1</v>
      </c>
      <c r="E329" s="2" t="str">
        <f t="shared" si="11"/>
        <v>A05c_M1_08</v>
      </c>
      <c r="F329" s="21" t="s">
        <v>410</v>
      </c>
      <c r="G329" s="15">
        <v>2008</v>
      </c>
      <c r="H329" s="2" t="s">
        <v>651</v>
      </c>
      <c r="I329" s="16">
        <v>2.2999999999999998</v>
      </c>
      <c r="J329" s="17">
        <v>0.14799999999999999</v>
      </c>
      <c r="K329" s="18">
        <v>0.91</v>
      </c>
      <c r="L329" s="31">
        <v>0.69</v>
      </c>
      <c r="M329" s="18">
        <v>0.17</v>
      </c>
      <c r="N329" s="18">
        <v>0.503</v>
      </c>
      <c r="O329" s="31">
        <v>0.17599999999999999</v>
      </c>
      <c r="P329" s="19">
        <v>17.969000000000001</v>
      </c>
      <c r="Q329" s="19">
        <v>63.59</v>
      </c>
      <c r="R329" s="18">
        <v>4.53</v>
      </c>
      <c r="S329" s="20">
        <v>392.12</v>
      </c>
      <c r="T329" s="18">
        <v>15.52</v>
      </c>
      <c r="U329" s="4">
        <v>23.259108000000001</v>
      </c>
      <c r="V329" s="8">
        <v>87.754682219308222</v>
      </c>
      <c r="W329" s="8">
        <v>88.814256665275707</v>
      </c>
      <c r="X329" s="8">
        <v>107.05882352941177</v>
      </c>
      <c r="Y329" s="8">
        <v>89.473684210526315</v>
      </c>
      <c r="Z329" s="8">
        <v>83.833333333333343</v>
      </c>
      <c r="AA329" s="8">
        <v>119.79333333333335</v>
      </c>
      <c r="AB329" s="9">
        <v>71.708089906469425</v>
      </c>
      <c r="AC329" s="9">
        <v>19.528193975297363</v>
      </c>
      <c r="AD329" s="3">
        <v>32.456111045990689</v>
      </c>
      <c r="AE329" s="3">
        <v>48.015694978711963</v>
      </c>
    </row>
    <row r="330" spans="1:31" ht="13" x14ac:dyDescent="0.3">
      <c r="A330" s="13">
        <v>2016</v>
      </c>
      <c r="B330" s="13" t="s">
        <v>630</v>
      </c>
      <c r="C330" s="2" t="s">
        <v>89</v>
      </c>
      <c r="D330" s="2" t="str">
        <f t="shared" si="10"/>
        <v>M1</v>
      </c>
      <c r="E330" s="2" t="str">
        <f t="shared" si="11"/>
        <v>B05a_M1_08</v>
      </c>
      <c r="F330" s="21" t="s">
        <v>526</v>
      </c>
      <c r="G330" s="15">
        <v>2008</v>
      </c>
      <c r="H330" s="2" t="s">
        <v>675</v>
      </c>
      <c r="I330" s="16">
        <v>2.33</v>
      </c>
      <c r="J330" s="17">
        <v>0.14499999999999999</v>
      </c>
      <c r="K330" s="18">
        <v>0.78</v>
      </c>
      <c r="L330" s="31">
        <v>0.74</v>
      </c>
      <c r="M330" s="18">
        <v>0.16</v>
      </c>
      <c r="N330" s="18">
        <v>0.48199999999999998</v>
      </c>
      <c r="O330" s="31">
        <v>0.17599999999999999</v>
      </c>
      <c r="P330" s="19">
        <v>18.231000000000002</v>
      </c>
      <c r="Q330" s="19">
        <v>92.8</v>
      </c>
      <c r="R330" s="18">
        <v>4.22</v>
      </c>
      <c r="S330" s="20">
        <v>481.04</v>
      </c>
      <c r="T330" s="18">
        <v>16.8</v>
      </c>
      <c r="U330" s="4">
        <v>22.016484999999999</v>
      </c>
      <c r="V330" s="8">
        <v>88.899308509125291</v>
      </c>
      <c r="W330" s="8">
        <v>87.013967678817423</v>
      </c>
      <c r="X330" s="8">
        <v>91.764705882352942</v>
      </c>
      <c r="Y330" s="8">
        <v>84.210526315789465</v>
      </c>
      <c r="Z330" s="8">
        <v>80.333333333333329</v>
      </c>
      <c r="AA330" s="8">
        <v>121.54</v>
      </c>
      <c r="AB330" s="9">
        <v>70.054568473371077</v>
      </c>
      <c r="AC330" s="9">
        <v>18.813293623999268</v>
      </c>
      <c r="AD330" s="3">
        <v>28.476157286504773</v>
      </c>
      <c r="AE330" s="3">
        <v>52.710549089495963</v>
      </c>
    </row>
    <row r="331" spans="1:31" ht="13" x14ac:dyDescent="0.3">
      <c r="A331" s="13">
        <v>2016</v>
      </c>
      <c r="B331" s="13" t="s">
        <v>630</v>
      </c>
      <c r="C331" s="2" t="s">
        <v>90</v>
      </c>
      <c r="D331" s="2" t="str">
        <f t="shared" si="10"/>
        <v>M1</v>
      </c>
      <c r="E331" s="2" t="str">
        <f t="shared" si="11"/>
        <v>B05b_M1_08</v>
      </c>
      <c r="F331" s="21" t="s">
        <v>571</v>
      </c>
      <c r="G331" s="15">
        <v>2008</v>
      </c>
      <c r="H331" s="2" t="s">
        <v>653</v>
      </c>
      <c r="I331" s="16">
        <v>2.2999999999999998</v>
      </c>
      <c r="J331" s="17">
        <v>0.14799999999999999</v>
      </c>
      <c r="K331" s="18">
        <v>0.88</v>
      </c>
      <c r="L331" s="31">
        <v>0.66</v>
      </c>
      <c r="M331" s="18">
        <v>0.17</v>
      </c>
      <c r="N331" s="18">
        <v>0.57899999999999996</v>
      </c>
      <c r="O331" s="31">
        <v>0.17799999999999999</v>
      </c>
      <c r="P331" s="19">
        <v>14.548999999999999</v>
      </c>
      <c r="Q331" s="19">
        <v>59.06</v>
      </c>
      <c r="R331" s="18">
        <v>5.34</v>
      </c>
      <c r="S331" s="20">
        <v>550.66</v>
      </c>
      <c r="T331" s="18">
        <v>16.72</v>
      </c>
      <c r="U331" s="4">
        <v>23.045304000000002</v>
      </c>
      <c r="V331" s="8">
        <v>87.754682219308222</v>
      </c>
      <c r="W331" s="8">
        <v>88.814256665275707</v>
      </c>
      <c r="X331" s="8">
        <v>103.5294117647059</v>
      </c>
      <c r="Y331" s="8">
        <v>89.473684210526315</v>
      </c>
      <c r="Z331" s="8">
        <v>96.5</v>
      </c>
      <c r="AA331" s="8">
        <v>96.993333333333325</v>
      </c>
      <c r="AB331" s="9">
        <v>69.443820491335515</v>
      </c>
      <c r="AC331" s="9">
        <v>20.164925826140522</v>
      </c>
      <c r="AD331" s="3">
        <v>32.40949835802985</v>
      </c>
      <c r="AE331" s="3">
        <v>47.425575815829617</v>
      </c>
    </row>
    <row r="332" spans="1:31" ht="13" x14ac:dyDescent="0.3">
      <c r="A332" s="13">
        <v>2016</v>
      </c>
      <c r="B332" s="13" t="s">
        <v>630</v>
      </c>
      <c r="C332" s="2" t="s">
        <v>91</v>
      </c>
      <c r="D332" s="2" t="str">
        <f t="shared" si="10"/>
        <v>M2</v>
      </c>
      <c r="E332" s="2" t="str">
        <f t="shared" si="11"/>
        <v>B05b_M2_08</v>
      </c>
      <c r="F332" s="21" t="s">
        <v>571</v>
      </c>
      <c r="G332" s="15">
        <v>2008</v>
      </c>
      <c r="H332" s="2" t="s">
        <v>653</v>
      </c>
      <c r="I332" s="16">
        <v>2.29</v>
      </c>
      <c r="J332" s="17">
        <v>0.14199999999999999</v>
      </c>
      <c r="K332" s="18">
        <v>0.76</v>
      </c>
      <c r="L332" s="31">
        <v>0.75</v>
      </c>
      <c r="M332" s="18">
        <v>0.16</v>
      </c>
      <c r="N332" s="18">
        <v>0.51700000000000002</v>
      </c>
      <c r="O332" s="31">
        <v>0.17100000000000001</v>
      </c>
      <c r="P332" s="19">
        <v>16.256</v>
      </c>
      <c r="Q332" s="19">
        <v>62.76</v>
      </c>
      <c r="R332" s="18">
        <v>4.34</v>
      </c>
      <c r="S332" s="20">
        <v>467.03</v>
      </c>
      <c r="T332" s="18">
        <v>16.559999999999999</v>
      </c>
      <c r="U332" s="4">
        <v>23.045304000000002</v>
      </c>
      <c r="V332" s="8">
        <v>87.373140122702537</v>
      </c>
      <c r="W332" s="8">
        <v>85.213678692359125</v>
      </c>
      <c r="X332" s="8">
        <v>89.411764705882362</v>
      </c>
      <c r="Y332" s="8">
        <v>84.210526315789465</v>
      </c>
      <c r="Z332" s="8">
        <v>86.166666666666671</v>
      </c>
      <c r="AA332" s="8">
        <v>108.37333333333335</v>
      </c>
      <c r="AB332" s="9">
        <v>70.042061517972414</v>
      </c>
      <c r="AC332" s="9">
        <v>18.816652991487288</v>
      </c>
      <c r="AD332" s="3">
        <v>27.7509538300285</v>
      </c>
      <c r="AE332" s="3">
        <v>53.432393178484219</v>
      </c>
    </row>
    <row r="333" spans="1:31" ht="13" x14ac:dyDescent="0.3">
      <c r="A333" s="13">
        <v>2016</v>
      </c>
      <c r="B333" s="13" t="s">
        <v>630</v>
      </c>
      <c r="C333" s="2" t="s">
        <v>92</v>
      </c>
      <c r="D333" s="2" t="str">
        <f t="shared" si="10"/>
        <v>M1</v>
      </c>
      <c r="E333" s="2" t="str">
        <f t="shared" si="11"/>
        <v>B05c_M1_08</v>
      </c>
      <c r="F333" s="21" t="s">
        <v>491</v>
      </c>
      <c r="G333" s="15">
        <v>2008</v>
      </c>
      <c r="H333" s="2" t="s">
        <v>670</v>
      </c>
      <c r="I333" s="16">
        <v>2.46</v>
      </c>
      <c r="J333" s="17">
        <v>0.152</v>
      </c>
      <c r="K333" s="18">
        <v>0.84</v>
      </c>
      <c r="L333" s="31">
        <v>0.73</v>
      </c>
      <c r="M333" s="18">
        <v>0.15</v>
      </c>
      <c r="N333" s="18">
        <v>0.58699999999999997</v>
      </c>
      <c r="O333" s="31">
        <v>0.17899999999999999</v>
      </c>
      <c r="P333" s="19">
        <v>16.803000000000001</v>
      </c>
      <c r="Q333" s="19">
        <v>57.59</v>
      </c>
      <c r="R333" s="18">
        <v>5.05</v>
      </c>
      <c r="S333" s="20">
        <v>564.42999999999995</v>
      </c>
      <c r="T333" s="18">
        <v>17.329999999999998</v>
      </c>
      <c r="U333" s="4">
        <v>28.147891000000001</v>
      </c>
      <c r="V333" s="8">
        <v>93.859355764999236</v>
      </c>
      <c r="W333" s="8">
        <v>91.214641980553438</v>
      </c>
      <c r="X333" s="8">
        <v>98.82352941176471</v>
      </c>
      <c r="Y333" s="8">
        <v>78.94736842105263</v>
      </c>
      <c r="Z333" s="8">
        <v>97.833333333333329</v>
      </c>
      <c r="AA333" s="8">
        <v>112.02000000000001</v>
      </c>
      <c r="AB333" s="9">
        <v>70.266370102587985</v>
      </c>
      <c r="AC333" s="9">
        <v>17.584298743319867</v>
      </c>
      <c r="AD333" s="3">
        <v>30.574193497848022</v>
      </c>
      <c r="AE333" s="3">
        <v>51.841507758832108</v>
      </c>
    </row>
    <row r="334" spans="1:31" ht="13" x14ac:dyDescent="0.3">
      <c r="A334" s="13">
        <v>2016</v>
      </c>
      <c r="B334" s="13" t="s">
        <v>630</v>
      </c>
      <c r="C334" s="2" t="s">
        <v>93</v>
      </c>
      <c r="D334" s="2" t="str">
        <f t="shared" si="10"/>
        <v>M2</v>
      </c>
      <c r="E334" s="2" t="str">
        <f t="shared" si="11"/>
        <v>C05a_M2_08</v>
      </c>
      <c r="F334" s="21" t="s">
        <v>492</v>
      </c>
      <c r="G334" s="15">
        <v>2008</v>
      </c>
      <c r="H334" s="2" t="s">
        <v>672</v>
      </c>
      <c r="I334" s="16">
        <v>2.4</v>
      </c>
      <c r="J334" s="17">
        <v>0.15</v>
      </c>
      <c r="K334" s="18">
        <v>0.83</v>
      </c>
      <c r="L334" s="31">
        <v>0.76</v>
      </c>
      <c r="M334" s="18">
        <v>0.15</v>
      </c>
      <c r="N334" s="18">
        <v>0.54900000000000004</v>
      </c>
      <c r="O334" s="31">
        <v>0.182</v>
      </c>
      <c r="P334" s="19">
        <v>23.622</v>
      </c>
      <c r="Q334" s="19">
        <v>88.29</v>
      </c>
      <c r="R334" s="18">
        <v>3.84</v>
      </c>
      <c r="S334" s="20">
        <v>528.84</v>
      </c>
      <c r="T334" s="18">
        <v>14.7</v>
      </c>
      <c r="U334" s="4">
        <v>23.953724999999999</v>
      </c>
      <c r="V334" s="8">
        <v>91.570103185365099</v>
      </c>
      <c r="W334" s="8">
        <v>90.014449322914572</v>
      </c>
      <c r="X334" s="8">
        <v>97.647058823529406</v>
      </c>
      <c r="Y334" s="8">
        <v>78.94736842105263</v>
      </c>
      <c r="Z334" s="8">
        <v>91.500000000000014</v>
      </c>
      <c r="AA334" s="8">
        <v>157.47999999999999</v>
      </c>
      <c r="AB334" s="9">
        <v>71.507621614908615</v>
      </c>
      <c r="AC334" s="9">
        <v>17.27906502255949</v>
      </c>
      <c r="AD334" s="3">
        <v>29.685816705935874</v>
      </c>
      <c r="AE334" s="3">
        <v>53.035118271504636</v>
      </c>
    </row>
    <row r="335" spans="1:31" ht="13" x14ac:dyDescent="0.3">
      <c r="A335" s="13">
        <v>2016</v>
      </c>
      <c r="B335" s="13" t="s">
        <v>630</v>
      </c>
      <c r="C335" s="2" t="s">
        <v>95</v>
      </c>
      <c r="D335" s="2" t="str">
        <f t="shared" si="10"/>
        <v>M2</v>
      </c>
      <c r="E335" s="2" t="str">
        <f t="shared" si="11"/>
        <v>F05a_M2_08</v>
      </c>
      <c r="F335" s="21" t="s">
        <v>412</v>
      </c>
      <c r="G335" s="15">
        <v>2008</v>
      </c>
      <c r="H335" s="2" t="s">
        <v>666</v>
      </c>
      <c r="I335" s="16">
        <v>2.4300000000000002</v>
      </c>
      <c r="J335" s="17">
        <v>0.151</v>
      </c>
      <c r="K335" s="18">
        <v>0.78</v>
      </c>
      <c r="L335" s="31">
        <v>0.76</v>
      </c>
      <c r="M335" s="18">
        <v>0.16</v>
      </c>
      <c r="N335" s="18">
        <v>0.60499999999999998</v>
      </c>
      <c r="O335" s="31">
        <v>0.183</v>
      </c>
      <c r="P335" s="19">
        <v>17.132000000000001</v>
      </c>
      <c r="Q335" s="19">
        <v>47.82</v>
      </c>
      <c r="R335" s="18">
        <v>5.51</v>
      </c>
      <c r="S335" s="20">
        <v>383.82</v>
      </c>
      <c r="T335" s="18">
        <v>16.41</v>
      </c>
      <c r="U335" s="4">
        <v>21.554290999999999</v>
      </c>
      <c r="V335" s="8">
        <v>92.714729475182182</v>
      </c>
      <c r="W335" s="8">
        <v>90.614545651734005</v>
      </c>
      <c r="X335" s="8">
        <v>91.764705882352942</v>
      </c>
      <c r="Y335" s="8">
        <v>84.210526315789465</v>
      </c>
      <c r="Z335" s="8">
        <v>100.83333333333333</v>
      </c>
      <c r="AA335" s="8">
        <v>114.21333333333334</v>
      </c>
      <c r="AB335" s="9">
        <v>71.052572465387044</v>
      </c>
      <c r="AC335" s="9">
        <v>18.54904221848026</v>
      </c>
      <c r="AD335" s="3">
        <v>28.076181357933706</v>
      </c>
      <c r="AE335" s="3">
        <v>53.374776423586049</v>
      </c>
    </row>
    <row r="336" spans="1:31" ht="13" x14ac:dyDescent="0.3">
      <c r="A336" s="13">
        <v>2016</v>
      </c>
      <c r="B336" s="13" t="s">
        <v>630</v>
      </c>
      <c r="C336" s="2" t="s">
        <v>98</v>
      </c>
      <c r="D336" s="2" t="str">
        <f t="shared" si="10"/>
        <v>M1</v>
      </c>
      <c r="E336" s="2" t="str">
        <f t="shared" si="11"/>
        <v>C06c_M1_08</v>
      </c>
      <c r="F336" s="21" t="s">
        <v>572</v>
      </c>
      <c r="G336" s="15">
        <v>2008</v>
      </c>
      <c r="H336" s="2" t="s">
        <v>659</v>
      </c>
      <c r="I336" s="16">
        <v>2.2999999999999998</v>
      </c>
      <c r="J336" s="17">
        <v>0.15</v>
      </c>
      <c r="K336" s="18">
        <v>0.73</v>
      </c>
      <c r="L336" s="31">
        <v>0.94</v>
      </c>
      <c r="M336" s="18">
        <v>0.14000000000000001</v>
      </c>
      <c r="N336" s="18">
        <v>0.57799999999999996</v>
      </c>
      <c r="O336" s="31">
        <v>0.17499999999999999</v>
      </c>
      <c r="P336" s="19">
        <v>15.773</v>
      </c>
      <c r="Q336" s="19">
        <v>48.2</v>
      </c>
      <c r="R336" s="18">
        <v>4.08</v>
      </c>
      <c r="S336" s="20">
        <v>362.68</v>
      </c>
      <c r="T336" s="18">
        <v>17.059999999999999</v>
      </c>
      <c r="U336" s="4">
        <v>25.874617000000001</v>
      </c>
      <c r="V336" s="8">
        <v>87.754682219308222</v>
      </c>
      <c r="W336" s="8">
        <v>90.014449322914572</v>
      </c>
      <c r="X336" s="8">
        <v>85.882352941176464</v>
      </c>
      <c r="Y336" s="8">
        <v>73.684210526315795</v>
      </c>
      <c r="Z336" s="8">
        <v>96.333333333333329</v>
      </c>
      <c r="AA336" s="8">
        <v>105.15333333333332</v>
      </c>
      <c r="AB336" s="9">
        <v>77.108389557024012</v>
      </c>
      <c r="AC336" s="9">
        <v>14.955733445064947</v>
      </c>
      <c r="AD336" s="3">
        <v>24.212769626754579</v>
      </c>
      <c r="AE336" s="3">
        <v>60.831496928180471</v>
      </c>
    </row>
    <row r="337" spans="1:31" ht="13" x14ac:dyDescent="0.3">
      <c r="A337" s="13">
        <v>2016</v>
      </c>
      <c r="B337" s="13" t="s">
        <v>630</v>
      </c>
      <c r="C337" s="2" t="s">
        <v>99</v>
      </c>
      <c r="D337" s="2" t="str">
        <f t="shared" si="10"/>
        <v>M2</v>
      </c>
      <c r="E337" s="2" t="str">
        <f t="shared" si="11"/>
        <v>C06c_M2_08</v>
      </c>
      <c r="F337" s="21" t="s">
        <v>572</v>
      </c>
      <c r="G337" s="15">
        <v>2008</v>
      </c>
      <c r="H337" s="2" t="s">
        <v>659</v>
      </c>
      <c r="I337" s="16">
        <v>2.38</v>
      </c>
      <c r="J337" s="17">
        <v>0.153</v>
      </c>
      <c r="K337" s="18">
        <v>0.79</v>
      </c>
      <c r="L337" s="31">
        <v>0.75</v>
      </c>
      <c r="M337" s="18">
        <v>0.16</v>
      </c>
      <c r="N337" s="18">
        <v>0.622</v>
      </c>
      <c r="O337" s="31">
        <v>0.17899999999999999</v>
      </c>
      <c r="P337" s="19">
        <v>10.818</v>
      </c>
      <c r="Q337" s="19">
        <v>60.65</v>
      </c>
      <c r="R337" s="18">
        <v>4.5599999999999996</v>
      </c>
      <c r="S337" s="20">
        <v>386.84</v>
      </c>
      <c r="T337" s="18">
        <v>17.36</v>
      </c>
      <c r="U337" s="4">
        <v>25.874617000000001</v>
      </c>
      <c r="V337" s="8">
        <v>90.807018992153729</v>
      </c>
      <c r="W337" s="8">
        <v>91.814738309372871</v>
      </c>
      <c r="X337" s="8">
        <v>92.941176470588232</v>
      </c>
      <c r="Y337" s="8">
        <v>84.210526315789465</v>
      </c>
      <c r="Z337" s="8">
        <v>103.66666666666666</v>
      </c>
      <c r="AA337" s="8">
        <v>72.11999999999999</v>
      </c>
      <c r="AB337" s="9">
        <v>70.809324945082381</v>
      </c>
      <c r="AC337" s="9">
        <v>18.612762759908541</v>
      </c>
      <c r="AD337" s="3">
        <v>28.533817539190991</v>
      </c>
      <c r="AE337" s="3">
        <v>52.853419700900481</v>
      </c>
    </row>
    <row r="338" spans="1:31" ht="13" x14ac:dyDescent="0.3">
      <c r="A338" s="13">
        <v>2016</v>
      </c>
      <c r="B338" s="13" t="s">
        <v>630</v>
      </c>
      <c r="C338" s="2" t="s">
        <v>100</v>
      </c>
      <c r="D338" s="2" t="str">
        <f t="shared" si="10"/>
        <v>M1</v>
      </c>
      <c r="E338" s="2" t="str">
        <f t="shared" si="11"/>
        <v>D06a_M1_08</v>
      </c>
      <c r="F338" s="21" t="s">
        <v>573</v>
      </c>
      <c r="G338" s="15">
        <v>2008</v>
      </c>
      <c r="H338" s="2" t="s">
        <v>660</v>
      </c>
      <c r="I338" s="16">
        <v>2.5499999999999998</v>
      </c>
      <c r="J338" s="17">
        <v>0.16</v>
      </c>
      <c r="K338" s="18">
        <v>0.82</v>
      </c>
      <c r="L338" s="31">
        <v>0.79</v>
      </c>
      <c r="M338" s="18">
        <v>0.17</v>
      </c>
      <c r="N338" s="18">
        <v>0.64700000000000002</v>
      </c>
      <c r="O338" s="31">
        <v>0.19</v>
      </c>
      <c r="P338" s="19">
        <v>15.978999999999999</v>
      </c>
      <c r="Q338" s="19">
        <v>68.78</v>
      </c>
      <c r="R338" s="18">
        <v>5.93</v>
      </c>
      <c r="S338" s="20">
        <v>400.01</v>
      </c>
      <c r="T338" s="18">
        <v>17.61</v>
      </c>
      <c r="U338" s="4">
        <v>24.076319000000002</v>
      </c>
      <c r="V338" s="8">
        <v>97.293234634450414</v>
      </c>
      <c r="W338" s="8">
        <v>96.015412611108871</v>
      </c>
      <c r="X338" s="8">
        <v>96.470588235294116</v>
      </c>
      <c r="Y338" s="8">
        <v>89.473684210526315</v>
      </c>
      <c r="Z338" s="8">
        <v>107.83333333333334</v>
      </c>
      <c r="AA338" s="8">
        <v>106.52666666666666</v>
      </c>
      <c r="AB338" s="9">
        <v>74.396319585219345</v>
      </c>
      <c r="AC338" s="9">
        <v>18.822564034065575</v>
      </c>
      <c r="AD338" s="3">
        <v>28.189387760841878</v>
      </c>
      <c r="AE338" s="3">
        <v>52.988048205092554</v>
      </c>
    </row>
    <row r="339" spans="1:31" ht="13" x14ac:dyDescent="0.3">
      <c r="A339" s="13">
        <v>2016</v>
      </c>
      <c r="B339" s="13" t="s">
        <v>630</v>
      </c>
      <c r="C339" s="2" t="s">
        <v>101</v>
      </c>
      <c r="D339" s="2" t="str">
        <f t="shared" si="10"/>
        <v>M2</v>
      </c>
      <c r="E339" s="2" t="str">
        <f t="shared" si="11"/>
        <v>D06a_M2_08</v>
      </c>
      <c r="F339" s="21" t="s">
        <v>573</v>
      </c>
      <c r="G339" s="15">
        <v>2008</v>
      </c>
      <c r="H339" s="2" t="s">
        <v>660</v>
      </c>
      <c r="I339" s="16">
        <v>2.36</v>
      </c>
      <c r="J339" s="17">
        <v>0.152</v>
      </c>
      <c r="K339" s="18">
        <v>0.76</v>
      </c>
      <c r="L339" s="31">
        <v>0.82</v>
      </c>
      <c r="M339" s="18">
        <v>0.19</v>
      </c>
      <c r="N339" s="18">
        <v>0.66400000000000003</v>
      </c>
      <c r="O339" s="31">
        <v>0.187</v>
      </c>
      <c r="P339" s="19">
        <v>16.384</v>
      </c>
      <c r="Q339" s="19">
        <v>54.7</v>
      </c>
      <c r="R339" s="18">
        <v>5.04</v>
      </c>
      <c r="S339" s="20">
        <v>268.76</v>
      </c>
      <c r="T339" s="18">
        <v>17.239999999999998</v>
      </c>
      <c r="U339" s="4">
        <v>24.076319000000002</v>
      </c>
      <c r="V339" s="8">
        <v>90.043934798942345</v>
      </c>
      <c r="W339" s="8">
        <v>91.214641980553438</v>
      </c>
      <c r="X339" s="8">
        <v>89.411764705882362</v>
      </c>
      <c r="Y339" s="8">
        <v>100</v>
      </c>
      <c r="Z339" s="8">
        <v>110.66666666666667</v>
      </c>
      <c r="AA339" s="8">
        <v>109.22666666666667</v>
      </c>
      <c r="AB339" s="9">
        <v>76.006245177013469</v>
      </c>
      <c r="AC339" s="9">
        <v>20.591388660835126</v>
      </c>
      <c r="AD339" s="3">
        <v>25.573346121998814</v>
      </c>
      <c r="AE339" s="3">
        <v>53.835265217166061</v>
      </c>
    </row>
    <row r="340" spans="1:31" ht="13" x14ac:dyDescent="0.3">
      <c r="A340" s="13">
        <v>2016</v>
      </c>
      <c r="B340" s="13" t="s">
        <v>630</v>
      </c>
      <c r="C340" s="2" t="s">
        <v>102</v>
      </c>
      <c r="D340" s="2" t="str">
        <f t="shared" si="10"/>
        <v>M1</v>
      </c>
      <c r="E340" s="2" t="str">
        <f t="shared" si="11"/>
        <v>D06b_M1_08</v>
      </c>
      <c r="F340" s="21" t="s">
        <v>574</v>
      </c>
      <c r="G340" s="15">
        <v>2008</v>
      </c>
      <c r="H340" s="2" t="s">
        <v>661</v>
      </c>
      <c r="I340" s="16">
        <v>2.35</v>
      </c>
      <c r="J340" s="17">
        <v>0.15</v>
      </c>
      <c r="K340" s="18">
        <v>0.76</v>
      </c>
      <c r="L340" s="31">
        <v>0.76</v>
      </c>
      <c r="M340" s="18">
        <v>0.17</v>
      </c>
      <c r="N340" s="18">
        <v>0.56000000000000005</v>
      </c>
      <c r="O340" s="31">
        <v>0.183</v>
      </c>
      <c r="P340" s="19">
        <v>17.091000000000001</v>
      </c>
      <c r="Q340" s="19">
        <v>62.6</v>
      </c>
      <c r="R340" s="18">
        <v>5.71</v>
      </c>
      <c r="S340" s="20">
        <v>326.49</v>
      </c>
      <c r="T340" s="18">
        <v>15.91</v>
      </c>
      <c r="U340" s="4">
        <v>25.165130000000001</v>
      </c>
      <c r="V340" s="8">
        <v>89.662392702336675</v>
      </c>
      <c r="W340" s="8">
        <v>90.014449322914572</v>
      </c>
      <c r="X340" s="8">
        <v>89.411764705882362</v>
      </c>
      <c r="Y340" s="8">
        <v>89.473684210526315</v>
      </c>
      <c r="Z340" s="8">
        <v>93.333333333333343</v>
      </c>
      <c r="AA340" s="8">
        <v>113.94</v>
      </c>
      <c r="AB340" s="9">
        <v>71.364786742975454</v>
      </c>
      <c r="AC340" s="9">
        <v>19.622135134165937</v>
      </c>
      <c r="AD340" s="3">
        <v>27.236598104689119</v>
      </c>
      <c r="AE340" s="3">
        <v>53.141266761144948</v>
      </c>
    </row>
    <row r="341" spans="1:31" ht="13" x14ac:dyDescent="0.3">
      <c r="A341" s="13">
        <v>2016</v>
      </c>
      <c r="B341" s="13" t="s">
        <v>630</v>
      </c>
      <c r="C341" s="2" t="s">
        <v>103</v>
      </c>
      <c r="D341" s="2" t="str">
        <f t="shared" si="10"/>
        <v>M2</v>
      </c>
      <c r="E341" s="2" t="str">
        <f t="shared" si="11"/>
        <v>D06b_M2_08</v>
      </c>
      <c r="F341" s="21" t="s">
        <v>574</v>
      </c>
      <c r="G341" s="15">
        <v>2008</v>
      </c>
      <c r="H341" s="2" t="s">
        <v>661</v>
      </c>
      <c r="I341" s="16">
        <v>2.34</v>
      </c>
      <c r="J341" s="17">
        <v>0.151</v>
      </c>
      <c r="K341" s="18">
        <v>0.83</v>
      </c>
      <c r="L341" s="31">
        <v>0.77</v>
      </c>
      <c r="M341" s="18">
        <v>0.17</v>
      </c>
      <c r="N341" s="18">
        <v>0.61199999999999999</v>
      </c>
      <c r="O341" s="31">
        <v>0.17499999999999999</v>
      </c>
      <c r="P341" s="19">
        <v>13.936</v>
      </c>
      <c r="Q341" s="19">
        <v>56.44</v>
      </c>
      <c r="R341" s="18">
        <v>5.31</v>
      </c>
      <c r="S341" s="20">
        <v>302.97000000000003</v>
      </c>
      <c r="T341" s="18">
        <v>16.86</v>
      </c>
      <c r="U341" s="4">
        <v>25.165130000000001</v>
      </c>
      <c r="V341" s="8">
        <v>89.280850605730976</v>
      </c>
      <c r="W341" s="8">
        <v>90.614545651734005</v>
      </c>
      <c r="X341" s="8">
        <v>97.647058823529406</v>
      </c>
      <c r="Y341" s="8">
        <v>89.473684210526315</v>
      </c>
      <c r="Z341" s="8">
        <v>102</v>
      </c>
      <c r="AA341" s="8">
        <v>92.906666666666666</v>
      </c>
      <c r="AB341" s="9">
        <v>73.654070068906705</v>
      </c>
      <c r="AC341" s="9">
        <v>19.012248582889264</v>
      </c>
      <c r="AD341" s="3">
        <v>28.820703952295585</v>
      </c>
      <c r="AE341" s="3">
        <v>52.167047464815155</v>
      </c>
    </row>
    <row r="342" spans="1:31" ht="13" x14ac:dyDescent="0.3">
      <c r="A342" s="13">
        <v>2016</v>
      </c>
      <c r="B342" s="13" t="s">
        <v>630</v>
      </c>
      <c r="C342" s="2" t="s">
        <v>104</v>
      </c>
      <c r="D342" s="2" t="str">
        <f t="shared" si="10"/>
        <v>M1</v>
      </c>
      <c r="E342" s="2" t="str">
        <f t="shared" si="11"/>
        <v>D06c_M1_08</v>
      </c>
      <c r="F342" s="21" t="s">
        <v>575</v>
      </c>
      <c r="G342" s="15">
        <v>2008</v>
      </c>
      <c r="H342" s="2" t="s">
        <v>662</v>
      </c>
      <c r="I342" s="16">
        <v>2.2599999999999998</v>
      </c>
      <c r="J342" s="17">
        <v>0.14399999999999999</v>
      </c>
      <c r="K342" s="18">
        <v>0.72</v>
      </c>
      <c r="L342" s="31">
        <v>0.87</v>
      </c>
      <c r="M342" s="18">
        <v>0.15</v>
      </c>
      <c r="N342" s="18">
        <v>0.64600000000000002</v>
      </c>
      <c r="O342" s="31">
        <v>0.17799999999999999</v>
      </c>
      <c r="P342" s="19">
        <v>14.476000000000001</v>
      </c>
      <c r="Q342" s="19">
        <v>64.22</v>
      </c>
      <c r="R342" s="18">
        <v>6.71</v>
      </c>
      <c r="S342" s="20">
        <v>240.29</v>
      </c>
      <c r="T342" s="18">
        <v>18.010000000000002</v>
      </c>
      <c r="U342" s="4">
        <v>20.973185999999998</v>
      </c>
      <c r="V342" s="8">
        <v>86.228513832885469</v>
      </c>
      <c r="W342" s="8">
        <v>86.41387134999799</v>
      </c>
      <c r="X342" s="8">
        <v>84.705882352941174</v>
      </c>
      <c r="Y342" s="8">
        <v>78.94736842105263</v>
      </c>
      <c r="Z342" s="8">
        <v>107.66666666666667</v>
      </c>
      <c r="AA342" s="8">
        <v>96.506666666666675</v>
      </c>
      <c r="AB342" s="9">
        <v>74.183344338259857</v>
      </c>
      <c r="AC342" s="9">
        <v>16.655825569936418</v>
      </c>
      <c r="AD342" s="3">
        <v>24.822717841722117</v>
      </c>
      <c r="AE342" s="3">
        <v>58.521456588341472</v>
      </c>
    </row>
    <row r="343" spans="1:31" ht="13" x14ac:dyDescent="0.3">
      <c r="A343" s="13">
        <v>2016</v>
      </c>
      <c r="B343" s="13" t="s">
        <v>630</v>
      </c>
      <c r="C343" s="2" t="s">
        <v>105</v>
      </c>
      <c r="D343" s="2" t="str">
        <f t="shared" si="10"/>
        <v>M2</v>
      </c>
      <c r="E343" s="2" t="str">
        <f t="shared" si="11"/>
        <v>D06c_M2_08</v>
      </c>
      <c r="F343" s="21" t="s">
        <v>575</v>
      </c>
      <c r="G343" s="15">
        <v>2008</v>
      </c>
      <c r="H343" s="2" t="s">
        <v>662</v>
      </c>
      <c r="I343" s="16">
        <v>2.36</v>
      </c>
      <c r="J343" s="17">
        <v>0.152</v>
      </c>
      <c r="K343" s="18">
        <v>0.71</v>
      </c>
      <c r="L343" s="31">
        <v>0.83</v>
      </c>
      <c r="M343" s="18">
        <v>0.16</v>
      </c>
      <c r="N343" s="18">
        <v>0.57199999999999995</v>
      </c>
      <c r="O343" s="31">
        <v>0.18099999999999999</v>
      </c>
      <c r="P343" s="19">
        <v>17.812000000000001</v>
      </c>
      <c r="Q343" s="19">
        <v>59.93</v>
      </c>
      <c r="R343" s="18">
        <v>5.38</v>
      </c>
      <c r="S343" s="20">
        <v>324.16000000000003</v>
      </c>
      <c r="T343" s="18">
        <v>16.47</v>
      </c>
      <c r="U343" s="4">
        <v>20.973185999999998</v>
      </c>
      <c r="V343" s="8">
        <v>90.043934798942345</v>
      </c>
      <c r="W343" s="8">
        <v>91.214641980553438</v>
      </c>
      <c r="X343" s="8">
        <v>83.529411764705884</v>
      </c>
      <c r="Y343" s="8">
        <v>84.210526315789465</v>
      </c>
      <c r="Z343" s="8">
        <v>95.333333333333329</v>
      </c>
      <c r="AA343" s="8">
        <v>118.74666666666667</v>
      </c>
      <c r="AB343" s="9">
        <v>72.755305107519646</v>
      </c>
      <c r="AC343" s="9">
        <v>18.114928725051481</v>
      </c>
      <c r="AD343" s="3">
        <v>24.958410590266737</v>
      </c>
      <c r="AE343" s="3">
        <v>56.926660684681792</v>
      </c>
    </row>
    <row r="344" spans="1:31" ht="13" x14ac:dyDescent="0.3">
      <c r="A344" s="13">
        <v>2016</v>
      </c>
      <c r="B344" s="13" t="s">
        <v>630</v>
      </c>
      <c r="C344" s="2" t="s">
        <v>106</v>
      </c>
      <c r="D344" s="2" t="str">
        <f t="shared" si="10"/>
        <v>M1</v>
      </c>
      <c r="E344" s="2" t="str">
        <f t="shared" si="11"/>
        <v>E06a_M1_08</v>
      </c>
      <c r="F344" s="21" t="s">
        <v>576</v>
      </c>
      <c r="G344" s="15">
        <v>2008</v>
      </c>
      <c r="H344" s="2" t="s">
        <v>663</v>
      </c>
      <c r="I344" s="16">
        <v>2.41</v>
      </c>
      <c r="J344" s="17">
        <v>0.159</v>
      </c>
      <c r="K344" s="18">
        <v>0.76</v>
      </c>
      <c r="L344" s="31">
        <v>0.89</v>
      </c>
      <c r="M344" s="18">
        <v>0.15</v>
      </c>
      <c r="N344" s="18">
        <v>0.6</v>
      </c>
      <c r="O344" s="31">
        <v>0.193</v>
      </c>
      <c r="P344" s="19">
        <v>18.936</v>
      </c>
      <c r="Q344" s="19">
        <v>62.78</v>
      </c>
      <c r="R344" s="18">
        <v>5.19</v>
      </c>
      <c r="S344" s="20">
        <v>311.95</v>
      </c>
      <c r="T344" s="18">
        <v>16.079999999999998</v>
      </c>
      <c r="U344" s="4">
        <v>20.402163000000002</v>
      </c>
      <c r="V344" s="8">
        <v>91.951645281970812</v>
      </c>
      <c r="W344" s="8">
        <v>95.415316282289453</v>
      </c>
      <c r="X344" s="8">
        <v>89.411764705882362</v>
      </c>
      <c r="Y344" s="8">
        <v>78.94736842105263</v>
      </c>
      <c r="Z344" s="8">
        <v>100</v>
      </c>
      <c r="AA344" s="8">
        <v>126.24</v>
      </c>
      <c r="AB344" s="9">
        <v>76.204366233089132</v>
      </c>
      <c r="AC344" s="9">
        <v>16.21409513089128</v>
      </c>
      <c r="AD344" s="3">
        <v>25.506858877349586</v>
      </c>
      <c r="AE344" s="3">
        <v>58.279045991759126</v>
      </c>
    </row>
    <row r="345" spans="1:31" ht="13" x14ac:dyDescent="0.3">
      <c r="A345" s="13">
        <v>2016</v>
      </c>
      <c r="B345" s="13" t="s">
        <v>630</v>
      </c>
      <c r="C345" s="2" t="s">
        <v>107</v>
      </c>
      <c r="D345" s="2" t="str">
        <f t="shared" si="10"/>
        <v>M2</v>
      </c>
      <c r="E345" s="2" t="str">
        <f t="shared" si="11"/>
        <v>E06a_M2_08</v>
      </c>
      <c r="F345" s="21" t="s">
        <v>576</v>
      </c>
      <c r="G345" s="15">
        <v>2008</v>
      </c>
      <c r="H345" s="2" t="s">
        <v>663</v>
      </c>
      <c r="I345" s="16">
        <v>2.29</v>
      </c>
      <c r="J345" s="17">
        <v>0.14799999999999999</v>
      </c>
      <c r="K345" s="18">
        <v>0.79</v>
      </c>
      <c r="L345" s="31">
        <v>0.73</v>
      </c>
      <c r="M345" s="18">
        <v>0.14000000000000001</v>
      </c>
      <c r="N345" s="18">
        <v>0.61099999999999999</v>
      </c>
      <c r="O345" s="31">
        <v>0.16600000000000001</v>
      </c>
      <c r="P345" s="19">
        <v>17.105</v>
      </c>
      <c r="Q345" s="19">
        <v>84.5</v>
      </c>
      <c r="R345" s="18">
        <v>5.31</v>
      </c>
      <c r="S345" s="20">
        <v>285.64</v>
      </c>
      <c r="T345" s="18">
        <v>16.510000000000002</v>
      </c>
      <c r="U345" s="4">
        <v>20.402163000000002</v>
      </c>
      <c r="V345" s="8">
        <v>87.373140122702537</v>
      </c>
      <c r="W345" s="8">
        <v>88.814256665275707</v>
      </c>
      <c r="X345" s="8">
        <v>92.941176470588232</v>
      </c>
      <c r="Y345" s="8">
        <v>73.684210526315795</v>
      </c>
      <c r="Z345" s="8">
        <v>101.83333333333333</v>
      </c>
      <c r="AA345" s="8">
        <v>114.03333333333335</v>
      </c>
      <c r="AB345" s="9">
        <v>68.1638744950763</v>
      </c>
      <c r="AC345" s="9">
        <v>16.918236076448107</v>
      </c>
      <c r="AD345" s="3">
        <v>29.641219385236241</v>
      </c>
      <c r="AE345" s="3">
        <v>53.440544538315649</v>
      </c>
    </row>
    <row r="346" spans="1:31" ht="13" x14ac:dyDescent="0.3">
      <c r="A346" s="13">
        <v>2016</v>
      </c>
      <c r="B346" s="13" t="s">
        <v>630</v>
      </c>
      <c r="C346" s="2" t="s">
        <v>108</v>
      </c>
      <c r="D346" s="2" t="str">
        <f t="shared" si="10"/>
        <v>M1</v>
      </c>
      <c r="E346" s="2" t="str">
        <f t="shared" si="11"/>
        <v>E06b_M1_08</v>
      </c>
      <c r="F346" s="21" t="s">
        <v>577</v>
      </c>
      <c r="G346" s="15">
        <v>2008</v>
      </c>
      <c r="H346" s="2" t="s">
        <v>665</v>
      </c>
      <c r="I346" s="16">
        <v>2.36</v>
      </c>
      <c r="J346" s="17">
        <v>0.16200000000000001</v>
      </c>
      <c r="K346" s="18">
        <v>0.68</v>
      </c>
      <c r="L346" s="31">
        <v>0.94</v>
      </c>
      <c r="M346" s="18">
        <v>0.16</v>
      </c>
      <c r="N346" s="18">
        <v>0.57399999999999995</v>
      </c>
      <c r="O346" s="31">
        <v>0.17499999999999999</v>
      </c>
      <c r="P346" s="19">
        <v>16.908999999999999</v>
      </c>
      <c r="Q346" s="19">
        <v>58.27</v>
      </c>
      <c r="R346" s="18">
        <v>5.22</v>
      </c>
      <c r="S346" s="20">
        <v>458.6</v>
      </c>
      <c r="T346" s="18">
        <v>15.31</v>
      </c>
      <c r="U346" s="4">
        <v>23.908242000000001</v>
      </c>
      <c r="V346" s="8">
        <v>90.043934798942345</v>
      </c>
      <c r="W346" s="8">
        <v>97.215605268747737</v>
      </c>
      <c r="X346" s="8">
        <v>80</v>
      </c>
      <c r="Y346" s="8">
        <v>84.210526315789465</v>
      </c>
      <c r="Z346" s="8">
        <v>95.666666666666671</v>
      </c>
      <c r="AA346" s="8">
        <v>112.72666666666666</v>
      </c>
      <c r="AB346" s="9">
        <v>77.477063636497505</v>
      </c>
      <c r="AC346" s="9">
        <v>17.010933359266286</v>
      </c>
      <c r="AD346" s="3">
        <v>22.447035976249204</v>
      </c>
      <c r="AE346" s="3">
        <v>60.5420306644845</v>
      </c>
    </row>
    <row r="347" spans="1:31" ht="13" x14ac:dyDescent="0.3">
      <c r="A347" s="13">
        <v>2016</v>
      </c>
      <c r="B347" s="13" t="s">
        <v>630</v>
      </c>
      <c r="C347" s="2" t="s">
        <v>109</v>
      </c>
      <c r="D347" s="2" t="str">
        <f t="shared" si="10"/>
        <v>M2</v>
      </c>
      <c r="E347" s="2" t="str">
        <f t="shared" si="11"/>
        <v>E06b_M2_08</v>
      </c>
      <c r="F347" s="21" t="s">
        <v>577</v>
      </c>
      <c r="G347" s="15">
        <v>2008</v>
      </c>
      <c r="H347" s="2" t="s">
        <v>665</v>
      </c>
      <c r="I347" s="16">
        <v>2.29</v>
      </c>
      <c r="J347" s="17">
        <v>0.154</v>
      </c>
      <c r="K347" s="18">
        <v>0.98</v>
      </c>
      <c r="L347" s="31">
        <v>0.67</v>
      </c>
      <c r="M347" s="18">
        <v>0.17</v>
      </c>
      <c r="N347" s="18">
        <v>0.64500000000000002</v>
      </c>
      <c r="O347" s="31">
        <v>0.18</v>
      </c>
      <c r="P347" s="19">
        <v>16.087</v>
      </c>
      <c r="Q347" s="19">
        <v>63.4</v>
      </c>
      <c r="R347" s="18">
        <v>4.53</v>
      </c>
      <c r="S347" s="20">
        <v>471.25</v>
      </c>
      <c r="T347" s="18">
        <v>14.85</v>
      </c>
      <c r="U347" s="4">
        <v>23.908242000000001</v>
      </c>
      <c r="V347" s="8">
        <v>87.373140122702537</v>
      </c>
      <c r="W347" s="8">
        <v>92.414834638192289</v>
      </c>
      <c r="X347" s="8">
        <v>115.29411764705881</v>
      </c>
      <c r="Y347" s="8">
        <v>89.473684210526315</v>
      </c>
      <c r="Z347" s="8">
        <v>107.50000000000001</v>
      </c>
      <c r="AA347" s="8">
        <v>107.24666666666667</v>
      </c>
      <c r="AB347" s="9">
        <v>72.500367244376747</v>
      </c>
      <c r="AC347" s="9">
        <v>19.314791669558197</v>
      </c>
      <c r="AD347" s="3">
        <v>34.570774703034111</v>
      </c>
      <c r="AE347" s="3">
        <v>46.114433627407678</v>
      </c>
    </row>
    <row r="348" spans="1:31" ht="13" x14ac:dyDescent="0.3">
      <c r="A348" s="13">
        <v>2016</v>
      </c>
      <c r="B348" s="13" t="s">
        <v>630</v>
      </c>
      <c r="C348" s="2" t="s">
        <v>110</v>
      </c>
      <c r="D348" s="2" t="str">
        <f t="shared" si="10"/>
        <v>M1</v>
      </c>
      <c r="E348" s="2" t="str">
        <f t="shared" si="11"/>
        <v>E06c_M1_08</v>
      </c>
      <c r="F348" s="21" t="s">
        <v>578</v>
      </c>
      <c r="G348" s="15">
        <v>2008</v>
      </c>
      <c r="H348" s="2" t="s">
        <v>664</v>
      </c>
      <c r="I348" s="16">
        <v>2.35</v>
      </c>
      <c r="J348" s="17">
        <v>0.152</v>
      </c>
      <c r="K348" s="18">
        <v>0.85</v>
      </c>
      <c r="L348" s="31">
        <v>0.73</v>
      </c>
      <c r="M348" s="18">
        <v>0.17</v>
      </c>
      <c r="N348" s="18">
        <v>0.61899999999999999</v>
      </c>
      <c r="O348" s="31">
        <v>0.16900000000000001</v>
      </c>
      <c r="P348" s="19">
        <v>19.812000000000001</v>
      </c>
      <c r="Q348" s="19">
        <v>55</v>
      </c>
      <c r="R348" s="18">
        <v>5.77</v>
      </c>
      <c r="S348" s="20">
        <v>394.66</v>
      </c>
      <c r="T348" s="18">
        <v>17.46</v>
      </c>
      <c r="U348" s="4">
        <v>20.888544</v>
      </c>
      <c r="V348" s="8">
        <v>89.662392702336675</v>
      </c>
      <c r="W348" s="8">
        <v>91.214641980553438</v>
      </c>
      <c r="X348" s="8">
        <v>100</v>
      </c>
      <c r="Y348" s="8">
        <v>89.473684210526315</v>
      </c>
      <c r="Z348" s="8">
        <v>103.16666666666667</v>
      </c>
      <c r="AA348" s="8">
        <v>132.07999999999998</v>
      </c>
      <c r="AB348" s="9">
        <v>72.169571036281411</v>
      </c>
      <c r="AC348" s="9">
        <v>19.403322885037213</v>
      </c>
      <c r="AD348" s="3">
        <v>30.122294095185651</v>
      </c>
      <c r="AE348" s="3">
        <v>50.47438301977715</v>
      </c>
    </row>
    <row r="349" spans="1:31" ht="13" x14ac:dyDescent="0.3">
      <c r="A349" s="13">
        <v>2016</v>
      </c>
      <c r="B349" s="13" t="s">
        <v>630</v>
      </c>
      <c r="C349" s="2" t="s">
        <v>113</v>
      </c>
      <c r="D349" s="2" t="str">
        <f t="shared" si="10"/>
        <v>M2</v>
      </c>
      <c r="E349" s="2" t="str">
        <f t="shared" si="11"/>
        <v>F06a_M2_08</v>
      </c>
      <c r="F349" s="21" t="s">
        <v>579</v>
      </c>
      <c r="G349" s="15">
        <v>2008</v>
      </c>
      <c r="H349" s="2" t="s">
        <v>667</v>
      </c>
      <c r="I349" s="16">
        <v>2.23</v>
      </c>
      <c r="J349" s="17">
        <v>0.15</v>
      </c>
      <c r="K349" s="18">
        <v>0.93</v>
      </c>
      <c r="L349" s="31">
        <v>0.64</v>
      </c>
      <c r="M349" s="18">
        <v>0.2</v>
      </c>
      <c r="N349" s="18">
        <v>0.623</v>
      </c>
      <c r="O349" s="31">
        <v>0.17699999999999999</v>
      </c>
      <c r="P349" s="19">
        <v>13.239000000000001</v>
      </c>
      <c r="Q349" s="19">
        <v>47.72</v>
      </c>
      <c r="R349" s="18">
        <v>4.47</v>
      </c>
      <c r="S349" s="20">
        <v>339.94</v>
      </c>
      <c r="T349" s="18">
        <v>17.739999999999998</v>
      </c>
      <c r="U349" s="4">
        <v>25.361594</v>
      </c>
      <c r="V349" s="8">
        <v>85.083887543068414</v>
      </c>
      <c r="W349" s="8">
        <v>90.014449322914572</v>
      </c>
      <c r="X349" s="8">
        <v>109.41176470588236</v>
      </c>
      <c r="Y349" s="8">
        <v>105.26315789473684</v>
      </c>
      <c r="Z349" s="8">
        <v>103.83333333333333</v>
      </c>
      <c r="AA349" s="8">
        <v>88.26</v>
      </c>
      <c r="AB349" s="9">
        <v>72.195758564821347</v>
      </c>
      <c r="AC349" s="9">
        <v>22.819158503763717</v>
      </c>
      <c r="AD349" s="3">
        <v>32.945378943630836</v>
      </c>
      <c r="AE349" s="3">
        <v>44.235462552605441</v>
      </c>
    </row>
    <row r="350" spans="1:31" ht="13" x14ac:dyDescent="0.3">
      <c r="A350" s="13">
        <v>2016</v>
      </c>
      <c r="B350" s="13" t="s">
        <v>630</v>
      </c>
      <c r="C350" s="2" t="s">
        <v>114</v>
      </c>
      <c r="D350" s="2" t="str">
        <f t="shared" si="10"/>
        <v>M1</v>
      </c>
      <c r="E350" s="2" t="str">
        <f t="shared" si="11"/>
        <v>F06b_M1_08</v>
      </c>
      <c r="F350" s="21" t="s">
        <v>580</v>
      </c>
      <c r="G350" s="15">
        <v>2008</v>
      </c>
      <c r="H350" s="2" t="s">
        <v>668</v>
      </c>
      <c r="I350" s="16">
        <v>2.4500000000000002</v>
      </c>
      <c r="J350" s="17">
        <v>0.157</v>
      </c>
      <c r="K350" s="18">
        <v>0.88</v>
      </c>
      <c r="L350" s="31">
        <v>0.83</v>
      </c>
      <c r="M350" s="18">
        <v>0.14000000000000001</v>
      </c>
      <c r="N350" s="18">
        <v>0.59899999999999998</v>
      </c>
      <c r="O350" s="31">
        <v>0.16900000000000001</v>
      </c>
      <c r="P350" s="19">
        <v>16.890999999999998</v>
      </c>
      <c r="Q350" s="19">
        <v>48.7</v>
      </c>
      <c r="R350" s="18">
        <v>5.47</v>
      </c>
      <c r="S350" s="20">
        <v>377.66</v>
      </c>
      <c r="T350" s="18">
        <v>15.37</v>
      </c>
      <c r="U350" s="4">
        <v>25.607499000000001</v>
      </c>
      <c r="V350" s="8">
        <v>93.477813668393551</v>
      </c>
      <c r="W350" s="8">
        <v>94.215123624650587</v>
      </c>
      <c r="X350" s="8">
        <v>103.5294117647059</v>
      </c>
      <c r="Y350" s="8">
        <v>73.684210526315795</v>
      </c>
      <c r="Z350" s="8">
        <v>99.833333333333329</v>
      </c>
      <c r="AA350" s="8">
        <v>112.60666666666665</v>
      </c>
      <c r="AB350" s="9">
        <v>75.455684736486063</v>
      </c>
      <c r="AC350" s="9">
        <v>15.283308668133429</v>
      </c>
      <c r="AD350" s="3">
        <v>29.827300541359701</v>
      </c>
      <c r="AE350" s="3">
        <v>54.889390790506866</v>
      </c>
    </row>
    <row r="351" spans="1:31" ht="13" x14ac:dyDescent="0.3">
      <c r="A351" s="13">
        <v>2016</v>
      </c>
      <c r="B351" s="13" t="s">
        <v>630</v>
      </c>
      <c r="C351" s="2" t="s">
        <v>116</v>
      </c>
      <c r="D351" s="2" t="str">
        <f t="shared" si="10"/>
        <v>M1</v>
      </c>
      <c r="E351" s="2" t="str">
        <f t="shared" si="11"/>
        <v>F06c_M1_08</v>
      </c>
      <c r="F351" s="21" t="s">
        <v>225</v>
      </c>
      <c r="G351" s="15">
        <v>2008</v>
      </c>
      <c r="H351" s="2" t="s">
        <v>669</v>
      </c>
      <c r="I351" s="16">
        <v>2.36</v>
      </c>
      <c r="J351" s="17">
        <v>0.154</v>
      </c>
      <c r="K351" s="18">
        <v>0.87</v>
      </c>
      <c r="L351" s="31">
        <v>0.76</v>
      </c>
      <c r="M351" s="18">
        <v>0.14000000000000001</v>
      </c>
      <c r="N351" s="18">
        <v>0.54400000000000004</v>
      </c>
      <c r="O351" s="31">
        <v>0.17699999999999999</v>
      </c>
      <c r="P351" s="19">
        <v>11.124000000000001</v>
      </c>
      <c r="Q351" s="19">
        <v>52.28</v>
      </c>
      <c r="R351" s="18">
        <v>5.72</v>
      </c>
      <c r="S351" s="20">
        <v>314.36</v>
      </c>
      <c r="T351" s="18">
        <v>15.38</v>
      </c>
      <c r="U351" s="4">
        <v>24.725736000000001</v>
      </c>
      <c r="V351" s="8">
        <v>90.043934798942345</v>
      </c>
      <c r="W351" s="8">
        <v>92.414834638192289</v>
      </c>
      <c r="X351" s="8">
        <v>102.35294117647058</v>
      </c>
      <c r="Y351" s="8">
        <v>73.684210526315795</v>
      </c>
      <c r="Z351" s="8">
        <v>90.666666666666671</v>
      </c>
      <c r="AA351" s="8">
        <v>74.16</v>
      </c>
      <c r="AB351" s="9">
        <v>71.706916288726859</v>
      </c>
      <c r="AC351" s="9">
        <v>16.082305309988332</v>
      </c>
      <c r="AD351" s="3">
        <v>31.029976657478031</v>
      </c>
      <c r="AE351" s="3">
        <v>52.887718032533634</v>
      </c>
    </row>
    <row r="352" spans="1:31" ht="13" x14ac:dyDescent="0.3">
      <c r="A352" s="13">
        <v>2016</v>
      </c>
      <c r="B352" s="13" t="s">
        <v>630</v>
      </c>
      <c r="C352" s="2" t="s">
        <v>120</v>
      </c>
      <c r="D352" s="2" t="str">
        <f t="shared" si="10"/>
        <v>M2</v>
      </c>
      <c r="E352" s="2" t="str">
        <f t="shared" si="11"/>
        <v>E05b_M2_09</v>
      </c>
      <c r="F352" s="21" t="s">
        <v>527</v>
      </c>
      <c r="G352" s="15">
        <v>2009</v>
      </c>
      <c r="H352" s="2" t="s">
        <v>708</v>
      </c>
      <c r="I352" s="16">
        <v>2.38</v>
      </c>
      <c r="J352" s="17">
        <v>0.153</v>
      </c>
      <c r="K352" s="18">
        <v>0.85</v>
      </c>
      <c r="L352" s="31">
        <v>0.81</v>
      </c>
      <c r="M352" s="18">
        <v>0.13</v>
      </c>
      <c r="N352" s="18">
        <v>0.53900000000000003</v>
      </c>
      <c r="O352" s="31">
        <v>0.19600000000000001</v>
      </c>
      <c r="P352" s="19">
        <v>16.416</v>
      </c>
      <c r="Q352" s="19">
        <v>44.35</v>
      </c>
      <c r="R352" s="18">
        <v>4.78</v>
      </c>
      <c r="S352" s="20">
        <v>388.83</v>
      </c>
      <c r="T352" s="18">
        <v>15.69</v>
      </c>
      <c r="U352" s="4">
        <v>29.804023000000001</v>
      </c>
      <c r="V352" s="8">
        <v>89.778116795264296</v>
      </c>
      <c r="W352" s="8">
        <v>91.015773343768686</v>
      </c>
      <c r="X352" s="8">
        <v>100</v>
      </c>
      <c r="Y352" s="8">
        <v>68.421052631578945</v>
      </c>
      <c r="Z352" s="8">
        <v>89.833333333333343</v>
      </c>
      <c r="AA352" s="8">
        <v>109.44</v>
      </c>
      <c r="AB352" s="9">
        <v>72.86669408836508</v>
      </c>
      <c r="AC352" s="9">
        <v>14.695880073754578</v>
      </c>
      <c r="AD352" s="3">
        <v>29.834111052739232</v>
      </c>
      <c r="AE352" s="3">
        <v>55.470008873506181</v>
      </c>
    </row>
    <row r="353" spans="1:31" ht="13" x14ac:dyDescent="0.3">
      <c r="A353" s="13">
        <v>2016</v>
      </c>
      <c r="B353" s="13" t="s">
        <v>630</v>
      </c>
      <c r="C353" s="2" t="s">
        <v>122</v>
      </c>
      <c r="D353" s="2" t="str">
        <f t="shared" si="10"/>
        <v>M1</v>
      </c>
      <c r="E353" s="2" t="str">
        <f t="shared" si="11"/>
        <v>C06b_M1_09</v>
      </c>
      <c r="F353" s="21" t="s">
        <v>581</v>
      </c>
      <c r="G353" s="15">
        <v>2009</v>
      </c>
      <c r="H353" s="2" t="s">
        <v>681</v>
      </c>
      <c r="I353" s="16">
        <v>2.37</v>
      </c>
      <c r="J353" s="17">
        <v>0.157</v>
      </c>
      <c r="K353" s="18">
        <v>0.81</v>
      </c>
      <c r="L353" s="31">
        <v>0.76</v>
      </c>
      <c r="M353" s="18">
        <v>0.19</v>
      </c>
      <c r="N353" s="18">
        <v>0.60099999999999998</v>
      </c>
      <c r="O353" s="31">
        <v>0.16900000000000001</v>
      </c>
      <c r="P353" s="19">
        <v>13.041</v>
      </c>
      <c r="Q353" s="19">
        <v>47.02</v>
      </c>
      <c r="R353" s="18">
        <v>6</v>
      </c>
      <c r="S353" s="20">
        <v>367.56</v>
      </c>
      <c r="T353" s="18">
        <v>15.74</v>
      </c>
      <c r="U353" s="4">
        <v>28.046064000000001</v>
      </c>
      <c r="V353" s="8">
        <v>89.400897817132943</v>
      </c>
      <c r="W353" s="8">
        <v>93.395270686089432</v>
      </c>
      <c r="X353" s="8">
        <v>95.294117647058826</v>
      </c>
      <c r="Y353" s="8">
        <v>100</v>
      </c>
      <c r="Z353" s="8">
        <v>100.16666666666667</v>
      </c>
      <c r="AA353" s="8">
        <v>86.940000000000012</v>
      </c>
      <c r="AB353" s="9">
        <v>74.291005579482189</v>
      </c>
      <c r="AC353" s="9">
        <v>21.066805098178051</v>
      </c>
      <c r="AD353" s="3">
        <v>27.885088336576132</v>
      </c>
      <c r="AE353" s="3">
        <v>51.048106565245831</v>
      </c>
    </row>
    <row r="354" spans="1:31" ht="13" x14ac:dyDescent="0.3">
      <c r="A354" s="13">
        <v>2016</v>
      </c>
      <c r="B354" s="13" t="s">
        <v>630</v>
      </c>
      <c r="C354" s="2" t="s">
        <v>123</v>
      </c>
      <c r="D354" s="2" t="str">
        <f t="shared" si="10"/>
        <v>M2</v>
      </c>
      <c r="E354" s="2" t="str">
        <f t="shared" si="11"/>
        <v>C06b_M2_09</v>
      </c>
      <c r="F354" s="21" t="s">
        <v>581</v>
      </c>
      <c r="G354" s="15">
        <v>2009</v>
      </c>
      <c r="H354" s="2" t="s">
        <v>681</v>
      </c>
      <c r="I354" s="16">
        <v>2.39</v>
      </c>
      <c r="J354" s="17">
        <v>0.158</v>
      </c>
      <c r="K354" s="18">
        <v>0.85</v>
      </c>
      <c r="L354" s="31">
        <v>0.69</v>
      </c>
      <c r="M354" s="18">
        <v>0.17</v>
      </c>
      <c r="N354" s="18">
        <v>0.504</v>
      </c>
      <c r="O354" s="31">
        <v>0.17899999999999999</v>
      </c>
      <c r="P354" s="19">
        <v>13.882999999999999</v>
      </c>
      <c r="Q354" s="19">
        <v>52.12</v>
      </c>
      <c r="R354" s="18">
        <v>5.0199999999999996</v>
      </c>
      <c r="S354" s="20">
        <v>331.28</v>
      </c>
      <c r="T354" s="18">
        <v>14.79</v>
      </c>
      <c r="U354" s="4">
        <v>28.046064000000001</v>
      </c>
      <c r="V354" s="8">
        <v>90.155335773395663</v>
      </c>
      <c r="W354" s="8">
        <v>93.990145021669619</v>
      </c>
      <c r="X354" s="8">
        <v>100</v>
      </c>
      <c r="Y354" s="8">
        <v>89.473684210526315</v>
      </c>
      <c r="Z354" s="8">
        <v>84.000000000000014</v>
      </c>
      <c r="AA354" s="8">
        <v>92.553333333333327</v>
      </c>
      <c r="AB354" s="9">
        <v>70.173563052249477</v>
      </c>
      <c r="AC354" s="9">
        <v>19.955228555929928</v>
      </c>
      <c r="AD354" s="3">
        <v>30.979088832351575</v>
      </c>
      <c r="AE354" s="3">
        <v>49.065682611718515</v>
      </c>
    </row>
    <row r="355" spans="1:31" ht="13" x14ac:dyDescent="0.3">
      <c r="A355" s="13">
        <v>2016</v>
      </c>
      <c r="B355" s="13" t="s">
        <v>630</v>
      </c>
      <c r="C355" s="2" t="s">
        <v>124</v>
      </c>
      <c r="D355" s="2" t="str">
        <f t="shared" si="10"/>
        <v>M1</v>
      </c>
      <c r="E355" s="2" t="str">
        <f t="shared" si="11"/>
        <v>B07b_M1_09</v>
      </c>
      <c r="F355" s="21" t="s">
        <v>221</v>
      </c>
      <c r="G355" s="15">
        <v>2009</v>
      </c>
      <c r="H355" s="2" t="s">
        <v>706</v>
      </c>
      <c r="I355" s="16">
        <v>2.56</v>
      </c>
      <c r="J355" s="17">
        <v>0.16400000000000001</v>
      </c>
      <c r="K355" s="18">
        <v>0.73</v>
      </c>
      <c r="L355" s="31">
        <v>0.87</v>
      </c>
      <c r="M355" s="18">
        <v>0.19</v>
      </c>
      <c r="N355" s="18">
        <v>0.59599999999999997</v>
      </c>
      <c r="O355" s="31">
        <v>0.18</v>
      </c>
      <c r="P355" s="19">
        <v>12.981</v>
      </c>
      <c r="Q355" s="19">
        <v>48.02</v>
      </c>
      <c r="R355" s="18">
        <v>5.83</v>
      </c>
      <c r="S355" s="20">
        <v>372.18</v>
      </c>
      <c r="T355" s="18">
        <v>15.83</v>
      </c>
      <c r="U355" s="4">
        <v>27.153373999999999</v>
      </c>
      <c r="V355" s="8">
        <v>96.568058401628832</v>
      </c>
      <c r="W355" s="8">
        <v>97.559391035150739</v>
      </c>
      <c r="X355" s="8">
        <v>85.882352941176464</v>
      </c>
      <c r="Y355" s="8">
        <v>100</v>
      </c>
      <c r="Z355" s="8">
        <v>99.333333333333329</v>
      </c>
      <c r="AA355" s="8">
        <v>86.539999999999992</v>
      </c>
      <c r="AB355" s="9">
        <v>77.733991729943412</v>
      </c>
      <c r="AC355" s="9">
        <v>20.133716283705745</v>
      </c>
      <c r="AD355" s="3">
        <v>24.017905565951956</v>
      </c>
      <c r="AE355" s="3">
        <v>55.848378150342306</v>
      </c>
    </row>
    <row r="356" spans="1:31" ht="13" x14ac:dyDescent="0.3">
      <c r="A356" s="13">
        <v>2016</v>
      </c>
      <c r="B356" s="13" t="s">
        <v>630</v>
      </c>
      <c r="C356" s="2" t="s">
        <v>125</v>
      </c>
      <c r="D356" s="2" t="str">
        <f t="shared" si="10"/>
        <v>M2</v>
      </c>
      <c r="E356" s="2" t="str">
        <f t="shared" si="11"/>
        <v>B07b_M2_09</v>
      </c>
      <c r="F356" s="21" t="s">
        <v>221</v>
      </c>
      <c r="G356" s="15">
        <v>2009</v>
      </c>
      <c r="H356" s="2" t="s">
        <v>706</v>
      </c>
      <c r="I356" s="16">
        <v>2.4300000000000002</v>
      </c>
      <c r="J356" s="17">
        <v>0.156</v>
      </c>
      <c r="K356" s="18">
        <v>0.75</v>
      </c>
      <c r="L356" s="31">
        <v>0.76</v>
      </c>
      <c r="M356" s="18">
        <v>0.19</v>
      </c>
      <c r="N356" s="18">
        <v>0.57099999999999995</v>
      </c>
      <c r="O356" s="31">
        <v>0.17799999999999999</v>
      </c>
      <c r="P356" s="19">
        <v>11.83</v>
      </c>
      <c r="Q356" s="19">
        <v>46.76</v>
      </c>
      <c r="R356" s="18">
        <v>5.23</v>
      </c>
      <c r="S356" s="20">
        <v>470.72</v>
      </c>
      <c r="T356" s="18">
        <v>15.04</v>
      </c>
      <c r="U356" s="4">
        <v>27.153373999999999</v>
      </c>
      <c r="V356" s="8">
        <v>91.664211685921117</v>
      </c>
      <c r="W356" s="8">
        <v>92.800396350509246</v>
      </c>
      <c r="X356" s="8">
        <v>88.235294117647058</v>
      </c>
      <c r="Y356" s="8">
        <v>100</v>
      </c>
      <c r="Z356" s="8">
        <v>95.166666666666671</v>
      </c>
      <c r="AA356" s="8">
        <v>78.86666666666666</v>
      </c>
      <c r="AB356" s="9">
        <v>72.756478725262255</v>
      </c>
      <c r="AC356" s="9">
        <v>21.511130864380192</v>
      </c>
      <c r="AD356" s="3">
        <v>26.364092949277378</v>
      </c>
      <c r="AE356" s="3">
        <v>52.124776186342423</v>
      </c>
    </row>
    <row r="357" spans="1:31" ht="13" x14ac:dyDescent="0.3">
      <c r="A357" s="13">
        <v>2016</v>
      </c>
      <c r="B357" s="13" t="s">
        <v>630</v>
      </c>
      <c r="C357" s="2" t="s">
        <v>126</v>
      </c>
      <c r="D357" s="2" t="str">
        <f t="shared" si="10"/>
        <v>M1</v>
      </c>
      <c r="E357" s="2" t="str">
        <f t="shared" si="11"/>
        <v>B07c_M1_09</v>
      </c>
      <c r="F357" s="21" t="s">
        <v>222</v>
      </c>
      <c r="G357" s="15">
        <v>2009</v>
      </c>
      <c r="H357" s="2" t="s">
        <v>677</v>
      </c>
      <c r="I357" s="16">
        <v>2.5099999999999998</v>
      </c>
      <c r="J357" s="17">
        <v>0.16300000000000001</v>
      </c>
      <c r="K357" s="18">
        <v>0.76</v>
      </c>
      <c r="L357" s="31">
        <v>0.76</v>
      </c>
      <c r="M357" s="18">
        <v>0.21</v>
      </c>
      <c r="N357" s="18">
        <v>0.56799999999999995</v>
      </c>
      <c r="O357" s="31">
        <v>0.17899999999999999</v>
      </c>
      <c r="P357" s="19">
        <v>12.787000000000001</v>
      </c>
      <c r="Q357" s="19">
        <v>52.56</v>
      </c>
      <c r="R357" s="18">
        <v>4.97</v>
      </c>
      <c r="S357" s="20">
        <v>401.22</v>
      </c>
      <c r="T357" s="18">
        <v>15.63</v>
      </c>
      <c r="U357" s="4">
        <v>28.167840000000002</v>
      </c>
      <c r="V357" s="8">
        <v>94.681963510971997</v>
      </c>
      <c r="W357" s="8">
        <v>96.964516699570552</v>
      </c>
      <c r="X357" s="8">
        <v>89.411764705882362</v>
      </c>
      <c r="Y357" s="8">
        <v>110.52631578947367</v>
      </c>
      <c r="Z357" s="8">
        <v>94.666666666666671</v>
      </c>
      <c r="AA357" s="8">
        <v>85.24666666666667</v>
      </c>
      <c r="AB357" s="9">
        <v>74.659679658955682</v>
      </c>
      <c r="AC357" s="9">
        <v>23.169383913665417</v>
      </c>
      <c r="AD357" s="3">
        <v>26.034588203756254</v>
      </c>
      <c r="AE357" s="3">
        <v>50.796027882578329</v>
      </c>
    </row>
    <row r="358" spans="1:31" ht="13" x14ac:dyDescent="0.3">
      <c r="A358" s="13">
        <v>2016</v>
      </c>
      <c r="B358" s="13" t="s">
        <v>630</v>
      </c>
      <c r="C358" s="2" t="s">
        <v>127</v>
      </c>
      <c r="D358" s="2" t="str">
        <f t="shared" si="10"/>
        <v>M2</v>
      </c>
      <c r="E358" s="2" t="str">
        <f t="shared" si="11"/>
        <v>B07c_M2_09</v>
      </c>
      <c r="F358" s="21" t="s">
        <v>222</v>
      </c>
      <c r="G358" s="15">
        <v>2009</v>
      </c>
      <c r="H358" s="2" t="s">
        <v>677</v>
      </c>
      <c r="I358" s="16">
        <v>2.44</v>
      </c>
      <c r="J358" s="17">
        <v>0.16400000000000001</v>
      </c>
      <c r="K358" s="18">
        <v>0.85</v>
      </c>
      <c r="L358" s="31">
        <v>0.76</v>
      </c>
      <c r="M358" s="18">
        <v>0.19</v>
      </c>
      <c r="N358" s="18">
        <v>0.59699999999999998</v>
      </c>
      <c r="O358" s="31">
        <v>0.18099999999999999</v>
      </c>
      <c r="P358" s="19">
        <v>10.29</v>
      </c>
      <c r="Q358" s="19">
        <v>46.22</v>
      </c>
      <c r="R358" s="18">
        <v>5.75</v>
      </c>
      <c r="S358" s="20">
        <v>396.35</v>
      </c>
      <c r="T358" s="18">
        <v>16.420000000000002</v>
      </c>
      <c r="U358" s="4">
        <v>28.167840000000002</v>
      </c>
      <c r="V358" s="8">
        <v>92.04143066405247</v>
      </c>
      <c r="W358" s="8">
        <v>97.559391035150739</v>
      </c>
      <c r="X358" s="8">
        <v>100</v>
      </c>
      <c r="Y358" s="8">
        <v>100</v>
      </c>
      <c r="Z358" s="8">
        <v>99.5</v>
      </c>
      <c r="AA358" s="8">
        <v>68.599999999999994</v>
      </c>
      <c r="AB358" s="9">
        <v>75.314023482295482</v>
      </c>
      <c r="AC358" s="9">
        <v>20.780646986128961</v>
      </c>
      <c r="AD358" s="3">
        <v>28.864651534508649</v>
      </c>
      <c r="AE358" s="3">
        <v>50.354701479362404</v>
      </c>
    </row>
    <row r="359" spans="1:31" ht="13" x14ac:dyDescent="0.3">
      <c r="A359" s="13">
        <v>2016</v>
      </c>
      <c r="B359" s="13" t="s">
        <v>630</v>
      </c>
      <c r="C359" s="2" t="s">
        <v>128</v>
      </c>
      <c r="D359" s="2" t="str">
        <f t="shared" si="10"/>
        <v>M1</v>
      </c>
      <c r="E359" s="2" t="str">
        <f t="shared" si="11"/>
        <v>C07a_M1_09</v>
      </c>
      <c r="F359" s="21" t="s">
        <v>224</v>
      </c>
      <c r="G359" s="15">
        <v>2009</v>
      </c>
      <c r="H359" s="2" t="s">
        <v>679</v>
      </c>
      <c r="I359" s="16">
        <v>2.57</v>
      </c>
      <c r="J359" s="17">
        <v>0.161</v>
      </c>
      <c r="K359" s="18">
        <v>0.73</v>
      </c>
      <c r="L359" s="31">
        <v>0.76</v>
      </c>
      <c r="M359" s="18">
        <v>0.18</v>
      </c>
      <c r="N359" s="18">
        <v>0.58499999999999996</v>
      </c>
      <c r="O359" s="31">
        <v>0.19900000000000001</v>
      </c>
      <c r="P359" s="19">
        <v>13.692</v>
      </c>
      <c r="Q359" s="19">
        <v>56.83</v>
      </c>
      <c r="R359" s="18">
        <v>5.33</v>
      </c>
      <c r="S359" s="20">
        <v>671.31</v>
      </c>
      <c r="T359" s="18">
        <v>17.920000000000002</v>
      </c>
      <c r="U359" s="4">
        <v>26.059270999999999</v>
      </c>
      <c r="V359" s="8">
        <v>96.945277379760171</v>
      </c>
      <c r="W359" s="8">
        <v>95.774768028410179</v>
      </c>
      <c r="X359" s="8">
        <v>85.882352941176464</v>
      </c>
      <c r="Y359" s="8">
        <v>94.73684210526315</v>
      </c>
      <c r="Z359" s="8">
        <v>97.5</v>
      </c>
      <c r="AA359" s="8">
        <v>91.28</v>
      </c>
      <c r="AB359" s="9">
        <v>71.421246544860537</v>
      </c>
      <c r="AC359" s="9">
        <v>20.759954270187666</v>
      </c>
      <c r="AD359" s="3">
        <v>26.14078811214225</v>
      </c>
      <c r="AE359" s="3">
        <v>53.099257617670084</v>
      </c>
    </row>
    <row r="360" spans="1:31" ht="13" x14ac:dyDescent="0.3">
      <c r="A360" s="13">
        <v>2016</v>
      </c>
      <c r="B360" s="13" t="s">
        <v>630</v>
      </c>
      <c r="C360" s="2" t="s">
        <v>129</v>
      </c>
      <c r="D360" s="2" t="str">
        <f t="shared" si="10"/>
        <v>M2</v>
      </c>
      <c r="E360" s="2" t="str">
        <f t="shared" si="11"/>
        <v>C07a_M2_09</v>
      </c>
      <c r="F360" s="21" t="s">
        <v>224</v>
      </c>
      <c r="G360" s="15">
        <v>2009</v>
      </c>
      <c r="H360" s="2" t="s">
        <v>679</v>
      </c>
      <c r="I360" s="16">
        <v>2.5099999999999998</v>
      </c>
      <c r="J360" s="17">
        <v>0.158</v>
      </c>
      <c r="K360" s="18">
        <v>0.76</v>
      </c>
      <c r="L360" s="31">
        <v>0.65</v>
      </c>
      <c r="M360" s="18">
        <v>0.19</v>
      </c>
      <c r="N360" s="18">
        <v>0.51300000000000001</v>
      </c>
      <c r="O360" s="31">
        <v>0.19400000000000001</v>
      </c>
      <c r="P360" s="19">
        <v>13.058</v>
      </c>
      <c r="Q360" s="19">
        <v>47.04</v>
      </c>
      <c r="R360" s="18">
        <v>5.49</v>
      </c>
      <c r="S360" s="20">
        <v>385.82</v>
      </c>
      <c r="T360" s="18">
        <v>16.28</v>
      </c>
      <c r="U360" s="4">
        <v>26.059270999999999</v>
      </c>
      <c r="V360" s="8">
        <v>94.681963510971997</v>
      </c>
      <c r="W360" s="8">
        <v>93.990145021669619</v>
      </c>
      <c r="X360" s="8">
        <v>89.411764705882362</v>
      </c>
      <c r="Y360" s="8">
        <v>100</v>
      </c>
      <c r="Z360" s="8">
        <v>85.500000000000014</v>
      </c>
      <c r="AA360" s="8">
        <v>87.053333333333327</v>
      </c>
      <c r="AB360" s="9">
        <v>67.523211244877757</v>
      </c>
      <c r="AC360" s="9">
        <v>23.178313149455469</v>
      </c>
      <c r="AD360" s="3">
        <v>28.786160781011699</v>
      </c>
      <c r="AE360" s="3">
        <v>48.035526069532814</v>
      </c>
    </row>
    <row r="361" spans="1:31" ht="13" x14ac:dyDescent="0.3">
      <c r="A361" s="13">
        <v>2016</v>
      </c>
      <c r="B361" s="13" t="s">
        <v>630</v>
      </c>
      <c r="C361" s="2" t="s">
        <v>130</v>
      </c>
      <c r="D361" s="2" t="str">
        <f t="shared" si="10"/>
        <v>M1</v>
      </c>
      <c r="E361" s="2" t="str">
        <f t="shared" si="11"/>
        <v>C07b_M1_09</v>
      </c>
      <c r="F361" s="21" t="s">
        <v>582</v>
      </c>
      <c r="G361" s="15">
        <v>2009</v>
      </c>
      <c r="H361" s="2" t="s">
        <v>682</v>
      </c>
      <c r="I361" s="16">
        <v>2.5499999999999998</v>
      </c>
      <c r="J361" s="17">
        <v>0.159</v>
      </c>
      <c r="K361" s="18">
        <v>0.74</v>
      </c>
      <c r="L361" s="31">
        <v>0.72</v>
      </c>
      <c r="M361" s="18">
        <v>0.18</v>
      </c>
      <c r="N361" s="18">
        <v>0.51900000000000002</v>
      </c>
      <c r="O361" s="31">
        <v>0.187</v>
      </c>
      <c r="P361" s="19">
        <v>12.454000000000001</v>
      </c>
      <c r="Q361" s="19">
        <v>56.58</v>
      </c>
      <c r="R361" s="18">
        <v>5.66</v>
      </c>
      <c r="S361" s="20">
        <v>375.16</v>
      </c>
      <c r="T361" s="18">
        <v>19.37</v>
      </c>
      <c r="U361" s="4">
        <v>27.573699000000001</v>
      </c>
      <c r="V361" s="8">
        <v>96.190839423497451</v>
      </c>
      <c r="W361" s="8">
        <v>94.585019357249806</v>
      </c>
      <c r="X361" s="8">
        <v>87.058823529411768</v>
      </c>
      <c r="Y361" s="8">
        <v>94.73684210526315</v>
      </c>
      <c r="Z361" s="8">
        <v>86.500000000000014</v>
      </c>
      <c r="AA361" s="8">
        <v>83.026666666666671</v>
      </c>
      <c r="AB361" s="9">
        <v>69.680993036531916</v>
      </c>
      <c r="AC361" s="9">
        <v>21.278425400937699</v>
      </c>
      <c r="AD361" s="3">
        <v>27.160679515752189</v>
      </c>
      <c r="AE361" s="3">
        <v>51.560895083310122</v>
      </c>
    </row>
    <row r="362" spans="1:31" ht="13" x14ac:dyDescent="0.3">
      <c r="A362" s="13">
        <v>2016</v>
      </c>
      <c r="B362" s="13" t="s">
        <v>630</v>
      </c>
      <c r="C362" s="2" t="s">
        <v>131</v>
      </c>
      <c r="D362" s="2" t="str">
        <f t="shared" si="10"/>
        <v>M2</v>
      </c>
      <c r="E362" s="2" t="str">
        <f t="shared" si="11"/>
        <v>C07b_M2_09</v>
      </c>
      <c r="F362" s="21" t="s">
        <v>582</v>
      </c>
      <c r="G362" s="15">
        <v>2009</v>
      </c>
      <c r="H362" s="2" t="s">
        <v>682</v>
      </c>
      <c r="I362" s="16">
        <v>2.37</v>
      </c>
      <c r="J362" s="17">
        <v>0.154</v>
      </c>
      <c r="K362" s="18">
        <v>0.85</v>
      </c>
      <c r="L362" s="31">
        <v>0.74</v>
      </c>
      <c r="M362" s="18">
        <v>0.16</v>
      </c>
      <c r="N362" s="18">
        <v>0.52900000000000003</v>
      </c>
      <c r="O362" s="31">
        <v>0.17699999999999999</v>
      </c>
      <c r="P362" s="19">
        <v>12.294</v>
      </c>
      <c r="Q362" s="19">
        <v>62.2</v>
      </c>
      <c r="R362" s="18">
        <v>5.66</v>
      </c>
      <c r="S362" s="20">
        <v>353.6</v>
      </c>
      <c r="T362" s="18">
        <v>17.88</v>
      </c>
      <c r="U362" s="4">
        <v>27.573699000000001</v>
      </c>
      <c r="V362" s="8">
        <v>89.400897817132943</v>
      </c>
      <c r="W362" s="8">
        <v>91.610647679348872</v>
      </c>
      <c r="X362" s="8">
        <v>100</v>
      </c>
      <c r="Y362" s="8">
        <v>84.210526315789465</v>
      </c>
      <c r="Z362" s="8">
        <v>88.166666666666671</v>
      </c>
      <c r="AA362" s="8">
        <v>81.96</v>
      </c>
      <c r="AB362" s="9">
        <v>71.844849803294352</v>
      </c>
      <c r="AC362" s="9">
        <v>18.344490523684819</v>
      </c>
      <c r="AD362" s="3">
        <v>30.258439532273602</v>
      </c>
      <c r="AE362" s="3">
        <v>51.397069944041597</v>
      </c>
    </row>
    <row r="363" spans="1:31" ht="13" x14ac:dyDescent="0.3">
      <c r="A363" s="13">
        <v>2016</v>
      </c>
      <c r="B363" s="13" t="s">
        <v>630</v>
      </c>
      <c r="C363" s="2" t="s">
        <v>132</v>
      </c>
      <c r="D363" s="2" t="str">
        <f t="shared" si="10"/>
        <v>M1</v>
      </c>
      <c r="E363" s="2" t="str">
        <f t="shared" si="11"/>
        <v>C07c_M1_09</v>
      </c>
      <c r="F363" s="21" t="s">
        <v>583</v>
      </c>
      <c r="G363" s="15">
        <v>2009</v>
      </c>
      <c r="H363" s="2" t="s">
        <v>714</v>
      </c>
      <c r="I363" s="16">
        <v>2.2599999999999998</v>
      </c>
      <c r="J363" s="17">
        <v>0.152</v>
      </c>
      <c r="K363" s="18">
        <v>0.82</v>
      </c>
      <c r="L363" s="31">
        <v>0.69</v>
      </c>
      <c r="M363" s="18">
        <v>0.14000000000000001</v>
      </c>
      <c r="N363" s="18">
        <v>0.52200000000000002</v>
      </c>
      <c r="O363" s="31">
        <v>0.187</v>
      </c>
      <c r="P363" s="19">
        <v>10.926</v>
      </c>
      <c r="Q363" s="19">
        <v>80.05</v>
      </c>
      <c r="R363" s="18">
        <v>5.47</v>
      </c>
      <c r="S363" s="20">
        <v>323.20999999999998</v>
      </c>
      <c r="T363" s="18">
        <v>16.850000000000001</v>
      </c>
      <c r="U363" s="4">
        <v>24.405374999999999</v>
      </c>
      <c r="V363" s="8">
        <v>85.251489057687934</v>
      </c>
      <c r="W363" s="8">
        <v>90.420899008188485</v>
      </c>
      <c r="X363" s="8">
        <v>96.470588235294116</v>
      </c>
      <c r="Y363" s="8">
        <v>73.684210526315795</v>
      </c>
      <c r="Z363" s="8">
        <v>87.000000000000014</v>
      </c>
      <c r="AA363" s="8">
        <v>72.84</v>
      </c>
      <c r="AB363" s="9">
        <v>66.935129938154347</v>
      </c>
      <c r="AC363" s="9">
        <v>17.228808275394513</v>
      </c>
      <c r="AD363" s="3">
        <v>31.331629634617702</v>
      </c>
      <c r="AE363" s="3">
        <v>51.439562089987781</v>
      </c>
    </row>
    <row r="364" spans="1:31" ht="13" x14ac:dyDescent="0.3">
      <c r="A364" s="13">
        <v>2016</v>
      </c>
      <c r="B364" s="13" t="s">
        <v>630</v>
      </c>
      <c r="C364" s="2" t="s">
        <v>133</v>
      </c>
      <c r="D364" s="2" t="str">
        <f t="shared" si="10"/>
        <v>M2</v>
      </c>
      <c r="E364" s="2" t="str">
        <f t="shared" si="11"/>
        <v>C07c_M2_09</v>
      </c>
      <c r="F364" s="21" t="s">
        <v>583</v>
      </c>
      <c r="G364" s="15">
        <v>2009</v>
      </c>
      <c r="H364" s="2" t="s">
        <v>714</v>
      </c>
      <c r="I364" s="16">
        <v>2.21</v>
      </c>
      <c r="J364" s="17">
        <v>0.14499999999999999</v>
      </c>
      <c r="K364" s="18">
        <v>0.95</v>
      </c>
      <c r="L364" s="31">
        <v>0.59</v>
      </c>
      <c r="M364" s="18">
        <v>0.16</v>
      </c>
      <c r="N364" s="18">
        <v>0.49299999999999999</v>
      </c>
      <c r="O364" s="31">
        <v>0.17199999999999999</v>
      </c>
      <c r="P364" s="19">
        <v>10.496</v>
      </c>
      <c r="Q364" s="19">
        <v>109.1</v>
      </c>
      <c r="R364" s="18">
        <v>5.37</v>
      </c>
      <c r="S364" s="20">
        <v>310.55</v>
      </c>
      <c r="T364" s="18">
        <v>20.27</v>
      </c>
      <c r="U364" s="4">
        <v>24.405374999999999</v>
      </c>
      <c r="V364" s="8">
        <v>83.365394167031141</v>
      </c>
      <c r="W364" s="8">
        <v>86.256778659127178</v>
      </c>
      <c r="X364" s="8">
        <v>111.76470588235294</v>
      </c>
      <c r="Y364" s="8">
        <v>84.210526315789465</v>
      </c>
      <c r="Z364" s="8">
        <v>82.166666666666671</v>
      </c>
      <c r="AA364" s="8">
        <v>69.973333333333329</v>
      </c>
      <c r="AB364" s="9">
        <v>66.917364620207834</v>
      </c>
      <c r="AC364" s="9">
        <v>19.695293947575649</v>
      </c>
      <c r="AD364" s="3">
        <v>36.308475878738797</v>
      </c>
      <c r="AE364" s="3">
        <v>43.996230173685554</v>
      </c>
    </row>
    <row r="365" spans="1:31" ht="13" x14ac:dyDescent="0.3">
      <c r="A365" s="13">
        <v>2016</v>
      </c>
      <c r="B365" s="13" t="s">
        <v>630</v>
      </c>
      <c r="C365" s="2" t="s">
        <v>134</v>
      </c>
      <c r="D365" s="2" t="str">
        <f t="shared" si="10"/>
        <v>M2</v>
      </c>
      <c r="E365" s="2" t="str">
        <f t="shared" si="11"/>
        <v>D07a_M2_09</v>
      </c>
      <c r="F365" s="21" t="s">
        <v>584</v>
      </c>
      <c r="G365" s="15">
        <v>2009</v>
      </c>
      <c r="H365" s="2" t="s">
        <v>713</v>
      </c>
      <c r="I365" s="16">
        <v>2.42</v>
      </c>
      <c r="J365" s="17">
        <v>0.159</v>
      </c>
      <c r="K365" s="18">
        <v>0.87</v>
      </c>
      <c r="L365" s="31">
        <v>0.64</v>
      </c>
      <c r="M365" s="18">
        <v>0.22</v>
      </c>
      <c r="N365" s="18">
        <v>0.50700000000000001</v>
      </c>
      <c r="O365" s="31">
        <v>0.18099999999999999</v>
      </c>
      <c r="P365" s="19">
        <v>13.881</v>
      </c>
      <c r="Q365" s="19">
        <v>88</v>
      </c>
      <c r="R365" s="18">
        <v>5.7</v>
      </c>
      <c r="S365" s="20">
        <v>333.57</v>
      </c>
      <c r="T365" s="18">
        <v>18.48</v>
      </c>
      <c r="U365" s="4">
        <v>21.357991999999999</v>
      </c>
      <c r="V365" s="8">
        <v>91.28699270778975</v>
      </c>
      <c r="W365" s="8">
        <v>94.585019357249806</v>
      </c>
      <c r="X365" s="8">
        <v>102.35294117647058</v>
      </c>
      <c r="Y365" s="8">
        <v>115.78947368421053</v>
      </c>
      <c r="Z365" s="8">
        <v>84.500000000000014</v>
      </c>
      <c r="AA365" s="8">
        <v>92.54</v>
      </c>
      <c r="AB365" s="9">
        <v>72.308678168591513</v>
      </c>
      <c r="AC365" s="9">
        <v>25.061875693037937</v>
      </c>
      <c r="AD365" s="3">
        <v>30.771741303734956</v>
      </c>
      <c r="AE365" s="3">
        <v>44.166383003227097</v>
      </c>
    </row>
    <row r="366" spans="1:31" ht="13" x14ac:dyDescent="0.3">
      <c r="A366" s="13">
        <v>2016</v>
      </c>
      <c r="B366" s="13" t="s">
        <v>630</v>
      </c>
      <c r="C366" s="2" t="s">
        <v>135</v>
      </c>
      <c r="D366" s="2" t="str">
        <f t="shared" si="10"/>
        <v>M2</v>
      </c>
      <c r="E366" s="2" t="str">
        <f t="shared" si="11"/>
        <v>D07b_M2_09</v>
      </c>
      <c r="F366" s="21" t="s">
        <v>585</v>
      </c>
      <c r="G366" s="15">
        <v>2009</v>
      </c>
      <c r="H366" s="2" t="s">
        <v>707</v>
      </c>
      <c r="I366" s="16">
        <v>2.37</v>
      </c>
      <c r="J366" s="17">
        <v>0.157</v>
      </c>
      <c r="K366" s="18">
        <v>0.9</v>
      </c>
      <c r="L366" s="31">
        <v>0.62</v>
      </c>
      <c r="M366" s="18">
        <v>0.18</v>
      </c>
      <c r="N366" s="18">
        <v>0.54800000000000004</v>
      </c>
      <c r="O366" s="31">
        <v>0.17100000000000001</v>
      </c>
      <c r="P366" s="19">
        <v>12.324999999999999</v>
      </c>
      <c r="Q366" s="19">
        <v>64.709999999999994</v>
      </c>
      <c r="R366" s="18">
        <v>5.52</v>
      </c>
      <c r="S366" s="20">
        <v>340.49</v>
      </c>
      <c r="T366" s="18">
        <v>22.07</v>
      </c>
      <c r="U366" s="4">
        <v>22.307072999999999</v>
      </c>
      <c r="V366" s="8">
        <v>89.400897817132943</v>
      </c>
      <c r="W366" s="8">
        <v>93.395270686089432</v>
      </c>
      <c r="X366" s="8">
        <v>105.88235294117648</v>
      </c>
      <c r="Y366" s="8">
        <v>94.73684210526315</v>
      </c>
      <c r="Z366" s="8">
        <v>91.333333333333343</v>
      </c>
      <c r="AA366" s="8">
        <v>82.166666666666671</v>
      </c>
      <c r="AB366" s="9">
        <v>68.783044687705285</v>
      </c>
      <c r="AC366" s="9">
        <v>21.556210820893352</v>
      </c>
      <c r="AD366" s="3">
        <v>33.464501197652858</v>
      </c>
      <c r="AE366" s="3">
        <v>44.979287981453794</v>
      </c>
    </row>
    <row r="367" spans="1:31" ht="13" x14ac:dyDescent="0.3">
      <c r="A367" s="13">
        <v>2016</v>
      </c>
      <c r="B367" s="13" t="s">
        <v>630</v>
      </c>
      <c r="C367" s="2" t="s">
        <v>136</v>
      </c>
      <c r="D367" s="2" t="str">
        <f t="shared" si="10"/>
        <v>M2</v>
      </c>
      <c r="E367" s="2" t="str">
        <f t="shared" si="11"/>
        <v>D07c_M2_09</v>
      </c>
      <c r="F367" s="21" t="s">
        <v>586</v>
      </c>
      <c r="G367" s="15">
        <v>2009</v>
      </c>
      <c r="H367" s="2" t="s">
        <v>715</v>
      </c>
      <c r="I367" s="16">
        <v>2.31</v>
      </c>
      <c r="J367" s="17">
        <v>0.155</v>
      </c>
      <c r="K367" s="18">
        <v>0.8</v>
      </c>
      <c r="L367" s="31">
        <v>0.7</v>
      </c>
      <c r="M367" s="18">
        <v>0.21</v>
      </c>
      <c r="N367" s="18">
        <v>0.58799999999999997</v>
      </c>
      <c r="O367" s="31">
        <v>0.184</v>
      </c>
      <c r="P367" s="19">
        <v>12.218</v>
      </c>
      <c r="Q367" s="19">
        <v>75.23</v>
      </c>
      <c r="R367" s="18">
        <v>5.62</v>
      </c>
      <c r="S367" s="20">
        <v>323.86</v>
      </c>
      <c r="T367" s="18">
        <v>18.760000000000002</v>
      </c>
      <c r="U367" s="4">
        <v>23.188139</v>
      </c>
      <c r="V367" s="8">
        <v>87.137583948344769</v>
      </c>
      <c r="W367" s="8">
        <v>92.205522014929059</v>
      </c>
      <c r="X367" s="8">
        <v>94.117647058823536</v>
      </c>
      <c r="Y367" s="8">
        <v>110.52631578947367</v>
      </c>
      <c r="Z367" s="8">
        <v>98</v>
      </c>
      <c r="AA367" s="8">
        <v>81.453333333333333</v>
      </c>
      <c r="AB367" s="9">
        <v>72.688685585721089</v>
      </c>
      <c r="AC367" s="9">
        <v>23.797634624300116</v>
      </c>
      <c r="AD367" s="3">
        <v>28.147926862891577</v>
      </c>
      <c r="AE367" s="3">
        <v>48.054438512808289</v>
      </c>
    </row>
    <row r="368" spans="1:31" ht="13" x14ac:dyDescent="0.3">
      <c r="A368" s="13">
        <v>2016</v>
      </c>
      <c r="B368" s="13" t="s">
        <v>630</v>
      </c>
      <c r="C368" s="2" t="s">
        <v>137</v>
      </c>
      <c r="D368" s="2" t="str">
        <f t="shared" si="10"/>
        <v>M2</v>
      </c>
      <c r="E368" s="2" t="str">
        <f t="shared" si="11"/>
        <v>E07a_M2_09</v>
      </c>
      <c r="F368" s="21" t="s">
        <v>587</v>
      </c>
      <c r="G368" s="15">
        <v>2009</v>
      </c>
      <c r="H368" s="2" t="s">
        <v>688</v>
      </c>
      <c r="I368" s="16">
        <v>2.2799999999999998</v>
      </c>
      <c r="J368" s="17">
        <v>0.153</v>
      </c>
      <c r="K368" s="18">
        <v>0.81</v>
      </c>
      <c r="L368" s="31">
        <v>0.67</v>
      </c>
      <c r="M368" s="18">
        <v>0.19</v>
      </c>
      <c r="N368" s="18">
        <v>0.55900000000000005</v>
      </c>
      <c r="O368" s="31">
        <v>0.17399999999999999</v>
      </c>
      <c r="P368" s="19">
        <v>12.471</v>
      </c>
      <c r="Q368" s="19">
        <v>59.19</v>
      </c>
      <c r="R368" s="18">
        <v>5.52</v>
      </c>
      <c r="S368" s="20">
        <v>296.89</v>
      </c>
      <c r="T368" s="18">
        <v>20.59</v>
      </c>
      <c r="U368" s="4">
        <v>21.020029999999998</v>
      </c>
      <c r="V368" s="8">
        <v>86.005927013950668</v>
      </c>
      <c r="W368" s="8">
        <v>91.015773343768686</v>
      </c>
      <c r="X368" s="8">
        <v>95.294117647058826</v>
      </c>
      <c r="Y368" s="8">
        <v>100</v>
      </c>
      <c r="Z368" s="8">
        <v>93.166666666666671</v>
      </c>
      <c r="AA368" s="8">
        <v>83.14</v>
      </c>
      <c r="AB368" s="9">
        <v>69.799987615410345</v>
      </c>
      <c r="AC368" s="9">
        <v>22.4222695240862</v>
      </c>
      <c r="AD368" s="3">
        <v>29.67924958112118</v>
      </c>
      <c r="AE368" s="3">
        <v>47.898480894792613</v>
      </c>
    </row>
    <row r="369" spans="1:31" ht="13" x14ac:dyDescent="0.3">
      <c r="A369" s="13">
        <v>2016</v>
      </c>
      <c r="B369" s="13" t="s">
        <v>630</v>
      </c>
      <c r="C369" s="2" t="s">
        <v>138</v>
      </c>
      <c r="D369" s="2" t="str">
        <f t="shared" si="10"/>
        <v>M2</v>
      </c>
      <c r="E369" s="2" t="str">
        <f t="shared" si="11"/>
        <v>E07b_M2_09</v>
      </c>
      <c r="F369" s="21" t="s">
        <v>588</v>
      </c>
      <c r="G369" s="15">
        <v>2009</v>
      </c>
      <c r="H369" s="2" t="s">
        <v>690</v>
      </c>
      <c r="I369" s="16">
        <v>2.19</v>
      </c>
      <c r="J369" s="17">
        <v>0.14699999999999999</v>
      </c>
      <c r="K369" s="18">
        <v>0.81</v>
      </c>
      <c r="L369" s="31">
        <v>0.67</v>
      </c>
      <c r="M369" s="18">
        <v>0.19</v>
      </c>
      <c r="N369" s="18">
        <v>0.55500000000000005</v>
      </c>
      <c r="O369" s="31">
        <v>0.17299999999999999</v>
      </c>
      <c r="P369" s="19">
        <v>12.302</v>
      </c>
      <c r="Q369" s="19">
        <v>61.05</v>
      </c>
      <c r="R369" s="18">
        <v>6.02</v>
      </c>
      <c r="S369" s="20">
        <v>361.16</v>
      </c>
      <c r="T369" s="18">
        <v>19.3</v>
      </c>
      <c r="U369" s="4">
        <v>22.678812000000001</v>
      </c>
      <c r="V369" s="8">
        <v>82.610956210768407</v>
      </c>
      <c r="W369" s="8">
        <v>87.446527330287552</v>
      </c>
      <c r="X369" s="8">
        <v>95.294117647058826</v>
      </c>
      <c r="Y369" s="8">
        <v>100</v>
      </c>
      <c r="Z369" s="8">
        <v>92.500000000000014</v>
      </c>
      <c r="AA369" s="8">
        <v>82.013333333333321</v>
      </c>
      <c r="AB369" s="9">
        <v>69.799987615410345</v>
      </c>
      <c r="AC369" s="9">
        <v>22.4222695240862</v>
      </c>
      <c r="AD369" s="3">
        <v>29.67924958112118</v>
      </c>
      <c r="AE369" s="3">
        <v>47.898480894792613</v>
      </c>
    </row>
    <row r="370" spans="1:31" ht="13" x14ac:dyDescent="0.3">
      <c r="A370" s="13">
        <v>2016</v>
      </c>
      <c r="B370" s="13" t="s">
        <v>630</v>
      </c>
      <c r="C370" s="2" t="s">
        <v>139</v>
      </c>
      <c r="D370" s="2" t="str">
        <f t="shared" si="10"/>
        <v>M1</v>
      </c>
      <c r="E370" s="2" t="str">
        <f t="shared" si="11"/>
        <v>E07c_M1_09</v>
      </c>
      <c r="F370" s="21" t="s">
        <v>589</v>
      </c>
      <c r="G370" s="15">
        <v>2009</v>
      </c>
      <c r="H370" s="2" t="s">
        <v>711</v>
      </c>
      <c r="I370" s="16">
        <v>2.2799999999999998</v>
      </c>
      <c r="J370" s="17">
        <v>0.15</v>
      </c>
      <c r="K370" s="18">
        <v>0.84</v>
      </c>
      <c r="L370" s="31">
        <v>0.63</v>
      </c>
      <c r="M370" s="18">
        <v>0.16</v>
      </c>
      <c r="N370" s="18">
        <v>0.53</v>
      </c>
      <c r="O370" s="31">
        <v>0.16800000000000001</v>
      </c>
      <c r="P370" s="19">
        <v>14.191000000000001</v>
      </c>
      <c r="Q370" s="19">
        <v>47.76</v>
      </c>
      <c r="R370" s="18">
        <v>5.0199999999999996</v>
      </c>
      <c r="S370" s="20">
        <v>327.91</v>
      </c>
      <c r="T370" s="18">
        <v>17.43</v>
      </c>
      <c r="U370" s="4">
        <v>22.903981000000002</v>
      </c>
      <c r="V370" s="8">
        <v>86.005927013950668</v>
      </c>
      <c r="W370" s="8">
        <v>89.231150337028112</v>
      </c>
      <c r="X370" s="8">
        <v>98.82352941176471</v>
      </c>
      <c r="Y370" s="8">
        <v>84.210526315789465</v>
      </c>
      <c r="Z370" s="8">
        <v>88.333333333333343</v>
      </c>
      <c r="AA370" s="8">
        <v>94.606666666666669</v>
      </c>
      <c r="AB370" s="9">
        <v>66.1000733715032</v>
      </c>
      <c r="AC370" s="9">
        <v>19.93881548337713</v>
      </c>
      <c r="AD370" s="3">
        <v>32.501289126164743</v>
      </c>
      <c r="AE370" s="3">
        <v>47.559895390458138</v>
      </c>
    </row>
    <row r="371" spans="1:31" ht="13" x14ac:dyDescent="0.3">
      <c r="A371" s="13">
        <v>2016</v>
      </c>
      <c r="B371" s="13" t="s">
        <v>630</v>
      </c>
      <c r="C371" s="2" t="s">
        <v>140</v>
      </c>
      <c r="D371" s="2" t="str">
        <f t="shared" si="10"/>
        <v>M2</v>
      </c>
      <c r="E371" s="2" t="str">
        <f t="shared" si="11"/>
        <v>E07c_M2_09</v>
      </c>
      <c r="F371" s="21" t="s">
        <v>589</v>
      </c>
      <c r="G371" s="15">
        <v>2009</v>
      </c>
      <c r="H371" s="2" t="s">
        <v>711</v>
      </c>
      <c r="I371" s="16">
        <v>2.2999999999999998</v>
      </c>
      <c r="J371" s="17">
        <v>0.151</v>
      </c>
      <c r="K371" s="18">
        <v>0.91</v>
      </c>
      <c r="L371" s="31">
        <v>0.68</v>
      </c>
      <c r="M371" s="18">
        <v>0.16</v>
      </c>
      <c r="N371" s="18">
        <v>0.59</v>
      </c>
      <c r="O371" s="31">
        <v>0.16800000000000001</v>
      </c>
      <c r="P371" s="19">
        <v>11.881</v>
      </c>
      <c r="Q371" s="19">
        <v>60.8</v>
      </c>
      <c r="R371" s="18">
        <v>5.95</v>
      </c>
      <c r="S371" s="20">
        <v>311.04000000000002</v>
      </c>
      <c r="T371" s="18">
        <v>21.1</v>
      </c>
      <c r="U371" s="4">
        <v>22.903981000000002</v>
      </c>
      <c r="V371" s="8">
        <v>86.760364970213388</v>
      </c>
      <c r="W371" s="8">
        <v>89.826024672608298</v>
      </c>
      <c r="X371" s="8">
        <v>107.05882352941177</v>
      </c>
      <c r="Y371" s="8">
        <v>84.210526315789465</v>
      </c>
      <c r="Z371" s="8">
        <v>98.333333333333329</v>
      </c>
      <c r="AA371" s="8">
        <v>79.206666666666663</v>
      </c>
      <c r="AB371" s="9">
        <v>70.385364681466385</v>
      </c>
      <c r="AC371" s="9">
        <v>18.724875154893272</v>
      </c>
      <c r="AD371" s="3">
        <v>33.066046321318403</v>
      </c>
      <c r="AE371" s="3">
        <v>48.209078523788342</v>
      </c>
    </row>
    <row r="372" spans="1:31" ht="13" x14ac:dyDescent="0.3">
      <c r="A372" s="13">
        <v>2016</v>
      </c>
      <c r="B372" s="13" t="s">
        <v>630</v>
      </c>
      <c r="C372" s="2" t="s">
        <v>141</v>
      </c>
      <c r="D372" s="2" t="str">
        <f t="shared" si="10"/>
        <v>M1</v>
      </c>
      <c r="E372" s="2" t="str">
        <f t="shared" si="11"/>
        <v>F07a_M1_09</v>
      </c>
      <c r="F372" s="21" t="s">
        <v>590</v>
      </c>
      <c r="G372" s="15">
        <v>2009</v>
      </c>
      <c r="H372" s="2" t="s">
        <v>692</v>
      </c>
      <c r="I372" s="16">
        <v>2.2999999999999998</v>
      </c>
      <c r="J372" s="17">
        <v>0.14899999999999999</v>
      </c>
      <c r="K372" s="18">
        <v>0.79</v>
      </c>
      <c r="L372" s="31">
        <v>0.81</v>
      </c>
      <c r="M372" s="18">
        <v>0.15</v>
      </c>
      <c r="N372" s="18">
        <v>0.56999999999999995</v>
      </c>
      <c r="O372" s="31">
        <v>0.184</v>
      </c>
      <c r="P372" s="19">
        <v>12.968999999999999</v>
      </c>
      <c r="Q372" s="19">
        <v>54.97</v>
      </c>
      <c r="R372" s="18">
        <v>5.54</v>
      </c>
      <c r="S372" s="20">
        <v>316.38</v>
      </c>
      <c r="T372" s="18">
        <v>18.43</v>
      </c>
      <c r="U372" s="4">
        <v>25.057731</v>
      </c>
      <c r="V372" s="8">
        <v>86.760364970213388</v>
      </c>
      <c r="W372" s="8">
        <v>88.636276001447925</v>
      </c>
      <c r="X372" s="8">
        <v>92.941176470588232</v>
      </c>
      <c r="Y372" s="8">
        <v>78.94736842105263</v>
      </c>
      <c r="Z372" s="8">
        <v>95</v>
      </c>
      <c r="AA372" s="8">
        <v>86.46</v>
      </c>
      <c r="AB372" s="9">
        <v>72.979613692135231</v>
      </c>
      <c r="AC372" s="9">
        <v>16.930547874710676</v>
      </c>
      <c r="AD372" s="3">
        <v>27.685270664484268</v>
      </c>
      <c r="AE372" s="3">
        <v>55.384181460805074</v>
      </c>
    </row>
    <row r="373" spans="1:31" ht="13" x14ac:dyDescent="0.3">
      <c r="A373" s="13">
        <v>2016</v>
      </c>
      <c r="B373" s="13" t="s">
        <v>630</v>
      </c>
      <c r="C373" s="2" t="s">
        <v>142</v>
      </c>
      <c r="D373" s="2" t="str">
        <f t="shared" si="10"/>
        <v>M2</v>
      </c>
      <c r="E373" s="2" t="str">
        <f t="shared" si="11"/>
        <v>F07a_M2_09</v>
      </c>
      <c r="F373" s="21" t="s">
        <v>590</v>
      </c>
      <c r="G373" s="15">
        <v>2009</v>
      </c>
      <c r="H373" s="2" t="s">
        <v>692</v>
      </c>
      <c r="I373" s="16">
        <v>2.29</v>
      </c>
      <c r="J373" s="17">
        <v>0.14499999999999999</v>
      </c>
      <c r="K373" s="18">
        <v>0.84</v>
      </c>
      <c r="L373" s="31">
        <v>0.68</v>
      </c>
      <c r="M373" s="18">
        <v>0.15</v>
      </c>
      <c r="N373" s="18">
        <v>0.52200000000000002</v>
      </c>
      <c r="O373" s="31">
        <v>0.191</v>
      </c>
      <c r="P373" s="19">
        <v>19.471</v>
      </c>
      <c r="Q373" s="19">
        <v>76.34</v>
      </c>
      <c r="R373" s="18">
        <v>5.69</v>
      </c>
      <c r="S373" s="20">
        <v>567.20000000000005</v>
      </c>
      <c r="T373" s="18">
        <v>22.79</v>
      </c>
      <c r="U373" s="4">
        <v>25.057731</v>
      </c>
      <c r="V373" s="8">
        <v>86.383145992082035</v>
      </c>
      <c r="W373" s="8">
        <v>86.256778659127178</v>
      </c>
      <c r="X373" s="8">
        <v>98.82352941176471</v>
      </c>
      <c r="Y373" s="8">
        <v>78.94736842105263</v>
      </c>
      <c r="Z373" s="8">
        <v>87.000000000000014</v>
      </c>
      <c r="AA373" s="8">
        <v>129.80666666666667</v>
      </c>
      <c r="AB373" s="9">
        <v>67.77136012254806</v>
      </c>
      <c r="AC373" s="9">
        <v>18.231666610472789</v>
      </c>
      <c r="AD373" s="3">
        <v>31.699785750546855</v>
      </c>
      <c r="AE373" s="3">
        <v>50.068547638980363</v>
      </c>
    </row>
    <row r="374" spans="1:31" ht="13" x14ac:dyDescent="0.3">
      <c r="A374" s="13">
        <v>2016</v>
      </c>
      <c r="B374" s="13" t="s">
        <v>630</v>
      </c>
      <c r="C374" s="2" t="s">
        <v>143</v>
      </c>
      <c r="D374" s="2" t="str">
        <f t="shared" si="10"/>
        <v>M1</v>
      </c>
      <c r="E374" s="2" t="str">
        <f t="shared" si="11"/>
        <v>F07b_M1_09</v>
      </c>
      <c r="F374" s="21" t="s">
        <v>591</v>
      </c>
      <c r="G374" s="15">
        <v>2009</v>
      </c>
      <c r="H374" s="2" t="s">
        <v>694</v>
      </c>
      <c r="I374" s="16">
        <v>2.42</v>
      </c>
      <c r="J374" s="17">
        <v>0.153</v>
      </c>
      <c r="K374" s="18">
        <v>0.86</v>
      </c>
      <c r="L374" s="31">
        <v>0.72</v>
      </c>
      <c r="M374" s="18">
        <v>0.17</v>
      </c>
      <c r="N374" s="18">
        <v>0.54100000000000004</v>
      </c>
      <c r="O374" s="31">
        <v>0.17699999999999999</v>
      </c>
      <c r="P374" s="19">
        <v>15.489000000000001</v>
      </c>
      <c r="Q374" s="19">
        <v>66.180000000000007</v>
      </c>
      <c r="R374" s="18">
        <v>6.05</v>
      </c>
      <c r="S374" s="20">
        <v>497.88</v>
      </c>
      <c r="T374" s="18">
        <v>19.95</v>
      </c>
      <c r="U374" s="4">
        <v>25.230713000000002</v>
      </c>
      <c r="V374" s="8">
        <v>91.28699270778975</v>
      </c>
      <c r="W374" s="8">
        <v>91.015773343768686</v>
      </c>
      <c r="X374" s="8">
        <v>101.17647058823529</v>
      </c>
      <c r="Y374" s="8">
        <v>89.473684210526315</v>
      </c>
      <c r="Z374" s="8">
        <v>90.166666666666671</v>
      </c>
      <c r="AA374" s="8">
        <v>103.25999999999999</v>
      </c>
      <c r="AB374" s="9">
        <v>71.926323515976762</v>
      </c>
      <c r="AC374" s="9">
        <v>19.468942952166145</v>
      </c>
      <c r="AD374" s="3">
        <v>30.579743041642161</v>
      </c>
      <c r="AE374" s="3">
        <v>49.951314006191694</v>
      </c>
    </row>
    <row r="375" spans="1:31" ht="13" x14ac:dyDescent="0.3">
      <c r="A375" s="13">
        <v>2016</v>
      </c>
      <c r="B375" s="13" t="s">
        <v>630</v>
      </c>
      <c r="C375" s="2" t="s">
        <v>144</v>
      </c>
      <c r="D375" s="2" t="str">
        <f t="shared" si="10"/>
        <v>M2</v>
      </c>
      <c r="E375" s="2" t="str">
        <f t="shared" si="11"/>
        <v>F07b_M2_09</v>
      </c>
      <c r="F375" s="21" t="s">
        <v>591</v>
      </c>
      <c r="G375" s="15">
        <v>2009</v>
      </c>
      <c r="H375" s="2" t="s">
        <v>694</v>
      </c>
      <c r="I375" s="16">
        <v>2.36</v>
      </c>
      <c r="J375" s="17">
        <v>0.151</v>
      </c>
      <c r="K375" s="18">
        <v>0.7</v>
      </c>
      <c r="L375" s="31">
        <v>0.66</v>
      </c>
      <c r="M375" s="18">
        <v>0.19</v>
      </c>
      <c r="N375" s="18">
        <v>0.47599999999999998</v>
      </c>
      <c r="O375" s="31">
        <v>0.187</v>
      </c>
      <c r="P375" s="19">
        <v>13.048999999999999</v>
      </c>
      <c r="Q375" s="19">
        <v>63.25</v>
      </c>
      <c r="R375" s="18">
        <v>5.55</v>
      </c>
      <c r="S375" s="20">
        <v>393.96</v>
      </c>
      <c r="T375" s="18">
        <v>20.25</v>
      </c>
      <c r="U375" s="4">
        <v>25.230713000000002</v>
      </c>
      <c r="V375" s="8">
        <v>89.023678839001562</v>
      </c>
      <c r="W375" s="8">
        <v>89.826024672608298</v>
      </c>
      <c r="X375" s="8">
        <v>82.35294117647058</v>
      </c>
      <c r="Y375" s="8">
        <v>100</v>
      </c>
      <c r="Z375" s="8">
        <v>79.333333333333329</v>
      </c>
      <c r="AA375" s="8">
        <v>86.993333333333339</v>
      </c>
      <c r="AB375" s="9">
        <v>66.487686386665771</v>
      </c>
      <c r="AC375" s="9">
        <v>23.539308105695913</v>
      </c>
      <c r="AD375" s="3">
        <v>26.926509662431535</v>
      </c>
      <c r="AE375" s="3">
        <v>49.534182231872563</v>
      </c>
    </row>
    <row r="376" spans="1:31" ht="13" x14ac:dyDescent="0.3">
      <c r="A376" s="13">
        <v>2016</v>
      </c>
      <c r="B376" s="13" t="s">
        <v>630</v>
      </c>
      <c r="C376" s="2" t="s">
        <v>145</v>
      </c>
      <c r="D376" s="2" t="str">
        <f t="shared" si="10"/>
        <v>M1</v>
      </c>
      <c r="E376" s="2" t="str">
        <f t="shared" si="11"/>
        <v>F07c_M1_09</v>
      </c>
      <c r="F376" s="21" t="s">
        <v>592</v>
      </c>
      <c r="G376" s="15">
        <v>2009</v>
      </c>
      <c r="H376" s="2" t="s">
        <v>696</v>
      </c>
      <c r="I376" s="16">
        <v>2.38</v>
      </c>
      <c r="J376" s="17">
        <v>0.151</v>
      </c>
      <c r="K376" s="18">
        <v>0.76</v>
      </c>
      <c r="L376" s="31">
        <v>0.6</v>
      </c>
      <c r="M376" s="18">
        <v>0.18</v>
      </c>
      <c r="N376" s="18">
        <v>0.46200000000000002</v>
      </c>
      <c r="O376" s="31">
        <v>0.184</v>
      </c>
      <c r="P376" s="19">
        <v>13.88</v>
      </c>
      <c r="Q376" s="19">
        <v>58.23</v>
      </c>
      <c r="R376" s="18">
        <v>5.31</v>
      </c>
      <c r="S376" s="20">
        <v>595.77</v>
      </c>
      <c r="T376" s="18">
        <v>18.13</v>
      </c>
      <c r="U376" s="4">
        <v>19.082360000000001</v>
      </c>
      <c r="V376" s="8">
        <v>89.778116795264296</v>
      </c>
      <c r="W376" s="8">
        <v>89.826024672608298</v>
      </c>
      <c r="X376" s="8">
        <v>89.411764705882362</v>
      </c>
      <c r="Y376" s="8">
        <v>94.73684210526315</v>
      </c>
      <c r="Z376" s="8">
        <v>77</v>
      </c>
      <c r="AA376" s="8">
        <v>92.533333333333331</v>
      </c>
      <c r="AB376" s="9">
        <v>64.204478035842754</v>
      </c>
      <c r="AC376" s="9">
        <v>23.093433005769029</v>
      </c>
      <c r="AD376" s="3">
        <v>30.274119108330115</v>
      </c>
      <c r="AE376" s="3">
        <v>46.632447885900866</v>
      </c>
    </row>
    <row r="377" spans="1:31" ht="13" x14ac:dyDescent="0.3">
      <c r="A377" s="13">
        <v>2016</v>
      </c>
      <c r="B377" s="13" t="s">
        <v>630</v>
      </c>
      <c r="C377" s="2" t="s">
        <v>146</v>
      </c>
      <c r="D377" s="2" t="str">
        <f t="shared" si="10"/>
        <v>M2</v>
      </c>
      <c r="E377" s="2" t="str">
        <f t="shared" si="11"/>
        <v>F07c_M2_09</v>
      </c>
      <c r="F377" s="21" t="s">
        <v>592</v>
      </c>
      <c r="G377" s="15">
        <v>2009</v>
      </c>
      <c r="H377" s="2" t="s">
        <v>696</v>
      </c>
      <c r="I377" s="16">
        <v>2.4</v>
      </c>
      <c r="J377" s="17">
        <v>0.156</v>
      </c>
      <c r="K377" s="18">
        <v>0.81</v>
      </c>
      <c r="L377" s="31">
        <v>0.87</v>
      </c>
      <c r="M377" s="18">
        <v>0.15</v>
      </c>
      <c r="N377" s="18">
        <v>0.54100000000000004</v>
      </c>
      <c r="O377" s="31">
        <v>0.188</v>
      </c>
      <c r="P377" s="19">
        <v>12.494999999999999</v>
      </c>
      <c r="Q377" s="19">
        <v>49.2</v>
      </c>
      <c r="R377" s="18">
        <v>5.39</v>
      </c>
      <c r="S377" s="20">
        <v>337.69</v>
      </c>
      <c r="T377" s="18">
        <v>19.059999999999999</v>
      </c>
      <c r="U377" s="4">
        <v>19.082360000000001</v>
      </c>
      <c r="V377" s="8">
        <v>90.532554751527016</v>
      </c>
      <c r="W377" s="8">
        <v>92.800396350509246</v>
      </c>
      <c r="X377" s="8">
        <v>95.294117647058826</v>
      </c>
      <c r="Y377" s="8">
        <v>78.94736842105263</v>
      </c>
      <c r="Z377" s="8">
        <v>90.166666666666671</v>
      </c>
      <c r="AA377" s="8">
        <v>83.3</v>
      </c>
      <c r="AB377" s="9">
        <v>76.485134619589772</v>
      </c>
      <c r="AC377" s="9">
        <v>16.15457499863146</v>
      </c>
      <c r="AD377" s="3">
        <v>27.085148813562256</v>
      </c>
      <c r="AE377" s="3">
        <v>56.760276187806305</v>
      </c>
    </row>
    <row r="378" spans="1:31" ht="13" x14ac:dyDescent="0.3">
      <c r="A378" s="13">
        <v>2016</v>
      </c>
      <c r="B378" s="13" t="s">
        <v>630</v>
      </c>
      <c r="C378" s="2" t="s">
        <v>147</v>
      </c>
      <c r="D378" s="2" t="str">
        <f t="shared" si="10"/>
        <v>M1</v>
      </c>
      <c r="E378" s="2" t="str">
        <f t="shared" si="11"/>
        <v>G07a_M1_09</v>
      </c>
      <c r="F378" s="21" t="s">
        <v>593</v>
      </c>
      <c r="G378" s="15">
        <v>2009</v>
      </c>
      <c r="H378" s="2" t="s">
        <v>698</v>
      </c>
      <c r="I378" s="16">
        <v>2.2599999999999998</v>
      </c>
      <c r="J378" s="17">
        <v>0.15</v>
      </c>
      <c r="K378" s="18">
        <v>0.74</v>
      </c>
      <c r="L378" s="31">
        <v>0.77</v>
      </c>
      <c r="M378" s="18">
        <v>0.16</v>
      </c>
      <c r="N378" s="18">
        <v>0.50700000000000001</v>
      </c>
      <c r="O378" s="31">
        <v>0.17299999999999999</v>
      </c>
      <c r="P378" s="19">
        <v>11.512</v>
      </c>
      <c r="Q378" s="19">
        <v>47.48</v>
      </c>
      <c r="R378" s="18">
        <v>5.53</v>
      </c>
      <c r="S378" s="20">
        <v>395.2</v>
      </c>
      <c r="T378" s="18">
        <v>15.41</v>
      </c>
      <c r="U378" s="4">
        <v>20.037693999999998</v>
      </c>
      <c r="V378" s="8">
        <v>85.251489057687934</v>
      </c>
      <c r="W378" s="8">
        <v>89.231150337028112</v>
      </c>
      <c r="X378" s="8">
        <v>87.058823529411768</v>
      </c>
      <c r="Y378" s="8">
        <v>84.210526315789465</v>
      </c>
      <c r="Z378" s="8">
        <v>84.500000000000014</v>
      </c>
      <c r="AA378" s="8">
        <v>76.74666666666667</v>
      </c>
      <c r="AB378" s="9">
        <v>70.528556558581727</v>
      </c>
      <c r="AC378" s="9">
        <v>18.686858638562718</v>
      </c>
      <c r="AD378" s="3">
        <v>26.834281212498723</v>
      </c>
      <c r="AE378" s="3">
        <v>54.478860148938566</v>
      </c>
    </row>
    <row r="379" spans="1:31" ht="13" x14ac:dyDescent="0.3">
      <c r="A379" s="13">
        <v>2016</v>
      </c>
      <c r="B379" s="13" t="s">
        <v>630</v>
      </c>
      <c r="C379" s="2" t="s">
        <v>148</v>
      </c>
      <c r="D379" s="2" t="str">
        <f t="shared" si="10"/>
        <v>M2</v>
      </c>
      <c r="E379" s="2" t="str">
        <f t="shared" si="11"/>
        <v>G07a_M2_09</v>
      </c>
      <c r="F379" s="21" t="s">
        <v>593</v>
      </c>
      <c r="G379" s="15">
        <v>2009</v>
      </c>
      <c r="H379" s="2" t="s">
        <v>698</v>
      </c>
      <c r="I379" s="16">
        <v>2.31</v>
      </c>
      <c r="J379" s="17">
        <v>0.156</v>
      </c>
      <c r="K379" s="18">
        <v>0.8</v>
      </c>
      <c r="L379" s="31">
        <v>0.7</v>
      </c>
      <c r="M379" s="18">
        <v>0.17</v>
      </c>
      <c r="N379" s="18">
        <v>0.57499999999999996</v>
      </c>
      <c r="O379" s="31">
        <v>0.17499999999999999</v>
      </c>
      <c r="P379" s="19">
        <v>12.307</v>
      </c>
      <c r="Q379" s="19">
        <v>47.17</v>
      </c>
      <c r="R379" s="18">
        <v>5.29</v>
      </c>
      <c r="S379" s="20">
        <v>283.99</v>
      </c>
      <c r="T379" s="18">
        <v>15.27</v>
      </c>
      <c r="U379" s="4">
        <v>20.037693999999998</v>
      </c>
      <c r="V379" s="8">
        <v>87.137583948344769</v>
      </c>
      <c r="W379" s="8">
        <v>92.800396350509246</v>
      </c>
      <c r="X379" s="8">
        <v>94.117647058823536</v>
      </c>
      <c r="Y379" s="8">
        <v>89.473684210526315</v>
      </c>
      <c r="Z379" s="8">
        <v>95.833333333333329</v>
      </c>
      <c r="AA379" s="8">
        <v>82.046666666666667</v>
      </c>
      <c r="AB379" s="9">
        <v>69.393792669740861</v>
      </c>
      <c r="AC379" s="9">
        <v>20.179463254819492</v>
      </c>
      <c r="AD379" s="3">
        <v>29.484421111901149</v>
      </c>
      <c r="AE379" s="3">
        <v>50.336115633279341</v>
      </c>
    </row>
    <row r="380" spans="1:31" ht="13" x14ac:dyDescent="0.3">
      <c r="A380" s="13">
        <v>2016</v>
      </c>
      <c r="B380" s="13" t="s">
        <v>630</v>
      </c>
      <c r="C380" s="2" t="s">
        <v>149</v>
      </c>
      <c r="D380" s="2" t="str">
        <f t="shared" si="10"/>
        <v>M1</v>
      </c>
      <c r="E380" s="2" t="str">
        <f t="shared" si="11"/>
        <v>G07b_M1_09</v>
      </c>
      <c r="F380" s="21" t="s">
        <v>245</v>
      </c>
      <c r="G380" s="15">
        <v>2009</v>
      </c>
      <c r="H380" s="2" t="s">
        <v>700</v>
      </c>
      <c r="I380" s="16">
        <v>2.2799999999999998</v>
      </c>
      <c r="J380" s="17">
        <v>0.14899999999999999</v>
      </c>
      <c r="K380" s="18">
        <v>0.78</v>
      </c>
      <c r="L380" s="31">
        <v>0.91</v>
      </c>
      <c r="M380" s="18">
        <v>0.16</v>
      </c>
      <c r="N380" s="18">
        <v>0.44400000000000001</v>
      </c>
      <c r="O380" s="31">
        <v>0.185</v>
      </c>
      <c r="P380" s="19">
        <v>12.244999999999999</v>
      </c>
      <c r="Q380" s="19">
        <v>42.04</v>
      </c>
      <c r="R380" s="18">
        <v>5.5</v>
      </c>
      <c r="S380" s="20">
        <v>326.07</v>
      </c>
      <c r="T380" s="18">
        <v>14.73</v>
      </c>
      <c r="U380" s="4">
        <v>19.142671</v>
      </c>
      <c r="V380" s="8">
        <v>86.005927013950668</v>
      </c>
      <c r="W380" s="8">
        <v>88.636276001447925</v>
      </c>
      <c r="X380" s="8">
        <v>91.764705882352942</v>
      </c>
      <c r="Y380" s="8">
        <v>84.210526315789465</v>
      </c>
      <c r="Z380" s="8">
        <v>74</v>
      </c>
      <c r="AA380" s="8">
        <v>81.633333333333326</v>
      </c>
      <c r="AB380" s="9">
        <v>78.537602405506803</v>
      </c>
      <c r="AC380" s="9">
        <v>16.781224865857141</v>
      </c>
      <c r="AD380" s="3">
        <v>25.40037955559054</v>
      </c>
      <c r="AE380" s="3">
        <v>57.818395578552327</v>
      </c>
    </row>
    <row r="381" spans="1:31" ht="13" x14ac:dyDescent="0.3">
      <c r="A381" s="13">
        <v>2016</v>
      </c>
      <c r="B381" s="13" t="s">
        <v>630</v>
      </c>
      <c r="C381" s="2" t="s">
        <v>150</v>
      </c>
      <c r="D381" s="2" t="str">
        <f t="shared" si="10"/>
        <v>M2</v>
      </c>
      <c r="E381" s="2" t="str">
        <f t="shared" si="11"/>
        <v>G07b_M2_09</v>
      </c>
      <c r="F381" s="21" t="s">
        <v>245</v>
      </c>
      <c r="G381" s="15">
        <v>2009</v>
      </c>
      <c r="H381" s="2" t="s">
        <v>700</v>
      </c>
      <c r="I381" s="16">
        <v>2.44</v>
      </c>
      <c r="J381" s="17">
        <v>0.153</v>
      </c>
      <c r="K381" s="18">
        <v>1.1399999999999999</v>
      </c>
      <c r="L381" s="18">
        <v>0.79</v>
      </c>
      <c r="M381" s="18">
        <v>0.18</v>
      </c>
      <c r="N381" s="18">
        <v>0.49199999999999999</v>
      </c>
      <c r="O381" s="18">
        <v>0.19700000000000001</v>
      </c>
      <c r="P381" s="19">
        <v>14.532999999999999</v>
      </c>
      <c r="Q381" s="19">
        <v>75.44</v>
      </c>
      <c r="R381" s="18">
        <v>6.14</v>
      </c>
      <c r="S381" s="20">
        <v>370.1</v>
      </c>
      <c r="T381" s="18">
        <v>18.989999999999998</v>
      </c>
      <c r="U381" s="4">
        <v>19.142671</v>
      </c>
      <c r="V381" s="8">
        <v>92.04143066405247</v>
      </c>
      <c r="W381" s="8">
        <v>91.015773343768686</v>
      </c>
      <c r="X381" s="8">
        <v>134.11764705882351</v>
      </c>
      <c r="Y381" s="8">
        <v>94.73684210526315</v>
      </c>
      <c r="Z381" s="8">
        <v>82</v>
      </c>
      <c r="AA381" s="8">
        <v>96.88666666666667</v>
      </c>
      <c r="AB381" s="9">
        <v>83.404186036720802</v>
      </c>
      <c r="AC381" s="9">
        <v>17.777306903256708</v>
      </c>
      <c r="AD381" s="3">
        <v>34.957490283931733</v>
      </c>
      <c r="AE381" s="3">
        <v>47.265202812811552</v>
      </c>
    </row>
    <row r="382" spans="1:31" ht="13" x14ac:dyDescent="0.3">
      <c r="A382" s="13">
        <v>2016</v>
      </c>
      <c r="B382" s="13" t="s">
        <v>630</v>
      </c>
      <c r="C382" s="2" t="s">
        <v>151</v>
      </c>
      <c r="D382" s="2" t="str">
        <f t="shared" si="10"/>
        <v>M1</v>
      </c>
      <c r="E382" s="2" t="str">
        <f t="shared" si="11"/>
        <v>G07c_M1_09</v>
      </c>
      <c r="F382" s="21" t="s">
        <v>446</v>
      </c>
      <c r="G382" s="15">
        <v>2009</v>
      </c>
      <c r="H382" s="2" t="s">
        <v>702</v>
      </c>
      <c r="I382" s="16">
        <v>2.61</v>
      </c>
      <c r="J382" s="17">
        <v>0.16400000000000001</v>
      </c>
      <c r="K382" s="18">
        <v>0.83</v>
      </c>
      <c r="L382" s="18">
        <v>0.73</v>
      </c>
      <c r="M382" s="18">
        <v>0.18</v>
      </c>
      <c r="N382" s="18">
        <v>0.53300000000000003</v>
      </c>
      <c r="O382" s="18">
        <v>0.19600000000000001</v>
      </c>
      <c r="P382" s="19">
        <v>14.276999999999999</v>
      </c>
      <c r="Q382" s="19">
        <v>73.209999999999994</v>
      </c>
      <c r="R382" s="18">
        <v>5.69</v>
      </c>
      <c r="S382" s="20">
        <v>409.7</v>
      </c>
      <c r="T382" s="18">
        <v>16.829999999999998</v>
      </c>
      <c r="U382" s="4">
        <v>22.478684999999999</v>
      </c>
      <c r="V382" s="8">
        <v>98.454153292285625</v>
      </c>
      <c r="W382" s="8">
        <v>97.559391035150739</v>
      </c>
      <c r="X382" s="8">
        <v>97.647058823529406</v>
      </c>
      <c r="Y382" s="8">
        <v>94.73684210526315</v>
      </c>
      <c r="Z382" s="8">
        <v>88.833333333333343</v>
      </c>
      <c r="AA382" s="8">
        <v>95.179999999999993</v>
      </c>
      <c r="AB382" s="9">
        <v>72.481785313869821</v>
      </c>
      <c r="AC382" s="9">
        <v>20.456198833548598</v>
      </c>
      <c r="AD382" s="3">
        <v>29.28683584634873</v>
      </c>
      <c r="AE382" s="3">
        <v>50.256965320102687</v>
      </c>
    </row>
    <row r="383" spans="1:31" ht="13" x14ac:dyDescent="0.3">
      <c r="A383" s="13">
        <v>2016</v>
      </c>
      <c r="B383" s="13" t="s">
        <v>630</v>
      </c>
      <c r="C383" s="2" t="s">
        <v>152</v>
      </c>
      <c r="D383" s="2" t="str">
        <f t="shared" si="10"/>
        <v>M2</v>
      </c>
      <c r="E383" s="2" t="str">
        <f t="shared" si="11"/>
        <v>B08b_M2_09</v>
      </c>
      <c r="F383" s="21" t="s">
        <v>594</v>
      </c>
      <c r="G383" s="15">
        <v>2009</v>
      </c>
      <c r="H383" s="2" t="s">
        <v>709</v>
      </c>
      <c r="I383" s="16">
        <v>2.4300000000000002</v>
      </c>
      <c r="J383" s="17">
        <v>0.151</v>
      </c>
      <c r="K383" s="18">
        <v>0.71</v>
      </c>
      <c r="L383" s="31">
        <v>0.69</v>
      </c>
      <c r="M383" s="18">
        <v>0.21</v>
      </c>
      <c r="N383" s="18">
        <v>0.40799999999999997</v>
      </c>
      <c r="O383" s="31">
        <v>0.189</v>
      </c>
      <c r="P383" s="19">
        <v>12.012</v>
      </c>
      <c r="Q383" s="19">
        <v>50.94</v>
      </c>
      <c r="R383" s="18">
        <v>5.42</v>
      </c>
      <c r="S383" s="20">
        <v>493.97</v>
      </c>
      <c r="T383" s="18">
        <v>16.649999999999999</v>
      </c>
      <c r="U383" s="4">
        <v>23.235306999999999</v>
      </c>
      <c r="V383" s="8">
        <v>91.664211685921117</v>
      </c>
      <c r="W383" s="8">
        <v>89.826024672608298</v>
      </c>
      <c r="X383" s="8">
        <v>83.529411764705884</v>
      </c>
      <c r="Y383" s="8">
        <v>110.52631578947367</v>
      </c>
      <c r="Z383" s="8">
        <v>68</v>
      </c>
      <c r="AA383" s="8">
        <v>80.080000000000013</v>
      </c>
      <c r="AB383" s="9">
        <v>69.887893308383155</v>
      </c>
      <c r="AC383" s="9">
        <v>24.75133673377055</v>
      </c>
      <c r="AD383" s="3">
        <v>25.982422584710978</v>
      </c>
      <c r="AE383" s="3">
        <v>49.266240681518489</v>
      </c>
    </row>
    <row r="384" spans="1:31" ht="13" x14ac:dyDescent="0.3">
      <c r="A384" s="13">
        <v>2016</v>
      </c>
      <c r="B384" s="13" t="s">
        <v>630</v>
      </c>
      <c r="C384" s="2" t="s">
        <v>153</v>
      </c>
      <c r="D384" s="2" t="str">
        <f t="shared" si="10"/>
        <v>M2</v>
      </c>
      <c r="E384" s="2" t="str">
        <f t="shared" si="11"/>
        <v>B08c_M2_09</v>
      </c>
      <c r="F384" s="21" t="s">
        <v>595</v>
      </c>
      <c r="G384" s="15">
        <v>2009</v>
      </c>
      <c r="H384" s="2" t="s">
        <v>678</v>
      </c>
      <c r="I384" s="16">
        <v>2.4300000000000002</v>
      </c>
      <c r="J384" s="17">
        <v>0.15</v>
      </c>
      <c r="K384" s="18">
        <v>0.7</v>
      </c>
      <c r="L384" s="31">
        <v>0.78</v>
      </c>
      <c r="M384" s="18">
        <v>0.2</v>
      </c>
      <c r="N384" s="18">
        <v>0.57299999999999995</v>
      </c>
      <c r="O384" s="31">
        <v>0.185</v>
      </c>
      <c r="P384" s="19">
        <v>12.667999999999999</v>
      </c>
      <c r="Q384" s="19">
        <v>54.98</v>
      </c>
      <c r="R384" s="18">
        <v>5.33</v>
      </c>
      <c r="S384" s="20">
        <v>374.41</v>
      </c>
      <c r="T384" s="18">
        <v>18.38</v>
      </c>
      <c r="U384" s="4">
        <v>30.119288000000001</v>
      </c>
      <c r="V384" s="8">
        <v>91.664211685921117</v>
      </c>
      <c r="W384" s="8">
        <v>89.231150337028112</v>
      </c>
      <c r="X384" s="8">
        <v>82.35294117647058</v>
      </c>
      <c r="Y384" s="8">
        <v>105.26315789473684</v>
      </c>
      <c r="Z384" s="8">
        <v>95.5</v>
      </c>
      <c r="AA384" s="8">
        <v>84.453333333333319</v>
      </c>
      <c r="AB384" s="9">
        <v>73.299433567756651</v>
      </c>
      <c r="AC384" s="9">
        <v>22.475568743205169</v>
      </c>
      <c r="AD384" s="3">
        <v>24.42421779792296</v>
      </c>
      <c r="AE384" s="3">
        <v>53.10021345887187</v>
      </c>
    </row>
    <row r="385" spans="1:31" ht="13" x14ac:dyDescent="0.3">
      <c r="A385" s="13">
        <v>2016</v>
      </c>
      <c r="B385" s="13" t="s">
        <v>630</v>
      </c>
      <c r="C385" s="2" t="s">
        <v>154</v>
      </c>
      <c r="D385" s="2" t="str">
        <f t="shared" si="10"/>
        <v>M1</v>
      </c>
      <c r="E385" s="2" t="str">
        <f t="shared" si="11"/>
        <v>C08a_M1_09</v>
      </c>
      <c r="F385" s="21" t="s">
        <v>596</v>
      </c>
      <c r="G385" s="15">
        <v>2009</v>
      </c>
      <c r="H385" s="2" t="s">
        <v>680</v>
      </c>
      <c r="I385" s="16">
        <v>2.4900000000000002</v>
      </c>
      <c r="J385" s="17">
        <v>0.158</v>
      </c>
      <c r="K385" s="18">
        <v>0.71</v>
      </c>
      <c r="L385" s="31">
        <v>0.79</v>
      </c>
      <c r="M385" s="18">
        <v>0.2</v>
      </c>
      <c r="N385" s="18">
        <v>0.55400000000000005</v>
      </c>
      <c r="O385" s="31">
        <v>0.19400000000000001</v>
      </c>
      <c r="P385" s="19">
        <v>11.948</v>
      </c>
      <c r="Q385" s="19">
        <v>57.44</v>
      </c>
      <c r="R385" s="18">
        <v>5.56</v>
      </c>
      <c r="S385" s="20">
        <v>408.41</v>
      </c>
      <c r="T385" s="18">
        <v>18.64</v>
      </c>
      <c r="U385" s="4">
        <v>31.21048</v>
      </c>
      <c r="V385" s="8">
        <v>93.927525554709291</v>
      </c>
      <c r="W385" s="8">
        <v>93.990145021669619</v>
      </c>
      <c r="X385" s="8">
        <v>83.529411764705884</v>
      </c>
      <c r="Y385" s="8">
        <v>105.26315789473684</v>
      </c>
      <c r="Z385" s="8">
        <v>92.333333333333343</v>
      </c>
      <c r="AA385" s="8">
        <v>79.653333333333336</v>
      </c>
      <c r="AB385" s="9">
        <v>74.054190039467954</v>
      </c>
      <c r="AC385" s="9">
        <v>22.246498909948127</v>
      </c>
      <c r="AD385" s="3">
        <v>24.520648683427989</v>
      </c>
      <c r="AE385" s="3">
        <v>53.232852406623884</v>
      </c>
    </row>
    <row r="386" spans="1:31" ht="13" x14ac:dyDescent="0.3">
      <c r="A386" s="13">
        <v>2016</v>
      </c>
      <c r="B386" s="13" t="s">
        <v>630</v>
      </c>
      <c r="C386" s="2" t="s">
        <v>155</v>
      </c>
      <c r="D386" s="2" t="str">
        <f t="shared" si="10"/>
        <v>M2</v>
      </c>
      <c r="E386" s="2" t="str">
        <f t="shared" si="11"/>
        <v>C08a_M2_09</v>
      </c>
      <c r="F386" s="21" t="s">
        <v>596</v>
      </c>
      <c r="G386" s="15">
        <v>2009</v>
      </c>
      <c r="H386" s="2" t="s">
        <v>680</v>
      </c>
      <c r="I386" s="16">
        <v>2.38</v>
      </c>
      <c r="J386" s="17">
        <v>0.157</v>
      </c>
      <c r="K386" s="18">
        <v>0.8</v>
      </c>
      <c r="L386" s="31">
        <v>0.87</v>
      </c>
      <c r="M386" s="18">
        <v>0.16</v>
      </c>
      <c r="N386" s="18">
        <v>0.54400000000000004</v>
      </c>
      <c r="O386" s="31">
        <v>0.17899999999999999</v>
      </c>
      <c r="P386" s="19">
        <v>15.090999999999999</v>
      </c>
      <c r="Q386" s="19">
        <v>46.69</v>
      </c>
      <c r="R386" s="18">
        <v>5.49</v>
      </c>
      <c r="S386" s="20">
        <v>294.23</v>
      </c>
      <c r="T386" s="18">
        <v>16.13</v>
      </c>
      <c r="U386" s="4">
        <v>31.21048</v>
      </c>
      <c r="V386" s="8">
        <v>89.778116795264296</v>
      </c>
      <c r="W386" s="8">
        <v>93.395270686089432</v>
      </c>
      <c r="X386" s="8">
        <v>94.117647058823536</v>
      </c>
      <c r="Y386" s="8">
        <v>84.210526315789465</v>
      </c>
      <c r="Z386" s="8">
        <v>90.666666666666671</v>
      </c>
      <c r="AA386" s="8">
        <v>100.60666666666667</v>
      </c>
      <c r="AB386" s="9">
        <v>77.053103372881509</v>
      </c>
      <c r="AC386" s="9">
        <v>17.104530624991561</v>
      </c>
      <c r="AD386" s="3">
        <v>26.553580791227311</v>
      </c>
      <c r="AE386" s="3">
        <v>56.341888583781142</v>
      </c>
    </row>
    <row r="387" spans="1:31" ht="13" x14ac:dyDescent="0.3">
      <c r="A387" s="13">
        <v>2016</v>
      </c>
      <c r="B387" s="13" t="s">
        <v>630</v>
      </c>
      <c r="C387" s="2" t="s">
        <v>156</v>
      </c>
      <c r="D387" s="2" t="str">
        <f t="shared" si="10"/>
        <v>M1</v>
      </c>
      <c r="E387" s="2" t="str">
        <f t="shared" si="11"/>
        <v>C08b_M1_09</v>
      </c>
      <c r="F387" s="21" t="s">
        <v>597</v>
      </c>
      <c r="G387" s="15">
        <v>2009</v>
      </c>
      <c r="H387" s="2" t="s">
        <v>683</v>
      </c>
      <c r="I387" s="16">
        <v>2.4</v>
      </c>
      <c r="J387" s="17">
        <v>0.154</v>
      </c>
      <c r="K387" s="18">
        <v>0.83</v>
      </c>
      <c r="L387" s="31">
        <v>0.64</v>
      </c>
      <c r="M387" s="18">
        <v>0.22</v>
      </c>
      <c r="N387" s="18">
        <v>0.52400000000000002</v>
      </c>
      <c r="O387" s="31">
        <v>0.192</v>
      </c>
      <c r="P387" s="19">
        <v>12.215999999999999</v>
      </c>
      <c r="Q387" s="19">
        <v>45.22</v>
      </c>
      <c r="R387" s="18">
        <v>6.27</v>
      </c>
      <c r="S387" s="20">
        <v>364.65</v>
      </c>
      <c r="T387" s="18">
        <v>15.63</v>
      </c>
      <c r="U387" s="4">
        <v>29.894939000000001</v>
      </c>
      <c r="V387" s="8">
        <v>90.532554751527016</v>
      </c>
      <c r="W387" s="8">
        <v>91.610647679348872</v>
      </c>
      <c r="X387" s="8">
        <v>97.647058823529406</v>
      </c>
      <c r="Y387" s="8">
        <v>115.78947368421053</v>
      </c>
      <c r="Z387" s="8">
        <v>87.333333333333343</v>
      </c>
      <c r="AA387" s="8">
        <v>81.439999999999984</v>
      </c>
      <c r="AB387" s="9">
        <v>71.285660265778205</v>
      </c>
      <c r="AC387" s="9">
        <v>25.421537754334267</v>
      </c>
      <c r="AD387" s="3">
        <v>29.778249095585085</v>
      </c>
      <c r="AE387" s="3">
        <v>44.800213150080651</v>
      </c>
    </row>
    <row r="388" spans="1:31" ht="13" x14ac:dyDescent="0.3">
      <c r="A388" s="13">
        <v>2016</v>
      </c>
      <c r="B388" s="13" t="s">
        <v>630</v>
      </c>
      <c r="C388" s="2" t="s">
        <v>157</v>
      </c>
      <c r="D388" s="2" t="str">
        <f t="shared" si="10"/>
        <v>M2</v>
      </c>
      <c r="E388" s="2" t="str">
        <f t="shared" si="11"/>
        <v>C08b_M2_09</v>
      </c>
      <c r="F388" s="21" t="s">
        <v>597</v>
      </c>
      <c r="G388" s="15">
        <v>2009</v>
      </c>
      <c r="H388" s="2" t="s">
        <v>683</v>
      </c>
      <c r="I388" s="16">
        <v>2.41</v>
      </c>
      <c r="J388" s="17">
        <v>0.151</v>
      </c>
      <c r="K388" s="18">
        <v>0.81</v>
      </c>
      <c r="L388" s="31">
        <v>0.68</v>
      </c>
      <c r="M388" s="18">
        <v>0.2</v>
      </c>
      <c r="N388" s="18">
        <v>0.50900000000000001</v>
      </c>
      <c r="O388" s="31">
        <v>0.19</v>
      </c>
      <c r="P388" s="19">
        <v>11.826000000000001</v>
      </c>
      <c r="Q388" s="19">
        <v>43.15</v>
      </c>
      <c r="R388" s="18">
        <v>5.93</v>
      </c>
      <c r="S388" s="20">
        <v>280.69</v>
      </c>
      <c r="T388" s="18">
        <v>16.64</v>
      </c>
      <c r="U388" s="4">
        <v>29.894939000000001</v>
      </c>
      <c r="V388" s="8">
        <v>90.909773729658397</v>
      </c>
      <c r="W388" s="8">
        <v>89.826024672608298</v>
      </c>
      <c r="X388" s="8">
        <v>95.294117647058826</v>
      </c>
      <c r="Y388" s="8">
        <v>105.26315789473684</v>
      </c>
      <c r="Z388" s="8">
        <v>84.833333333333343</v>
      </c>
      <c r="AA388" s="8">
        <v>78.84</v>
      </c>
      <c r="AB388" s="9">
        <v>71.122712840413385</v>
      </c>
      <c r="AC388" s="9">
        <v>23.163436716575895</v>
      </c>
      <c r="AD388" s="3">
        <v>29.127281152017577</v>
      </c>
      <c r="AE388" s="3">
        <v>47.709282131406525</v>
      </c>
    </row>
    <row r="389" spans="1:31" ht="13" x14ac:dyDescent="0.3">
      <c r="A389" s="13">
        <v>2016</v>
      </c>
      <c r="B389" s="13" t="s">
        <v>630</v>
      </c>
      <c r="C389" s="2" t="s">
        <v>158</v>
      </c>
      <c r="D389" s="2" t="str">
        <f t="shared" si="10"/>
        <v>M1</v>
      </c>
      <c r="E389" s="2" t="str">
        <f t="shared" si="11"/>
        <v>C08c_M1_09</v>
      </c>
      <c r="F389" s="21" t="s">
        <v>598</v>
      </c>
      <c r="G389" s="15">
        <v>2009</v>
      </c>
      <c r="H389" s="2" t="s">
        <v>684</v>
      </c>
      <c r="I389" s="16">
        <v>2.2000000000000002</v>
      </c>
      <c r="J389" s="17">
        <v>0.151</v>
      </c>
      <c r="K389" s="18">
        <v>0.8</v>
      </c>
      <c r="L389" s="31">
        <v>0.63</v>
      </c>
      <c r="M389" s="18">
        <v>0.19</v>
      </c>
      <c r="N389" s="18">
        <v>0.61499999999999999</v>
      </c>
      <c r="O389" s="31">
        <v>0.17899999999999999</v>
      </c>
      <c r="P389" s="19">
        <v>14.44</v>
      </c>
      <c r="Q389" s="19">
        <v>47.64</v>
      </c>
      <c r="R389" s="18">
        <v>5.7</v>
      </c>
      <c r="S389" s="20">
        <v>381.26</v>
      </c>
      <c r="T389" s="18">
        <v>15.92</v>
      </c>
      <c r="U389" s="4">
        <v>24.539750999999999</v>
      </c>
      <c r="V389" s="8">
        <v>82.988175188899788</v>
      </c>
      <c r="W389" s="8">
        <v>89.826024672608298</v>
      </c>
      <c r="X389" s="8">
        <v>94.117647058823536</v>
      </c>
      <c r="Y389" s="8">
        <v>100</v>
      </c>
      <c r="Z389" s="8">
        <v>102.50000000000001</v>
      </c>
      <c r="AA389" s="8">
        <v>96.266666666666666</v>
      </c>
      <c r="AB389" s="9">
        <v>67.54822515567507</v>
      </c>
      <c r="AC389" s="9">
        <v>23.169729944549395</v>
      </c>
      <c r="AD389" s="3">
        <v>30.290000972064039</v>
      </c>
      <c r="AE389" s="3">
        <v>46.540269083386576</v>
      </c>
    </row>
    <row r="390" spans="1:31" ht="13" x14ac:dyDescent="0.3">
      <c r="A390" s="13">
        <v>2016</v>
      </c>
      <c r="B390" s="13" t="s">
        <v>630</v>
      </c>
      <c r="C390" s="2" t="s">
        <v>159</v>
      </c>
      <c r="D390" s="2" t="str">
        <f t="shared" ref="D390:D453" si="12">MID(C390,8,2)</f>
        <v>M2</v>
      </c>
      <c r="E390" s="2" t="str">
        <f t="shared" ref="E390:E453" si="13">CONCATENATE(F390,"_",D390,"_",MID(G390,3,2))</f>
        <v>C08c_M2_09</v>
      </c>
      <c r="F390" s="21" t="s">
        <v>598</v>
      </c>
      <c r="G390" s="15">
        <v>2009</v>
      </c>
      <c r="H390" s="2" t="s">
        <v>684</v>
      </c>
      <c r="I390" s="16">
        <v>2.34</v>
      </c>
      <c r="J390" s="17">
        <v>0.156</v>
      </c>
      <c r="K390" s="18">
        <v>0.83</v>
      </c>
      <c r="L390" s="31">
        <v>0.62</v>
      </c>
      <c r="M390" s="18">
        <v>0.18</v>
      </c>
      <c r="N390" s="18">
        <v>0.57899999999999996</v>
      </c>
      <c r="O390" s="31">
        <v>0.192</v>
      </c>
      <c r="P390" s="19">
        <v>20.206</v>
      </c>
      <c r="Q390" s="19">
        <v>49.73</v>
      </c>
      <c r="R390" s="18">
        <v>6.01</v>
      </c>
      <c r="S390" s="20">
        <v>660.88</v>
      </c>
      <c r="T390" s="18">
        <v>17.14</v>
      </c>
      <c r="U390" s="4">
        <v>24.539750999999999</v>
      </c>
      <c r="V390" s="8">
        <v>88.269240882738842</v>
      </c>
      <c r="W390" s="8">
        <v>92.800396350509246</v>
      </c>
      <c r="X390" s="8">
        <v>97.647058823529406</v>
      </c>
      <c r="Y390" s="8">
        <v>94.73684210526315</v>
      </c>
      <c r="Z390" s="8">
        <v>96.5</v>
      </c>
      <c r="AA390" s="8">
        <v>134.70666666666665</v>
      </c>
      <c r="AB390" s="9">
        <v>66.99276335778201</v>
      </c>
      <c r="AC390" s="9">
        <v>22.132268291017883</v>
      </c>
      <c r="AD390" s="3">
        <v>31.686439578566976</v>
      </c>
      <c r="AE390" s="3">
        <v>46.18129213041513</v>
      </c>
    </row>
    <row r="391" spans="1:31" ht="13" x14ac:dyDescent="0.3">
      <c r="A391" s="13">
        <v>2016</v>
      </c>
      <c r="B391" s="13" t="s">
        <v>630</v>
      </c>
      <c r="C391" s="2" t="s">
        <v>160</v>
      </c>
      <c r="D391" s="2" t="str">
        <f t="shared" si="12"/>
        <v>M1</v>
      </c>
      <c r="E391" s="2" t="str">
        <f t="shared" si="13"/>
        <v>D08a_M1_09</v>
      </c>
      <c r="F391" s="21" t="s">
        <v>599</v>
      </c>
      <c r="G391" s="15">
        <v>2009</v>
      </c>
      <c r="H391" s="2" t="s">
        <v>685</v>
      </c>
      <c r="I391" s="16">
        <v>2.2999999999999998</v>
      </c>
      <c r="J391" s="17">
        <v>0.152</v>
      </c>
      <c r="K391" s="18">
        <v>0.92</v>
      </c>
      <c r="L391" s="31">
        <v>0.68</v>
      </c>
      <c r="M391" s="18">
        <v>0.16</v>
      </c>
      <c r="N391" s="18">
        <v>0.55200000000000005</v>
      </c>
      <c r="O391" s="31">
        <v>0.186</v>
      </c>
      <c r="P391" s="19">
        <v>11.881</v>
      </c>
      <c r="Q391" s="19">
        <v>39.67</v>
      </c>
      <c r="R391" s="18">
        <v>5.47</v>
      </c>
      <c r="S391" s="20">
        <v>325.5</v>
      </c>
      <c r="T391" s="18">
        <v>16.05</v>
      </c>
      <c r="U391" s="4">
        <v>23.705687000000001</v>
      </c>
      <c r="V391" s="8">
        <v>86.760364970213388</v>
      </c>
      <c r="W391" s="8">
        <v>90.420899008188485</v>
      </c>
      <c r="X391" s="8">
        <v>108.23529411764707</v>
      </c>
      <c r="Y391" s="8">
        <v>84.210526315789465</v>
      </c>
      <c r="Z391" s="8">
        <v>92.000000000000014</v>
      </c>
      <c r="AA391" s="8">
        <v>79.206666666666663</v>
      </c>
      <c r="AB391" s="9">
        <v>70.641119157169726</v>
      </c>
      <c r="AC391" s="9">
        <v>18.6570821940089</v>
      </c>
      <c r="AD391" s="3">
        <v>33.30837909342177</v>
      </c>
      <c r="AE391" s="3">
        <v>48.034538712569322</v>
      </c>
    </row>
    <row r="392" spans="1:31" ht="13" x14ac:dyDescent="0.3">
      <c r="A392" s="13">
        <v>2016</v>
      </c>
      <c r="B392" s="13" t="s">
        <v>630</v>
      </c>
      <c r="C392" s="2" t="s">
        <v>161</v>
      </c>
      <c r="D392" s="2" t="str">
        <f t="shared" si="12"/>
        <v>M2</v>
      </c>
      <c r="E392" s="2" t="str">
        <f t="shared" si="13"/>
        <v>D08a_M2_09</v>
      </c>
      <c r="F392" s="21" t="s">
        <v>599</v>
      </c>
      <c r="G392" s="15">
        <v>2009</v>
      </c>
      <c r="H392" s="2" t="s">
        <v>685</v>
      </c>
      <c r="I392" s="16">
        <v>2.44</v>
      </c>
      <c r="J392" s="17">
        <v>0.157</v>
      </c>
      <c r="K392" s="18">
        <v>0.78</v>
      </c>
      <c r="L392" s="31">
        <v>0.65</v>
      </c>
      <c r="M392" s="18">
        <v>0.2</v>
      </c>
      <c r="N392" s="18">
        <v>0.51500000000000001</v>
      </c>
      <c r="O392" s="31">
        <v>0.19700000000000001</v>
      </c>
      <c r="P392" s="19">
        <v>10.38</v>
      </c>
      <c r="Q392" s="19">
        <v>45.25</v>
      </c>
      <c r="R392" s="18">
        <v>6.63</v>
      </c>
      <c r="S392" s="20">
        <v>436.72</v>
      </c>
      <c r="T392" s="18">
        <v>16.89</v>
      </c>
      <c r="U392" s="4">
        <v>23.705687000000001</v>
      </c>
      <c r="V392" s="8">
        <v>92.04143066405247</v>
      </c>
      <c r="W392" s="8">
        <v>93.395270686089432</v>
      </c>
      <c r="X392" s="8">
        <v>91.764705882352942</v>
      </c>
      <c r="Y392" s="8">
        <v>105.26315789473684</v>
      </c>
      <c r="Z392" s="8">
        <v>85.833333333333343</v>
      </c>
      <c r="AA392" s="8">
        <v>69.2</v>
      </c>
      <c r="AB392" s="9">
        <v>68.858443425279447</v>
      </c>
      <c r="AC392" s="9">
        <v>23.925119070950441</v>
      </c>
      <c r="AD392" s="3">
        <v>28.97081042284449</v>
      </c>
      <c r="AE392" s="3">
        <v>47.104070506205083</v>
      </c>
    </row>
    <row r="393" spans="1:31" ht="13" x14ac:dyDescent="0.3">
      <c r="A393" s="13">
        <v>2016</v>
      </c>
      <c r="B393" s="13" t="s">
        <v>630</v>
      </c>
      <c r="C393" s="2" t="s">
        <v>162</v>
      </c>
      <c r="D393" s="2" t="str">
        <f t="shared" si="12"/>
        <v>M1</v>
      </c>
      <c r="E393" s="2" t="str">
        <f t="shared" si="13"/>
        <v>D08b_M1_09</v>
      </c>
      <c r="F393" s="21" t="s">
        <v>600</v>
      </c>
      <c r="G393" s="15">
        <v>2009</v>
      </c>
      <c r="H393" s="2" t="s">
        <v>686</v>
      </c>
      <c r="I393" s="16">
        <v>2.37</v>
      </c>
      <c r="J393" s="17">
        <v>0.152</v>
      </c>
      <c r="K393" s="18">
        <v>0.93</v>
      </c>
      <c r="L393" s="31">
        <v>0.56000000000000005</v>
      </c>
      <c r="M393" s="18">
        <v>0.18</v>
      </c>
      <c r="N393" s="18">
        <v>0.55000000000000004</v>
      </c>
      <c r="O393" s="31">
        <v>0.19600000000000001</v>
      </c>
      <c r="P393" s="19">
        <v>10.491</v>
      </c>
      <c r="Q393" s="19">
        <v>47.11</v>
      </c>
      <c r="R393" s="18">
        <v>5.48</v>
      </c>
      <c r="S393" s="20">
        <v>376.15</v>
      </c>
      <c r="T393" s="18">
        <v>16.96</v>
      </c>
      <c r="U393" s="4">
        <v>24.951972999999999</v>
      </c>
      <c r="V393" s="8">
        <v>89.400897817132943</v>
      </c>
      <c r="W393" s="8">
        <v>90.420899008188485</v>
      </c>
      <c r="X393" s="8">
        <v>109.41176470588236</v>
      </c>
      <c r="Y393" s="8">
        <v>94.73684210526315</v>
      </c>
      <c r="Z393" s="8">
        <v>91.666666666666671</v>
      </c>
      <c r="AA393" s="8">
        <v>69.94</v>
      </c>
      <c r="AB393" s="9">
        <v>66.556296138767351</v>
      </c>
      <c r="AC393" s="9">
        <v>22.277408723281816</v>
      </c>
      <c r="AD393" s="3">
        <v>35.736913891389086</v>
      </c>
      <c r="AE393" s="3">
        <v>41.985677385329097</v>
      </c>
    </row>
    <row r="394" spans="1:31" ht="13" x14ac:dyDescent="0.3">
      <c r="A394" s="13">
        <v>2016</v>
      </c>
      <c r="B394" s="13" t="s">
        <v>630</v>
      </c>
      <c r="C394" s="2" t="s">
        <v>163</v>
      </c>
      <c r="D394" s="2" t="str">
        <f t="shared" si="12"/>
        <v>M2</v>
      </c>
      <c r="E394" s="2" t="str">
        <f t="shared" si="13"/>
        <v>D08b_M2_09</v>
      </c>
      <c r="F394" s="21" t="s">
        <v>600</v>
      </c>
      <c r="G394" s="15">
        <v>2009</v>
      </c>
      <c r="H394" s="2" t="s">
        <v>686</v>
      </c>
      <c r="I394" s="16">
        <v>2.4300000000000002</v>
      </c>
      <c r="J394" s="17">
        <v>0.155</v>
      </c>
      <c r="K394" s="18">
        <v>0.79</v>
      </c>
      <c r="L394" s="31">
        <v>0.63</v>
      </c>
      <c r="M394" s="18">
        <v>0.19</v>
      </c>
      <c r="N394" s="18">
        <v>0.48</v>
      </c>
      <c r="O394" s="31">
        <v>0.188</v>
      </c>
      <c r="P394" s="19">
        <v>11.539</v>
      </c>
      <c r="Q394" s="19">
        <v>47.44</v>
      </c>
      <c r="R394" s="18">
        <v>6.75</v>
      </c>
      <c r="S394" s="20">
        <v>460.31</v>
      </c>
      <c r="T394" s="18">
        <v>16.48</v>
      </c>
      <c r="U394" s="4">
        <v>24.951972999999999</v>
      </c>
      <c r="V394" s="8">
        <v>91.664211685921117</v>
      </c>
      <c r="W394" s="8">
        <v>92.205522014929059</v>
      </c>
      <c r="X394" s="8">
        <v>92.941176470588232</v>
      </c>
      <c r="Y394" s="8">
        <v>100</v>
      </c>
      <c r="Z394" s="8">
        <v>80</v>
      </c>
      <c r="AA394" s="8">
        <v>76.926666666666662</v>
      </c>
      <c r="AB394" s="9">
        <v>67.292470679971757</v>
      </c>
      <c r="AC394" s="9">
        <v>23.257789753830842</v>
      </c>
      <c r="AD394" s="3">
        <v>30.025058340704007</v>
      </c>
      <c r="AE394" s="3">
        <v>46.717151905465144</v>
      </c>
    </row>
    <row r="395" spans="1:31" ht="13" x14ac:dyDescent="0.3">
      <c r="A395" s="13">
        <v>2016</v>
      </c>
      <c r="B395" s="13" t="s">
        <v>630</v>
      </c>
      <c r="C395" s="2" t="s">
        <v>164</v>
      </c>
      <c r="D395" s="2" t="str">
        <f t="shared" si="12"/>
        <v>M1</v>
      </c>
      <c r="E395" s="2" t="str">
        <f t="shared" si="13"/>
        <v>D08c_M1_09</v>
      </c>
      <c r="F395" s="21" t="s">
        <v>601</v>
      </c>
      <c r="G395" s="15">
        <v>2009</v>
      </c>
      <c r="H395" s="2" t="s">
        <v>687</v>
      </c>
      <c r="I395" s="16">
        <v>2.39</v>
      </c>
      <c r="J395" s="17">
        <v>0.154</v>
      </c>
      <c r="K395" s="18">
        <v>0.8</v>
      </c>
      <c r="L395" s="31">
        <v>0.56999999999999995</v>
      </c>
      <c r="M395" s="18">
        <v>0.21</v>
      </c>
      <c r="N395" s="18">
        <v>0.46800000000000003</v>
      </c>
      <c r="O395" s="31">
        <v>0.19</v>
      </c>
      <c r="P395" s="19">
        <v>10.999000000000001</v>
      </c>
      <c r="Q395" s="19">
        <v>53.74</v>
      </c>
      <c r="R395" s="18">
        <v>5.76</v>
      </c>
      <c r="S395" s="20">
        <v>495.16</v>
      </c>
      <c r="T395" s="18">
        <v>16.13</v>
      </c>
      <c r="U395" s="4">
        <v>21.320881</v>
      </c>
      <c r="V395" s="8">
        <v>90.155335773395663</v>
      </c>
      <c r="W395" s="8">
        <v>91.610647679348872</v>
      </c>
      <c r="X395" s="8">
        <v>94.117647058823536</v>
      </c>
      <c r="Y395" s="8">
        <v>110.52631578947367</v>
      </c>
      <c r="Z395" s="8">
        <v>78</v>
      </c>
      <c r="AA395" s="8">
        <v>73.326666666666668</v>
      </c>
      <c r="AB395" s="9">
        <v>66.201659637617283</v>
      </c>
      <c r="AC395" s="9">
        <v>26.12953799585258</v>
      </c>
      <c r="AD395" s="3">
        <v>30.906110463490471</v>
      </c>
      <c r="AE395" s="3">
        <v>42.964351540656949</v>
      </c>
    </row>
    <row r="396" spans="1:31" ht="13" x14ac:dyDescent="0.3">
      <c r="A396" s="13">
        <v>2016</v>
      </c>
      <c r="B396" s="13" t="s">
        <v>630</v>
      </c>
      <c r="C396" s="2" t="s">
        <v>165</v>
      </c>
      <c r="D396" s="2" t="str">
        <f t="shared" si="12"/>
        <v>M2</v>
      </c>
      <c r="E396" s="2" t="str">
        <f t="shared" si="13"/>
        <v>D08c_M2_09</v>
      </c>
      <c r="F396" s="21" t="s">
        <v>601</v>
      </c>
      <c r="G396" s="15">
        <v>2009</v>
      </c>
      <c r="H396" s="2" t="s">
        <v>687</v>
      </c>
      <c r="I396" s="16">
        <v>2.29</v>
      </c>
      <c r="J396" s="17">
        <v>0.14799999999999999</v>
      </c>
      <c r="K396" s="18">
        <v>0.82</v>
      </c>
      <c r="L396" s="31">
        <v>0.59</v>
      </c>
      <c r="M396" s="18">
        <v>0.2</v>
      </c>
      <c r="N396" s="18">
        <v>0.53100000000000003</v>
      </c>
      <c r="O396" s="31">
        <v>0.18</v>
      </c>
      <c r="P396" s="19">
        <v>10.782999999999999</v>
      </c>
      <c r="Q396" s="19">
        <v>40.56</v>
      </c>
      <c r="R396" s="18">
        <v>6.27</v>
      </c>
      <c r="S396" s="20">
        <v>348.36</v>
      </c>
      <c r="T396" s="18">
        <v>16.86</v>
      </c>
      <c r="U396" s="4">
        <v>21.320881</v>
      </c>
      <c r="V396" s="8">
        <v>86.383145992082035</v>
      </c>
      <c r="W396" s="8">
        <v>88.041401665867738</v>
      </c>
      <c r="X396" s="8">
        <v>96.470588235294116</v>
      </c>
      <c r="Y396" s="8">
        <v>105.26315789473684</v>
      </c>
      <c r="Z396" s="8">
        <v>88.500000000000014</v>
      </c>
      <c r="AA396" s="8">
        <v>71.88666666666667</v>
      </c>
      <c r="AB396" s="9">
        <v>66.88744935204484</v>
      </c>
      <c r="AC396" s="9">
        <v>24.630128281902419</v>
      </c>
      <c r="AD396" s="3">
        <v>31.353964324895422</v>
      </c>
      <c r="AE396" s="3">
        <v>44.015907393202163</v>
      </c>
    </row>
    <row r="397" spans="1:31" ht="13" x14ac:dyDescent="0.3">
      <c r="A397" s="13">
        <v>2016</v>
      </c>
      <c r="B397" s="13" t="s">
        <v>630</v>
      </c>
      <c r="C397" s="2" t="s">
        <v>166</v>
      </c>
      <c r="D397" s="2" t="str">
        <f t="shared" si="12"/>
        <v>M1</v>
      </c>
      <c r="E397" s="2" t="str">
        <f t="shared" si="13"/>
        <v>E08a_M1_09</v>
      </c>
      <c r="F397" s="21" t="s">
        <v>602</v>
      </c>
      <c r="G397" s="15">
        <v>2009</v>
      </c>
      <c r="H397" s="2" t="s">
        <v>689</v>
      </c>
      <c r="I397" s="16">
        <v>2.39</v>
      </c>
      <c r="J397" s="17">
        <v>0.151</v>
      </c>
      <c r="K397" s="18">
        <v>0.77</v>
      </c>
      <c r="L397" s="31">
        <v>0.59</v>
      </c>
      <c r="M397" s="18">
        <v>0.23</v>
      </c>
      <c r="N397" s="18">
        <v>0.46899999999999997</v>
      </c>
      <c r="O397" s="31">
        <v>0.17699999999999999</v>
      </c>
      <c r="P397" s="19">
        <v>11.493</v>
      </c>
      <c r="Q397" s="19">
        <v>59.76</v>
      </c>
      <c r="R397" s="18">
        <v>6.69</v>
      </c>
      <c r="S397" s="20">
        <v>470.63</v>
      </c>
      <c r="T397" s="18">
        <v>16.53</v>
      </c>
      <c r="U397" s="4">
        <v>22.280225999999999</v>
      </c>
      <c r="V397" s="8">
        <v>90.155335773395663</v>
      </c>
      <c r="W397" s="8">
        <v>89.826024672608298</v>
      </c>
      <c r="X397" s="8">
        <v>90.588235294117652</v>
      </c>
      <c r="Y397" s="8">
        <v>121.05263157894737</v>
      </c>
      <c r="Z397" s="8">
        <v>78.166666666666657</v>
      </c>
      <c r="AA397" s="8">
        <v>76.62</v>
      </c>
      <c r="AB397" s="9">
        <v>68.079846660513397</v>
      </c>
      <c r="AC397" s="9">
        <v>27.828550145479213</v>
      </c>
      <c r="AD397" s="3">
        <v>28.926467369054887</v>
      </c>
      <c r="AE397" s="3">
        <v>43.244982485465897</v>
      </c>
    </row>
    <row r="398" spans="1:31" ht="13" x14ac:dyDescent="0.3">
      <c r="A398" s="13">
        <v>2016</v>
      </c>
      <c r="B398" s="13" t="s">
        <v>630</v>
      </c>
      <c r="C398" s="2" t="s">
        <v>167</v>
      </c>
      <c r="D398" s="2" t="str">
        <f t="shared" si="12"/>
        <v>M2</v>
      </c>
      <c r="E398" s="2" t="str">
        <f t="shared" si="13"/>
        <v>E08a_M2_09</v>
      </c>
      <c r="F398" s="21" t="s">
        <v>602</v>
      </c>
      <c r="G398" s="15">
        <v>2009</v>
      </c>
      <c r="H398" s="2" t="s">
        <v>689</v>
      </c>
      <c r="I398" s="16">
        <v>2.4</v>
      </c>
      <c r="J398" s="17">
        <v>0.15</v>
      </c>
      <c r="K398" s="18">
        <v>0.77</v>
      </c>
      <c r="L398" s="31">
        <v>0.65</v>
      </c>
      <c r="M398" s="18">
        <v>0.15</v>
      </c>
      <c r="N398" s="18">
        <v>0.48599999999999999</v>
      </c>
      <c r="O398" s="31">
        <v>0.20200000000000001</v>
      </c>
      <c r="P398" s="19">
        <v>12.868</v>
      </c>
      <c r="Q398" s="19">
        <v>51.59</v>
      </c>
      <c r="R398" s="18">
        <v>5.66</v>
      </c>
      <c r="S398" s="20">
        <v>358.9</v>
      </c>
      <c r="T398" s="18">
        <v>16.010000000000002</v>
      </c>
      <c r="U398" s="4">
        <v>22.280225999999999</v>
      </c>
      <c r="V398" s="8">
        <v>90.532554751527016</v>
      </c>
      <c r="W398" s="8">
        <v>89.231150337028112</v>
      </c>
      <c r="X398" s="8">
        <v>90.588235294117652</v>
      </c>
      <c r="Y398" s="8">
        <v>78.94736842105263</v>
      </c>
      <c r="Z398" s="8">
        <v>81</v>
      </c>
      <c r="AA398" s="8">
        <v>85.786666666666662</v>
      </c>
      <c r="AB398" s="9">
        <v>64.484072804600828</v>
      </c>
      <c r="AC398" s="9">
        <v>19.161085672064274</v>
      </c>
      <c r="AD398" s="3">
        <v>30.539470868767676</v>
      </c>
      <c r="AE398" s="3">
        <v>50.299443459168067</v>
      </c>
    </row>
    <row r="399" spans="1:31" ht="13" x14ac:dyDescent="0.3">
      <c r="A399" s="13">
        <v>2016</v>
      </c>
      <c r="B399" s="13" t="s">
        <v>630</v>
      </c>
      <c r="C399" s="2" t="s">
        <v>168</v>
      </c>
      <c r="D399" s="2" t="str">
        <f t="shared" si="12"/>
        <v>M1</v>
      </c>
      <c r="E399" s="2" t="str">
        <f t="shared" si="13"/>
        <v>E08b_M1_09</v>
      </c>
      <c r="F399" s="21" t="s">
        <v>603</v>
      </c>
      <c r="G399" s="15">
        <v>2009</v>
      </c>
      <c r="H399" s="2" t="s">
        <v>691</v>
      </c>
      <c r="I399" s="16">
        <v>2.35</v>
      </c>
      <c r="J399" s="17">
        <v>0.151</v>
      </c>
      <c r="K399" s="18">
        <v>0.86</v>
      </c>
      <c r="L399" s="31">
        <v>0.6</v>
      </c>
      <c r="M399" s="18">
        <v>0.18</v>
      </c>
      <c r="N399" s="18">
        <v>0.52700000000000002</v>
      </c>
      <c r="O399" s="31">
        <v>0.17199999999999999</v>
      </c>
      <c r="P399" s="19">
        <v>10.442</v>
      </c>
      <c r="Q399" s="19">
        <v>48.02</v>
      </c>
      <c r="R399" s="18">
        <v>6.46</v>
      </c>
      <c r="S399" s="20">
        <v>327.18</v>
      </c>
      <c r="T399" s="18">
        <v>15.55</v>
      </c>
      <c r="U399" s="4">
        <v>23.232389999999999</v>
      </c>
      <c r="V399" s="8">
        <v>88.646459860870209</v>
      </c>
      <c r="W399" s="8">
        <v>89.826024672608298</v>
      </c>
      <c r="X399" s="8">
        <v>101.17647058823529</v>
      </c>
      <c r="Y399" s="8">
        <v>94.73684210526315</v>
      </c>
      <c r="Z399" s="8">
        <v>87.833333333333343</v>
      </c>
      <c r="AA399" s="8">
        <v>69.613333333333344</v>
      </c>
      <c r="AB399" s="9">
        <v>66.762022792876024</v>
      </c>
      <c r="AC399" s="9">
        <v>22.208761061525511</v>
      </c>
      <c r="AD399" s="3">
        <v>32.945204459612242</v>
      </c>
      <c r="AE399" s="3">
        <v>44.846034478862229</v>
      </c>
    </row>
    <row r="400" spans="1:31" ht="13" x14ac:dyDescent="0.3">
      <c r="A400" s="13">
        <v>2016</v>
      </c>
      <c r="B400" s="13" t="s">
        <v>630</v>
      </c>
      <c r="C400" s="2" t="s">
        <v>169</v>
      </c>
      <c r="D400" s="2" t="str">
        <f t="shared" si="12"/>
        <v>M2</v>
      </c>
      <c r="E400" s="2" t="str">
        <f t="shared" si="13"/>
        <v>E08b_M2_09</v>
      </c>
      <c r="F400" s="21" t="s">
        <v>603</v>
      </c>
      <c r="G400" s="15">
        <v>2009</v>
      </c>
      <c r="H400" s="2" t="s">
        <v>691</v>
      </c>
      <c r="I400" s="16">
        <v>2.2999999999999998</v>
      </c>
      <c r="J400" s="17">
        <v>0.15</v>
      </c>
      <c r="K400" s="18">
        <v>0.89</v>
      </c>
      <c r="L400" s="31">
        <v>0.5</v>
      </c>
      <c r="M400" s="18">
        <v>0.16</v>
      </c>
      <c r="N400" s="18">
        <v>0.46200000000000002</v>
      </c>
      <c r="O400" s="31">
        <v>0.17699999999999999</v>
      </c>
      <c r="P400" s="19">
        <v>14.367000000000001</v>
      </c>
      <c r="Q400" s="19">
        <v>64.55</v>
      </c>
      <c r="R400" s="18">
        <v>5</v>
      </c>
      <c r="S400" s="20">
        <v>574.44000000000005</v>
      </c>
      <c r="T400" s="18">
        <v>15.12</v>
      </c>
      <c r="U400" s="4">
        <v>23.232389999999999</v>
      </c>
      <c r="V400" s="8">
        <v>86.760364970213388</v>
      </c>
      <c r="W400" s="8">
        <v>89.231150337028112</v>
      </c>
      <c r="X400" s="8">
        <v>104.70588235294119</v>
      </c>
      <c r="Y400" s="8">
        <v>84.210526315789465</v>
      </c>
      <c r="Z400" s="8">
        <v>77</v>
      </c>
      <c r="AA400" s="8">
        <v>95.780000000000015</v>
      </c>
      <c r="AB400" s="9">
        <v>60.891819801916036</v>
      </c>
      <c r="AC400" s="9">
        <v>21.644240074930739</v>
      </c>
      <c r="AD400" s="3">
        <v>37.381290970843459</v>
      </c>
      <c r="AE400" s="3">
        <v>40.974468954225799</v>
      </c>
    </row>
    <row r="401" spans="1:31" ht="13" x14ac:dyDescent="0.3">
      <c r="A401" s="13">
        <v>2016</v>
      </c>
      <c r="B401" s="13" t="s">
        <v>630</v>
      </c>
      <c r="C401" s="2" t="s">
        <v>170</v>
      </c>
      <c r="D401" s="2" t="str">
        <f t="shared" si="12"/>
        <v>M1</v>
      </c>
      <c r="E401" s="2" t="str">
        <f t="shared" si="13"/>
        <v>E08c_M1_09</v>
      </c>
      <c r="F401" s="21" t="s">
        <v>604</v>
      </c>
      <c r="G401" s="15">
        <v>2009</v>
      </c>
      <c r="H401" s="2" t="s">
        <v>710</v>
      </c>
      <c r="I401" s="16">
        <v>2.37</v>
      </c>
      <c r="J401" s="17">
        <v>0.151</v>
      </c>
      <c r="K401" s="18">
        <v>0.93</v>
      </c>
      <c r="L401" s="31">
        <v>0.61</v>
      </c>
      <c r="M401" s="18">
        <v>0.2</v>
      </c>
      <c r="N401" s="18">
        <v>0.50700000000000001</v>
      </c>
      <c r="O401" s="31">
        <v>0.182</v>
      </c>
      <c r="P401" s="19">
        <v>13.734</v>
      </c>
      <c r="Q401" s="19">
        <v>63.98</v>
      </c>
      <c r="R401" s="18">
        <v>6.03</v>
      </c>
      <c r="S401" s="20">
        <v>562.48</v>
      </c>
      <c r="T401" s="18">
        <v>16.09</v>
      </c>
      <c r="U401" s="4">
        <v>23.172619999999998</v>
      </c>
      <c r="V401" s="8">
        <v>89.400897817132943</v>
      </c>
      <c r="W401" s="8">
        <v>89.826024672608298</v>
      </c>
      <c r="X401" s="8">
        <v>109.41176470588236</v>
      </c>
      <c r="Y401" s="8">
        <v>105.26315789473684</v>
      </c>
      <c r="Z401" s="8">
        <v>84.500000000000014</v>
      </c>
      <c r="AA401" s="8">
        <v>91.56</v>
      </c>
      <c r="AB401" s="9">
        <v>70.698752576797389</v>
      </c>
      <c r="AC401" s="9">
        <v>23.30234124287492</v>
      </c>
      <c r="AD401" s="3">
        <v>33.642978657328186</v>
      </c>
      <c r="AE401" s="3">
        <v>43.05468009979689</v>
      </c>
    </row>
    <row r="402" spans="1:31" ht="13" x14ac:dyDescent="0.3">
      <c r="A402" s="13">
        <v>2016</v>
      </c>
      <c r="B402" s="13" t="s">
        <v>630</v>
      </c>
      <c r="C402" s="2" t="s">
        <v>171</v>
      </c>
      <c r="D402" s="2" t="str">
        <f t="shared" si="12"/>
        <v>M2</v>
      </c>
      <c r="E402" s="2" t="str">
        <f t="shared" si="13"/>
        <v>E08c_M2_09</v>
      </c>
      <c r="F402" s="21" t="s">
        <v>604</v>
      </c>
      <c r="G402" s="15">
        <v>2009</v>
      </c>
      <c r="H402" s="2" t="s">
        <v>710</v>
      </c>
      <c r="I402" s="16">
        <v>2.35</v>
      </c>
      <c r="J402" s="17">
        <v>0.152</v>
      </c>
      <c r="K402" s="18">
        <v>0.95</v>
      </c>
      <c r="L402" s="31">
        <v>0.48</v>
      </c>
      <c r="M402" s="18">
        <v>0.16</v>
      </c>
      <c r="N402" s="18">
        <v>0.42099999999999999</v>
      </c>
      <c r="O402" s="31">
        <v>0.18</v>
      </c>
      <c r="P402" s="19">
        <v>13.346</v>
      </c>
      <c r="Q402" s="19">
        <v>56.28</v>
      </c>
      <c r="R402" s="18">
        <v>5.0599999999999996</v>
      </c>
      <c r="S402" s="20">
        <v>686.41</v>
      </c>
      <c r="T402" s="18">
        <v>14.97</v>
      </c>
      <c r="U402" s="4">
        <v>23.172619999999998</v>
      </c>
      <c r="V402" s="8">
        <v>88.646459860870209</v>
      </c>
      <c r="W402" s="8">
        <v>90.420899008188485</v>
      </c>
      <c r="X402" s="8">
        <v>111.76470588235294</v>
      </c>
      <c r="Y402" s="8">
        <v>84.210526315789465</v>
      </c>
      <c r="Z402" s="8">
        <v>70.166666666666671</v>
      </c>
      <c r="AA402" s="8">
        <v>88.973333333333343</v>
      </c>
      <c r="AB402" s="9">
        <v>61.428342664120009</v>
      </c>
      <c r="AC402" s="9">
        <v>21.455196562903602</v>
      </c>
      <c r="AD402" s="3">
        <v>39.552874354214708</v>
      </c>
      <c r="AE402" s="3">
        <v>38.991929082881697</v>
      </c>
    </row>
    <row r="403" spans="1:31" ht="13" x14ac:dyDescent="0.3">
      <c r="A403" s="13">
        <v>2016</v>
      </c>
      <c r="B403" s="13" t="s">
        <v>630</v>
      </c>
      <c r="C403" s="2" t="s">
        <v>172</v>
      </c>
      <c r="D403" s="2" t="str">
        <f t="shared" si="12"/>
        <v>M1</v>
      </c>
      <c r="E403" s="2" t="str">
        <f t="shared" si="13"/>
        <v>F08a_M1_09</v>
      </c>
      <c r="F403" s="21" t="s">
        <v>605</v>
      </c>
      <c r="G403" s="15">
        <v>2009</v>
      </c>
      <c r="H403" s="2" t="s">
        <v>693</v>
      </c>
      <c r="I403" s="16">
        <v>2.35</v>
      </c>
      <c r="J403" s="17">
        <v>0.151</v>
      </c>
      <c r="K403" s="18">
        <v>0.99</v>
      </c>
      <c r="L403" s="31">
        <v>0.52</v>
      </c>
      <c r="M403" s="18">
        <v>0.15</v>
      </c>
      <c r="N403" s="18">
        <v>0.47399999999999998</v>
      </c>
      <c r="O403" s="31">
        <v>0.17899999999999999</v>
      </c>
      <c r="P403" s="19">
        <v>14.612</v>
      </c>
      <c r="Q403" s="19">
        <v>54.4</v>
      </c>
      <c r="R403" s="18">
        <v>6.44</v>
      </c>
      <c r="S403" s="20">
        <v>654.78</v>
      </c>
      <c r="T403" s="18">
        <v>20.399999999999999</v>
      </c>
      <c r="U403" s="4">
        <v>23.241741000000001</v>
      </c>
      <c r="V403" s="8">
        <v>88.646459860870209</v>
      </c>
      <c r="W403" s="8">
        <v>89.826024672608298</v>
      </c>
      <c r="X403" s="8">
        <v>116.47058823529413</v>
      </c>
      <c r="Y403" s="8">
        <v>78.94736842105263</v>
      </c>
      <c r="Z403" s="8">
        <v>79</v>
      </c>
      <c r="AA403" s="8">
        <v>97.413333333333327</v>
      </c>
      <c r="AB403" s="9">
        <v>63.623645321970194</v>
      </c>
      <c r="AC403" s="9">
        <v>19.420214563938551</v>
      </c>
      <c r="AD403" s="3">
        <v>39.796042755013104</v>
      </c>
      <c r="AE403" s="3">
        <v>40.783742681048338</v>
      </c>
    </row>
    <row r="404" spans="1:31" ht="13" x14ac:dyDescent="0.3">
      <c r="A404" s="13">
        <v>2016</v>
      </c>
      <c r="B404" s="13" t="s">
        <v>630</v>
      </c>
      <c r="C404" s="2" t="s">
        <v>173</v>
      </c>
      <c r="D404" s="2" t="str">
        <f t="shared" si="12"/>
        <v>M2</v>
      </c>
      <c r="E404" s="2" t="str">
        <f t="shared" si="13"/>
        <v>F08a_M2_09</v>
      </c>
      <c r="F404" s="21" t="s">
        <v>605</v>
      </c>
      <c r="G404" s="15">
        <v>2009</v>
      </c>
      <c r="H404" s="2" t="s">
        <v>693</v>
      </c>
      <c r="I404" s="16">
        <v>2.38</v>
      </c>
      <c r="J404" s="17">
        <v>0.14899999999999999</v>
      </c>
      <c r="K404" s="18">
        <v>0.89</v>
      </c>
      <c r="L404" s="31">
        <v>0.59</v>
      </c>
      <c r="M404" s="18">
        <v>0.18</v>
      </c>
      <c r="N404" s="18">
        <v>0.52100000000000002</v>
      </c>
      <c r="O404" s="31">
        <v>0.17599999999999999</v>
      </c>
      <c r="P404" s="19">
        <v>14.801</v>
      </c>
      <c r="Q404" s="19">
        <v>47.45</v>
      </c>
      <c r="R404" s="18">
        <v>6.04</v>
      </c>
      <c r="S404" s="20">
        <v>579.64</v>
      </c>
      <c r="T404" s="18">
        <v>19.05</v>
      </c>
      <c r="U404" s="4">
        <v>23.241741000000001</v>
      </c>
      <c r="V404" s="8">
        <v>89.778116795264296</v>
      </c>
      <c r="W404" s="8">
        <v>88.636276001447925</v>
      </c>
      <c r="X404" s="8">
        <v>104.70588235294119</v>
      </c>
      <c r="Y404" s="8">
        <v>94.73684210526315</v>
      </c>
      <c r="Z404" s="8">
        <v>86.833333333333343</v>
      </c>
      <c r="AA404" s="8">
        <v>98.673333333333332</v>
      </c>
      <c r="AB404" s="9">
        <v>67.030284223978001</v>
      </c>
      <c r="AC404" s="9">
        <v>22.119879534401754</v>
      </c>
      <c r="AD404" s="3">
        <v>33.958006595253934</v>
      </c>
      <c r="AE404" s="3">
        <v>43.922113870344312</v>
      </c>
    </row>
    <row r="405" spans="1:31" ht="13" x14ac:dyDescent="0.3">
      <c r="A405" s="13">
        <v>2016</v>
      </c>
      <c r="B405" s="13" t="s">
        <v>630</v>
      </c>
      <c r="C405" s="2" t="s">
        <v>174</v>
      </c>
      <c r="D405" s="2" t="str">
        <f t="shared" si="12"/>
        <v>M1</v>
      </c>
      <c r="E405" s="2" t="str">
        <f t="shared" si="13"/>
        <v>F08b_M1_09</v>
      </c>
      <c r="F405" s="21" t="s">
        <v>606</v>
      </c>
      <c r="G405" s="15">
        <v>2009</v>
      </c>
      <c r="H405" s="2" t="s">
        <v>695</v>
      </c>
      <c r="I405" s="16">
        <v>2.4</v>
      </c>
      <c r="J405" s="17">
        <v>0.153</v>
      </c>
      <c r="K405" s="18">
        <v>0.89</v>
      </c>
      <c r="L405" s="31">
        <v>0.63</v>
      </c>
      <c r="M405" s="18">
        <v>0.18</v>
      </c>
      <c r="N405" s="18">
        <v>0.52300000000000002</v>
      </c>
      <c r="O405" s="31">
        <v>0.191</v>
      </c>
      <c r="P405" s="19">
        <v>15.222</v>
      </c>
      <c r="Q405" s="19">
        <v>55.05</v>
      </c>
      <c r="R405" s="18">
        <v>6.65</v>
      </c>
      <c r="S405" s="20">
        <v>637.89</v>
      </c>
      <c r="T405" s="18">
        <v>19.260000000000002</v>
      </c>
      <c r="U405" s="4">
        <v>25.059501999999998</v>
      </c>
      <c r="V405" s="8">
        <v>90.532554751527016</v>
      </c>
      <c r="W405" s="8">
        <v>91.015773343768686</v>
      </c>
      <c r="X405" s="8">
        <v>104.70588235294119</v>
      </c>
      <c r="Y405" s="8">
        <v>94.73684210526315</v>
      </c>
      <c r="Z405" s="8">
        <v>87.166666666666671</v>
      </c>
      <c r="AA405" s="8">
        <v>101.47999999999999</v>
      </c>
      <c r="AB405" s="9">
        <v>69.026292208009949</v>
      </c>
      <c r="AC405" s="9">
        <v>21.480247087921203</v>
      </c>
      <c r="AD405" s="3">
        <v>32.976055368876594</v>
      </c>
      <c r="AE405" s="3">
        <v>45.5436975432022</v>
      </c>
    </row>
    <row r="406" spans="1:31" ht="13" x14ac:dyDescent="0.3">
      <c r="A406" s="13">
        <v>2016</v>
      </c>
      <c r="B406" s="13" t="s">
        <v>630</v>
      </c>
      <c r="C406" s="2" t="s">
        <v>175</v>
      </c>
      <c r="D406" s="2" t="str">
        <f t="shared" si="12"/>
        <v>M2</v>
      </c>
      <c r="E406" s="2" t="str">
        <f t="shared" si="13"/>
        <v>F08b_M2_09</v>
      </c>
      <c r="F406" s="21" t="s">
        <v>606</v>
      </c>
      <c r="G406" s="15">
        <v>2009</v>
      </c>
      <c r="H406" s="2" t="s">
        <v>695</v>
      </c>
      <c r="I406" s="16">
        <v>2.2999999999999998</v>
      </c>
      <c r="J406" s="17">
        <v>0.14499999999999999</v>
      </c>
      <c r="K406" s="18">
        <v>0.81</v>
      </c>
      <c r="L406" s="31">
        <v>0.63</v>
      </c>
      <c r="M406" s="18">
        <v>0.17</v>
      </c>
      <c r="N406" s="18">
        <v>0.45100000000000001</v>
      </c>
      <c r="O406" s="31">
        <v>0.17399999999999999</v>
      </c>
      <c r="P406" s="19">
        <v>12.628</v>
      </c>
      <c r="Q406" s="19">
        <v>42.74</v>
      </c>
      <c r="R406" s="18">
        <v>6.2</v>
      </c>
      <c r="S406" s="20">
        <v>317.58</v>
      </c>
      <c r="T406" s="18">
        <v>18.12</v>
      </c>
      <c r="U406" s="4">
        <v>25.059501999999998</v>
      </c>
      <c r="V406" s="8">
        <v>86.760364970213388</v>
      </c>
      <c r="W406" s="8">
        <v>86.256778659127178</v>
      </c>
      <c r="X406" s="8">
        <v>95.294117647058826</v>
      </c>
      <c r="Y406" s="8">
        <v>89.473684210526315</v>
      </c>
      <c r="Z406" s="8">
        <v>75.166666666666671</v>
      </c>
      <c r="AA406" s="8">
        <v>84.186666666666667</v>
      </c>
      <c r="AB406" s="9">
        <v>66.156533173388297</v>
      </c>
      <c r="AC406" s="9">
        <v>21.166911597702729</v>
      </c>
      <c r="AD406" s="3">
        <v>31.313781932428171</v>
      </c>
      <c r="AE406" s="3">
        <v>47.519306469869093</v>
      </c>
    </row>
    <row r="407" spans="1:31" ht="13" x14ac:dyDescent="0.3">
      <c r="A407" s="13">
        <v>2016</v>
      </c>
      <c r="B407" s="13" t="s">
        <v>630</v>
      </c>
      <c r="C407" s="2" t="s">
        <v>176</v>
      </c>
      <c r="D407" s="2" t="str">
        <f t="shared" si="12"/>
        <v>M1</v>
      </c>
      <c r="E407" s="2" t="str">
        <f t="shared" si="13"/>
        <v>F08c_M1_09</v>
      </c>
      <c r="F407" s="21" t="s">
        <v>607</v>
      </c>
      <c r="G407" s="15">
        <v>2009</v>
      </c>
      <c r="H407" s="2" t="s">
        <v>697</v>
      </c>
      <c r="I407" s="16">
        <v>2.4</v>
      </c>
      <c r="J407" s="17">
        <v>0.14799999999999999</v>
      </c>
      <c r="K407" s="18">
        <v>0.83</v>
      </c>
      <c r="L407" s="31">
        <v>0.73</v>
      </c>
      <c r="M407" s="18">
        <v>0.18</v>
      </c>
      <c r="N407" s="18">
        <v>0.49099999999999999</v>
      </c>
      <c r="O407" s="31">
        <v>0.182</v>
      </c>
      <c r="P407" s="19">
        <v>15.898999999999999</v>
      </c>
      <c r="Q407" s="19">
        <v>55.98</v>
      </c>
      <c r="R407" s="18">
        <v>6.4</v>
      </c>
      <c r="S407" s="20">
        <v>550.25</v>
      </c>
      <c r="T407" s="18">
        <v>18.59</v>
      </c>
      <c r="U407" s="4">
        <v>25.137357000000002</v>
      </c>
      <c r="V407" s="8">
        <v>90.532554751527016</v>
      </c>
      <c r="W407" s="8">
        <v>88.041401665867738</v>
      </c>
      <c r="X407" s="8">
        <v>97.647058823529406</v>
      </c>
      <c r="Y407" s="8">
        <v>94.73684210526315</v>
      </c>
      <c r="Z407" s="8">
        <v>81.833333333333343</v>
      </c>
      <c r="AA407" s="8">
        <v>105.99333333333331</v>
      </c>
      <c r="AB407" s="9">
        <v>72.481785313869821</v>
      </c>
      <c r="AC407" s="9">
        <v>20.456198833548598</v>
      </c>
      <c r="AD407" s="3">
        <v>29.28683584634873</v>
      </c>
      <c r="AE407" s="3">
        <v>50.256965320102687</v>
      </c>
    </row>
    <row r="408" spans="1:31" ht="13" x14ac:dyDescent="0.3">
      <c r="A408" s="13">
        <v>2016</v>
      </c>
      <c r="B408" s="13" t="s">
        <v>630</v>
      </c>
      <c r="C408" s="2" t="s">
        <v>177</v>
      </c>
      <c r="D408" s="2" t="str">
        <f t="shared" si="12"/>
        <v>M2</v>
      </c>
      <c r="E408" s="2" t="str">
        <f t="shared" si="13"/>
        <v>F08c_M2_09</v>
      </c>
      <c r="F408" s="21" t="s">
        <v>607</v>
      </c>
      <c r="G408" s="15">
        <v>2009</v>
      </c>
      <c r="H408" s="2" t="s">
        <v>697</v>
      </c>
      <c r="I408" s="16">
        <v>2.2799999999999998</v>
      </c>
      <c r="J408" s="17">
        <v>0.14299999999999999</v>
      </c>
      <c r="K408" s="18">
        <v>0.76</v>
      </c>
      <c r="L408" s="31">
        <v>0.76</v>
      </c>
      <c r="M408" s="18">
        <v>0.2</v>
      </c>
      <c r="N408" s="18">
        <v>0.56999999999999995</v>
      </c>
      <c r="O408" s="31">
        <v>0.184</v>
      </c>
      <c r="P408" s="19">
        <v>15.118</v>
      </c>
      <c r="Q408" s="19">
        <v>43.82</v>
      </c>
      <c r="R408" s="18">
        <v>5.62</v>
      </c>
      <c r="S408" s="20">
        <v>346.9</v>
      </c>
      <c r="T408" s="18">
        <v>19.77</v>
      </c>
      <c r="U408" s="4">
        <v>25.137357000000002</v>
      </c>
      <c r="V408" s="8">
        <v>86.005927013950668</v>
      </c>
      <c r="W408" s="8">
        <v>85.067029987966791</v>
      </c>
      <c r="X408" s="8">
        <v>89.411764705882362</v>
      </c>
      <c r="Y408" s="8">
        <v>105.26315789473684</v>
      </c>
      <c r="Z408" s="8">
        <v>95</v>
      </c>
      <c r="AA408" s="8">
        <v>100.78666666666666</v>
      </c>
      <c r="AB408" s="9">
        <v>73.835956429960632</v>
      </c>
      <c r="AC408" s="9">
        <v>22.312251884389838</v>
      </c>
      <c r="AD408" s="3">
        <v>26.325033348610539</v>
      </c>
      <c r="AE408" s="3">
        <v>51.362714766999616</v>
      </c>
    </row>
    <row r="409" spans="1:31" ht="13" x14ac:dyDescent="0.3">
      <c r="A409" s="13">
        <v>2016</v>
      </c>
      <c r="B409" s="13" t="s">
        <v>630</v>
      </c>
      <c r="C409" s="2" t="s">
        <v>178</v>
      </c>
      <c r="D409" s="2" t="str">
        <f t="shared" si="12"/>
        <v>M1</v>
      </c>
      <c r="E409" s="2" t="str">
        <f t="shared" si="13"/>
        <v>G08a_M1_09</v>
      </c>
      <c r="F409" s="21" t="s">
        <v>608</v>
      </c>
      <c r="G409" s="15">
        <v>2009</v>
      </c>
      <c r="H409" s="2" t="s">
        <v>699</v>
      </c>
      <c r="I409" s="16">
        <v>2.35</v>
      </c>
      <c r="J409" s="17">
        <v>0.14699999999999999</v>
      </c>
      <c r="K409" s="18">
        <v>0.83</v>
      </c>
      <c r="L409" s="31">
        <v>0.71</v>
      </c>
      <c r="M409" s="18">
        <v>0.2</v>
      </c>
      <c r="N409" s="18">
        <v>0.55100000000000005</v>
      </c>
      <c r="O409" s="31">
        <v>0.186</v>
      </c>
      <c r="P409" s="19">
        <v>12.093999999999999</v>
      </c>
      <c r="Q409" s="19">
        <v>47.32</v>
      </c>
      <c r="R409" s="18">
        <v>6.74</v>
      </c>
      <c r="S409" s="20">
        <v>291.08999999999997</v>
      </c>
      <c r="T409" s="18">
        <v>18.96</v>
      </c>
      <c r="U409" s="4">
        <v>25.356560000000002</v>
      </c>
      <c r="V409" s="8">
        <v>88.646459860870209</v>
      </c>
      <c r="W409" s="8">
        <v>87.446527330287552</v>
      </c>
      <c r="X409" s="8">
        <v>97.647058823529406</v>
      </c>
      <c r="Y409" s="8">
        <v>105.26315789473684</v>
      </c>
      <c r="Z409" s="8">
        <v>91.833333333333343</v>
      </c>
      <c r="AA409" s="8">
        <v>80.626666666666651</v>
      </c>
      <c r="AB409" s="9">
        <v>73.131227779843968</v>
      </c>
      <c r="AC409" s="9">
        <v>22.527263769584565</v>
      </c>
      <c r="AD409" s="3">
        <v>29.026753861264442</v>
      </c>
      <c r="AE409" s="3">
        <v>48.445982369151004</v>
      </c>
    </row>
    <row r="410" spans="1:31" ht="13" x14ac:dyDescent="0.3">
      <c r="A410" s="13">
        <v>2016</v>
      </c>
      <c r="B410" s="13" t="s">
        <v>630</v>
      </c>
      <c r="C410" s="2" t="s">
        <v>179</v>
      </c>
      <c r="D410" s="2" t="str">
        <f t="shared" si="12"/>
        <v>M2</v>
      </c>
      <c r="E410" s="2" t="str">
        <f t="shared" si="13"/>
        <v>G08a_M2_09</v>
      </c>
      <c r="F410" s="21" t="s">
        <v>608</v>
      </c>
      <c r="G410" s="15">
        <v>2009</v>
      </c>
      <c r="H410" s="2" t="s">
        <v>699</v>
      </c>
      <c r="I410" s="16">
        <v>2.44</v>
      </c>
      <c r="J410" s="17">
        <v>0.14799999999999999</v>
      </c>
      <c r="K410" s="18">
        <v>0.76</v>
      </c>
      <c r="L410" s="31">
        <v>0.72</v>
      </c>
      <c r="M410" s="18">
        <v>0.19</v>
      </c>
      <c r="N410" s="18">
        <v>0.55400000000000005</v>
      </c>
      <c r="O410" s="31">
        <v>0.19700000000000001</v>
      </c>
      <c r="P410" s="19">
        <v>14.182</v>
      </c>
      <c r="Q410" s="19">
        <v>50.71</v>
      </c>
      <c r="R410" s="18">
        <v>6.15</v>
      </c>
      <c r="S410" s="20">
        <v>403.14</v>
      </c>
      <c r="T410" s="18">
        <v>18.8</v>
      </c>
      <c r="U410" s="4">
        <v>25.356560000000002</v>
      </c>
      <c r="V410" s="8">
        <v>92.04143066405247</v>
      </c>
      <c r="W410" s="8">
        <v>88.041401665867738</v>
      </c>
      <c r="X410" s="8">
        <v>89.411764705882362</v>
      </c>
      <c r="Y410" s="8">
        <v>100</v>
      </c>
      <c r="Z410" s="8">
        <v>92.333333333333343</v>
      </c>
      <c r="AA410" s="8">
        <v>94.546666666666667</v>
      </c>
      <c r="AB410" s="9">
        <v>71.01622521693362</v>
      </c>
      <c r="AC410" s="9">
        <v>22.038261401669406</v>
      </c>
      <c r="AD410" s="3">
        <v>27.370280656395551</v>
      </c>
      <c r="AE410" s="3">
        <v>50.591457941935062</v>
      </c>
    </row>
    <row r="411" spans="1:31" ht="13" x14ac:dyDescent="0.3">
      <c r="A411" s="13">
        <v>2016</v>
      </c>
      <c r="B411" s="13" t="s">
        <v>630</v>
      </c>
      <c r="C411" s="2" t="s">
        <v>180</v>
      </c>
      <c r="D411" s="2" t="str">
        <f t="shared" si="12"/>
        <v>M1</v>
      </c>
      <c r="E411" s="2" t="str">
        <f t="shared" si="13"/>
        <v>G08b_M1_09</v>
      </c>
      <c r="F411" s="21" t="s">
        <v>609</v>
      </c>
      <c r="G411" s="15">
        <v>2009</v>
      </c>
      <c r="H411" s="2" t="s">
        <v>701</v>
      </c>
      <c r="I411" s="16">
        <v>2.44</v>
      </c>
      <c r="J411" s="17">
        <v>0.155</v>
      </c>
      <c r="K411" s="18">
        <v>0.87</v>
      </c>
      <c r="L411" s="31">
        <v>0.72</v>
      </c>
      <c r="M411" s="18">
        <v>0.18</v>
      </c>
      <c r="N411" s="18">
        <v>0.58799999999999997</v>
      </c>
      <c r="O411" s="31">
        <v>0.19900000000000001</v>
      </c>
      <c r="P411" s="19">
        <v>13.153</v>
      </c>
      <c r="Q411" s="19">
        <v>46.91</v>
      </c>
      <c r="R411" s="18">
        <v>6.58</v>
      </c>
      <c r="S411" s="20">
        <v>503.91</v>
      </c>
      <c r="T411" s="18">
        <v>20.78</v>
      </c>
      <c r="U411" s="4">
        <v>26.126512999999999</v>
      </c>
      <c r="V411" s="8">
        <v>92.04143066405247</v>
      </c>
      <c r="W411" s="8">
        <v>92.205522014929059</v>
      </c>
      <c r="X411" s="8">
        <v>102.35294117647058</v>
      </c>
      <c r="Y411" s="8">
        <v>94.73684210526315</v>
      </c>
      <c r="Z411" s="8">
        <v>98</v>
      </c>
      <c r="AA411" s="8">
        <v>87.686666666666667</v>
      </c>
      <c r="AB411" s="9">
        <v>73.005801220675139</v>
      </c>
      <c r="AC411" s="9">
        <v>20.30936976788092</v>
      </c>
      <c r="AD411" s="3">
        <v>30.477905884399647</v>
      </c>
      <c r="AE411" s="3">
        <v>49.212724347719437</v>
      </c>
    </row>
    <row r="412" spans="1:31" ht="13" x14ac:dyDescent="0.3">
      <c r="A412" s="13">
        <v>2016</v>
      </c>
      <c r="B412" s="13" t="s">
        <v>630</v>
      </c>
      <c r="C412" s="2" t="s">
        <v>181</v>
      </c>
      <c r="D412" s="2" t="str">
        <f t="shared" si="12"/>
        <v>M2</v>
      </c>
      <c r="E412" s="2" t="str">
        <f t="shared" si="13"/>
        <v>G08b_M2_09</v>
      </c>
      <c r="F412" s="21" t="s">
        <v>609</v>
      </c>
      <c r="G412" s="15">
        <v>2009</v>
      </c>
      <c r="H412" s="2" t="s">
        <v>701</v>
      </c>
      <c r="I412" s="16">
        <v>2.46</v>
      </c>
      <c r="J412" s="17">
        <v>0.152</v>
      </c>
      <c r="K412" s="18">
        <v>0.76</v>
      </c>
      <c r="L412" s="31">
        <v>0.79</v>
      </c>
      <c r="M412" s="18">
        <v>0.19</v>
      </c>
      <c r="N412" s="18">
        <v>0.54300000000000004</v>
      </c>
      <c r="O412" s="31">
        <v>0.19900000000000001</v>
      </c>
      <c r="P412" s="19">
        <v>13.385999999999999</v>
      </c>
      <c r="Q412" s="19">
        <v>64.400000000000006</v>
      </c>
      <c r="R412" s="18">
        <v>6.25</v>
      </c>
      <c r="S412" s="20">
        <v>492.34</v>
      </c>
      <c r="T412" s="18">
        <v>18.29</v>
      </c>
      <c r="U412" s="4">
        <v>26.126512999999999</v>
      </c>
      <c r="V412" s="8">
        <v>92.79586862031519</v>
      </c>
      <c r="W412" s="8">
        <v>90.420899008188485</v>
      </c>
      <c r="X412" s="8">
        <v>89.411764705882362</v>
      </c>
      <c r="Y412" s="8">
        <v>100</v>
      </c>
      <c r="Z412" s="8">
        <v>90.500000000000014</v>
      </c>
      <c r="AA412" s="8">
        <v>89.24</v>
      </c>
      <c r="AB412" s="9">
        <v>74.509239188989525</v>
      </c>
      <c r="AC412" s="9">
        <v>21.00510154345913</v>
      </c>
      <c r="AD412" s="3">
        <v>26.087154244255125</v>
      </c>
      <c r="AE412" s="3">
        <v>52.907744212285735</v>
      </c>
    </row>
    <row r="413" spans="1:31" ht="13" x14ac:dyDescent="0.3">
      <c r="A413" s="13">
        <v>2016</v>
      </c>
      <c r="B413" s="13" t="s">
        <v>630</v>
      </c>
      <c r="C413" s="2" t="s">
        <v>182</v>
      </c>
      <c r="D413" s="2" t="str">
        <f t="shared" si="12"/>
        <v>M1</v>
      </c>
      <c r="E413" s="2" t="str">
        <f t="shared" si="13"/>
        <v>G08c_M1_09</v>
      </c>
      <c r="F413" s="21" t="s">
        <v>610</v>
      </c>
      <c r="G413" s="15">
        <v>2009</v>
      </c>
      <c r="H413" s="2" t="s">
        <v>703</v>
      </c>
      <c r="I413" s="16">
        <v>2.4500000000000002</v>
      </c>
      <c r="J413" s="17">
        <v>0.153</v>
      </c>
      <c r="K413" s="18">
        <v>0.92</v>
      </c>
      <c r="L413" s="31">
        <v>0.71</v>
      </c>
      <c r="M413" s="18">
        <v>0.22</v>
      </c>
      <c r="N413" s="18">
        <v>0.52300000000000002</v>
      </c>
      <c r="O413" s="31">
        <v>0.19800000000000001</v>
      </c>
      <c r="P413" s="19">
        <v>14.631</v>
      </c>
      <c r="Q413" s="19">
        <v>53.95</v>
      </c>
      <c r="R413" s="18">
        <v>5.83</v>
      </c>
      <c r="S413" s="20">
        <v>265.77</v>
      </c>
      <c r="T413" s="18">
        <v>16.440000000000001</v>
      </c>
      <c r="U413" s="4">
        <v>24.286856</v>
      </c>
      <c r="V413" s="8">
        <v>92.418649642183837</v>
      </c>
      <c r="W413" s="8">
        <v>91.015773343768686</v>
      </c>
      <c r="X413" s="8">
        <v>108.23529411764707</v>
      </c>
      <c r="Y413" s="8">
        <v>115.78947368421053</v>
      </c>
      <c r="Z413" s="8">
        <v>87.166666666666671</v>
      </c>
      <c r="AA413" s="8">
        <v>97.54</v>
      </c>
      <c r="AB413" s="9">
        <v>77.080464519164011</v>
      </c>
      <c r="AC413" s="9">
        <v>23.510381198320015</v>
      </c>
      <c r="AD413" s="3">
        <v>30.525778368727806</v>
      </c>
      <c r="AE413" s="3">
        <v>45.963840432952182</v>
      </c>
    </row>
    <row r="414" spans="1:31" ht="13" x14ac:dyDescent="0.3">
      <c r="A414" s="13">
        <v>2016</v>
      </c>
      <c r="B414" s="13" t="s">
        <v>630</v>
      </c>
      <c r="C414" s="2" t="s">
        <v>183</v>
      </c>
      <c r="D414" s="2" t="str">
        <f t="shared" si="12"/>
        <v>M2</v>
      </c>
      <c r="E414" s="2" t="str">
        <f t="shared" si="13"/>
        <v>G08c_M2_09</v>
      </c>
      <c r="F414" s="21" t="s">
        <v>610</v>
      </c>
      <c r="G414" s="15">
        <v>2009</v>
      </c>
      <c r="H414" s="2" t="s">
        <v>703</v>
      </c>
      <c r="I414" s="16">
        <v>2.36</v>
      </c>
      <c r="J414" s="17">
        <v>0.14699999999999999</v>
      </c>
      <c r="K414" s="18">
        <v>0.84</v>
      </c>
      <c r="L414" s="31">
        <v>0.65</v>
      </c>
      <c r="M414" s="18">
        <v>0.19</v>
      </c>
      <c r="N414" s="18">
        <v>0.54600000000000004</v>
      </c>
      <c r="O414" s="31">
        <v>0.185</v>
      </c>
      <c r="P414" s="19">
        <v>17.047999999999998</v>
      </c>
      <c r="Q414" s="19">
        <v>48.63</v>
      </c>
      <c r="R414" s="18">
        <v>6.27</v>
      </c>
      <c r="S414" s="20">
        <v>502</v>
      </c>
      <c r="T414" s="18">
        <v>16.73</v>
      </c>
      <c r="U414" s="4">
        <v>24.286856</v>
      </c>
      <c r="V414" s="8">
        <v>89.023678839001562</v>
      </c>
      <c r="W414" s="8">
        <v>87.446527330287552</v>
      </c>
      <c r="X414" s="8">
        <v>98.82352941176471</v>
      </c>
      <c r="Y414" s="8">
        <v>100</v>
      </c>
      <c r="Z414" s="8">
        <v>91.000000000000014</v>
      </c>
      <c r="AA414" s="8">
        <v>113.65333333333332</v>
      </c>
      <c r="AB414" s="9">
        <v>69.569247050504345</v>
      </c>
      <c r="AC414" s="9">
        <v>22.49663754380483</v>
      </c>
      <c r="AD414" s="3">
        <v>30.880564142778855</v>
      </c>
      <c r="AE414" s="3">
        <v>46.622798313416311</v>
      </c>
    </row>
    <row r="415" spans="1:31" ht="13" x14ac:dyDescent="0.3">
      <c r="A415" s="13">
        <v>2016</v>
      </c>
      <c r="B415" s="13" t="s">
        <v>630</v>
      </c>
      <c r="C415" s="2" t="s">
        <v>184</v>
      </c>
      <c r="D415" s="2" t="str">
        <f t="shared" si="12"/>
        <v>M2</v>
      </c>
      <c r="E415" s="2" t="str">
        <f t="shared" si="13"/>
        <v>H08a_M2_09</v>
      </c>
      <c r="F415" s="21" t="s">
        <v>611</v>
      </c>
      <c r="G415" s="15">
        <v>2009</v>
      </c>
      <c r="H415" s="2" t="s">
        <v>705</v>
      </c>
      <c r="I415" s="16">
        <v>2.4</v>
      </c>
      <c r="J415" s="17">
        <v>0.14799999999999999</v>
      </c>
      <c r="K415" s="18">
        <v>1.06</v>
      </c>
      <c r="L415" s="31">
        <v>0.56999999999999995</v>
      </c>
      <c r="M415" s="18">
        <v>0.2</v>
      </c>
      <c r="N415" s="18">
        <v>0.55900000000000005</v>
      </c>
      <c r="O415" s="31">
        <v>0.19600000000000001</v>
      </c>
      <c r="P415" s="19">
        <v>14.026999999999999</v>
      </c>
      <c r="Q415" s="19">
        <v>49.89</v>
      </c>
      <c r="R415" s="18">
        <v>6.12</v>
      </c>
      <c r="S415" s="20">
        <v>534.41</v>
      </c>
      <c r="T415" s="18">
        <v>16.690000000000001</v>
      </c>
      <c r="U415" s="4">
        <v>20.677294</v>
      </c>
      <c r="V415" s="8">
        <v>90.532554751527016</v>
      </c>
      <c r="W415" s="8">
        <v>88.041401665867738</v>
      </c>
      <c r="X415" s="8">
        <v>124.70588235294117</v>
      </c>
      <c r="Y415" s="8">
        <v>105.26315789473684</v>
      </c>
      <c r="Z415" s="8">
        <v>93.166666666666671</v>
      </c>
      <c r="AA415" s="8">
        <v>93.513333333333321</v>
      </c>
      <c r="AB415" s="9">
        <v>72.027552776908678</v>
      </c>
      <c r="AC415" s="9">
        <v>22.87244803516732</v>
      </c>
      <c r="AD415" s="3">
        <v>37.638338912499634</v>
      </c>
      <c r="AE415" s="3">
        <v>39.489213052333042</v>
      </c>
    </row>
    <row r="416" spans="1:31" ht="13" x14ac:dyDescent="0.3">
      <c r="A416" s="13">
        <v>2016</v>
      </c>
      <c r="B416" s="13" t="s">
        <v>630</v>
      </c>
      <c r="C416" s="2" t="s">
        <v>185</v>
      </c>
      <c r="D416" s="2" t="str">
        <f t="shared" si="12"/>
        <v>M2</v>
      </c>
      <c r="E416" s="2" t="str">
        <f t="shared" si="13"/>
        <v>H08b_M2_09</v>
      </c>
      <c r="F416" s="21" t="s">
        <v>612</v>
      </c>
      <c r="G416" s="15">
        <v>2009</v>
      </c>
      <c r="H416" s="2" t="s">
        <v>704</v>
      </c>
      <c r="I416" s="16">
        <v>2.38</v>
      </c>
      <c r="J416" s="17">
        <v>0.151</v>
      </c>
      <c r="K416" s="18">
        <v>0.86</v>
      </c>
      <c r="L416" s="31">
        <v>0.55000000000000004</v>
      </c>
      <c r="M416" s="18">
        <v>0.22</v>
      </c>
      <c r="N416" s="18">
        <v>0.51200000000000001</v>
      </c>
      <c r="O416" s="31">
        <v>0.189</v>
      </c>
      <c r="P416" s="19">
        <v>13.926</v>
      </c>
      <c r="Q416" s="19">
        <v>49.9</v>
      </c>
      <c r="R416" s="18">
        <v>5.92</v>
      </c>
      <c r="S416" s="20">
        <v>546.57000000000005</v>
      </c>
      <c r="T416" s="18">
        <v>16.579999999999998</v>
      </c>
      <c r="U416" s="4">
        <v>20.842863000000001</v>
      </c>
      <c r="V416" s="8">
        <v>89.778116795264296</v>
      </c>
      <c r="W416" s="8">
        <v>89.826024672608298</v>
      </c>
      <c r="X416" s="8">
        <v>101.17647058823529</v>
      </c>
      <c r="Y416" s="8">
        <v>115.78947368421053</v>
      </c>
      <c r="Z416" s="8">
        <v>85.333333333333343</v>
      </c>
      <c r="AA416" s="8">
        <v>92.84</v>
      </c>
      <c r="AB416" s="9">
        <v>67.561905728816313</v>
      </c>
      <c r="AC416" s="9">
        <v>26.82267594793727</v>
      </c>
      <c r="AD416" s="3">
        <v>32.555157633904244</v>
      </c>
      <c r="AE416" s="3">
        <v>40.6221664181585</v>
      </c>
    </row>
    <row r="417" spans="1:31" ht="13" x14ac:dyDescent="0.3">
      <c r="A417" s="13">
        <v>2016</v>
      </c>
      <c r="B417" s="13" t="s">
        <v>630</v>
      </c>
      <c r="C417" s="2" t="s">
        <v>186</v>
      </c>
      <c r="D417" s="2" t="str">
        <f t="shared" si="12"/>
        <v>M2</v>
      </c>
      <c r="E417" s="2" t="str">
        <f t="shared" si="13"/>
        <v>H08c_M2_09</v>
      </c>
      <c r="F417" s="21" t="s">
        <v>613</v>
      </c>
      <c r="G417" s="15">
        <v>2009</v>
      </c>
      <c r="H417" s="2" t="s">
        <v>712</v>
      </c>
      <c r="I417" s="16">
        <v>2.31</v>
      </c>
      <c r="J417" s="17">
        <v>0.15</v>
      </c>
      <c r="K417" s="18">
        <v>0.92</v>
      </c>
      <c r="L417" s="18">
        <v>0.54</v>
      </c>
      <c r="M417" s="18">
        <v>0.16</v>
      </c>
      <c r="N417" s="18">
        <v>0.50600000000000001</v>
      </c>
      <c r="O417" s="18">
        <v>0.18</v>
      </c>
      <c r="P417" s="19">
        <v>13.052</v>
      </c>
      <c r="Q417" s="19">
        <v>59.79</v>
      </c>
      <c r="R417" s="18">
        <v>5.0999999999999996</v>
      </c>
      <c r="S417" s="20">
        <v>453.56</v>
      </c>
      <c r="T417" s="18">
        <v>16.09</v>
      </c>
      <c r="U417" s="4">
        <v>23.050366</v>
      </c>
      <c r="V417" s="8">
        <v>87.137583948344769</v>
      </c>
      <c r="W417" s="8">
        <v>89.231150337028112</v>
      </c>
      <c r="X417" s="8">
        <v>108.23529411764707</v>
      </c>
      <c r="Y417" s="8">
        <v>84.210526315789465</v>
      </c>
      <c r="Z417" s="8">
        <v>84.333333333333343</v>
      </c>
      <c r="AA417" s="8">
        <v>87.013333333333335</v>
      </c>
      <c r="AB417" s="9">
        <v>63.655091213057943</v>
      </c>
      <c r="AC417" s="9">
        <v>20.70466228664726</v>
      </c>
      <c r="AD417" s="3">
        <v>36.963911788220258</v>
      </c>
      <c r="AE417" s="3">
        <v>42.331425925132486</v>
      </c>
    </row>
    <row r="418" spans="1:31" ht="13" x14ac:dyDescent="0.3">
      <c r="A418" s="13">
        <v>2016</v>
      </c>
      <c r="B418" s="13" t="s">
        <v>630</v>
      </c>
      <c r="C418" s="2" t="s">
        <v>187</v>
      </c>
      <c r="D418" s="2" t="str">
        <f t="shared" si="12"/>
        <v>M1</v>
      </c>
      <c r="E418" s="2" t="str">
        <f t="shared" si="13"/>
        <v>B09b_M1_10</v>
      </c>
      <c r="F418" s="21" t="s">
        <v>614</v>
      </c>
      <c r="G418" s="15">
        <v>2010</v>
      </c>
      <c r="H418" s="2" t="s">
        <v>729</v>
      </c>
      <c r="I418" s="16">
        <v>2.48</v>
      </c>
      <c r="J418" s="17">
        <v>0.14899999999999999</v>
      </c>
      <c r="K418" s="18">
        <v>0.78</v>
      </c>
      <c r="L418" s="31">
        <v>0.87</v>
      </c>
      <c r="M418" s="18">
        <v>0.2</v>
      </c>
      <c r="N418" s="18">
        <v>0.68</v>
      </c>
      <c r="O418" s="31">
        <v>0.185</v>
      </c>
      <c r="P418" s="19">
        <v>16.861000000000001</v>
      </c>
      <c r="Q418" s="19">
        <v>50.86</v>
      </c>
      <c r="R418" s="18">
        <v>7.09</v>
      </c>
      <c r="S418" s="20">
        <v>445.25</v>
      </c>
      <c r="T418" s="18">
        <v>18.739999999999998</v>
      </c>
      <c r="U418" s="4">
        <v>19.620049000000002</v>
      </c>
      <c r="V418" s="8">
        <v>92.396198559580938</v>
      </c>
      <c r="W418" s="8">
        <v>87.794070259349937</v>
      </c>
      <c r="X418" s="8">
        <v>91.764705882352942</v>
      </c>
      <c r="Y418" s="8">
        <v>105.26315789473684</v>
      </c>
      <c r="Z418" s="8">
        <v>113.33333333333336</v>
      </c>
      <c r="AA418" s="8">
        <v>112.40666666666668</v>
      </c>
      <c r="AB418" s="9">
        <v>79.836487337455097</v>
      </c>
      <c r="AC418" s="9">
        <v>20.63525729816547</v>
      </c>
      <c r="AD418" s="3">
        <v>24.987132788719752</v>
      </c>
      <c r="AE418" s="3">
        <v>54.377609913114775</v>
      </c>
    </row>
    <row r="419" spans="1:31" ht="13" x14ac:dyDescent="0.3">
      <c r="A419" s="13">
        <v>2016</v>
      </c>
      <c r="B419" s="13" t="s">
        <v>630</v>
      </c>
      <c r="C419" s="2" t="s">
        <v>188</v>
      </c>
      <c r="D419" s="2" t="str">
        <f t="shared" si="12"/>
        <v>M1</v>
      </c>
      <c r="E419" s="2" t="str">
        <f t="shared" si="13"/>
        <v>B09c_M1_10</v>
      </c>
      <c r="F419" s="21" t="s">
        <v>615</v>
      </c>
      <c r="G419" s="15">
        <v>2010</v>
      </c>
      <c r="H419" s="2" t="s">
        <v>732</v>
      </c>
      <c r="I419" s="16">
        <v>2.38</v>
      </c>
      <c r="J419" s="17">
        <v>0.152</v>
      </c>
      <c r="K419" s="18">
        <v>0.72</v>
      </c>
      <c r="L419" s="31">
        <v>0.81</v>
      </c>
      <c r="M419" s="18">
        <v>0.16</v>
      </c>
      <c r="N419" s="18">
        <v>0.52300000000000002</v>
      </c>
      <c r="O419" s="31">
        <v>0.184</v>
      </c>
      <c r="P419" s="19">
        <v>12.759</v>
      </c>
      <c r="Q419" s="19">
        <v>46</v>
      </c>
      <c r="R419" s="18">
        <v>5.76</v>
      </c>
      <c r="S419" s="20">
        <v>385.25</v>
      </c>
      <c r="T419" s="18">
        <v>15.87</v>
      </c>
      <c r="U419" s="4">
        <v>18.157810000000001</v>
      </c>
      <c r="V419" s="8">
        <v>88.670545391855896</v>
      </c>
      <c r="W419" s="8">
        <v>89.561736103497921</v>
      </c>
      <c r="X419" s="8">
        <v>84.705882352941174</v>
      </c>
      <c r="Y419" s="8">
        <v>84.210526315789465</v>
      </c>
      <c r="Z419" s="8">
        <v>87.166666666666671</v>
      </c>
      <c r="AA419" s="8">
        <v>85.06</v>
      </c>
      <c r="AB419" s="9">
        <v>72.013055591207021</v>
      </c>
      <c r="AC419" s="9">
        <v>18.301642050487001</v>
      </c>
      <c r="AD419" s="3">
        <v>25.570810875143341</v>
      </c>
      <c r="AE419" s="3">
        <v>56.127547074369666</v>
      </c>
    </row>
    <row r="420" spans="1:31" ht="13" x14ac:dyDescent="0.3">
      <c r="A420" s="13">
        <v>2016</v>
      </c>
      <c r="B420" s="13" t="s">
        <v>630</v>
      </c>
      <c r="C420" s="2" t="s">
        <v>189</v>
      </c>
      <c r="D420" s="2" t="str">
        <f t="shared" si="12"/>
        <v>M1</v>
      </c>
      <c r="E420" s="2" t="str">
        <f t="shared" si="13"/>
        <v>C09a_M1_10</v>
      </c>
      <c r="F420" s="21" t="s">
        <v>616</v>
      </c>
      <c r="G420" s="15">
        <v>2010</v>
      </c>
      <c r="H420" s="2" t="s">
        <v>716</v>
      </c>
      <c r="I420" s="16">
        <v>2.2400000000000002</v>
      </c>
      <c r="J420" s="17">
        <v>0.14299999999999999</v>
      </c>
      <c r="K420" s="18">
        <v>0.84</v>
      </c>
      <c r="L420" s="31">
        <v>0.67</v>
      </c>
      <c r="M420" s="18">
        <v>0.21</v>
      </c>
      <c r="N420" s="18">
        <v>0.64700000000000002</v>
      </c>
      <c r="O420" s="31">
        <v>0.17699999999999999</v>
      </c>
      <c r="P420" s="19">
        <v>12.506</v>
      </c>
      <c r="Q420" s="19">
        <v>47.03</v>
      </c>
      <c r="R420" s="18">
        <v>6.91</v>
      </c>
      <c r="S420" s="20">
        <v>384.33</v>
      </c>
      <c r="T420" s="18">
        <v>17.07</v>
      </c>
      <c r="U420" s="4">
        <v>21.752241000000001</v>
      </c>
      <c r="V420" s="8">
        <v>83.454630957040848</v>
      </c>
      <c r="W420" s="8">
        <v>84.258738571053954</v>
      </c>
      <c r="X420" s="8">
        <v>98.82352941176471</v>
      </c>
      <c r="Y420" s="8">
        <v>110.52631578947367</v>
      </c>
      <c r="Z420" s="8">
        <v>107.83333333333334</v>
      </c>
      <c r="AA420" s="8">
        <v>83.373333333333335</v>
      </c>
      <c r="AB420" s="9">
        <v>72.214697500510439</v>
      </c>
      <c r="AC420" s="9">
        <v>23.953832678969455</v>
      </c>
      <c r="AD420" s="3">
        <v>29.749312401298127</v>
      </c>
      <c r="AE420" s="3">
        <v>46.296854919732397</v>
      </c>
    </row>
    <row r="421" spans="1:31" ht="13" x14ac:dyDescent="0.3">
      <c r="A421" s="13">
        <v>2016</v>
      </c>
      <c r="B421" s="13" t="s">
        <v>630</v>
      </c>
      <c r="C421" s="2" t="s">
        <v>190</v>
      </c>
      <c r="D421" s="2" t="str">
        <f t="shared" si="12"/>
        <v>M2</v>
      </c>
      <c r="E421" s="2" t="str">
        <f t="shared" si="13"/>
        <v>C09a_M2_10</v>
      </c>
      <c r="F421" s="21" t="s">
        <v>616</v>
      </c>
      <c r="G421" s="15">
        <v>2010</v>
      </c>
      <c r="H421" s="2" t="s">
        <v>716</v>
      </c>
      <c r="I421" s="16">
        <v>2.38</v>
      </c>
      <c r="J421" s="17">
        <v>0.151</v>
      </c>
      <c r="K421" s="18">
        <v>0.89</v>
      </c>
      <c r="L421" s="31">
        <v>0.74</v>
      </c>
      <c r="M421" s="18">
        <v>0.18</v>
      </c>
      <c r="N421" s="18">
        <v>0.60099999999999998</v>
      </c>
      <c r="O421" s="31">
        <v>0.183</v>
      </c>
      <c r="P421" s="19">
        <v>13.493</v>
      </c>
      <c r="Q421" s="19">
        <v>50.22</v>
      </c>
      <c r="R421" s="18">
        <v>7.77</v>
      </c>
      <c r="S421" s="20">
        <v>355.94</v>
      </c>
      <c r="T421" s="18">
        <v>18.55</v>
      </c>
      <c r="U421" s="4">
        <v>21.752241000000001</v>
      </c>
      <c r="V421" s="8">
        <v>88.670545391855896</v>
      </c>
      <c r="W421" s="8">
        <v>88.972514155448593</v>
      </c>
      <c r="X421" s="8">
        <v>104.70588235294119</v>
      </c>
      <c r="Y421" s="8">
        <v>94.73684210526315</v>
      </c>
      <c r="Z421" s="8">
        <v>100.16666666666667</v>
      </c>
      <c r="AA421" s="8">
        <v>89.953333333333347</v>
      </c>
      <c r="AB421" s="9">
        <v>74.515314164097759</v>
      </c>
      <c r="AC421" s="9">
        <v>19.89794754036593</v>
      </c>
      <c r="AD421" s="3">
        <v>30.546940039022136</v>
      </c>
      <c r="AE421" s="3">
        <v>49.555112420611955</v>
      </c>
    </row>
    <row r="422" spans="1:31" ht="13" x14ac:dyDescent="0.3">
      <c r="A422" s="13">
        <v>2016</v>
      </c>
      <c r="B422" s="13" t="s">
        <v>630</v>
      </c>
      <c r="C422" s="2" t="s">
        <v>191</v>
      </c>
      <c r="D422" s="2" t="str">
        <f t="shared" si="12"/>
        <v>M1</v>
      </c>
      <c r="E422" s="2" t="str">
        <f t="shared" si="13"/>
        <v>C09b_M1_10</v>
      </c>
      <c r="F422" s="21" t="s">
        <v>617</v>
      </c>
      <c r="G422" s="15">
        <v>2010</v>
      </c>
      <c r="H422" s="2" t="s">
        <v>717</v>
      </c>
      <c r="I422" s="16">
        <v>2.27</v>
      </c>
      <c r="J422" s="17">
        <v>0.14399999999999999</v>
      </c>
      <c r="K422" s="18">
        <v>0.7</v>
      </c>
      <c r="L422" s="31">
        <v>0.7</v>
      </c>
      <c r="M422" s="18">
        <v>0.22</v>
      </c>
      <c r="N422" s="18">
        <v>0.57999999999999996</v>
      </c>
      <c r="O422" s="31">
        <v>0.17499999999999999</v>
      </c>
      <c r="P422" s="19">
        <v>11.776</v>
      </c>
      <c r="Q422" s="19">
        <v>47.16</v>
      </c>
      <c r="R422" s="18">
        <v>6.56</v>
      </c>
      <c r="S422" s="20">
        <v>400.55</v>
      </c>
      <c r="T422" s="18">
        <v>17</v>
      </c>
      <c r="U422" s="4">
        <v>20.644725999999999</v>
      </c>
      <c r="V422" s="8">
        <v>84.572326907358359</v>
      </c>
      <c r="W422" s="8">
        <v>84.847960519103296</v>
      </c>
      <c r="X422" s="8">
        <v>82.35294117647058</v>
      </c>
      <c r="Y422" s="8">
        <v>115.78947368421053</v>
      </c>
      <c r="Z422" s="8">
        <v>96.666666666666671</v>
      </c>
      <c r="AA422" s="8">
        <v>78.506666666666675</v>
      </c>
      <c r="AB422" s="9">
        <v>70.954864057682897</v>
      </c>
      <c r="AC422" s="9">
        <v>25.540054622836035</v>
      </c>
      <c r="AD422" s="3">
        <v>25.231269958714332</v>
      </c>
      <c r="AE422" s="3">
        <v>49.228675418449619</v>
      </c>
    </row>
    <row r="423" spans="1:31" ht="13" x14ac:dyDescent="0.3">
      <c r="A423" s="13">
        <v>2016</v>
      </c>
      <c r="B423" s="13" t="s">
        <v>630</v>
      </c>
      <c r="C423" s="2" t="s">
        <v>192</v>
      </c>
      <c r="D423" s="2" t="str">
        <f t="shared" si="12"/>
        <v>M2</v>
      </c>
      <c r="E423" s="2" t="str">
        <f t="shared" si="13"/>
        <v>C09b_M2_10</v>
      </c>
      <c r="F423" s="21" t="s">
        <v>617</v>
      </c>
      <c r="G423" s="15">
        <v>2010</v>
      </c>
      <c r="H423" s="2" t="s">
        <v>717</v>
      </c>
      <c r="I423" s="16">
        <v>2.27</v>
      </c>
      <c r="J423" s="17">
        <v>0.14499999999999999</v>
      </c>
      <c r="K423" s="18">
        <v>0.79</v>
      </c>
      <c r="L423" s="31">
        <v>0.8</v>
      </c>
      <c r="M423" s="18">
        <v>0.22</v>
      </c>
      <c r="N423" s="18">
        <v>0.59499999999999997</v>
      </c>
      <c r="O423" s="31">
        <v>0.17399999999999999</v>
      </c>
      <c r="P423" s="19">
        <v>10.69</v>
      </c>
      <c r="Q423" s="19">
        <v>47.7</v>
      </c>
      <c r="R423" s="18">
        <v>4.55</v>
      </c>
      <c r="S423" s="20">
        <v>323.19</v>
      </c>
      <c r="T423" s="18">
        <v>18.09</v>
      </c>
      <c r="U423" s="4">
        <v>20.644725999999999</v>
      </c>
      <c r="V423" s="8">
        <v>84.572326907358359</v>
      </c>
      <c r="W423" s="8">
        <v>85.43718246715261</v>
      </c>
      <c r="X423" s="8">
        <v>92.941176470588232</v>
      </c>
      <c r="Y423" s="8">
        <v>115.78947368421053</v>
      </c>
      <c r="Z423" s="8">
        <v>99.166666666666671</v>
      </c>
      <c r="AA423" s="8">
        <v>71.266666666666666</v>
      </c>
      <c r="AB423" s="9">
        <v>78.24667429909266</v>
      </c>
      <c r="AC423" s="9">
        <v>23.15997606316337</v>
      </c>
      <c r="AD423" s="3">
        <v>25.821677101996588</v>
      </c>
      <c r="AE423" s="3">
        <v>51.018346834840031</v>
      </c>
    </row>
    <row r="424" spans="1:31" ht="13" x14ac:dyDescent="0.3">
      <c r="A424" s="13">
        <v>2016</v>
      </c>
      <c r="B424" s="13" t="s">
        <v>630</v>
      </c>
      <c r="C424" s="2" t="s">
        <v>193</v>
      </c>
      <c r="D424" s="2" t="str">
        <f t="shared" si="12"/>
        <v>M1</v>
      </c>
      <c r="E424" s="2" t="str">
        <f t="shared" si="13"/>
        <v>C09c_M1_10</v>
      </c>
      <c r="F424" s="21" t="s">
        <v>618</v>
      </c>
      <c r="G424" s="15">
        <v>2010</v>
      </c>
      <c r="H424" s="2" t="s">
        <v>719</v>
      </c>
      <c r="I424" s="16">
        <v>2.36</v>
      </c>
      <c r="J424" s="17">
        <v>0.151</v>
      </c>
      <c r="K424" s="18">
        <v>0.81</v>
      </c>
      <c r="L424" s="31">
        <v>0.74</v>
      </c>
      <c r="M424" s="18">
        <v>0.22</v>
      </c>
      <c r="N424" s="18">
        <v>0.60099999999999998</v>
      </c>
      <c r="O424" s="31">
        <v>0.192</v>
      </c>
      <c r="P424" s="19">
        <v>10.571999999999999</v>
      </c>
      <c r="Q424" s="19">
        <v>46.4</v>
      </c>
      <c r="R424" s="18">
        <v>7.13</v>
      </c>
      <c r="S424" s="20">
        <v>330.55</v>
      </c>
      <c r="T424" s="18">
        <v>18.13</v>
      </c>
      <c r="U424" s="4">
        <v>21.100641</v>
      </c>
      <c r="V424" s="8">
        <v>87.925414758310879</v>
      </c>
      <c r="W424" s="8">
        <v>88.972514155448593</v>
      </c>
      <c r="X424" s="8">
        <v>95.294117647058826</v>
      </c>
      <c r="Y424" s="8">
        <v>115.78947368421053</v>
      </c>
      <c r="Z424" s="8">
        <v>100.16666666666667</v>
      </c>
      <c r="AA424" s="8">
        <v>70.48</v>
      </c>
      <c r="AB424" s="9">
        <v>75.7641712744514</v>
      </c>
      <c r="AC424" s="9">
        <v>23.91884017611131</v>
      </c>
      <c r="AD424" s="3">
        <v>27.342888047869451</v>
      </c>
      <c r="AE424" s="3">
        <v>48.738271776019246</v>
      </c>
    </row>
    <row r="425" spans="1:31" ht="13" x14ac:dyDescent="0.3">
      <c r="A425" s="13">
        <v>2016</v>
      </c>
      <c r="B425" s="13" t="s">
        <v>630</v>
      </c>
      <c r="C425" s="2" t="s">
        <v>194</v>
      </c>
      <c r="D425" s="2" t="str">
        <f t="shared" si="12"/>
        <v>M2</v>
      </c>
      <c r="E425" s="2" t="str">
        <f t="shared" si="13"/>
        <v>C09c_M2_10</v>
      </c>
      <c r="F425" s="21" t="s">
        <v>618</v>
      </c>
      <c r="G425" s="15">
        <v>2010</v>
      </c>
      <c r="H425" s="2" t="s">
        <v>719</v>
      </c>
      <c r="I425" s="16">
        <v>2.37</v>
      </c>
      <c r="J425" s="17">
        <v>0.154</v>
      </c>
      <c r="K425" s="18">
        <v>0.87</v>
      </c>
      <c r="L425" s="31">
        <v>0.79</v>
      </c>
      <c r="M425" s="18">
        <v>0.23</v>
      </c>
      <c r="N425" s="18">
        <v>0.57099999999999995</v>
      </c>
      <c r="O425" s="31">
        <v>0.185</v>
      </c>
      <c r="P425" s="19">
        <v>10.28</v>
      </c>
      <c r="Q425" s="19">
        <v>47.18</v>
      </c>
      <c r="R425" s="18">
        <v>6.77</v>
      </c>
      <c r="S425" s="20">
        <v>323.27</v>
      </c>
      <c r="T425" s="18">
        <v>17.57</v>
      </c>
      <c r="U425" s="4">
        <v>21.100641</v>
      </c>
      <c r="V425" s="8">
        <v>88.297980075083402</v>
      </c>
      <c r="W425" s="8">
        <v>90.740179999596577</v>
      </c>
      <c r="X425" s="8">
        <v>102.35294117647058</v>
      </c>
      <c r="Y425" s="8">
        <v>121.05263157894737</v>
      </c>
      <c r="Z425" s="8">
        <v>95.166666666666671</v>
      </c>
      <c r="AA425" s="8">
        <v>68.533333333333317</v>
      </c>
      <c r="AB425" s="9">
        <v>80.617431337706321</v>
      </c>
      <c r="AC425" s="9">
        <v>23.500667228558907</v>
      </c>
      <c r="AD425" s="3">
        <v>27.600283235248906</v>
      </c>
      <c r="AE425" s="3">
        <v>48.899049536192187</v>
      </c>
    </row>
    <row r="426" spans="1:31" ht="13" x14ac:dyDescent="0.3">
      <c r="A426" s="13">
        <v>2016</v>
      </c>
      <c r="B426" s="13" t="s">
        <v>630</v>
      </c>
      <c r="C426" s="2" t="s">
        <v>195</v>
      </c>
      <c r="D426" s="2" t="str">
        <f t="shared" si="12"/>
        <v>M1</v>
      </c>
      <c r="E426" s="2" t="str">
        <f t="shared" si="13"/>
        <v>D09a_M1_10</v>
      </c>
      <c r="F426" s="21" t="s">
        <v>619</v>
      </c>
      <c r="G426" s="15">
        <v>2010</v>
      </c>
      <c r="H426" s="2" t="s">
        <v>720</v>
      </c>
      <c r="I426" s="16">
        <v>2.46</v>
      </c>
      <c r="J426" s="17">
        <v>0.155</v>
      </c>
      <c r="K426" s="18">
        <v>0.78</v>
      </c>
      <c r="L426" s="31">
        <v>0.78</v>
      </c>
      <c r="M426" s="18">
        <v>0.21</v>
      </c>
      <c r="N426" s="18">
        <v>0.58099999999999996</v>
      </c>
      <c r="O426" s="31">
        <v>0.193</v>
      </c>
      <c r="P426" s="19">
        <v>11.029</v>
      </c>
      <c r="Q426" s="19">
        <v>51.67</v>
      </c>
      <c r="R426" s="18">
        <v>7.08</v>
      </c>
      <c r="S426" s="20">
        <v>385.33</v>
      </c>
      <c r="T426" s="18">
        <v>18.2</v>
      </c>
      <c r="U426" s="4">
        <v>23.109914</v>
      </c>
      <c r="V426" s="8">
        <v>91.651067926035935</v>
      </c>
      <c r="W426" s="8">
        <v>91.329401947645906</v>
      </c>
      <c r="X426" s="8">
        <v>91.764705882352942</v>
      </c>
      <c r="Y426" s="8">
        <v>110.52631578947367</v>
      </c>
      <c r="Z426" s="8">
        <v>96.833333333333329</v>
      </c>
      <c r="AA426" s="8">
        <v>73.526666666666657</v>
      </c>
      <c r="AB426" s="9">
        <v>76.169192602378303</v>
      </c>
      <c r="AC426" s="9">
        <v>22.71021553188433</v>
      </c>
      <c r="AD426" s="3">
        <v>26.190180600964453</v>
      </c>
      <c r="AE426" s="3">
        <v>51.09960386715121</v>
      </c>
    </row>
    <row r="427" spans="1:31" ht="13" x14ac:dyDescent="0.3">
      <c r="A427" s="13">
        <v>2016</v>
      </c>
      <c r="B427" s="13" t="s">
        <v>630</v>
      </c>
      <c r="C427" s="2" t="s">
        <v>196</v>
      </c>
      <c r="D427" s="2" t="str">
        <f t="shared" si="12"/>
        <v>M2</v>
      </c>
      <c r="E427" s="2" t="str">
        <f t="shared" si="13"/>
        <v>D09a_M2_10</v>
      </c>
      <c r="F427" s="21" t="s">
        <v>619</v>
      </c>
      <c r="G427" s="15">
        <v>2010</v>
      </c>
      <c r="H427" s="2" t="s">
        <v>720</v>
      </c>
      <c r="I427" s="16">
        <v>2.5</v>
      </c>
      <c r="J427" s="17">
        <v>0.156</v>
      </c>
      <c r="K427" s="18">
        <v>0.88</v>
      </c>
      <c r="L427" s="31">
        <v>0.72</v>
      </c>
      <c r="M427" s="18">
        <v>0.22</v>
      </c>
      <c r="N427" s="18">
        <v>0.60399999999999998</v>
      </c>
      <c r="O427" s="31">
        <v>0.188</v>
      </c>
      <c r="P427" s="19">
        <v>11.641999999999999</v>
      </c>
      <c r="Q427" s="19">
        <v>45.81</v>
      </c>
      <c r="R427" s="18">
        <v>6</v>
      </c>
      <c r="S427" s="20">
        <v>532.29999999999995</v>
      </c>
      <c r="T427" s="18">
        <v>16.64</v>
      </c>
      <c r="U427" s="4">
        <v>23.109914</v>
      </c>
      <c r="V427" s="8">
        <v>93.141329193125941</v>
      </c>
      <c r="W427" s="8">
        <v>91.918623895695234</v>
      </c>
      <c r="X427" s="8">
        <v>103.5294117647059</v>
      </c>
      <c r="Y427" s="8">
        <v>115.78947368421053</v>
      </c>
      <c r="Z427" s="8">
        <v>100.66666666666666</v>
      </c>
      <c r="AA427" s="8">
        <v>77.61333333333333</v>
      </c>
      <c r="AB427" s="9">
        <v>76.556448612358693</v>
      </c>
      <c r="AC427" s="9">
        <v>23.671305770270283</v>
      </c>
      <c r="AD427" s="3">
        <v>29.398429877348459</v>
      </c>
      <c r="AE427" s="3">
        <v>46.930264352381265</v>
      </c>
    </row>
    <row r="428" spans="1:31" ht="13" x14ac:dyDescent="0.3">
      <c r="A428" s="13">
        <v>2016</v>
      </c>
      <c r="B428" s="13" t="s">
        <v>630</v>
      </c>
      <c r="C428" s="2" t="s">
        <v>197</v>
      </c>
      <c r="D428" s="2" t="str">
        <f t="shared" si="12"/>
        <v>M1</v>
      </c>
      <c r="E428" s="2" t="str">
        <f t="shared" si="13"/>
        <v>D09b_M1_10</v>
      </c>
      <c r="F428" s="21" t="s">
        <v>620</v>
      </c>
      <c r="G428" s="15">
        <v>2010</v>
      </c>
      <c r="H428" s="2" t="s">
        <v>721</v>
      </c>
      <c r="I428" s="16">
        <v>2.37</v>
      </c>
      <c r="J428" s="17">
        <v>0.14799999999999999</v>
      </c>
      <c r="K428" s="18">
        <v>0.89</v>
      </c>
      <c r="L428" s="31">
        <v>0.76</v>
      </c>
      <c r="M428" s="18">
        <v>0.17</v>
      </c>
      <c r="N428" s="18">
        <v>0.57699999999999996</v>
      </c>
      <c r="O428" s="31">
        <v>0.17799999999999999</v>
      </c>
      <c r="P428" s="19">
        <v>11.074999999999999</v>
      </c>
      <c r="Q428" s="19">
        <v>45.99</v>
      </c>
      <c r="R428" s="18">
        <v>6.26</v>
      </c>
      <c r="S428" s="20">
        <v>480.35</v>
      </c>
      <c r="T428" s="18">
        <v>17.18</v>
      </c>
      <c r="U428" s="4">
        <v>22.704122999999999</v>
      </c>
      <c r="V428" s="8">
        <v>88.297980075083402</v>
      </c>
      <c r="W428" s="8">
        <v>87.204848311300609</v>
      </c>
      <c r="X428" s="8">
        <v>104.70588235294119</v>
      </c>
      <c r="Y428" s="8">
        <v>89.473684210526315</v>
      </c>
      <c r="Z428" s="8">
        <v>96.166666666666671</v>
      </c>
      <c r="AA428" s="8">
        <v>73.833333333333329</v>
      </c>
      <c r="AB428" s="9">
        <v>74.689594927118691</v>
      </c>
      <c r="AC428" s="9">
        <v>18.748655561166512</v>
      </c>
      <c r="AD428" s="3">
        <v>30.475661783688839</v>
      </c>
      <c r="AE428" s="3">
        <v>50.775682655144635</v>
      </c>
    </row>
    <row r="429" spans="1:31" ht="13" x14ac:dyDescent="0.3">
      <c r="A429" s="13">
        <v>2016</v>
      </c>
      <c r="B429" s="13" t="s">
        <v>630</v>
      </c>
      <c r="C429" s="2" t="s">
        <v>198</v>
      </c>
      <c r="D429" s="2" t="str">
        <f t="shared" si="12"/>
        <v>M2</v>
      </c>
      <c r="E429" s="2" t="str">
        <f t="shared" si="13"/>
        <v>D09b_M2_10</v>
      </c>
      <c r="F429" s="21" t="s">
        <v>620</v>
      </c>
      <c r="G429" s="15">
        <v>2010</v>
      </c>
      <c r="H429" s="2" t="s">
        <v>721</v>
      </c>
      <c r="I429" s="16">
        <v>2.41</v>
      </c>
      <c r="J429" s="17">
        <v>0.14899999999999999</v>
      </c>
      <c r="K429" s="18">
        <v>0.8</v>
      </c>
      <c r="L429" s="31">
        <v>0.69</v>
      </c>
      <c r="M429" s="18">
        <v>0.19</v>
      </c>
      <c r="N429" s="18">
        <v>0.50700000000000001</v>
      </c>
      <c r="O429" s="31">
        <v>0.192</v>
      </c>
      <c r="P429" s="19">
        <v>11.603999999999999</v>
      </c>
      <c r="Q429" s="19">
        <v>56.72</v>
      </c>
      <c r="R429" s="18">
        <v>6.09</v>
      </c>
      <c r="S429" s="20">
        <v>365.75</v>
      </c>
      <c r="T429" s="18">
        <v>16.739999999999998</v>
      </c>
      <c r="U429" s="4">
        <v>22.704122999999999</v>
      </c>
      <c r="V429" s="8">
        <v>89.788241342173407</v>
      </c>
      <c r="W429" s="8">
        <v>87.794070259349937</v>
      </c>
      <c r="X429" s="8">
        <v>94.117647058823536</v>
      </c>
      <c r="Y429" s="8">
        <v>100</v>
      </c>
      <c r="Z429" s="8">
        <v>84.500000000000014</v>
      </c>
      <c r="AA429" s="8">
        <v>77.36</v>
      </c>
      <c r="AB429" s="9">
        <v>70.54223713172297</v>
      </c>
      <c r="AC429" s="9">
        <v>22.186341101830365</v>
      </c>
      <c r="AD429" s="3">
        <v>29.004407696995088</v>
      </c>
      <c r="AE429" s="3">
        <v>48.809251201174561</v>
      </c>
    </row>
    <row r="430" spans="1:31" ht="13" x14ac:dyDescent="0.3">
      <c r="A430" s="13">
        <v>2016</v>
      </c>
      <c r="B430" s="13" t="s">
        <v>630</v>
      </c>
      <c r="C430" s="2" t="s">
        <v>199</v>
      </c>
      <c r="D430" s="2" t="str">
        <f t="shared" si="12"/>
        <v>M1</v>
      </c>
      <c r="E430" s="2" t="str">
        <f t="shared" si="13"/>
        <v>D09c_M1_10</v>
      </c>
      <c r="F430" s="21" t="s">
        <v>621</v>
      </c>
      <c r="G430" s="15">
        <v>2010</v>
      </c>
      <c r="H430" s="2" t="s">
        <v>722</v>
      </c>
      <c r="I430" s="16">
        <v>2.41</v>
      </c>
      <c r="J430" s="17">
        <v>0.151</v>
      </c>
      <c r="K430" s="18">
        <v>0.82</v>
      </c>
      <c r="L430" s="31">
        <v>0.79</v>
      </c>
      <c r="M430" s="18">
        <v>0.19</v>
      </c>
      <c r="N430" s="18">
        <v>0.61199999999999999</v>
      </c>
      <c r="O430" s="31">
        <v>0.17399999999999999</v>
      </c>
      <c r="P430" s="19">
        <v>14.734</v>
      </c>
      <c r="Q430" s="19">
        <v>67.5</v>
      </c>
      <c r="R430" s="18">
        <v>6.75</v>
      </c>
      <c r="S430" s="20">
        <v>367.01</v>
      </c>
      <c r="T430" s="18">
        <v>18.12</v>
      </c>
      <c r="U430" s="4">
        <v>21.956104</v>
      </c>
      <c r="V430" s="8">
        <v>89.788241342173407</v>
      </c>
      <c r="W430" s="8">
        <v>88.972514155448593</v>
      </c>
      <c r="X430" s="8">
        <v>96.470588235294116</v>
      </c>
      <c r="Y430" s="8">
        <v>100</v>
      </c>
      <c r="Z430" s="8">
        <v>102</v>
      </c>
      <c r="AA430" s="8">
        <v>98.226666666666659</v>
      </c>
      <c r="AB430" s="9">
        <v>76.043766043209459</v>
      </c>
      <c r="AC430" s="9">
        <v>20.581228633538558</v>
      </c>
      <c r="AD430" s="3">
        <v>27.578680145530974</v>
      </c>
      <c r="AE430" s="3">
        <v>51.840091220930482</v>
      </c>
    </row>
    <row r="431" spans="1:31" ht="13" x14ac:dyDescent="0.3">
      <c r="A431" s="13">
        <v>2016</v>
      </c>
      <c r="B431" s="13" t="s">
        <v>630</v>
      </c>
      <c r="C431" s="2" t="s">
        <v>200</v>
      </c>
      <c r="D431" s="2" t="str">
        <f t="shared" si="12"/>
        <v>M2</v>
      </c>
      <c r="E431" s="2" t="str">
        <f t="shared" si="13"/>
        <v>D09c_M2_10</v>
      </c>
      <c r="F431" s="21" t="s">
        <v>621</v>
      </c>
      <c r="G431" s="15">
        <v>2010</v>
      </c>
      <c r="H431" s="2" t="s">
        <v>722</v>
      </c>
      <c r="I431" s="16">
        <v>2.42</v>
      </c>
      <c r="J431" s="17">
        <v>0.15</v>
      </c>
      <c r="K431" s="18">
        <v>0.77</v>
      </c>
      <c r="L431" s="31">
        <v>0.72</v>
      </c>
      <c r="M431" s="18">
        <v>0.17</v>
      </c>
      <c r="N431" s="18">
        <v>0.53900000000000003</v>
      </c>
      <c r="O431" s="31">
        <v>0.184</v>
      </c>
      <c r="P431" s="19">
        <v>13.021000000000001</v>
      </c>
      <c r="Q431" s="19">
        <v>63.01</v>
      </c>
      <c r="R431" s="18">
        <v>5.49</v>
      </c>
      <c r="S431" s="20">
        <v>475.49</v>
      </c>
      <c r="T431" s="18">
        <v>17.260000000000002</v>
      </c>
      <c r="U431" s="4">
        <v>21.956104</v>
      </c>
      <c r="V431" s="8">
        <v>90.160806658945916</v>
      </c>
      <c r="W431" s="8">
        <v>88.383292207399265</v>
      </c>
      <c r="X431" s="8">
        <v>90.588235294117652</v>
      </c>
      <c r="Y431" s="8">
        <v>89.473684210526315</v>
      </c>
      <c r="Z431" s="8">
        <v>89.833333333333343</v>
      </c>
      <c r="AA431" s="8">
        <v>86.806666666666672</v>
      </c>
      <c r="AB431" s="9">
        <v>69.624533234646847</v>
      </c>
      <c r="AC431" s="9">
        <v>20.112587104494374</v>
      </c>
      <c r="AD431" s="3">
        <v>28.284706143431997</v>
      </c>
      <c r="AE431" s="3">
        <v>51.602706752073622</v>
      </c>
    </row>
    <row r="432" spans="1:31" ht="13" x14ac:dyDescent="0.3">
      <c r="A432" s="13">
        <v>2016</v>
      </c>
      <c r="B432" s="13" t="s">
        <v>630</v>
      </c>
      <c r="C432" s="2" t="s">
        <v>201</v>
      </c>
      <c r="D432" s="2" t="str">
        <f t="shared" si="12"/>
        <v>M1</v>
      </c>
      <c r="E432" s="2" t="str">
        <f t="shared" si="13"/>
        <v>F09a_M1_10</v>
      </c>
      <c r="F432" s="21" t="s">
        <v>622</v>
      </c>
      <c r="G432" s="15">
        <v>2010</v>
      </c>
      <c r="H432" s="2" t="s">
        <v>723</v>
      </c>
      <c r="I432" s="16">
        <v>2.44</v>
      </c>
      <c r="J432" s="17">
        <v>0.15</v>
      </c>
      <c r="K432" s="18">
        <v>0.85</v>
      </c>
      <c r="L432" s="31">
        <v>0.72</v>
      </c>
      <c r="M432" s="18">
        <v>0.18</v>
      </c>
      <c r="N432" s="18">
        <v>0.55000000000000004</v>
      </c>
      <c r="O432" s="31">
        <v>0.21099999999999999</v>
      </c>
      <c r="P432" s="19">
        <v>15.065</v>
      </c>
      <c r="Q432" s="19">
        <v>51.18</v>
      </c>
      <c r="R432" s="18">
        <v>6.39</v>
      </c>
      <c r="S432" s="20">
        <v>574.51</v>
      </c>
      <c r="T432" s="18">
        <v>19.34</v>
      </c>
      <c r="U432" s="4">
        <v>23.744461000000001</v>
      </c>
      <c r="V432" s="8">
        <v>90.905937292490918</v>
      </c>
      <c r="W432" s="8">
        <v>88.383292207399265</v>
      </c>
      <c r="X432" s="8">
        <v>100</v>
      </c>
      <c r="Y432" s="8">
        <v>94.73684210526315</v>
      </c>
      <c r="Z432" s="8">
        <v>91.666666666666671</v>
      </c>
      <c r="AA432" s="8">
        <v>100.43333333333334</v>
      </c>
      <c r="AB432" s="9">
        <v>72.494292269268485</v>
      </c>
      <c r="AC432" s="9">
        <v>20.452669662376234</v>
      </c>
      <c r="AD432" s="3">
        <v>29.987368321406709</v>
      </c>
      <c r="AE432" s="3">
        <v>49.559962016217071</v>
      </c>
    </row>
    <row r="433" spans="1:31" ht="13" x14ac:dyDescent="0.3">
      <c r="A433" s="13">
        <v>2016</v>
      </c>
      <c r="B433" s="13" t="s">
        <v>630</v>
      </c>
      <c r="C433" s="2" t="s">
        <v>202</v>
      </c>
      <c r="D433" s="2" t="str">
        <f t="shared" si="12"/>
        <v>M2</v>
      </c>
      <c r="E433" s="2" t="str">
        <f t="shared" si="13"/>
        <v>F09a_M2_10</v>
      </c>
      <c r="F433" s="21" t="s">
        <v>622</v>
      </c>
      <c r="G433" s="15">
        <v>2010</v>
      </c>
      <c r="H433" s="2" t="s">
        <v>723</v>
      </c>
      <c r="I433" s="16">
        <v>2.4700000000000002</v>
      </c>
      <c r="J433" s="17">
        <v>0.15</v>
      </c>
      <c r="K433" s="18">
        <v>0.81</v>
      </c>
      <c r="L433" s="31">
        <v>0.74</v>
      </c>
      <c r="M433" s="18">
        <v>0.19</v>
      </c>
      <c r="N433" s="18">
        <v>0.59399999999999997</v>
      </c>
      <c r="O433" s="31">
        <v>0.19600000000000001</v>
      </c>
      <c r="P433" s="19">
        <v>14.321999999999999</v>
      </c>
      <c r="Q433" s="19">
        <v>51.04</v>
      </c>
      <c r="R433" s="18">
        <v>5.9</v>
      </c>
      <c r="S433" s="20">
        <v>547.9</v>
      </c>
      <c r="T433" s="18">
        <v>18.899999999999999</v>
      </c>
      <c r="U433" s="4">
        <v>23.744461000000001</v>
      </c>
      <c r="V433" s="8">
        <v>92.023633242808444</v>
      </c>
      <c r="W433" s="8">
        <v>88.383292207399265</v>
      </c>
      <c r="X433" s="8">
        <v>95.294117647058826</v>
      </c>
      <c r="Y433" s="8">
        <v>100</v>
      </c>
      <c r="Z433" s="8">
        <v>99</v>
      </c>
      <c r="AA433" s="8">
        <v>95.48</v>
      </c>
      <c r="AB433" s="9">
        <v>73.293001587466222</v>
      </c>
      <c r="AC433" s="9">
        <v>21.353664076956726</v>
      </c>
      <c r="AD433" s="3">
        <v>28.264789384082146</v>
      </c>
      <c r="AE433" s="3">
        <v>50.381546538961139</v>
      </c>
    </row>
    <row r="434" spans="1:31" ht="13" x14ac:dyDescent="0.3">
      <c r="A434" s="13">
        <v>2016</v>
      </c>
      <c r="B434" s="13" t="s">
        <v>630</v>
      </c>
      <c r="C434" s="2" t="s">
        <v>203</v>
      </c>
      <c r="D434" s="2" t="str">
        <f t="shared" si="12"/>
        <v>M1</v>
      </c>
      <c r="E434" s="2" t="str">
        <f t="shared" si="13"/>
        <v>F09b_M1_10</v>
      </c>
      <c r="F434" s="21" t="s">
        <v>623</v>
      </c>
      <c r="G434" s="15">
        <v>2010</v>
      </c>
      <c r="H434" s="2" t="s">
        <v>724</v>
      </c>
      <c r="I434" s="16">
        <v>2.6</v>
      </c>
      <c r="J434" s="17">
        <v>0.156</v>
      </c>
      <c r="K434" s="18">
        <v>1.08</v>
      </c>
      <c r="L434" s="31">
        <v>0.87</v>
      </c>
      <c r="M434" s="18">
        <v>0.2</v>
      </c>
      <c r="N434" s="18">
        <v>0.57999999999999996</v>
      </c>
      <c r="O434" s="31">
        <v>0.19800000000000001</v>
      </c>
      <c r="P434" s="19">
        <v>13.12</v>
      </c>
      <c r="Q434" s="19">
        <v>52.21</v>
      </c>
      <c r="R434" s="18">
        <v>7.78</v>
      </c>
      <c r="S434" s="20">
        <v>534.79</v>
      </c>
      <c r="T434" s="18">
        <v>17.97</v>
      </c>
      <c r="U434" s="4">
        <v>25.199394999999999</v>
      </c>
      <c r="V434" s="8">
        <v>96.866982360850983</v>
      </c>
      <c r="W434" s="8">
        <v>91.918623895695234</v>
      </c>
      <c r="X434" s="8">
        <v>127.05882352941178</v>
      </c>
      <c r="Y434" s="8">
        <v>105.26315789473684</v>
      </c>
      <c r="Z434" s="8">
        <v>96.666666666666671</v>
      </c>
      <c r="AA434" s="8">
        <v>87.466666666666654</v>
      </c>
      <c r="AB434" s="9">
        <v>87.509121608554835</v>
      </c>
      <c r="AC434" s="9">
        <v>18.825996967030029</v>
      </c>
      <c r="AD434" s="3">
        <v>31.564119109223032</v>
      </c>
      <c r="AE434" s="3">
        <v>49.609883923746942</v>
      </c>
    </row>
    <row r="435" spans="1:31" ht="13" x14ac:dyDescent="0.3">
      <c r="A435" s="13">
        <v>2016</v>
      </c>
      <c r="B435" s="13" t="s">
        <v>630</v>
      </c>
      <c r="C435" s="2" t="s">
        <v>204</v>
      </c>
      <c r="D435" s="2" t="str">
        <f t="shared" si="12"/>
        <v>M2</v>
      </c>
      <c r="E435" s="2" t="str">
        <f t="shared" si="13"/>
        <v>F09b_M2_10</v>
      </c>
      <c r="F435" s="21" t="s">
        <v>623</v>
      </c>
      <c r="G435" s="15">
        <v>2010</v>
      </c>
      <c r="H435" s="2" t="s">
        <v>724</v>
      </c>
      <c r="I435" s="16">
        <v>2.42</v>
      </c>
      <c r="J435" s="17">
        <v>0.14699999999999999</v>
      </c>
      <c r="K435" s="18">
        <v>0.81</v>
      </c>
      <c r="L435" s="31">
        <v>0.79</v>
      </c>
      <c r="M435" s="18">
        <v>0.18</v>
      </c>
      <c r="N435" s="18">
        <v>0.57699999999999996</v>
      </c>
      <c r="O435" s="31">
        <v>0.20799999999999999</v>
      </c>
      <c r="P435" s="19">
        <v>27.481000000000002</v>
      </c>
      <c r="Q435" s="19">
        <v>49.73</v>
      </c>
      <c r="R435" s="18">
        <v>6.24</v>
      </c>
      <c r="S435" s="20">
        <v>505.11</v>
      </c>
      <c r="T435" s="18">
        <v>19.09</v>
      </c>
      <c r="U435" s="4">
        <v>25.199394999999999</v>
      </c>
      <c r="V435" s="8">
        <v>90.160806658945916</v>
      </c>
      <c r="W435" s="8">
        <v>86.61562636325128</v>
      </c>
      <c r="X435" s="8">
        <v>95.294117647058826</v>
      </c>
      <c r="Y435" s="8">
        <v>94.73684210526315</v>
      </c>
      <c r="Z435" s="8">
        <v>96.166666666666671</v>
      </c>
      <c r="AA435" s="8">
        <v>183.20666666666668</v>
      </c>
      <c r="AB435" s="9">
        <v>74.964288338511082</v>
      </c>
      <c r="AC435" s="9">
        <v>19.778775268241979</v>
      </c>
      <c r="AD435" s="3">
        <v>27.634641762252166</v>
      </c>
      <c r="AE435" s="3">
        <v>52.586582969505869</v>
      </c>
    </row>
    <row r="436" spans="1:31" ht="13" x14ac:dyDescent="0.3">
      <c r="A436" s="13">
        <v>2016</v>
      </c>
      <c r="B436" s="13" t="s">
        <v>630</v>
      </c>
      <c r="C436" s="2" t="s">
        <v>205</v>
      </c>
      <c r="D436" s="2" t="str">
        <f t="shared" si="12"/>
        <v>M1</v>
      </c>
      <c r="E436" s="2" t="str">
        <f t="shared" si="13"/>
        <v>F09c_M1_10</v>
      </c>
      <c r="F436" s="21" t="s">
        <v>624</v>
      </c>
      <c r="G436" s="15">
        <v>2010</v>
      </c>
      <c r="H436" s="2" t="s">
        <v>725</v>
      </c>
      <c r="I436" s="16">
        <v>2.44</v>
      </c>
      <c r="J436" s="17">
        <v>0.15</v>
      </c>
      <c r="K436" s="18">
        <v>0.86</v>
      </c>
      <c r="L436" s="31">
        <v>0.79</v>
      </c>
      <c r="M436" s="18">
        <v>0.2</v>
      </c>
      <c r="N436" s="18">
        <v>0.55700000000000005</v>
      </c>
      <c r="O436" s="31">
        <v>0.19800000000000001</v>
      </c>
      <c r="P436" s="19">
        <v>16.544</v>
      </c>
      <c r="Q436" s="19">
        <v>50.93</v>
      </c>
      <c r="R436" s="18">
        <v>6.94</v>
      </c>
      <c r="S436" s="20">
        <v>299.95999999999998</v>
      </c>
      <c r="T436" s="18">
        <v>19.36</v>
      </c>
      <c r="U436" s="4">
        <v>24.284141999999999</v>
      </c>
      <c r="V436" s="8">
        <v>90.905937292490918</v>
      </c>
      <c r="W436" s="8">
        <v>88.383292207399265</v>
      </c>
      <c r="X436" s="8">
        <v>101.17647058823529</v>
      </c>
      <c r="Y436" s="8">
        <v>105.26315789473684</v>
      </c>
      <c r="Z436" s="8">
        <v>92.833333333333343</v>
      </c>
      <c r="AA436" s="8">
        <v>110.29333333333334</v>
      </c>
      <c r="AB436" s="9">
        <v>77.890507175017831</v>
      </c>
      <c r="AC436" s="9">
        <v>21.1507989579314</v>
      </c>
      <c r="AD436" s="3">
        <v>28.238209902862781</v>
      </c>
      <c r="AE436" s="3">
        <v>50.610991139205808</v>
      </c>
    </row>
    <row r="437" spans="1:31" ht="13" x14ac:dyDescent="0.3">
      <c r="A437" s="13">
        <v>2016</v>
      </c>
      <c r="B437" s="13" t="s">
        <v>630</v>
      </c>
      <c r="C437" s="2" t="s">
        <v>206</v>
      </c>
      <c r="D437" s="2" t="str">
        <f t="shared" si="12"/>
        <v>M2</v>
      </c>
      <c r="E437" s="2" t="str">
        <f t="shared" si="13"/>
        <v>F09c_M2_10</v>
      </c>
      <c r="F437" s="21" t="s">
        <v>624</v>
      </c>
      <c r="G437" s="15">
        <v>2010</v>
      </c>
      <c r="H437" s="2" t="s">
        <v>725</v>
      </c>
      <c r="I437" s="16">
        <v>2.52</v>
      </c>
      <c r="J437" s="17">
        <v>0.153</v>
      </c>
      <c r="K437" s="18">
        <v>0.81</v>
      </c>
      <c r="L437" s="31">
        <v>0.79</v>
      </c>
      <c r="M437" s="18">
        <v>0.2</v>
      </c>
      <c r="N437" s="18">
        <v>0.54</v>
      </c>
      <c r="O437" s="31">
        <v>0.20399999999999999</v>
      </c>
      <c r="P437" s="19">
        <v>17.123999999999999</v>
      </c>
      <c r="Q437" s="19">
        <v>46.35</v>
      </c>
      <c r="R437" s="18">
        <v>8.16</v>
      </c>
      <c r="S437" s="20">
        <v>300.95999999999998</v>
      </c>
      <c r="T437" s="18">
        <v>18.579999999999998</v>
      </c>
      <c r="U437" s="4">
        <v>24.284141999999999</v>
      </c>
      <c r="V437" s="8">
        <v>93.886459826670958</v>
      </c>
      <c r="W437" s="8">
        <v>90.150958051547249</v>
      </c>
      <c r="X437" s="8">
        <v>95.294117647058826</v>
      </c>
      <c r="Y437" s="8">
        <v>105.26315789473684</v>
      </c>
      <c r="Z437" s="8">
        <v>90.000000000000014</v>
      </c>
      <c r="AA437" s="8">
        <v>114.16</v>
      </c>
      <c r="AB437" s="9">
        <v>76.611734796501196</v>
      </c>
      <c r="AC437" s="9">
        <v>21.503839618905914</v>
      </c>
      <c r="AD437" s="3">
        <v>27.040390857870772</v>
      </c>
      <c r="AE437" s="3">
        <v>51.455769523223324</v>
      </c>
    </row>
    <row r="438" spans="1:31" ht="13" x14ac:dyDescent="0.3">
      <c r="A438" s="13">
        <v>2016</v>
      </c>
      <c r="B438" s="13" t="s">
        <v>630</v>
      </c>
      <c r="C438" s="2" t="s">
        <v>207</v>
      </c>
      <c r="D438" s="2" t="str">
        <f t="shared" si="12"/>
        <v>M1</v>
      </c>
      <c r="E438" s="2" t="str">
        <f t="shared" si="13"/>
        <v>G09a_M1_10</v>
      </c>
      <c r="F438" s="21" t="s">
        <v>625</v>
      </c>
      <c r="G438" s="15">
        <v>2010</v>
      </c>
      <c r="H438" s="2" t="s">
        <v>726</v>
      </c>
      <c r="I438" s="16">
        <v>2.35</v>
      </c>
      <c r="J438" s="17">
        <v>0.151</v>
      </c>
      <c r="K438" s="18">
        <v>0.89</v>
      </c>
      <c r="L438" s="31">
        <v>0.75</v>
      </c>
      <c r="M438" s="18">
        <v>0.18</v>
      </c>
      <c r="N438" s="18">
        <v>0.59699999999999998</v>
      </c>
      <c r="O438" s="31">
        <v>0.187</v>
      </c>
      <c r="P438" s="19">
        <v>13.218</v>
      </c>
      <c r="Q438" s="19">
        <v>47.8</v>
      </c>
      <c r="R438" s="18">
        <v>7.42</v>
      </c>
      <c r="S438" s="20">
        <v>362.22</v>
      </c>
      <c r="T438" s="18">
        <v>19.54</v>
      </c>
      <c r="U438" s="4">
        <v>22.914200999999998</v>
      </c>
      <c r="V438" s="8">
        <v>87.552849441538399</v>
      </c>
      <c r="W438" s="8">
        <v>88.972514155448593</v>
      </c>
      <c r="X438" s="8">
        <v>104.70588235294119</v>
      </c>
      <c r="Y438" s="8">
        <v>94.73684210526315</v>
      </c>
      <c r="Z438" s="8">
        <v>99.5</v>
      </c>
      <c r="AA438" s="8">
        <v>88.12</v>
      </c>
      <c r="AB438" s="9">
        <v>75.014316160105764</v>
      </c>
      <c r="AC438" s="9">
        <v>19.765584598898691</v>
      </c>
      <c r="AD438" s="3">
        <v>30.343739039110663</v>
      </c>
      <c r="AE438" s="3">
        <v>49.890676361990636</v>
      </c>
    </row>
    <row r="439" spans="1:31" ht="13" x14ac:dyDescent="0.3">
      <c r="A439" s="13">
        <v>2016</v>
      </c>
      <c r="B439" s="13" t="s">
        <v>630</v>
      </c>
      <c r="C439" s="2" t="s">
        <v>208</v>
      </c>
      <c r="D439" s="2" t="str">
        <f t="shared" si="12"/>
        <v>M2</v>
      </c>
      <c r="E439" s="2" t="str">
        <f t="shared" si="13"/>
        <v>G09a_M2_10</v>
      </c>
      <c r="F439" s="21" t="s">
        <v>625</v>
      </c>
      <c r="G439" s="15">
        <v>2010</v>
      </c>
      <c r="H439" s="2" t="s">
        <v>726</v>
      </c>
      <c r="I439" s="16">
        <v>2.4</v>
      </c>
      <c r="J439" s="17">
        <v>0.151</v>
      </c>
      <c r="K439" s="18">
        <v>0.81</v>
      </c>
      <c r="L439" s="31">
        <v>0.87</v>
      </c>
      <c r="M439" s="18">
        <v>0.19</v>
      </c>
      <c r="N439" s="18">
        <v>0.55600000000000005</v>
      </c>
      <c r="O439" s="31">
        <v>0.19500000000000001</v>
      </c>
      <c r="P439" s="19">
        <v>16.571999999999999</v>
      </c>
      <c r="Q439" s="19">
        <v>51.41</v>
      </c>
      <c r="R439" s="18">
        <v>9.2200000000000006</v>
      </c>
      <c r="S439" s="20">
        <v>392.66</v>
      </c>
      <c r="T439" s="18">
        <v>18.45</v>
      </c>
      <c r="U439" s="4">
        <v>22.914200999999998</v>
      </c>
      <c r="V439" s="8">
        <v>89.415676025400899</v>
      </c>
      <c r="W439" s="8">
        <v>88.972514155448593</v>
      </c>
      <c r="X439" s="8">
        <v>95.294117647058826</v>
      </c>
      <c r="Y439" s="8">
        <v>100</v>
      </c>
      <c r="Z439" s="8">
        <v>92.666666666666671</v>
      </c>
      <c r="AA439" s="8">
        <v>110.48</v>
      </c>
      <c r="AB439" s="9">
        <v>79.780027535570014</v>
      </c>
      <c r="AC439" s="9">
        <v>19.617367697608522</v>
      </c>
      <c r="AD439" s="3">
        <v>25.966539711625209</v>
      </c>
      <c r="AE439" s="3">
        <v>54.416092590766276</v>
      </c>
    </row>
    <row r="440" spans="1:31" ht="13" x14ac:dyDescent="0.3">
      <c r="A440" s="13">
        <v>2016</v>
      </c>
      <c r="B440" s="13" t="s">
        <v>630</v>
      </c>
      <c r="C440" s="2" t="s">
        <v>209</v>
      </c>
      <c r="D440" s="2" t="str">
        <f t="shared" si="12"/>
        <v>M1</v>
      </c>
      <c r="E440" s="2" t="str">
        <f t="shared" si="13"/>
        <v>G09b_M1_10</v>
      </c>
      <c r="F440" s="21" t="s">
        <v>626</v>
      </c>
      <c r="G440" s="15">
        <v>2010</v>
      </c>
      <c r="H440" s="2" t="s">
        <v>733</v>
      </c>
      <c r="I440" s="16">
        <v>2.2999999999999998</v>
      </c>
      <c r="J440" s="17">
        <v>0.14899999999999999</v>
      </c>
      <c r="K440" s="18">
        <v>0.8</v>
      </c>
      <c r="L440" s="31">
        <v>0.75</v>
      </c>
      <c r="M440" s="18">
        <v>0.16</v>
      </c>
      <c r="N440" s="18">
        <v>0.56399999999999995</v>
      </c>
      <c r="O440" s="31">
        <v>0.183</v>
      </c>
      <c r="P440" s="19">
        <v>14.539</v>
      </c>
      <c r="Q440" s="19">
        <v>50.1</v>
      </c>
      <c r="R440" s="18">
        <v>7.18</v>
      </c>
      <c r="S440" s="20">
        <v>482.9</v>
      </c>
      <c r="T440" s="18">
        <v>18.510000000000002</v>
      </c>
      <c r="U440" s="4">
        <v>23.630948</v>
      </c>
      <c r="V440" s="8">
        <v>85.690022857675856</v>
      </c>
      <c r="W440" s="8">
        <v>87.794070259349937</v>
      </c>
      <c r="X440" s="8">
        <v>94.117647058823536</v>
      </c>
      <c r="Y440" s="8">
        <v>84.210526315789465</v>
      </c>
      <c r="Z440" s="8">
        <v>94</v>
      </c>
      <c r="AA440" s="8">
        <v>96.926666666666662</v>
      </c>
      <c r="AB440" s="9">
        <v>71.065079420785722</v>
      </c>
      <c r="AC440" s="9">
        <v>18.545777717186436</v>
      </c>
      <c r="AD440" s="3">
        <v>28.791015535376385</v>
      </c>
      <c r="AE440" s="3">
        <v>52.663206747437165</v>
      </c>
    </row>
    <row r="441" spans="1:31" ht="13" x14ac:dyDescent="0.3">
      <c r="A441" s="13">
        <v>2016</v>
      </c>
      <c r="B441" s="13" t="s">
        <v>630</v>
      </c>
      <c r="C441" s="2" t="s">
        <v>210</v>
      </c>
      <c r="D441" s="2" t="str">
        <f t="shared" si="12"/>
        <v>M2</v>
      </c>
      <c r="E441" s="2" t="str">
        <f t="shared" si="13"/>
        <v>G09b_M2_10</v>
      </c>
      <c r="F441" s="21" t="s">
        <v>626</v>
      </c>
      <c r="G441" s="15">
        <v>2010</v>
      </c>
      <c r="H441" s="2" t="s">
        <v>733</v>
      </c>
      <c r="I441" s="16">
        <v>2.4500000000000002</v>
      </c>
      <c r="J441" s="17">
        <v>0.156</v>
      </c>
      <c r="K441" s="18">
        <v>0.86</v>
      </c>
      <c r="L441" s="31">
        <v>0.8</v>
      </c>
      <c r="M441" s="18">
        <v>0.17</v>
      </c>
      <c r="N441" s="18">
        <v>0.57699999999999996</v>
      </c>
      <c r="O441" s="31">
        <v>0.20499999999999999</v>
      </c>
      <c r="P441" s="19">
        <v>19.433</v>
      </c>
      <c r="Q441" s="19">
        <v>54.69</v>
      </c>
      <c r="R441" s="18">
        <v>8.0399999999999991</v>
      </c>
      <c r="S441" s="20">
        <v>654.62</v>
      </c>
      <c r="T441" s="18">
        <v>19.510000000000002</v>
      </c>
      <c r="U441" s="4">
        <v>23.630948</v>
      </c>
      <c r="V441" s="8">
        <v>91.278502609263441</v>
      </c>
      <c r="W441" s="8">
        <v>91.918623895695234</v>
      </c>
      <c r="X441" s="8">
        <v>101.17647058823529</v>
      </c>
      <c r="Y441" s="8">
        <v>89.473684210526315</v>
      </c>
      <c r="Z441" s="8">
        <v>96.166666666666671</v>
      </c>
      <c r="AA441" s="8">
        <v>129.55333333333334</v>
      </c>
      <c r="AB441" s="9">
        <v>75.918339484040644</v>
      </c>
      <c r="AC441" s="9">
        <v>18.445207031773549</v>
      </c>
      <c r="AD441" s="3">
        <v>28.971767638713491</v>
      </c>
      <c r="AE441" s="3">
        <v>52.583025329512964</v>
      </c>
    </row>
    <row r="442" spans="1:31" ht="13" x14ac:dyDescent="0.3">
      <c r="A442" s="13">
        <v>2016</v>
      </c>
      <c r="B442" s="13" t="s">
        <v>630</v>
      </c>
      <c r="C442" s="2" t="s">
        <v>211</v>
      </c>
      <c r="D442" s="2" t="str">
        <f t="shared" si="12"/>
        <v>M1</v>
      </c>
      <c r="E442" s="2" t="str">
        <f t="shared" si="13"/>
        <v>G09c_M1_10</v>
      </c>
      <c r="F442" s="21" t="s">
        <v>627</v>
      </c>
      <c r="G442" s="15">
        <v>2010</v>
      </c>
      <c r="H442" s="2" t="s">
        <v>727</v>
      </c>
      <c r="I442" s="16">
        <v>2.5</v>
      </c>
      <c r="J442" s="17">
        <v>0.152</v>
      </c>
      <c r="K442" s="18">
        <v>0.79</v>
      </c>
      <c r="L442" s="31">
        <v>0.77</v>
      </c>
      <c r="M442" s="18">
        <v>0.17</v>
      </c>
      <c r="N442" s="18">
        <v>0.56299999999999994</v>
      </c>
      <c r="O442" s="31">
        <v>0.20699999999999999</v>
      </c>
      <c r="P442" s="19">
        <v>19.992999999999999</v>
      </c>
      <c r="Q442" s="19">
        <v>50.4</v>
      </c>
      <c r="R442" s="18">
        <v>6.72</v>
      </c>
      <c r="S442" s="20">
        <v>607.29999999999995</v>
      </c>
      <c r="T442" s="18">
        <v>17.91</v>
      </c>
      <c r="U442" s="4">
        <v>20.747464000000001</v>
      </c>
      <c r="V442" s="8">
        <v>93.141329193125941</v>
      </c>
      <c r="W442" s="8">
        <v>89.561736103497921</v>
      </c>
      <c r="X442" s="8">
        <v>92.941176470588232</v>
      </c>
      <c r="Y442" s="8">
        <v>89.473684210526315</v>
      </c>
      <c r="Z442" s="8">
        <v>93.833333333333329</v>
      </c>
      <c r="AA442" s="8">
        <v>133.28666666666666</v>
      </c>
      <c r="AB442" s="9">
        <v>72.631052166093411</v>
      </c>
      <c r="AC442" s="9">
        <v>19.280038599596637</v>
      </c>
      <c r="AD442" s="3">
        <v>27.818134224957351</v>
      </c>
      <c r="AE442" s="3">
        <v>52.901827175446016</v>
      </c>
    </row>
    <row r="443" spans="1:31" ht="13" x14ac:dyDescent="0.3">
      <c r="A443" s="13">
        <v>2016</v>
      </c>
      <c r="B443" s="13" t="s">
        <v>630</v>
      </c>
      <c r="C443" s="2" t="s">
        <v>212</v>
      </c>
      <c r="D443" s="2" t="str">
        <f t="shared" si="12"/>
        <v>M2</v>
      </c>
      <c r="E443" s="2" t="str">
        <f t="shared" si="13"/>
        <v>G09c_M2_10</v>
      </c>
      <c r="F443" s="21" t="s">
        <v>627</v>
      </c>
      <c r="G443" s="15">
        <v>2010</v>
      </c>
      <c r="H443" s="2" t="s">
        <v>727</v>
      </c>
      <c r="I443" s="16">
        <v>2.5499999999999998</v>
      </c>
      <c r="J443" s="17">
        <v>0.15</v>
      </c>
      <c r="K443" s="18">
        <v>0.78</v>
      </c>
      <c r="L443" s="31">
        <v>0.71</v>
      </c>
      <c r="M443" s="18">
        <v>0.18</v>
      </c>
      <c r="N443" s="18">
        <v>0.51700000000000002</v>
      </c>
      <c r="O443" s="31">
        <v>0.20499999999999999</v>
      </c>
      <c r="P443" s="19">
        <v>16.454999999999998</v>
      </c>
      <c r="Q443" s="19">
        <v>50.89</v>
      </c>
      <c r="R443" s="18">
        <v>8.25</v>
      </c>
      <c r="S443" s="20">
        <v>692.48</v>
      </c>
      <c r="T443" s="18">
        <v>21.84</v>
      </c>
      <c r="U443" s="4">
        <v>20.747464000000001</v>
      </c>
      <c r="V443" s="8">
        <v>95.004155776988455</v>
      </c>
      <c r="W443" s="8">
        <v>88.383292207399265</v>
      </c>
      <c r="X443" s="8">
        <v>91.764705882352942</v>
      </c>
      <c r="Y443" s="8">
        <v>94.73684210526315</v>
      </c>
      <c r="Z443" s="8">
        <v>86.166666666666671</v>
      </c>
      <c r="AA443" s="8">
        <v>109.7</v>
      </c>
      <c r="AB443" s="9">
        <v>70.205008943337234</v>
      </c>
      <c r="AC443" s="9">
        <v>21.119601500055339</v>
      </c>
      <c r="AD443" s="3">
        <v>28.415136476886055</v>
      </c>
      <c r="AE443" s="3">
        <v>50.465262023058614</v>
      </c>
    </row>
    <row r="444" spans="1:31" ht="13" x14ac:dyDescent="0.3">
      <c r="A444" s="13">
        <v>2016</v>
      </c>
      <c r="B444" s="13" t="s">
        <v>630</v>
      </c>
      <c r="C444" s="2" t="s">
        <v>213</v>
      </c>
      <c r="D444" s="2" t="str">
        <f t="shared" si="12"/>
        <v>M1</v>
      </c>
      <c r="E444" s="2" t="str">
        <f t="shared" si="13"/>
        <v>H09a_M1_10</v>
      </c>
      <c r="F444" s="21" t="s">
        <v>628</v>
      </c>
      <c r="G444" s="15">
        <v>2010</v>
      </c>
      <c r="H444" s="2" t="s">
        <v>728</v>
      </c>
      <c r="I444" s="16">
        <v>2.52</v>
      </c>
      <c r="J444" s="17">
        <v>0.151</v>
      </c>
      <c r="K444" s="18">
        <v>0.72</v>
      </c>
      <c r="L444" s="31">
        <v>0.89</v>
      </c>
      <c r="M444" s="18">
        <v>0.21</v>
      </c>
      <c r="N444" s="18">
        <v>0.54500000000000004</v>
      </c>
      <c r="O444" s="31">
        <v>0.21</v>
      </c>
      <c r="P444" s="19">
        <v>18.062999999999999</v>
      </c>
      <c r="Q444" s="19">
        <v>46.96</v>
      </c>
      <c r="R444" s="18">
        <v>7.51</v>
      </c>
      <c r="S444" s="20">
        <v>539.55999999999995</v>
      </c>
      <c r="T444" s="18">
        <v>18.07</v>
      </c>
      <c r="U444" s="4">
        <v>20.719926000000001</v>
      </c>
      <c r="V444" s="8">
        <v>93.886459826670958</v>
      </c>
      <c r="W444" s="8">
        <v>88.972514155448593</v>
      </c>
      <c r="X444" s="8">
        <v>84.705882352941174</v>
      </c>
      <c r="Y444" s="8">
        <v>110.52631578947367</v>
      </c>
      <c r="Z444" s="8">
        <v>90.833333333333343</v>
      </c>
      <c r="AA444" s="8">
        <v>120.41999999999999</v>
      </c>
      <c r="AB444" s="9">
        <v>80.12368770424618</v>
      </c>
      <c r="AC444" s="9">
        <v>21.589355538336619</v>
      </c>
      <c r="AD444" s="3">
        <v>22.982369856228559</v>
      </c>
      <c r="AE444" s="3">
        <v>55.428274605434815</v>
      </c>
    </row>
    <row r="445" spans="1:31" ht="13" x14ac:dyDescent="0.3">
      <c r="A445" s="13">
        <v>2016</v>
      </c>
      <c r="B445" s="13" t="s">
        <v>630</v>
      </c>
      <c r="C445" s="2" t="s">
        <v>214</v>
      </c>
      <c r="D445" s="2" t="str">
        <f t="shared" si="12"/>
        <v>M2</v>
      </c>
      <c r="E445" s="2" t="str">
        <f t="shared" si="13"/>
        <v>H09a_M2_10</v>
      </c>
      <c r="F445" s="21" t="s">
        <v>628</v>
      </c>
      <c r="G445" s="15">
        <v>2010</v>
      </c>
      <c r="H445" s="2" t="s">
        <v>728</v>
      </c>
      <c r="I445" s="16">
        <v>2.4900000000000002</v>
      </c>
      <c r="J445" s="17">
        <v>0.14699999999999999</v>
      </c>
      <c r="K445" s="18">
        <v>0.78</v>
      </c>
      <c r="L445" s="31">
        <v>0.76</v>
      </c>
      <c r="M445" s="18">
        <v>0.19</v>
      </c>
      <c r="N445" s="18">
        <v>0.53</v>
      </c>
      <c r="O445" s="31">
        <v>0.21199999999999999</v>
      </c>
      <c r="P445" s="19">
        <v>17.021000000000001</v>
      </c>
      <c r="Q445" s="19">
        <v>50.9</v>
      </c>
      <c r="R445" s="18">
        <v>8.07</v>
      </c>
      <c r="S445" s="20">
        <v>472.58</v>
      </c>
      <c r="T445" s="18">
        <v>20.18</v>
      </c>
      <c r="U445" s="4">
        <v>20.719926000000001</v>
      </c>
      <c r="V445" s="8">
        <v>92.768763876353447</v>
      </c>
      <c r="W445" s="8">
        <v>86.61562636325128</v>
      </c>
      <c r="X445" s="8">
        <v>91.764705882352942</v>
      </c>
      <c r="Y445" s="8">
        <v>100</v>
      </c>
      <c r="Z445" s="8">
        <v>88.333333333333343</v>
      </c>
      <c r="AA445" s="8">
        <v>113.47333333333334</v>
      </c>
      <c r="AB445" s="9">
        <v>73.523742152372222</v>
      </c>
      <c r="AC445" s="9">
        <v>21.286649581125992</v>
      </c>
      <c r="AD445" s="3">
        <v>27.132526882971895</v>
      </c>
      <c r="AE445" s="3">
        <v>51.580823535902113</v>
      </c>
    </row>
    <row r="446" spans="1:31" ht="13" x14ac:dyDescent="0.3">
      <c r="A446" s="13">
        <v>2016</v>
      </c>
      <c r="B446" s="13" t="s">
        <v>630</v>
      </c>
      <c r="C446" s="14" t="s">
        <v>217</v>
      </c>
      <c r="D446" s="2" t="str">
        <f t="shared" si="12"/>
        <v>M1</v>
      </c>
      <c r="E446" s="2" t="str">
        <f t="shared" si="13"/>
        <v>C10a_M1_10</v>
      </c>
      <c r="F446" s="21" t="s">
        <v>433</v>
      </c>
      <c r="G446" s="15">
        <v>2010</v>
      </c>
      <c r="H446" s="2" t="s">
        <v>731</v>
      </c>
      <c r="I446" s="16">
        <v>2.4300000000000002</v>
      </c>
      <c r="J446" s="17">
        <v>0.14699999999999999</v>
      </c>
      <c r="K446" s="18">
        <v>0.78</v>
      </c>
      <c r="L446" s="31">
        <v>0.91</v>
      </c>
      <c r="M446" s="18">
        <v>0.17</v>
      </c>
      <c r="N446" s="18">
        <v>0.60099999999999998</v>
      </c>
      <c r="O446" s="31">
        <v>0.216</v>
      </c>
      <c r="P446" s="19">
        <v>13.601000000000001</v>
      </c>
      <c r="Q446" s="19">
        <v>51.24</v>
      </c>
      <c r="R446" s="18">
        <v>7.54</v>
      </c>
      <c r="S446" s="20">
        <v>344.25</v>
      </c>
      <c r="T446" s="18">
        <v>16.399999999999999</v>
      </c>
      <c r="U446" s="4">
        <v>14.550368000000001</v>
      </c>
      <c r="V446" s="8">
        <v>90.533371975718424</v>
      </c>
      <c r="W446" s="8">
        <v>86.61562636325128</v>
      </c>
      <c r="X446" s="8">
        <v>91.764705882352942</v>
      </c>
      <c r="Y446" s="8">
        <v>89.473684210526315</v>
      </c>
      <c r="Z446" s="8">
        <v>100.16666666666667</v>
      </c>
      <c r="AA446" s="8">
        <v>90.673333333333346</v>
      </c>
      <c r="AB446" s="9">
        <v>79.361325634501867</v>
      </c>
      <c r="AC446" s="9">
        <v>17.64498612007576</v>
      </c>
      <c r="AD446" s="3">
        <v>25.136738764588745</v>
      </c>
      <c r="AE446" s="3">
        <v>57.218275115335494</v>
      </c>
    </row>
    <row r="447" spans="1:31" ht="13" x14ac:dyDescent="0.3">
      <c r="A447" s="13">
        <v>2016</v>
      </c>
      <c r="B447" s="13" t="s">
        <v>630</v>
      </c>
      <c r="C447" s="14" t="s">
        <v>218</v>
      </c>
      <c r="D447" s="2" t="str">
        <f t="shared" si="12"/>
        <v>M1</v>
      </c>
      <c r="E447" s="2" t="str">
        <f t="shared" si="13"/>
        <v>C10b_M1_10</v>
      </c>
      <c r="F447" s="21" t="s">
        <v>434</v>
      </c>
      <c r="G447" s="15">
        <v>2010</v>
      </c>
      <c r="H447" s="2" t="s">
        <v>718</v>
      </c>
      <c r="I447" s="16">
        <v>2.38</v>
      </c>
      <c r="J447" s="17">
        <v>0.152</v>
      </c>
      <c r="K447" s="18">
        <v>0.81</v>
      </c>
      <c r="L447" s="31">
        <v>0.92</v>
      </c>
      <c r="M447" s="18">
        <v>0.19</v>
      </c>
      <c r="N447" s="18">
        <v>0.54800000000000004</v>
      </c>
      <c r="O447" s="31">
        <v>0.185</v>
      </c>
      <c r="P447" s="19">
        <v>12.489000000000001</v>
      </c>
      <c r="Q447" s="19">
        <v>57.62</v>
      </c>
      <c r="R447" s="18">
        <v>6.7</v>
      </c>
      <c r="S447" s="20">
        <v>299.05</v>
      </c>
      <c r="T447" s="18">
        <v>18.93</v>
      </c>
      <c r="U447" s="4">
        <v>17.271754999999999</v>
      </c>
      <c r="V447" s="8">
        <v>88.670545391855896</v>
      </c>
      <c r="W447" s="8">
        <v>89.561736103497921</v>
      </c>
      <c r="X447" s="8">
        <v>95.294117647058826</v>
      </c>
      <c r="Y447" s="8">
        <v>100</v>
      </c>
      <c r="Z447" s="8">
        <v>91.333333333333343</v>
      </c>
      <c r="AA447" s="8">
        <v>83.26</v>
      </c>
      <c r="AB447" s="9">
        <v>82.275037515609938</v>
      </c>
      <c r="AC447" s="9">
        <v>19.022466380445831</v>
      </c>
      <c r="AD447" s="3">
        <v>25.179098250838077</v>
      </c>
      <c r="AE447" s="3">
        <v>55.798435368716092</v>
      </c>
    </row>
    <row r="448" spans="1:31" ht="13" x14ac:dyDescent="0.3">
      <c r="A448" s="13">
        <v>2016</v>
      </c>
      <c r="B448" s="13" t="s">
        <v>630</v>
      </c>
      <c r="C448" s="14" t="s">
        <v>219</v>
      </c>
      <c r="D448" s="2" t="str">
        <f t="shared" si="12"/>
        <v>M2</v>
      </c>
      <c r="E448" s="2" t="str">
        <f t="shared" si="13"/>
        <v>C10b_M2_10</v>
      </c>
      <c r="F448" s="21" t="s">
        <v>434</v>
      </c>
      <c r="G448" s="15">
        <v>2010</v>
      </c>
      <c r="H448" s="2" t="s">
        <v>718</v>
      </c>
      <c r="I448" s="16">
        <v>2.36</v>
      </c>
      <c r="J448" s="17">
        <v>0.15</v>
      </c>
      <c r="K448" s="18">
        <v>0.72</v>
      </c>
      <c r="L448" s="31">
        <v>1.1399999999999999</v>
      </c>
      <c r="M448" s="18">
        <v>0.21</v>
      </c>
      <c r="N448" s="18">
        <v>0.498</v>
      </c>
      <c r="O448" s="31">
        <v>0.17799999999999999</v>
      </c>
      <c r="P448" s="19">
        <v>17.782</v>
      </c>
      <c r="Q448" s="19">
        <v>49.91</v>
      </c>
      <c r="R448" s="18">
        <v>6.58</v>
      </c>
      <c r="S448" s="20">
        <v>301.38</v>
      </c>
      <c r="T448" s="18">
        <v>16.850000000000001</v>
      </c>
      <c r="U448" s="4">
        <v>17.271754999999999</v>
      </c>
      <c r="V448" s="8">
        <v>87.925414758310879</v>
      </c>
      <c r="W448" s="8">
        <v>88.383292207399265</v>
      </c>
      <c r="X448" s="8">
        <v>84.705882352941174</v>
      </c>
      <c r="Y448" s="8">
        <v>110.52631578947367</v>
      </c>
      <c r="Z448" s="8">
        <v>83</v>
      </c>
      <c r="AA448" s="8">
        <v>118.54666666666667</v>
      </c>
      <c r="AB448" s="9">
        <v>92.598737604445773</v>
      </c>
      <c r="AC448" s="9">
        <v>18.680803061040546</v>
      </c>
      <c r="AD448" s="3">
        <v>19.886148264029131</v>
      </c>
      <c r="AE448" s="3">
        <v>61.433048674930326</v>
      </c>
    </row>
    <row r="449" spans="1:31" ht="13" x14ac:dyDescent="0.3">
      <c r="A449" s="13">
        <v>2016</v>
      </c>
      <c r="B449" s="13" t="s">
        <v>630</v>
      </c>
      <c r="C449" s="14" t="s">
        <v>220</v>
      </c>
      <c r="D449" s="2" t="str">
        <f t="shared" si="12"/>
        <v>M1</v>
      </c>
      <c r="E449" s="2" t="str">
        <f t="shared" si="13"/>
        <v>C10c_M1_10</v>
      </c>
      <c r="F449" s="21" t="s">
        <v>435</v>
      </c>
      <c r="G449" s="15">
        <v>2010</v>
      </c>
      <c r="H449" s="2" t="s">
        <v>730</v>
      </c>
      <c r="I449" s="16">
        <v>2.29</v>
      </c>
      <c r="J449" s="17">
        <v>0.15</v>
      </c>
      <c r="K449" s="18">
        <v>0.83</v>
      </c>
      <c r="L449" s="31">
        <v>0.86</v>
      </c>
      <c r="M449" s="18">
        <v>0.18</v>
      </c>
      <c r="N449" s="18">
        <v>0.52600000000000002</v>
      </c>
      <c r="O449" s="31">
        <v>0.17399999999999999</v>
      </c>
      <c r="P449" s="19">
        <v>12.833</v>
      </c>
      <c r="Q449" s="19">
        <v>60.6</v>
      </c>
      <c r="R449" s="18">
        <v>6.35</v>
      </c>
      <c r="S449" s="20">
        <v>307.60000000000002</v>
      </c>
      <c r="T449" s="18">
        <v>18.309999999999999</v>
      </c>
      <c r="U449" s="4">
        <v>22.423358</v>
      </c>
      <c r="V449" s="8">
        <v>85.317457540903362</v>
      </c>
      <c r="W449" s="8">
        <v>88.383292207399265</v>
      </c>
      <c r="X449" s="8">
        <v>97.647058823529406</v>
      </c>
      <c r="Y449" s="8">
        <v>94.73684210526315</v>
      </c>
      <c r="Z449" s="8">
        <v>87.666666666666671</v>
      </c>
      <c r="AA449" s="8">
        <v>85.553333333333342</v>
      </c>
      <c r="AB449" s="9">
        <v>78.968811261973627</v>
      </c>
      <c r="AC449" s="9">
        <v>18.775789941580122</v>
      </c>
      <c r="AD449" s="3">
        <v>26.88101941025144</v>
      </c>
      <c r="AE449" s="3">
        <v>54.343190648168424</v>
      </c>
    </row>
    <row r="450" spans="1:31" ht="13" x14ac:dyDescent="0.3">
      <c r="A450" s="13">
        <v>2016</v>
      </c>
      <c r="B450" s="13" t="s">
        <v>630</v>
      </c>
      <c r="C450" s="14" t="s">
        <v>226</v>
      </c>
      <c r="D450" s="2" t="str">
        <f t="shared" si="12"/>
        <v>M2</v>
      </c>
      <c r="E450" s="2" t="str">
        <f t="shared" si="13"/>
        <v>C05c_M2_11</v>
      </c>
      <c r="F450" s="21" t="s">
        <v>436</v>
      </c>
      <c r="G450" s="15">
        <v>2011</v>
      </c>
      <c r="H450" s="2" t="s">
        <v>744</v>
      </c>
      <c r="I450" s="16">
        <v>2.72</v>
      </c>
      <c r="J450" s="17">
        <v>0.16400000000000001</v>
      </c>
      <c r="K450" s="18">
        <v>0.9</v>
      </c>
      <c r="L450" s="31">
        <v>0.8</v>
      </c>
      <c r="M450" s="18">
        <v>0.16</v>
      </c>
      <c r="N450" s="18">
        <v>0.59399999999999997</v>
      </c>
      <c r="O450" s="31">
        <v>0.20100000000000001</v>
      </c>
      <c r="P450" s="19">
        <v>19.507999999999999</v>
      </c>
      <c r="Q450" s="19">
        <v>68.180000000000007</v>
      </c>
      <c r="R450" s="18">
        <v>7.73</v>
      </c>
      <c r="S450" s="20">
        <v>528.88</v>
      </c>
      <c r="T450" s="18">
        <v>16.43</v>
      </c>
      <c r="U450" s="4">
        <v>26.633838999999998</v>
      </c>
      <c r="V450" s="8">
        <v>99.978064444423637</v>
      </c>
      <c r="W450" s="8">
        <v>95.630690271373382</v>
      </c>
      <c r="X450" s="8">
        <v>105.88235294117648</v>
      </c>
      <c r="Y450" s="8">
        <v>84.210526315789465</v>
      </c>
      <c r="Z450" s="8">
        <v>99</v>
      </c>
      <c r="AA450" s="8">
        <v>130.05333333333334</v>
      </c>
      <c r="AB450" s="9">
        <v>76.117634157858888</v>
      </c>
      <c r="AC450" s="9">
        <v>17.314741596655598</v>
      </c>
      <c r="AD450" s="3">
        <v>30.23990835758617</v>
      </c>
      <c r="AE450" s="3">
        <v>52.445350045758232</v>
      </c>
    </row>
    <row r="451" spans="1:31" ht="13" x14ac:dyDescent="0.3">
      <c r="A451" s="13">
        <v>2016</v>
      </c>
      <c r="B451" s="13" t="s">
        <v>630</v>
      </c>
      <c r="C451" s="14" t="s">
        <v>227</v>
      </c>
      <c r="D451" s="2" t="str">
        <f t="shared" si="12"/>
        <v>M1</v>
      </c>
      <c r="E451" s="2" t="str">
        <f t="shared" si="13"/>
        <v>C06a_M1_11</v>
      </c>
      <c r="F451" s="21" t="s">
        <v>437</v>
      </c>
      <c r="G451" s="15">
        <v>2011</v>
      </c>
      <c r="H451" s="2" t="s">
        <v>754</v>
      </c>
      <c r="I451" s="16">
        <v>2.35</v>
      </c>
      <c r="J451" s="17">
        <v>0.14499999999999999</v>
      </c>
      <c r="K451" s="18">
        <v>0.88</v>
      </c>
      <c r="L451" s="31">
        <v>0.81</v>
      </c>
      <c r="M451" s="18">
        <v>0.16</v>
      </c>
      <c r="N451" s="18">
        <v>0.7</v>
      </c>
      <c r="O451" s="31">
        <v>0.17899999999999999</v>
      </c>
      <c r="P451" s="19">
        <v>17.202000000000002</v>
      </c>
      <c r="Q451" s="19">
        <v>55.88</v>
      </c>
      <c r="R451" s="18">
        <v>6.87</v>
      </c>
      <c r="S451" s="20">
        <v>376.61</v>
      </c>
      <c r="T451" s="18">
        <v>15.22</v>
      </c>
      <c r="U451" s="4">
        <v>17.710341</v>
      </c>
      <c r="V451" s="8">
        <v>86.378107148674829</v>
      </c>
      <c r="W451" s="8">
        <v>84.551524935055724</v>
      </c>
      <c r="X451" s="8">
        <v>103.5294117647059</v>
      </c>
      <c r="Y451" s="8">
        <v>84.210526315789465</v>
      </c>
      <c r="Z451" s="8">
        <v>116.66666666666667</v>
      </c>
      <c r="AA451" s="8">
        <v>114.68</v>
      </c>
      <c r="AB451" s="9">
        <v>76.10512720246021</v>
      </c>
      <c r="AC451" s="9">
        <v>17.317587064613534</v>
      </c>
      <c r="AD451" s="3">
        <v>29.572769521847704</v>
      </c>
      <c r="AE451" s="3">
        <v>53.109643413538777</v>
      </c>
    </row>
    <row r="452" spans="1:31" ht="13" x14ac:dyDescent="0.3">
      <c r="A452" s="13">
        <v>2016</v>
      </c>
      <c r="B452" s="13" t="s">
        <v>630</v>
      </c>
      <c r="C452" s="14" t="s">
        <v>228</v>
      </c>
      <c r="D452" s="2" t="str">
        <f t="shared" si="12"/>
        <v>M2</v>
      </c>
      <c r="E452" s="2" t="str">
        <f t="shared" si="13"/>
        <v>C06a_M2_11</v>
      </c>
      <c r="F452" s="21" t="s">
        <v>437</v>
      </c>
      <c r="G452" s="15">
        <v>2011</v>
      </c>
      <c r="H452" s="2" t="s">
        <v>754</v>
      </c>
      <c r="I452" s="16">
        <v>2.41</v>
      </c>
      <c r="J452" s="17">
        <v>0.14399999999999999</v>
      </c>
      <c r="K452" s="18">
        <v>1.08</v>
      </c>
      <c r="L452" s="31">
        <v>0.85</v>
      </c>
      <c r="M452" s="18">
        <v>0.17</v>
      </c>
      <c r="N452" s="18">
        <v>0.748</v>
      </c>
      <c r="O452" s="31">
        <v>0.17799999999999999</v>
      </c>
      <c r="P452" s="19">
        <v>13.592000000000001</v>
      </c>
      <c r="Q452" s="19">
        <v>52.72</v>
      </c>
      <c r="R452" s="18">
        <v>8.11</v>
      </c>
      <c r="S452" s="20">
        <v>326.32</v>
      </c>
      <c r="T452" s="18">
        <v>16.48</v>
      </c>
      <c r="U452" s="4">
        <v>17.710341</v>
      </c>
      <c r="V452" s="8">
        <v>88.583505629066522</v>
      </c>
      <c r="W452" s="8">
        <v>83.96841096998638</v>
      </c>
      <c r="X452" s="8">
        <v>127.05882352941178</v>
      </c>
      <c r="Y452" s="8">
        <v>89.473684210526315</v>
      </c>
      <c r="Z452" s="8">
        <v>124.66666666666669</v>
      </c>
      <c r="AA452" s="8">
        <v>90.61333333333333</v>
      </c>
      <c r="AB452" s="9">
        <v>84.039947929553719</v>
      </c>
      <c r="AC452" s="9">
        <v>16.662664884864288</v>
      </c>
      <c r="AD452" s="3">
        <v>32.867087684433983</v>
      </c>
      <c r="AE452" s="3">
        <v>50.470247430701711</v>
      </c>
    </row>
    <row r="453" spans="1:31" ht="13" x14ac:dyDescent="0.3">
      <c r="A453" s="13">
        <v>2016</v>
      </c>
      <c r="B453" s="13" t="s">
        <v>630</v>
      </c>
      <c r="C453" s="14" t="s">
        <v>229</v>
      </c>
      <c r="D453" s="2" t="str">
        <f t="shared" si="12"/>
        <v>M2</v>
      </c>
      <c r="E453" s="2" t="str">
        <f t="shared" si="13"/>
        <v>D05a_M2_11</v>
      </c>
      <c r="F453" s="21" t="s">
        <v>438</v>
      </c>
      <c r="G453" s="15">
        <v>2011</v>
      </c>
      <c r="H453" s="2" t="s">
        <v>745</v>
      </c>
      <c r="I453" s="16">
        <v>2.56</v>
      </c>
      <c r="J453" s="17">
        <v>0.158</v>
      </c>
      <c r="K453" s="18">
        <v>0.82</v>
      </c>
      <c r="L453" s="31">
        <v>0.83</v>
      </c>
      <c r="M453" s="18">
        <v>0.21</v>
      </c>
      <c r="N453" s="18">
        <v>0.67800000000000005</v>
      </c>
      <c r="O453" s="31">
        <v>0.20699999999999999</v>
      </c>
      <c r="P453" s="19">
        <v>14.805</v>
      </c>
      <c r="Q453" s="19">
        <v>62.49</v>
      </c>
      <c r="R453" s="18">
        <v>7.21</v>
      </c>
      <c r="S453" s="20">
        <v>662.13</v>
      </c>
      <c r="T453" s="18">
        <v>19.420000000000002</v>
      </c>
      <c r="U453" s="4">
        <v>24.504128000000001</v>
      </c>
      <c r="V453" s="8">
        <v>94.09700183004577</v>
      </c>
      <c r="W453" s="8">
        <v>92.132006480957273</v>
      </c>
      <c r="X453" s="8">
        <v>96.470588235294116</v>
      </c>
      <c r="Y453" s="8">
        <v>110.52631578947367</v>
      </c>
      <c r="Z453" s="8">
        <v>113.00000000000001</v>
      </c>
      <c r="AA453" s="8">
        <v>98.7</v>
      </c>
      <c r="AB453" s="9">
        <v>79.687220485231506</v>
      </c>
      <c r="AC453" s="9">
        <v>21.707605941785978</v>
      </c>
      <c r="AD453" s="3">
        <v>26.317729342259295</v>
      </c>
      <c r="AE453" s="3">
        <v>51.974664715954745</v>
      </c>
    </row>
    <row r="454" spans="1:31" ht="13" x14ac:dyDescent="0.3">
      <c r="A454" s="13">
        <v>2016</v>
      </c>
      <c r="B454" s="13" t="s">
        <v>630</v>
      </c>
      <c r="C454" s="14" t="s">
        <v>230</v>
      </c>
      <c r="D454" s="2" t="str">
        <f t="shared" ref="D454:D517" si="14">MID(C454,8,2)</f>
        <v>M2</v>
      </c>
      <c r="E454" s="2" t="str">
        <f t="shared" ref="E454:E517" si="15">CONCATENATE(F454,"_",D454,"_",MID(G454,3,2))</f>
        <v>D05b_M2_11</v>
      </c>
      <c r="F454" s="21" t="s">
        <v>439</v>
      </c>
      <c r="G454" s="15">
        <v>2011</v>
      </c>
      <c r="H454" s="2" t="s">
        <v>743</v>
      </c>
      <c r="I454" s="16">
        <v>2.4700000000000002</v>
      </c>
      <c r="J454" s="17">
        <v>0.153</v>
      </c>
      <c r="K454" s="18">
        <v>0.89</v>
      </c>
      <c r="L454" s="31">
        <v>0.86</v>
      </c>
      <c r="M454" s="18">
        <v>0.19</v>
      </c>
      <c r="N454" s="18">
        <v>0.63700000000000001</v>
      </c>
      <c r="O454" s="31">
        <v>0.19900000000000001</v>
      </c>
      <c r="P454" s="19">
        <v>21.818999999999999</v>
      </c>
      <c r="Q454" s="19">
        <v>63.92</v>
      </c>
      <c r="R454" s="18">
        <v>7.65</v>
      </c>
      <c r="S454" s="20">
        <v>534.69000000000005</v>
      </c>
      <c r="T454" s="18">
        <v>23.61</v>
      </c>
      <c r="U454" s="4">
        <v>23.307030000000001</v>
      </c>
      <c r="V454" s="8">
        <v>90.78890410945823</v>
      </c>
      <c r="W454" s="8">
        <v>89.216436655610522</v>
      </c>
      <c r="X454" s="8">
        <v>104.70588235294119</v>
      </c>
      <c r="Y454" s="8">
        <v>100</v>
      </c>
      <c r="Z454" s="8">
        <v>106.16666666666667</v>
      </c>
      <c r="AA454" s="8">
        <v>145.45999999999998</v>
      </c>
      <c r="AB454" s="9">
        <v>81.327061345188639</v>
      </c>
      <c r="AC454" s="9">
        <v>19.244198784556236</v>
      </c>
      <c r="AD454" s="3">
        <v>27.988406271048099</v>
      </c>
      <c r="AE454" s="3">
        <v>52.767394944395662</v>
      </c>
    </row>
    <row r="455" spans="1:31" ht="13" x14ac:dyDescent="0.3">
      <c r="A455" s="13">
        <v>2016</v>
      </c>
      <c r="B455" s="13" t="s">
        <v>630</v>
      </c>
      <c r="C455" s="14" t="s">
        <v>231</v>
      </c>
      <c r="D455" s="2" t="str">
        <f t="shared" si="14"/>
        <v>M2</v>
      </c>
      <c r="E455" s="2" t="str">
        <f t="shared" si="15"/>
        <v>D05c_M2_11</v>
      </c>
      <c r="F455" s="21" t="s">
        <v>440</v>
      </c>
      <c r="G455" s="15">
        <v>2011</v>
      </c>
      <c r="H455" s="2" t="s">
        <v>742</v>
      </c>
      <c r="I455" s="16">
        <v>2.44</v>
      </c>
      <c r="J455" s="17">
        <v>0.155</v>
      </c>
      <c r="K455" s="18">
        <v>0.84</v>
      </c>
      <c r="L455" s="31">
        <v>0.9</v>
      </c>
      <c r="M455" s="18">
        <v>0.17</v>
      </c>
      <c r="N455" s="18">
        <v>0.64100000000000001</v>
      </c>
      <c r="O455" s="31">
        <v>0.19500000000000001</v>
      </c>
      <c r="P455" s="19">
        <v>15.026999999999999</v>
      </c>
      <c r="Q455" s="19">
        <v>69.59</v>
      </c>
      <c r="R455" s="18">
        <v>5.92</v>
      </c>
      <c r="S455" s="20">
        <v>453.27</v>
      </c>
      <c r="T455" s="18">
        <v>18.170000000000002</v>
      </c>
      <c r="U455" s="4">
        <v>23.542346999999999</v>
      </c>
      <c r="V455" s="8">
        <v>89.686204869262383</v>
      </c>
      <c r="W455" s="8">
        <v>90.382664585749225</v>
      </c>
      <c r="X455" s="8">
        <v>98.82352941176471</v>
      </c>
      <c r="Y455" s="8">
        <v>89.473684210526315</v>
      </c>
      <c r="Z455" s="8">
        <v>106.83333333333334</v>
      </c>
      <c r="AA455" s="8">
        <v>100.18</v>
      </c>
      <c r="AB455" s="9">
        <v>80.396850492713838</v>
      </c>
      <c r="AC455" s="9">
        <v>17.417715752665043</v>
      </c>
      <c r="AD455" s="3">
        <v>26.72166363161983</v>
      </c>
      <c r="AE455" s="3">
        <v>55.860620615715106</v>
      </c>
    </row>
    <row r="456" spans="1:31" ht="13" x14ac:dyDescent="0.3">
      <c r="A456" s="13">
        <v>2016</v>
      </c>
      <c r="B456" s="13" t="s">
        <v>630</v>
      </c>
      <c r="C456" s="14" t="s">
        <v>232</v>
      </c>
      <c r="D456" s="2" t="str">
        <f t="shared" si="14"/>
        <v>M1</v>
      </c>
      <c r="E456" s="2" t="str">
        <f t="shared" si="15"/>
        <v>E05a_M1_11</v>
      </c>
      <c r="F456" s="21" t="s">
        <v>119</v>
      </c>
      <c r="G456" s="15">
        <v>2011</v>
      </c>
      <c r="H456" s="2" t="s">
        <v>746</v>
      </c>
      <c r="I456" s="16">
        <v>2.48</v>
      </c>
      <c r="J456" s="17">
        <v>0.152</v>
      </c>
      <c r="K456" s="18">
        <v>0.98</v>
      </c>
      <c r="L456" s="31">
        <v>0.77</v>
      </c>
      <c r="M456" s="18">
        <v>0.16</v>
      </c>
      <c r="N456" s="18">
        <v>0.56000000000000005</v>
      </c>
      <c r="O456" s="31">
        <v>0.19400000000000001</v>
      </c>
      <c r="P456" s="19">
        <v>24.905999999999999</v>
      </c>
      <c r="Q456" s="19">
        <v>53.05</v>
      </c>
      <c r="R456" s="18">
        <v>7.17</v>
      </c>
      <c r="S456" s="20">
        <v>388.72</v>
      </c>
      <c r="T456" s="18">
        <v>17.190000000000001</v>
      </c>
      <c r="U456" s="4">
        <v>25.636700000000001</v>
      </c>
      <c r="V456" s="8">
        <v>91.156470522856836</v>
      </c>
      <c r="W456" s="8">
        <v>88.633322690541178</v>
      </c>
      <c r="X456" s="8">
        <v>115.29411764705881</v>
      </c>
      <c r="Y456" s="8">
        <v>84.210526315789465</v>
      </c>
      <c r="Z456" s="8">
        <v>93.333333333333343</v>
      </c>
      <c r="AA456" s="8">
        <v>166.04</v>
      </c>
      <c r="AB456" s="9">
        <v>76.666663975461532</v>
      </c>
      <c r="AC456" s="9">
        <v>17.190746252033698</v>
      </c>
      <c r="AD456" s="3">
        <v>32.692094998352829</v>
      </c>
      <c r="AE456" s="3">
        <v>50.117158749613466</v>
      </c>
    </row>
    <row r="457" spans="1:31" ht="13" x14ac:dyDescent="0.3">
      <c r="A457" s="13">
        <v>2016</v>
      </c>
      <c r="B457" s="13" t="s">
        <v>630</v>
      </c>
      <c r="C457" s="14" t="s">
        <v>233</v>
      </c>
      <c r="D457" s="2" t="str">
        <f t="shared" si="14"/>
        <v>M2</v>
      </c>
      <c r="E457" s="2" t="str">
        <f t="shared" si="15"/>
        <v>E05c_M2_11</v>
      </c>
      <c r="F457" s="21" t="s">
        <v>121</v>
      </c>
      <c r="G457" s="15">
        <v>2011</v>
      </c>
      <c r="H457" s="2" t="s">
        <v>748</v>
      </c>
      <c r="I457" s="16">
        <v>2.4900000000000002</v>
      </c>
      <c r="J457" s="17">
        <v>0.158</v>
      </c>
      <c r="K457" s="18">
        <v>0.79</v>
      </c>
      <c r="L457" s="31">
        <v>0.98</v>
      </c>
      <c r="M457" s="18">
        <v>0.15</v>
      </c>
      <c r="N457" s="18">
        <v>0.55600000000000005</v>
      </c>
      <c r="O457" s="31">
        <v>0.19600000000000001</v>
      </c>
      <c r="P457" s="19">
        <v>18.353999999999999</v>
      </c>
      <c r="Q457" s="19">
        <v>54.23</v>
      </c>
      <c r="R457" s="18">
        <v>8.59</v>
      </c>
      <c r="S457" s="20">
        <v>348.45</v>
      </c>
      <c r="T457" s="18">
        <v>19.47</v>
      </c>
      <c r="U457" s="4">
        <v>29.507377000000002</v>
      </c>
      <c r="V457" s="8">
        <v>91.524036936255456</v>
      </c>
      <c r="W457" s="8">
        <v>92.132006480957273</v>
      </c>
      <c r="X457" s="8">
        <v>92.941176470588232</v>
      </c>
      <c r="Y457" s="8">
        <v>78.94736842105263</v>
      </c>
      <c r="Z457" s="8">
        <v>92.666666666666671</v>
      </c>
      <c r="AA457" s="8">
        <v>122.36</v>
      </c>
      <c r="AB457" s="9">
        <v>81.462647624270971</v>
      </c>
      <c r="AC457" s="9">
        <v>15.167501665198227</v>
      </c>
      <c r="AD457" s="3">
        <v>24.802291810784336</v>
      </c>
      <c r="AE457" s="3">
        <v>60.030206524017416</v>
      </c>
    </row>
    <row r="458" spans="1:31" ht="13" x14ac:dyDescent="0.3">
      <c r="A458" s="13">
        <v>2016</v>
      </c>
      <c r="B458" s="13" t="s">
        <v>630</v>
      </c>
      <c r="C458" s="14" t="s">
        <v>234</v>
      </c>
      <c r="D458" s="2" t="str">
        <f t="shared" si="14"/>
        <v>M1</v>
      </c>
      <c r="E458" s="2" t="str">
        <f t="shared" si="15"/>
        <v>F05a_M1_11</v>
      </c>
      <c r="F458" s="21" t="s">
        <v>412</v>
      </c>
      <c r="G458" s="15">
        <v>2011</v>
      </c>
      <c r="H458" s="2" t="s">
        <v>749</v>
      </c>
      <c r="I458" s="16">
        <v>2.5099999999999998</v>
      </c>
      <c r="J458" s="17">
        <v>0.159</v>
      </c>
      <c r="K458" s="18">
        <v>0.86</v>
      </c>
      <c r="L458" s="31">
        <v>0.98</v>
      </c>
      <c r="M458" s="18">
        <v>0.19</v>
      </c>
      <c r="N458" s="18">
        <v>0.57699999999999996</v>
      </c>
      <c r="O458" s="31">
        <v>0.19500000000000001</v>
      </c>
      <c r="P458" s="19">
        <v>17.797000000000001</v>
      </c>
      <c r="Q458" s="19">
        <v>59.04</v>
      </c>
      <c r="R458" s="18">
        <v>7.67</v>
      </c>
      <c r="S458" s="20">
        <v>304</v>
      </c>
      <c r="T458" s="18">
        <v>18.57</v>
      </c>
      <c r="U458" s="4">
        <v>29.502488</v>
      </c>
      <c r="V458" s="8">
        <v>92.259169763052668</v>
      </c>
      <c r="W458" s="8">
        <v>92.715120446026617</v>
      </c>
      <c r="X458" s="8">
        <v>101.17647058823529</v>
      </c>
      <c r="Y458" s="8">
        <v>100</v>
      </c>
      <c r="Z458" s="8">
        <v>96.166666666666671</v>
      </c>
      <c r="AA458" s="8">
        <v>118.64666666666668</v>
      </c>
      <c r="AB458" s="9">
        <v>86.547821870174459</v>
      </c>
      <c r="AC458" s="9">
        <v>18.083345152675125</v>
      </c>
      <c r="AD458" s="3">
        <v>25.413562623770275</v>
      </c>
      <c r="AE458" s="3">
        <v>56.50309222355461</v>
      </c>
    </row>
    <row r="459" spans="1:31" ht="13" x14ac:dyDescent="0.3">
      <c r="A459" s="13">
        <v>2016</v>
      </c>
      <c r="B459" s="13" t="s">
        <v>630</v>
      </c>
      <c r="C459" s="14" t="s">
        <v>97</v>
      </c>
      <c r="D459" s="2" t="str">
        <f t="shared" si="14"/>
        <v>M2</v>
      </c>
      <c r="E459" s="2" t="str">
        <f t="shared" si="15"/>
        <v>F05c_M2_11</v>
      </c>
      <c r="F459" s="21" t="s">
        <v>223</v>
      </c>
      <c r="G459" s="15">
        <v>2011</v>
      </c>
      <c r="H459" s="2" t="s">
        <v>737</v>
      </c>
      <c r="I459" s="16">
        <v>2.54</v>
      </c>
      <c r="J459" s="17">
        <v>0.159</v>
      </c>
      <c r="K459" s="18">
        <v>0.92</v>
      </c>
      <c r="L459" s="31">
        <v>0.77</v>
      </c>
      <c r="M459" s="18">
        <v>0.2</v>
      </c>
      <c r="N459" s="18">
        <v>0.63700000000000001</v>
      </c>
      <c r="O459" s="31">
        <v>0.187</v>
      </c>
      <c r="P459" s="19">
        <v>18.071999999999999</v>
      </c>
      <c r="Q459" s="19">
        <v>58.03</v>
      </c>
      <c r="R459" s="18">
        <v>8.09</v>
      </c>
      <c r="S459" s="20">
        <v>586.80999999999995</v>
      </c>
      <c r="T459" s="18">
        <v>19.670000000000002</v>
      </c>
      <c r="U459" s="4">
        <v>23.303953</v>
      </c>
      <c r="V459" s="8">
        <v>93.361869003248529</v>
      </c>
      <c r="W459" s="8">
        <v>92.715120446026617</v>
      </c>
      <c r="X459" s="8">
        <v>108.23529411764707</v>
      </c>
      <c r="Y459" s="8">
        <v>105.26315789473684</v>
      </c>
      <c r="Z459" s="8">
        <v>106.16666666666667</v>
      </c>
      <c r="AA459" s="8">
        <v>120.47999999999999</v>
      </c>
      <c r="AB459" s="9">
        <v>78.427030037221797</v>
      </c>
      <c r="AC459" s="9">
        <v>21.006105384944838</v>
      </c>
      <c r="AD459" s="3">
        <v>30.001661102732978</v>
      </c>
      <c r="AE459" s="3">
        <v>48.992233512322194</v>
      </c>
    </row>
    <row r="460" spans="1:31" ht="13" x14ac:dyDescent="0.3">
      <c r="A460" s="13">
        <v>2016</v>
      </c>
      <c r="B460" s="13" t="s">
        <v>630</v>
      </c>
      <c r="C460" s="14" t="s">
        <v>96</v>
      </c>
      <c r="D460" s="2" t="str">
        <f t="shared" si="14"/>
        <v>M2</v>
      </c>
      <c r="E460" s="2" t="str">
        <f t="shared" si="15"/>
        <v>F05b_M2_11</v>
      </c>
      <c r="F460" s="21" t="s">
        <v>413</v>
      </c>
      <c r="G460" s="15">
        <v>2011</v>
      </c>
      <c r="H460" s="2" t="s">
        <v>747</v>
      </c>
      <c r="I460" s="16">
        <v>2.5</v>
      </c>
      <c r="J460" s="17">
        <v>0.16</v>
      </c>
      <c r="K460" s="18">
        <v>0.8</v>
      </c>
      <c r="L460" s="31">
        <v>0.84</v>
      </c>
      <c r="M460" s="18">
        <v>0.22</v>
      </c>
      <c r="N460" s="18">
        <v>0.65500000000000003</v>
      </c>
      <c r="O460" s="31">
        <v>0.19900000000000001</v>
      </c>
      <c r="P460" s="19">
        <v>15.236000000000001</v>
      </c>
      <c r="Q460" s="19">
        <v>60.99</v>
      </c>
      <c r="R460" s="18">
        <v>7.79</v>
      </c>
      <c r="S460" s="20">
        <v>537.38</v>
      </c>
      <c r="T460" s="18">
        <v>17.46</v>
      </c>
      <c r="U460" s="4">
        <v>27.000496999999999</v>
      </c>
      <c r="V460" s="8">
        <v>91.891603349654076</v>
      </c>
      <c r="W460" s="8">
        <v>93.298234411095976</v>
      </c>
      <c r="X460" s="8">
        <v>94.117647058823536</v>
      </c>
      <c r="Y460" s="8">
        <v>115.78947368421053</v>
      </c>
      <c r="Z460" s="8">
        <v>109.16666666666669</v>
      </c>
      <c r="AA460" s="8">
        <v>101.57333333333334</v>
      </c>
      <c r="AB460" s="9">
        <v>80.498436758827907</v>
      </c>
      <c r="AC460" s="9">
        <v>22.512127896575478</v>
      </c>
      <c r="AD460" s="3">
        <v>25.417087436821795</v>
      </c>
      <c r="AE460" s="3">
        <v>52.070784666602719</v>
      </c>
    </row>
    <row r="461" spans="1:31" ht="13" x14ac:dyDescent="0.3">
      <c r="A461" s="13">
        <v>2016</v>
      </c>
      <c r="B461" s="13" t="s">
        <v>630</v>
      </c>
      <c r="C461" s="14" t="s">
        <v>235</v>
      </c>
      <c r="D461" s="2" t="str">
        <f t="shared" si="14"/>
        <v>M2</v>
      </c>
      <c r="E461" s="2" t="str">
        <f t="shared" si="15"/>
        <v>G05a_M2_11</v>
      </c>
      <c r="F461" s="21" t="s">
        <v>414</v>
      </c>
      <c r="G461" s="15">
        <v>2011</v>
      </c>
      <c r="H461" s="2" t="s">
        <v>736</v>
      </c>
      <c r="I461" s="16">
        <v>2.34</v>
      </c>
      <c r="J461" s="17">
        <v>0.154</v>
      </c>
      <c r="K461" s="18">
        <v>0.76</v>
      </c>
      <c r="L461" s="31">
        <v>0.98</v>
      </c>
      <c r="M461" s="18">
        <v>0.2</v>
      </c>
      <c r="N461" s="18">
        <v>0.65300000000000002</v>
      </c>
      <c r="O461" s="31">
        <v>0.19700000000000001</v>
      </c>
      <c r="P461" s="19">
        <v>14.24</v>
      </c>
      <c r="Q461" s="19">
        <v>57.57</v>
      </c>
      <c r="R461" s="18">
        <v>7.3</v>
      </c>
      <c r="S461" s="20">
        <v>356.36</v>
      </c>
      <c r="T461" s="18">
        <v>18.75</v>
      </c>
      <c r="U461" s="4">
        <v>24.318465</v>
      </c>
      <c r="V461" s="8">
        <v>86.010540735276209</v>
      </c>
      <c r="W461" s="8">
        <v>89.799550620679867</v>
      </c>
      <c r="X461" s="8">
        <v>89.411764705882362</v>
      </c>
      <c r="Y461" s="8">
        <v>105.26315789473684</v>
      </c>
      <c r="Z461" s="8">
        <v>108.83333333333334</v>
      </c>
      <c r="AA461" s="8">
        <v>94.933333333333337</v>
      </c>
      <c r="AB461" s="9">
        <v>84.814000342136282</v>
      </c>
      <c r="AC461" s="9">
        <v>19.424227737689321</v>
      </c>
      <c r="AD461" s="3">
        <v>22.917608030564804</v>
      </c>
      <c r="AE461" s="3">
        <v>57.658164231745864</v>
      </c>
    </row>
    <row r="462" spans="1:31" ht="13" x14ac:dyDescent="0.3">
      <c r="A462" s="13">
        <v>2016</v>
      </c>
      <c r="B462" s="13" t="s">
        <v>630</v>
      </c>
      <c r="C462" s="14" t="s">
        <v>236</v>
      </c>
      <c r="D462" s="2" t="str">
        <f t="shared" si="14"/>
        <v>M2</v>
      </c>
      <c r="E462" s="2" t="str">
        <f t="shared" si="15"/>
        <v>G05b_M2_11</v>
      </c>
      <c r="F462" s="21" t="s">
        <v>415</v>
      </c>
      <c r="G462" s="15">
        <v>2011</v>
      </c>
      <c r="H462" s="2" t="s">
        <v>735</v>
      </c>
      <c r="I462" s="16">
        <v>2.4300000000000002</v>
      </c>
      <c r="J462" s="17">
        <v>0.154</v>
      </c>
      <c r="K462" s="18">
        <v>0.92</v>
      </c>
      <c r="L462" s="31">
        <v>0.94</v>
      </c>
      <c r="M462" s="18">
        <v>0.23</v>
      </c>
      <c r="N462" s="18">
        <v>0.78800000000000003</v>
      </c>
      <c r="O462" s="31">
        <v>0.185</v>
      </c>
      <c r="P462" s="19">
        <v>16.27</v>
      </c>
      <c r="Q462" s="19">
        <v>61.58</v>
      </c>
      <c r="R462" s="18">
        <v>7.41</v>
      </c>
      <c r="S462" s="20">
        <v>373.15</v>
      </c>
      <c r="T462" s="18">
        <v>19.29</v>
      </c>
      <c r="U462" s="4">
        <v>23.536726999999999</v>
      </c>
      <c r="V462" s="8">
        <v>89.318638455863763</v>
      </c>
      <c r="W462" s="8">
        <v>89.799550620679867</v>
      </c>
      <c r="X462" s="8">
        <v>108.23529411764707</v>
      </c>
      <c r="Y462" s="8">
        <v>121.05263157894737</v>
      </c>
      <c r="Z462" s="8">
        <v>131.33333333333334</v>
      </c>
      <c r="AA462" s="8">
        <v>108.46666666666667</v>
      </c>
      <c r="AB462" s="9">
        <v>89.381233656342701</v>
      </c>
      <c r="AC462" s="9">
        <v>21.196434074438287</v>
      </c>
      <c r="AD462" s="3">
        <v>26.32477848221798</v>
      </c>
      <c r="AE462" s="3">
        <v>52.478787443343734</v>
      </c>
    </row>
    <row r="463" spans="1:31" ht="13" x14ac:dyDescent="0.3">
      <c r="A463" s="13">
        <v>2016</v>
      </c>
      <c r="B463" s="13" t="s">
        <v>630</v>
      </c>
      <c r="C463" s="14" t="s">
        <v>237</v>
      </c>
      <c r="D463" s="2" t="str">
        <f t="shared" si="14"/>
        <v>M2</v>
      </c>
      <c r="E463" s="2" t="str">
        <f t="shared" si="15"/>
        <v>G05c_M2_11</v>
      </c>
      <c r="F463" s="21" t="s">
        <v>441</v>
      </c>
      <c r="G463" s="15">
        <v>2011</v>
      </c>
      <c r="H463" s="2" t="s">
        <v>734</v>
      </c>
      <c r="I463" s="16">
        <v>2.41</v>
      </c>
      <c r="J463" s="17">
        <v>0.153</v>
      </c>
      <c r="K463" s="18">
        <v>0.82</v>
      </c>
      <c r="L463" s="31">
        <v>0.96</v>
      </c>
      <c r="M463" s="18">
        <v>0.17</v>
      </c>
      <c r="N463" s="18">
        <v>0.73</v>
      </c>
      <c r="O463" s="31">
        <v>0.184</v>
      </c>
      <c r="P463" s="19">
        <v>16.632999999999999</v>
      </c>
      <c r="Q463" s="19">
        <v>57.38</v>
      </c>
      <c r="R463" s="18">
        <v>6.76</v>
      </c>
      <c r="S463" s="20">
        <v>385.74</v>
      </c>
      <c r="T463" s="18">
        <v>19.39</v>
      </c>
      <c r="U463" s="4">
        <v>24.423549999999999</v>
      </c>
      <c r="V463" s="8">
        <v>88.583505629066522</v>
      </c>
      <c r="W463" s="8">
        <v>89.216436655610522</v>
      </c>
      <c r="X463" s="8">
        <v>96.470588235294116</v>
      </c>
      <c r="Y463" s="8">
        <v>89.473684210526315</v>
      </c>
      <c r="Z463" s="8">
        <v>121.66666666666669</v>
      </c>
      <c r="AA463" s="8">
        <v>110.88666666666667</v>
      </c>
      <c r="AB463" s="9">
        <v>82.879353517355085</v>
      </c>
      <c r="AC463" s="9">
        <v>16.895999182695924</v>
      </c>
      <c r="AD463" s="3">
        <v>25.304090967940628</v>
      </c>
      <c r="AE463" s="3">
        <v>57.799909849363438</v>
      </c>
    </row>
    <row r="464" spans="1:31" ht="13" x14ac:dyDescent="0.3">
      <c r="A464" s="13">
        <v>2016</v>
      </c>
      <c r="B464" s="13" t="s">
        <v>630</v>
      </c>
      <c r="C464" s="14" t="s">
        <v>238</v>
      </c>
      <c r="D464" s="2" t="str">
        <f t="shared" si="14"/>
        <v>M2</v>
      </c>
      <c r="E464" s="2" t="str">
        <f t="shared" si="15"/>
        <v>H05a_M2_11</v>
      </c>
      <c r="F464" s="21" t="s">
        <v>442</v>
      </c>
      <c r="G464" s="15">
        <v>2011</v>
      </c>
      <c r="H464" s="2" t="s">
        <v>777</v>
      </c>
      <c r="I464" s="16">
        <v>2.57</v>
      </c>
      <c r="J464" s="17">
        <v>0.16</v>
      </c>
      <c r="K464" s="18">
        <v>1.0900000000000001</v>
      </c>
      <c r="L464" s="31">
        <v>0.83</v>
      </c>
      <c r="M464" s="18">
        <v>0.19</v>
      </c>
      <c r="N464" s="18">
        <v>0.65300000000000002</v>
      </c>
      <c r="O464" s="31">
        <v>0.20200000000000001</v>
      </c>
      <c r="P464" s="19">
        <v>22.125</v>
      </c>
      <c r="Q464" s="19">
        <v>66.849999999999994</v>
      </c>
      <c r="R464" s="18">
        <v>6.88</v>
      </c>
      <c r="S464" s="20">
        <v>660.16</v>
      </c>
      <c r="T464" s="18">
        <v>17.79</v>
      </c>
      <c r="U464" s="4">
        <v>22.965603999999999</v>
      </c>
      <c r="V464" s="8">
        <v>94.464568243444376</v>
      </c>
      <c r="W464" s="8">
        <v>93.298234411095976</v>
      </c>
      <c r="X464" s="8">
        <v>128.23529411764707</v>
      </c>
      <c r="Y464" s="8">
        <v>100</v>
      </c>
      <c r="Z464" s="8">
        <v>108.83333333333334</v>
      </c>
      <c r="AA464" s="8">
        <v>147.5</v>
      </c>
      <c r="AB464" s="9">
        <v>84.945144871231165</v>
      </c>
      <c r="AC464" s="9">
        <v>18.424527234171116</v>
      </c>
      <c r="AD464" s="3">
        <v>32.817929610834938</v>
      </c>
      <c r="AE464" s="3">
        <v>48.757543154993968</v>
      </c>
    </row>
    <row r="465" spans="1:31" ht="13" x14ac:dyDescent="0.3">
      <c r="A465" s="13">
        <v>2016</v>
      </c>
      <c r="B465" s="13" t="s">
        <v>630</v>
      </c>
      <c r="C465" s="14" t="s">
        <v>239</v>
      </c>
      <c r="D465" s="2" t="str">
        <f t="shared" si="14"/>
        <v>M1</v>
      </c>
      <c r="E465" s="2" t="str">
        <f t="shared" si="15"/>
        <v>G06a_M1_11</v>
      </c>
      <c r="F465" s="21" t="s">
        <v>443</v>
      </c>
      <c r="G465" s="15">
        <v>2011</v>
      </c>
      <c r="H465" s="2" t="s">
        <v>759</v>
      </c>
      <c r="I465" s="16">
        <v>2.46</v>
      </c>
      <c r="J465" s="17">
        <v>0.154</v>
      </c>
      <c r="K465" s="18">
        <v>0.89</v>
      </c>
      <c r="L465" s="31">
        <v>0.87</v>
      </c>
      <c r="M465" s="18">
        <v>0.18</v>
      </c>
      <c r="N465" s="18">
        <v>0.624</v>
      </c>
      <c r="O465" s="31">
        <v>0.192</v>
      </c>
      <c r="P465" s="19">
        <v>17.512</v>
      </c>
      <c r="Q465" s="19">
        <v>68.569999999999993</v>
      </c>
      <c r="R465" s="18">
        <v>6.52</v>
      </c>
      <c r="S465" s="20">
        <v>375.97</v>
      </c>
      <c r="T465" s="18">
        <v>17.95</v>
      </c>
      <c r="U465" s="4">
        <v>27.964746000000002</v>
      </c>
      <c r="V465" s="8">
        <v>90.421337696059595</v>
      </c>
      <c r="W465" s="8">
        <v>89.799550620679867</v>
      </c>
      <c r="X465" s="8">
        <v>104.70588235294119</v>
      </c>
      <c r="Y465" s="8">
        <v>94.73684210526315</v>
      </c>
      <c r="Z465" s="8">
        <v>104</v>
      </c>
      <c r="AA465" s="8">
        <v>116.74666666666667</v>
      </c>
      <c r="AB465" s="9">
        <v>81.002340112201566</v>
      </c>
      <c r="AC465" s="9">
        <v>18.304431824282087</v>
      </c>
      <c r="AD465" s="3">
        <v>28.100605866530014</v>
      </c>
      <c r="AE465" s="3">
        <v>53.594962309187885</v>
      </c>
    </row>
    <row r="466" spans="1:31" ht="13" x14ac:dyDescent="0.3">
      <c r="A466" s="13">
        <v>2016</v>
      </c>
      <c r="B466" s="13" t="s">
        <v>630</v>
      </c>
      <c r="C466" s="14" t="s">
        <v>240</v>
      </c>
      <c r="D466" s="2" t="str">
        <f t="shared" si="14"/>
        <v>M2</v>
      </c>
      <c r="E466" s="2" t="str">
        <f t="shared" si="15"/>
        <v>G06a_M2_11</v>
      </c>
      <c r="F466" s="21" t="s">
        <v>443</v>
      </c>
      <c r="G466" s="15">
        <v>2011</v>
      </c>
      <c r="H466" s="2" t="s">
        <v>759</v>
      </c>
      <c r="I466" s="16">
        <v>2.58</v>
      </c>
      <c r="J466" s="17">
        <v>0.161</v>
      </c>
      <c r="K466" s="18">
        <v>0.89</v>
      </c>
      <c r="L466" s="31">
        <v>0.84</v>
      </c>
      <c r="M466" s="18">
        <v>0.2</v>
      </c>
      <c r="N466" s="18">
        <v>0.68300000000000005</v>
      </c>
      <c r="O466" s="31">
        <v>0.19600000000000001</v>
      </c>
      <c r="P466" s="19">
        <v>18.481999999999999</v>
      </c>
      <c r="Q466" s="19">
        <v>83.24</v>
      </c>
      <c r="R466" s="18">
        <v>7.5</v>
      </c>
      <c r="S466" s="20">
        <v>556.35</v>
      </c>
      <c r="T466" s="18">
        <v>20.8</v>
      </c>
      <c r="U466" s="4">
        <v>27.964746000000002</v>
      </c>
      <c r="V466" s="8">
        <v>94.83213465684301</v>
      </c>
      <c r="W466" s="8">
        <v>93.881348376165334</v>
      </c>
      <c r="X466" s="8">
        <v>104.70588235294119</v>
      </c>
      <c r="Y466" s="8">
        <v>105.26315789473684</v>
      </c>
      <c r="Z466" s="8">
        <v>113.83333333333334</v>
      </c>
      <c r="AA466" s="8">
        <v>123.21333333333332</v>
      </c>
      <c r="AB466" s="9">
        <v>81.152780582167708</v>
      </c>
      <c r="AC466" s="9">
        <v>20.300554659640593</v>
      </c>
      <c r="AD466" s="3">
        <v>28.04851315544153</v>
      </c>
      <c r="AE466" s="3">
        <v>51.650932184917885</v>
      </c>
    </row>
    <row r="467" spans="1:31" ht="13" x14ac:dyDescent="0.3">
      <c r="A467" s="13">
        <v>2016</v>
      </c>
      <c r="B467" s="13" t="s">
        <v>630</v>
      </c>
      <c r="C467" s="14" t="s">
        <v>241</v>
      </c>
      <c r="D467" s="2" t="str">
        <f t="shared" si="14"/>
        <v>M1</v>
      </c>
      <c r="E467" s="2" t="str">
        <f t="shared" si="15"/>
        <v>G06b_M1_11</v>
      </c>
      <c r="F467" s="21" t="s">
        <v>444</v>
      </c>
      <c r="G467" s="15">
        <v>2011</v>
      </c>
      <c r="H467" s="2" t="s">
        <v>760</v>
      </c>
      <c r="I467" s="16">
        <v>2.52</v>
      </c>
      <c r="J467" s="17">
        <v>0.156</v>
      </c>
      <c r="K467" s="18">
        <v>0.83</v>
      </c>
      <c r="L467" s="31">
        <v>0.95</v>
      </c>
      <c r="M467" s="18">
        <v>0.2</v>
      </c>
      <c r="N467" s="18">
        <v>0.58199999999999996</v>
      </c>
      <c r="O467" s="31">
        <v>0.19500000000000001</v>
      </c>
      <c r="P467" s="19">
        <v>15.691000000000001</v>
      </c>
      <c r="Q467" s="19">
        <v>57.74</v>
      </c>
      <c r="R467" s="18">
        <v>5.72</v>
      </c>
      <c r="S467" s="20">
        <v>509</v>
      </c>
      <c r="T467" s="18">
        <v>17.739999999999998</v>
      </c>
      <c r="U467" s="4">
        <v>25.467963999999998</v>
      </c>
      <c r="V467" s="8">
        <v>92.626736176451303</v>
      </c>
      <c r="W467" s="8">
        <v>90.965778550818584</v>
      </c>
      <c r="X467" s="8">
        <v>97.647058823529406</v>
      </c>
      <c r="Y467" s="8">
        <v>105.26315789473684</v>
      </c>
      <c r="Z467" s="8">
        <v>97</v>
      </c>
      <c r="AA467" s="8">
        <v>104.60666666666667</v>
      </c>
      <c r="AB467" s="9">
        <v>85.107275684035585</v>
      </c>
      <c r="AC467" s="9">
        <v>19.357292837175649</v>
      </c>
      <c r="AD467" s="3">
        <v>24.942193617129057</v>
      </c>
      <c r="AE467" s="3">
        <v>55.700513545695294</v>
      </c>
    </row>
    <row r="468" spans="1:31" ht="13" x14ac:dyDescent="0.3">
      <c r="A468" s="13">
        <v>2016</v>
      </c>
      <c r="B468" s="13" t="s">
        <v>630</v>
      </c>
      <c r="C468" s="14" t="s">
        <v>242</v>
      </c>
      <c r="D468" s="2" t="str">
        <f t="shared" si="14"/>
        <v>M2</v>
      </c>
      <c r="E468" s="2" t="str">
        <f t="shared" si="15"/>
        <v>G06b_M2_11</v>
      </c>
      <c r="F468" s="21" t="s">
        <v>444</v>
      </c>
      <c r="G468" s="15">
        <v>2011</v>
      </c>
      <c r="H468" s="2" t="s">
        <v>760</v>
      </c>
      <c r="I468" s="16">
        <v>2.4900000000000002</v>
      </c>
      <c r="J468" s="17">
        <v>0.153</v>
      </c>
      <c r="K468" s="18">
        <v>0.87</v>
      </c>
      <c r="L468" s="31">
        <v>0.92</v>
      </c>
      <c r="M468" s="18">
        <v>0.18</v>
      </c>
      <c r="N468" s="18">
        <v>0.65</v>
      </c>
      <c r="O468" s="31">
        <v>0.19700000000000001</v>
      </c>
      <c r="P468" s="19">
        <v>21.193000000000001</v>
      </c>
      <c r="Q468" s="19">
        <v>63.23</v>
      </c>
      <c r="R468" s="18">
        <v>5.86</v>
      </c>
      <c r="S468" s="20">
        <v>601.75</v>
      </c>
      <c r="T468" s="18">
        <v>18.8</v>
      </c>
      <c r="U468" s="4">
        <v>25.467963999999998</v>
      </c>
      <c r="V468" s="8">
        <v>91.524036936255456</v>
      </c>
      <c r="W468" s="8">
        <v>89.216436655610522</v>
      </c>
      <c r="X468" s="8">
        <v>102.35294117647058</v>
      </c>
      <c r="Y468" s="8">
        <v>94.73684210526315</v>
      </c>
      <c r="Z468" s="8">
        <v>108.33333333333334</v>
      </c>
      <c r="AA468" s="8">
        <v>141.28666666666666</v>
      </c>
      <c r="AB468" s="9">
        <v>82.985841140834822</v>
      </c>
      <c r="AC468" s="9">
        <v>17.866925150217114</v>
      </c>
      <c r="AD468" s="3">
        <v>26.812573181523604</v>
      </c>
      <c r="AE468" s="3">
        <v>55.32050166825929</v>
      </c>
    </row>
    <row r="469" spans="1:31" ht="13" x14ac:dyDescent="0.3">
      <c r="A469" s="13">
        <v>2016</v>
      </c>
      <c r="B469" s="13" t="s">
        <v>630</v>
      </c>
      <c r="C469" s="14" t="s">
        <v>243</v>
      </c>
      <c r="D469" s="2" t="str">
        <f t="shared" si="14"/>
        <v>M1</v>
      </c>
      <c r="E469" s="2" t="str">
        <f t="shared" si="15"/>
        <v>G06c_M1_11</v>
      </c>
      <c r="F469" s="21" t="s">
        <v>445</v>
      </c>
      <c r="G469" s="15">
        <v>2011</v>
      </c>
      <c r="H469" s="2" t="s">
        <v>762</v>
      </c>
      <c r="I469" s="16">
        <v>2.5299999999999998</v>
      </c>
      <c r="J469" s="17">
        <v>0.16</v>
      </c>
      <c r="K469" s="18">
        <v>0.95</v>
      </c>
      <c r="L469" s="18">
        <v>0.77</v>
      </c>
      <c r="M469" s="18">
        <v>0.16</v>
      </c>
      <c r="N469" s="18">
        <v>0.66900000000000004</v>
      </c>
      <c r="O469" s="18">
        <v>0.189</v>
      </c>
      <c r="P469" s="19">
        <v>13.787000000000001</v>
      </c>
      <c r="Q469" s="19">
        <v>61.41</v>
      </c>
      <c r="R469" s="18">
        <v>4.7</v>
      </c>
      <c r="S469" s="20">
        <v>581.13</v>
      </c>
      <c r="T469" s="18">
        <v>18.84</v>
      </c>
      <c r="U469" s="4">
        <v>22.317577</v>
      </c>
      <c r="V469" s="8">
        <v>92.994302589849909</v>
      </c>
      <c r="W469" s="8">
        <v>93.298234411095976</v>
      </c>
      <c r="X469" s="8">
        <v>111.76470588235294</v>
      </c>
      <c r="Y469" s="8">
        <v>84.210526315789465</v>
      </c>
      <c r="Z469" s="8">
        <v>111.50000000000003</v>
      </c>
      <c r="AA469" s="8">
        <v>91.913333333333341</v>
      </c>
      <c r="AB469" s="9">
        <v>75.899400548351551</v>
      </c>
      <c r="AC469" s="9">
        <v>17.364526687565739</v>
      </c>
      <c r="AD469" s="3">
        <v>32.011682590744186</v>
      </c>
      <c r="AE469" s="3">
        <v>50.623790721690078</v>
      </c>
    </row>
    <row r="470" spans="1:31" ht="13" x14ac:dyDescent="0.3">
      <c r="A470" s="13">
        <v>2016</v>
      </c>
      <c r="B470" s="13" t="s">
        <v>630</v>
      </c>
      <c r="C470" s="14" t="s">
        <v>244</v>
      </c>
      <c r="D470" s="2" t="str">
        <f t="shared" si="14"/>
        <v>M2</v>
      </c>
      <c r="E470" s="2" t="str">
        <f t="shared" si="15"/>
        <v>G06c_M2_11</v>
      </c>
      <c r="F470" s="21" t="s">
        <v>445</v>
      </c>
      <c r="G470" s="15">
        <v>2011</v>
      </c>
      <c r="H470" s="2" t="s">
        <v>762</v>
      </c>
      <c r="I470" s="16">
        <v>2.62</v>
      </c>
      <c r="J470" s="17">
        <v>0.158</v>
      </c>
      <c r="K470" s="18">
        <v>0.9</v>
      </c>
      <c r="L470" s="31">
        <v>0.81</v>
      </c>
      <c r="M470" s="18">
        <v>0.18</v>
      </c>
      <c r="N470" s="18">
        <v>0.55400000000000005</v>
      </c>
      <c r="O470" s="31">
        <v>0.20300000000000001</v>
      </c>
      <c r="P470" s="19">
        <v>25.527999999999999</v>
      </c>
      <c r="Q470" s="19">
        <v>63.6</v>
      </c>
      <c r="R470" s="18">
        <v>5.86</v>
      </c>
      <c r="S470" s="20">
        <v>667.74</v>
      </c>
      <c r="T470" s="18">
        <v>17.07</v>
      </c>
      <c r="U470" s="4">
        <v>22.317577</v>
      </c>
      <c r="V470" s="8">
        <v>96.302400310437477</v>
      </c>
      <c r="W470" s="8">
        <v>92.132006480957273</v>
      </c>
      <c r="X470" s="8">
        <v>105.88235294117648</v>
      </c>
      <c r="Y470" s="8">
        <v>94.73684210526315</v>
      </c>
      <c r="Z470" s="8">
        <v>92.333333333333343</v>
      </c>
      <c r="AA470" s="8">
        <v>170.18666666666667</v>
      </c>
      <c r="AB470" s="9">
        <v>78.264082611856978</v>
      </c>
      <c r="AC470" s="9">
        <v>18.944856474513571</v>
      </c>
      <c r="AD470" s="3">
        <v>29.410557237927719</v>
      </c>
      <c r="AE470" s="3">
        <v>51.644586287558717</v>
      </c>
    </row>
    <row r="471" spans="1:31" ht="13" x14ac:dyDescent="0.3">
      <c r="A471" s="13">
        <v>2016</v>
      </c>
      <c r="B471" s="13" t="s">
        <v>630</v>
      </c>
      <c r="C471" s="14" t="s">
        <v>246</v>
      </c>
      <c r="D471" s="2" t="str">
        <f t="shared" si="14"/>
        <v>M2</v>
      </c>
      <c r="E471" s="2" t="str">
        <f t="shared" si="15"/>
        <v>G07c_M2_11</v>
      </c>
      <c r="F471" s="21" t="s">
        <v>446</v>
      </c>
      <c r="G471" s="15">
        <v>2011</v>
      </c>
      <c r="H471" s="2" t="s">
        <v>761</v>
      </c>
      <c r="I471" s="16">
        <v>2.48</v>
      </c>
      <c r="J471" s="17">
        <v>0.156</v>
      </c>
      <c r="K471" s="18">
        <v>0.75</v>
      </c>
      <c r="L471" s="18">
        <v>0.74</v>
      </c>
      <c r="M471" s="18">
        <v>0.18</v>
      </c>
      <c r="N471" s="18">
        <v>0.56100000000000005</v>
      </c>
      <c r="O471" s="18">
        <v>0.191</v>
      </c>
      <c r="P471" s="19">
        <v>15.654999999999999</v>
      </c>
      <c r="Q471" s="19">
        <v>58.59</v>
      </c>
      <c r="R471" s="18">
        <v>5.26</v>
      </c>
      <c r="S471" s="20">
        <v>546.64</v>
      </c>
      <c r="T471" s="18">
        <v>17.2</v>
      </c>
      <c r="U471" s="4">
        <v>25.215049</v>
      </c>
      <c r="V471" s="8">
        <v>91.156470522856836</v>
      </c>
      <c r="W471" s="8">
        <v>90.965778550818584</v>
      </c>
      <c r="X471" s="8">
        <v>88.235294117647058</v>
      </c>
      <c r="Y471" s="8">
        <v>94.73684210526315</v>
      </c>
      <c r="Z471" s="8">
        <v>93.500000000000014</v>
      </c>
      <c r="AA471" s="8">
        <v>104.36666666666665</v>
      </c>
      <c r="AB471" s="9">
        <v>70.93475150425121</v>
      </c>
      <c r="AC471" s="9">
        <v>20.902333211137609</v>
      </c>
      <c r="AD471" s="3">
        <v>27.041168497784589</v>
      </c>
      <c r="AE471" s="3">
        <v>52.056498291077816</v>
      </c>
    </row>
    <row r="472" spans="1:31" ht="13" x14ac:dyDescent="0.3">
      <c r="A472" s="13">
        <v>2016</v>
      </c>
      <c r="B472" s="13" t="s">
        <v>630</v>
      </c>
      <c r="C472" s="14" t="s">
        <v>248</v>
      </c>
      <c r="D472" s="2" t="str">
        <f t="shared" si="14"/>
        <v>M1</v>
      </c>
      <c r="E472" s="2" t="str">
        <f t="shared" si="15"/>
        <v>H07a_M1_11</v>
      </c>
      <c r="F472" s="21" t="s">
        <v>447</v>
      </c>
      <c r="G472" s="15">
        <v>2011</v>
      </c>
      <c r="H472" s="2" t="s">
        <v>765</v>
      </c>
      <c r="I472" s="16">
        <v>2.5099999999999998</v>
      </c>
      <c r="J472" s="17">
        <v>0.156</v>
      </c>
      <c r="K472" s="18">
        <v>0.78</v>
      </c>
      <c r="L472" s="18">
        <v>0.9</v>
      </c>
      <c r="M472" s="18">
        <v>0.14000000000000001</v>
      </c>
      <c r="N472" s="18">
        <v>0.55300000000000005</v>
      </c>
      <c r="O472" s="18">
        <v>0.182</v>
      </c>
      <c r="P472" s="19">
        <v>12.651</v>
      </c>
      <c r="Q472" s="19">
        <v>48.82</v>
      </c>
      <c r="R472" s="18">
        <v>4.59</v>
      </c>
      <c r="S472" s="20">
        <v>388.54</v>
      </c>
      <c r="T472" s="18">
        <v>17.39</v>
      </c>
      <c r="U472" s="4">
        <v>23.155207000000001</v>
      </c>
      <c r="V472" s="8">
        <v>92.259169763052668</v>
      </c>
      <c r="W472" s="8">
        <v>90.965778550818584</v>
      </c>
      <c r="X472" s="8">
        <v>91.764705882352942</v>
      </c>
      <c r="Y472" s="8">
        <v>73.684210526315795</v>
      </c>
      <c r="Z472" s="8">
        <v>92.166666666666671</v>
      </c>
      <c r="AA472" s="8">
        <v>84.34</v>
      </c>
      <c r="AB472" s="9">
        <v>76.391153951508699</v>
      </c>
      <c r="AC472" s="9">
        <v>15.096152642557445</v>
      </c>
      <c r="AD472" s="3">
        <v>26.114082682299046</v>
      </c>
      <c r="AE472" s="3">
        <v>58.789764675143516</v>
      </c>
    </row>
    <row r="473" spans="1:31" ht="13" x14ac:dyDescent="0.3">
      <c r="A473" s="13">
        <v>2016</v>
      </c>
      <c r="B473" s="13" t="s">
        <v>630</v>
      </c>
      <c r="C473" s="14" t="s">
        <v>249</v>
      </c>
      <c r="D473" s="2" t="str">
        <f t="shared" si="14"/>
        <v>M2</v>
      </c>
      <c r="E473" s="2" t="str">
        <f t="shared" si="15"/>
        <v>H07a_M2_11</v>
      </c>
      <c r="F473" s="21" t="s">
        <v>447</v>
      </c>
      <c r="G473" s="15">
        <v>2011</v>
      </c>
      <c r="H473" s="2" t="s">
        <v>765</v>
      </c>
      <c r="I473" s="16">
        <v>2.5</v>
      </c>
      <c r="J473" s="17">
        <v>0.155</v>
      </c>
      <c r="K473" s="18">
        <v>0.81</v>
      </c>
      <c r="L473" s="18">
        <v>0.74</v>
      </c>
      <c r="M473" s="18">
        <v>0.16</v>
      </c>
      <c r="N473" s="18">
        <v>0.54100000000000004</v>
      </c>
      <c r="O473" s="18">
        <v>0.183</v>
      </c>
      <c r="P473" s="19">
        <v>12.916</v>
      </c>
      <c r="Q473" s="19">
        <v>70.099999999999994</v>
      </c>
      <c r="R473" s="18">
        <v>4.8099999999999996</v>
      </c>
      <c r="S473" s="20">
        <v>550.48</v>
      </c>
      <c r="T473" s="18">
        <v>18.32</v>
      </c>
      <c r="U473" s="4">
        <v>23.155207000000001</v>
      </c>
      <c r="V473" s="8">
        <v>91.891603349654076</v>
      </c>
      <c r="W473" s="8">
        <v>90.382664585749225</v>
      </c>
      <c r="X473" s="8">
        <v>95.294117647058826</v>
      </c>
      <c r="Y473" s="8">
        <v>84.210526315789465</v>
      </c>
      <c r="Z473" s="8">
        <v>90.166666666666671</v>
      </c>
      <c r="AA473" s="8">
        <v>86.106666666666669</v>
      </c>
      <c r="AB473" s="9">
        <v>70.821831900481058</v>
      </c>
      <c r="AC473" s="9">
        <v>18.60947579334135</v>
      </c>
      <c r="AD473" s="3">
        <v>29.251026097545207</v>
      </c>
      <c r="AE473" s="3">
        <v>52.139498109113447</v>
      </c>
    </row>
    <row r="474" spans="1:31" ht="13" x14ac:dyDescent="0.3">
      <c r="A474" s="13">
        <v>2016</v>
      </c>
      <c r="B474" s="13" t="s">
        <v>630</v>
      </c>
      <c r="C474" s="14" t="s">
        <v>912</v>
      </c>
      <c r="D474" s="2" t="str">
        <f t="shared" si="14"/>
        <v>M2</v>
      </c>
      <c r="E474" s="2" t="str">
        <f t="shared" si="15"/>
        <v>H07c_M2_11</v>
      </c>
      <c r="F474" s="21" t="s">
        <v>419</v>
      </c>
      <c r="G474" s="15">
        <v>2011</v>
      </c>
      <c r="H474" s="2" t="s">
        <v>776</v>
      </c>
      <c r="I474" s="16">
        <v>2.44</v>
      </c>
      <c r="J474" s="17">
        <v>0.154</v>
      </c>
      <c r="K474" s="18">
        <v>0.85</v>
      </c>
      <c r="L474" s="31">
        <v>0.74</v>
      </c>
      <c r="M474" s="18">
        <v>0.22</v>
      </c>
      <c r="N474" s="18">
        <v>0.68700000000000006</v>
      </c>
      <c r="O474" s="31">
        <v>0.186</v>
      </c>
      <c r="P474" s="19">
        <v>18.879000000000001</v>
      </c>
      <c r="Q474" s="19">
        <v>65.72</v>
      </c>
      <c r="R474" s="18">
        <v>5.93</v>
      </c>
      <c r="S474" s="20">
        <v>473.57</v>
      </c>
      <c r="T474" s="18">
        <v>19.989999999999998</v>
      </c>
      <c r="U474" s="4">
        <v>22.905835</v>
      </c>
      <c r="V474" s="8">
        <v>89.686204869262383</v>
      </c>
      <c r="W474" s="8">
        <v>89.799550620679867</v>
      </c>
      <c r="X474" s="8">
        <v>100</v>
      </c>
      <c r="Y474" s="8">
        <v>115.78947368421053</v>
      </c>
      <c r="Z474" s="8">
        <v>114.50000000000003</v>
      </c>
      <c r="AA474" s="8">
        <v>125.86000000000001</v>
      </c>
      <c r="AB474" s="9">
        <v>76.787189177264693</v>
      </c>
      <c r="AC474" s="9">
        <v>23.600175018851761</v>
      </c>
      <c r="AD474" s="3">
        <v>28.3108818902036</v>
      </c>
      <c r="AE474" s="3">
        <v>48.088943090944646</v>
      </c>
    </row>
    <row r="475" spans="1:31" ht="13" x14ac:dyDescent="0.3">
      <c r="A475" s="13">
        <v>2016</v>
      </c>
      <c r="B475" s="13" t="s">
        <v>630</v>
      </c>
      <c r="C475" s="14" t="s">
        <v>251</v>
      </c>
      <c r="D475" s="2" t="str">
        <f t="shared" si="14"/>
        <v>M2</v>
      </c>
      <c r="E475" s="2" t="str">
        <f t="shared" si="15"/>
        <v>I07a_M2_11</v>
      </c>
      <c r="F475" s="21" t="s">
        <v>374</v>
      </c>
      <c r="G475" s="15">
        <v>2011</v>
      </c>
      <c r="H475" s="2" t="s">
        <v>775</v>
      </c>
      <c r="I475" s="16">
        <v>2.4900000000000002</v>
      </c>
      <c r="J475" s="17">
        <v>0.151</v>
      </c>
      <c r="K475" s="18">
        <v>0.9</v>
      </c>
      <c r="L475" s="31">
        <v>0.73</v>
      </c>
      <c r="M475" s="18">
        <v>0.2</v>
      </c>
      <c r="N475" s="18">
        <v>0.625</v>
      </c>
      <c r="O475" s="31">
        <v>0.189</v>
      </c>
      <c r="P475" s="19">
        <v>19.478000000000002</v>
      </c>
      <c r="Q475" s="19">
        <v>71.13</v>
      </c>
      <c r="R475" s="18">
        <v>7.21</v>
      </c>
      <c r="S475" s="20">
        <v>747.87</v>
      </c>
      <c r="T475" s="18">
        <v>18.690000000000001</v>
      </c>
      <c r="U475" s="4">
        <v>24.312954000000001</v>
      </c>
      <c r="V475" s="8">
        <v>91.524036936255456</v>
      </c>
      <c r="W475" s="8">
        <v>88.050208725471819</v>
      </c>
      <c r="X475" s="8">
        <v>105.88235294117648</v>
      </c>
      <c r="Y475" s="8">
        <v>105.26315789473684</v>
      </c>
      <c r="Z475" s="8">
        <v>104.16666666666667</v>
      </c>
      <c r="AA475" s="8">
        <v>129.85333333333335</v>
      </c>
      <c r="AB475" s="9">
        <v>75.91951310178321</v>
      </c>
      <c r="AC475" s="9">
        <v>21.699908109018416</v>
      </c>
      <c r="AD475" s="3">
        <v>30.31882301779223</v>
      </c>
      <c r="AE475" s="3">
        <v>47.981268873189372</v>
      </c>
    </row>
    <row r="476" spans="1:31" ht="13" x14ac:dyDescent="0.3">
      <c r="A476" s="13">
        <v>2016</v>
      </c>
      <c r="B476" s="13" t="s">
        <v>630</v>
      </c>
      <c r="C476" s="14" t="s">
        <v>252</v>
      </c>
      <c r="D476" s="2" t="str">
        <f t="shared" si="14"/>
        <v>M2</v>
      </c>
      <c r="E476" s="2" t="str">
        <f t="shared" si="15"/>
        <v>I07b_M2_11</v>
      </c>
      <c r="F476" s="21" t="s">
        <v>448</v>
      </c>
      <c r="G476" s="15">
        <v>2011</v>
      </c>
      <c r="H476" s="2" t="s">
        <v>769</v>
      </c>
      <c r="I476" s="16">
        <v>2.5499999999999998</v>
      </c>
      <c r="J476" s="17">
        <v>0.152</v>
      </c>
      <c r="K476" s="18">
        <v>0.87</v>
      </c>
      <c r="L476" s="31">
        <v>0.77</v>
      </c>
      <c r="M476" s="18">
        <v>0.23</v>
      </c>
      <c r="N476" s="18">
        <v>0.59499999999999997</v>
      </c>
      <c r="O476" s="31">
        <v>0.19800000000000001</v>
      </c>
      <c r="P476" s="19">
        <v>29.346</v>
      </c>
      <c r="Q476" s="19">
        <v>63.78</v>
      </c>
      <c r="R476" s="18">
        <v>6.88</v>
      </c>
      <c r="S476" s="20">
        <v>701.96</v>
      </c>
      <c r="T476" s="18">
        <v>20.3</v>
      </c>
      <c r="U476" s="4">
        <v>22.794308999999998</v>
      </c>
      <c r="V476" s="8">
        <v>93.729435416647149</v>
      </c>
      <c r="W476" s="8">
        <v>88.633322690541178</v>
      </c>
      <c r="X476" s="8">
        <v>102.35294117647058</v>
      </c>
      <c r="Y476" s="8">
        <v>121.05263157894737</v>
      </c>
      <c r="Z476" s="8">
        <v>99.166666666666671</v>
      </c>
      <c r="AA476" s="8">
        <v>195.64</v>
      </c>
      <c r="AB476" s="9">
        <v>79.619427345690355</v>
      </c>
      <c r="AC476" s="9">
        <v>23.795240556841076</v>
      </c>
      <c r="AD476" s="3">
        <v>27.946243935643729</v>
      </c>
      <c r="AE476" s="3">
        <v>48.258515507515199</v>
      </c>
    </row>
    <row r="477" spans="1:31" ht="13" x14ac:dyDescent="0.3">
      <c r="A477" s="13">
        <v>2016</v>
      </c>
      <c r="B477" s="13" t="s">
        <v>630</v>
      </c>
      <c r="C477" s="14" t="s">
        <v>253</v>
      </c>
      <c r="D477" s="2" t="str">
        <f t="shared" si="14"/>
        <v>M1</v>
      </c>
      <c r="E477" s="2" t="str">
        <f t="shared" si="15"/>
        <v>H08a_M1_11</v>
      </c>
      <c r="F477" s="21" t="s">
        <v>611</v>
      </c>
      <c r="G477" s="15">
        <v>2011</v>
      </c>
      <c r="H477" s="2" t="s">
        <v>738</v>
      </c>
      <c r="I477" s="16">
        <v>2.39</v>
      </c>
      <c r="J477" s="17">
        <v>0.153</v>
      </c>
      <c r="K477" s="18">
        <v>0.94</v>
      </c>
      <c r="L477" s="18">
        <v>0.73</v>
      </c>
      <c r="M477" s="18">
        <v>0.21</v>
      </c>
      <c r="N477" s="18">
        <v>0.70599999999999996</v>
      </c>
      <c r="O477" s="18">
        <v>0.19</v>
      </c>
      <c r="P477" s="19">
        <v>13.984999999999999</v>
      </c>
      <c r="Q477" s="19">
        <v>74.430000000000007</v>
      </c>
      <c r="R477" s="18">
        <v>4.1399999999999997</v>
      </c>
      <c r="S477" s="20">
        <v>576.41</v>
      </c>
      <c r="T477" s="18">
        <v>19.62</v>
      </c>
      <c r="U477" s="4">
        <v>22.241917000000001</v>
      </c>
      <c r="V477" s="8">
        <v>87.848372802269296</v>
      </c>
      <c r="W477" s="8">
        <v>89.216436655610522</v>
      </c>
      <c r="X477" s="8">
        <v>110.58823529411765</v>
      </c>
      <c r="Y477" s="8">
        <v>110.52631578947367</v>
      </c>
      <c r="Z477" s="8">
        <v>117.66666666666667</v>
      </c>
      <c r="AA477" s="8">
        <v>93.233333333333334</v>
      </c>
      <c r="AB477" s="9">
        <v>77.766254233591567</v>
      </c>
      <c r="AC477" s="9">
        <v>22.243822824404678</v>
      </c>
      <c r="AD477" s="3">
        <v>30.914335469854638</v>
      </c>
      <c r="AE477" s="3">
        <v>46.841841705740691</v>
      </c>
    </row>
    <row r="478" spans="1:31" ht="13" x14ac:dyDescent="0.3">
      <c r="A478" s="13">
        <v>2016</v>
      </c>
      <c r="B478" s="13" t="s">
        <v>630</v>
      </c>
      <c r="C478" s="14" t="s">
        <v>254</v>
      </c>
      <c r="D478" s="2" t="str">
        <f t="shared" si="14"/>
        <v>M1</v>
      </c>
      <c r="E478" s="2" t="str">
        <f t="shared" si="15"/>
        <v>H08b_M1_11</v>
      </c>
      <c r="F478" s="21" t="s">
        <v>612</v>
      </c>
      <c r="G478" s="15">
        <v>2011</v>
      </c>
      <c r="H478" s="2" t="s">
        <v>767</v>
      </c>
      <c r="I478" s="16">
        <v>2.5499999999999998</v>
      </c>
      <c r="J478" s="17">
        <v>0.158</v>
      </c>
      <c r="K478" s="18">
        <v>0.87</v>
      </c>
      <c r="L478" s="18">
        <v>0.63</v>
      </c>
      <c r="M478" s="18">
        <v>0.18</v>
      </c>
      <c r="N478" s="18">
        <v>0.54900000000000004</v>
      </c>
      <c r="O478" s="18">
        <v>0.193</v>
      </c>
      <c r="P478" s="19">
        <v>12.117000000000001</v>
      </c>
      <c r="Q478" s="19">
        <v>54.24</v>
      </c>
      <c r="R478" s="18">
        <v>4.74</v>
      </c>
      <c r="S478" s="20">
        <v>624.91999999999996</v>
      </c>
      <c r="T478" s="18">
        <v>16.48</v>
      </c>
      <c r="U478" s="4">
        <v>24.78933</v>
      </c>
      <c r="V478" s="8">
        <v>93.729435416647149</v>
      </c>
      <c r="W478" s="8">
        <v>92.132006480957273</v>
      </c>
      <c r="X478" s="8">
        <v>102.35294117647058</v>
      </c>
      <c r="Y478" s="8">
        <v>94.73684210526315</v>
      </c>
      <c r="Z478" s="8">
        <v>91.500000000000014</v>
      </c>
      <c r="AA478" s="8">
        <v>80.78</v>
      </c>
      <c r="AB478" s="9">
        <v>68.514783256603295</v>
      </c>
      <c r="AC478" s="9">
        <v>21.640611583606002</v>
      </c>
      <c r="AD478" s="3">
        <v>32.475676530794239</v>
      </c>
      <c r="AE478" s="3">
        <v>45.883711885599759</v>
      </c>
    </row>
    <row r="479" spans="1:31" ht="13" x14ac:dyDescent="0.3">
      <c r="A479" s="13">
        <v>2016</v>
      </c>
      <c r="B479" s="13" t="s">
        <v>630</v>
      </c>
      <c r="C479" s="14" t="s">
        <v>255</v>
      </c>
      <c r="D479" s="2" t="str">
        <f t="shared" si="14"/>
        <v>M1</v>
      </c>
      <c r="E479" s="2" t="str">
        <f t="shared" si="15"/>
        <v>H08c_M1_11</v>
      </c>
      <c r="F479" s="21" t="s">
        <v>613</v>
      </c>
      <c r="G479" s="15">
        <v>2011</v>
      </c>
      <c r="H479" s="2" t="s">
        <v>766</v>
      </c>
      <c r="I479" s="16">
        <v>2.44</v>
      </c>
      <c r="J479" s="17">
        <v>0.154</v>
      </c>
      <c r="K479" s="18">
        <v>0.95</v>
      </c>
      <c r="L479" s="18">
        <v>0.77</v>
      </c>
      <c r="M479" s="18">
        <v>0.22</v>
      </c>
      <c r="N479" s="18">
        <v>0.60799999999999998</v>
      </c>
      <c r="O479" s="18">
        <v>0.191</v>
      </c>
      <c r="P479" s="19">
        <v>14.102</v>
      </c>
      <c r="Q479" s="19">
        <v>85.81</v>
      </c>
      <c r="R479" s="18">
        <v>4.75</v>
      </c>
      <c r="S479" s="20">
        <v>549.54</v>
      </c>
      <c r="T479" s="18">
        <v>19.03</v>
      </c>
      <c r="U479" s="4">
        <v>16.764823</v>
      </c>
      <c r="V479" s="8">
        <v>89.686204869262383</v>
      </c>
      <c r="W479" s="8">
        <v>89.799550620679867</v>
      </c>
      <c r="X479" s="8">
        <v>111.76470588235294</v>
      </c>
      <c r="Y479" s="8">
        <v>115.78947368421053</v>
      </c>
      <c r="Z479" s="8">
        <v>101.33333333333334</v>
      </c>
      <c r="AA479" s="8">
        <v>94.013333333333335</v>
      </c>
      <c r="AB479" s="9">
        <v>80.841739922321892</v>
      </c>
      <c r="AC479" s="9">
        <v>22.416527718606748</v>
      </c>
      <c r="AD479" s="3">
        <v>30.054616854067852</v>
      </c>
      <c r="AE479" s="3">
        <v>47.528855427325404</v>
      </c>
    </row>
    <row r="480" spans="1:31" ht="13" x14ac:dyDescent="0.3">
      <c r="A480" s="13">
        <v>2016</v>
      </c>
      <c r="B480" s="13" t="s">
        <v>630</v>
      </c>
      <c r="C480" s="14" t="s">
        <v>256</v>
      </c>
      <c r="D480" s="2" t="str">
        <f t="shared" si="14"/>
        <v>M1</v>
      </c>
      <c r="E480" s="2" t="str">
        <f t="shared" si="15"/>
        <v>H09b_M1_11</v>
      </c>
      <c r="F480" s="21" t="s">
        <v>215</v>
      </c>
      <c r="G480" s="15">
        <v>2011</v>
      </c>
      <c r="H480" s="2" t="s">
        <v>740</v>
      </c>
      <c r="I480" s="16">
        <v>2.39</v>
      </c>
      <c r="J480" s="17">
        <v>0.153</v>
      </c>
      <c r="K480" s="18">
        <v>0.95</v>
      </c>
      <c r="L480" s="31">
        <v>0.65</v>
      </c>
      <c r="M480" s="18">
        <v>0.17</v>
      </c>
      <c r="N480" s="18">
        <v>0.56100000000000005</v>
      </c>
      <c r="O480" s="31">
        <v>0.187</v>
      </c>
      <c r="P480" s="19">
        <v>11.949</v>
      </c>
      <c r="Q480" s="19">
        <v>59.67</v>
      </c>
      <c r="R480" s="18">
        <v>6.19</v>
      </c>
      <c r="S480" s="20">
        <v>475.56</v>
      </c>
      <c r="T480" s="18">
        <v>15.84</v>
      </c>
      <c r="U480" s="4">
        <v>20.067488000000001</v>
      </c>
      <c r="V480" s="8">
        <v>87.848372802269296</v>
      </c>
      <c r="W480" s="8">
        <v>89.216436655610522</v>
      </c>
      <c r="X480" s="8">
        <v>111.76470588235294</v>
      </c>
      <c r="Y480" s="8">
        <v>89.473684210526315</v>
      </c>
      <c r="Z480" s="8">
        <v>93.500000000000014</v>
      </c>
      <c r="AA480" s="8">
        <v>79.66</v>
      </c>
      <c r="AB480" s="9">
        <v>70.735099825250813</v>
      </c>
      <c r="AC480" s="9">
        <v>19.796812229728591</v>
      </c>
      <c r="AD480" s="3">
        <v>34.348824348647483</v>
      </c>
      <c r="AE480" s="3">
        <v>45.854363421623908</v>
      </c>
    </row>
    <row r="481" spans="1:31" ht="13" x14ac:dyDescent="0.3">
      <c r="A481" s="13">
        <v>2016</v>
      </c>
      <c r="B481" s="13" t="s">
        <v>630</v>
      </c>
      <c r="C481" s="14" t="s">
        <v>257</v>
      </c>
      <c r="D481" s="2" t="str">
        <f t="shared" si="14"/>
        <v>M2</v>
      </c>
      <c r="E481" s="2" t="str">
        <f t="shared" si="15"/>
        <v>H09b_M2_11</v>
      </c>
      <c r="F481" s="21" t="s">
        <v>215</v>
      </c>
      <c r="G481" s="15">
        <v>2011</v>
      </c>
      <c r="H481" s="2" t="s">
        <v>740</v>
      </c>
      <c r="I481" s="16">
        <v>2.44</v>
      </c>
      <c r="J481" s="17">
        <v>0.15</v>
      </c>
      <c r="K481" s="18">
        <v>1.18</v>
      </c>
      <c r="L481" s="31">
        <v>0.62</v>
      </c>
      <c r="M481" s="18">
        <v>0.22</v>
      </c>
      <c r="N481" s="18">
        <v>0.56799999999999995</v>
      </c>
      <c r="O481" s="31">
        <v>0.19500000000000001</v>
      </c>
      <c r="P481" s="19">
        <v>13.423999999999999</v>
      </c>
      <c r="Q481" s="19">
        <v>51.97</v>
      </c>
      <c r="R481" s="18">
        <v>7.5</v>
      </c>
      <c r="S481" s="20">
        <v>358.77</v>
      </c>
      <c r="T481" s="18">
        <v>17.690000000000001</v>
      </c>
      <c r="U481" s="4">
        <v>20.067488000000001</v>
      </c>
      <c r="V481" s="8">
        <v>89.686204869262383</v>
      </c>
      <c r="W481" s="8">
        <v>87.467094760402475</v>
      </c>
      <c r="X481" s="8">
        <v>138.8235294117647</v>
      </c>
      <c r="Y481" s="8">
        <v>115.78947368421053</v>
      </c>
      <c r="Z481" s="8">
        <v>94.666666666666671</v>
      </c>
      <c r="AA481" s="8">
        <v>89.493333333333325</v>
      </c>
      <c r="AB481" s="9">
        <v>79.239062923378611</v>
      </c>
      <c r="AC481" s="9">
        <v>22.869920932071743</v>
      </c>
      <c r="AD481" s="3">
        <v>38.086048748676376</v>
      </c>
      <c r="AE481" s="3">
        <v>39.044030319251874</v>
      </c>
    </row>
    <row r="482" spans="1:31" ht="13" x14ac:dyDescent="0.3">
      <c r="A482" s="13">
        <v>2016</v>
      </c>
      <c r="B482" s="13" t="s">
        <v>630</v>
      </c>
      <c r="C482" s="14" t="s">
        <v>258</v>
      </c>
      <c r="D482" s="2" t="str">
        <f t="shared" si="14"/>
        <v>M1</v>
      </c>
      <c r="E482" s="2" t="str">
        <f t="shared" si="15"/>
        <v>H09c_M1_11</v>
      </c>
      <c r="F482" s="21" t="s">
        <v>216</v>
      </c>
      <c r="G482" s="15">
        <v>2011</v>
      </c>
      <c r="H482" s="2" t="s">
        <v>763</v>
      </c>
      <c r="I482" s="16">
        <v>2.46</v>
      </c>
      <c r="J482" s="17">
        <v>0.156</v>
      </c>
      <c r="K482" s="18">
        <v>0.96</v>
      </c>
      <c r="L482" s="31">
        <v>0.79</v>
      </c>
      <c r="M482" s="18">
        <v>0.2</v>
      </c>
      <c r="N482" s="18">
        <v>0.54800000000000004</v>
      </c>
      <c r="O482" s="31">
        <v>0.20200000000000001</v>
      </c>
      <c r="P482" s="19">
        <v>16.169</v>
      </c>
      <c r="Q482" s="19">
        <v>56</v>
      </c>
      <c r="R482" s="18">
        <v>7.93</v>
      </c>
      <c r="S482" s="20">
        <v>370.33</v>
      </c>
      <c r="T482" s="18">
        <v>18.7</v>
      </c>
      <c r="U482" s="4">
        <v>20.951657999999998</v>
      </c>
      <c r="V482" s="8">
        <v>90.421337696059595</v>
      </c>
      <c r="W482" s="8">
        <v>90.965778550818584</v>
      </c>
      <c r="X482" s="8">
        <v>112.94117647058823</v>
      </c>
      <c r="Y482" s="8">
        <v>105.26315789473684</v>
      </c>
      <c r="Z482" s="8">
        <v>91.333333333333343</v>
      </c>
      <c r="AA482" s="8">
        <v>107.79333333333334</v>
      </c>
      <c r="AB482" s="9">
        <v>80.448051932051072</v>
      </c>
      <c r="AC482" s="9">
        <v>20.478388455964101</v>
      </c>
      <c r="AD482" s="3">
        <v>30.519607470740155</v>
      </c>
      <c r="AE482" s="3">
        <v>49.002004073295744</v>
      </c>
    </row>
    <row r="483" spans="1:31" ht="13" x14ac:dyDescent="0.3">
      <c r="A483" s="13">
        <v>2016</v>
      </c>
      <c r="B483" s="13" t="s">
        <v>630</v>
      </c>
      <c r="C483" s="14" t="s">
        <v>259</v>
      </c>
      <c r="D483" s="2" t="str">
        <f t="shared" si="14"/>
        <v>M2</v>
      </c>
      <c r="E483" s="2" t="str">
        <f t="shared" si="15"/>
        <v>H09c_M2_11</v>
      </c>
      <c r="F483" s="21" t="s">
        <v>216</v>
      </c>
      <c r="G483" s="15">
        <v>2011</v>
      </c>
      <c r="H483" s="2" t="s">
        <v>763</v>
      </c>
      <c r="I483" s="16">
        <v>2.31</v>
      </c>
      <c r="J483" s="17">
        <v>0.14899999999999999</v>
      </c>
      <c r="K483" s="18">
        <v>0.92</v>
      </c>
      <c r="L483" s="31">
        <v>0.7</v>
      </c>
      <c r="M483" s="18">
        <v>0.2</v>
      </c>
      <c r="N483" s="18">
        <v>0.58299999999999996</v>
      </c>
      <c r="O483" s="31">
        <v>0.17399999999999999</v>
      </c>
      <c r="P483" s="19">
        <v>13.693</v>
      </c>
      <c r="Q483" s="19">
        <v>54.24</v>
      </c>
      <c r="R483" s="18">
        <v>7.12</v>
      </c>
      <c r="S483" s="20">
        <v>368.03</v>
      </c>
      <c r="T483" s="18">
        <v>19.239999999999998</v>
      </c>
      <c r="U483" s="4">
        <v>20.951657999999998</v>
      </c>
      <c r="V483" s="8">
        <v>84.907841495080362</v>
      </c>
      <c r="W483" s="8">
        <v>86.88398079533313</v>
      </c>
      <c r="X483" s="8">
        <v>108.23529411764707</v>
      </c>
      <c r="Y483" s="8">
        <v>105.26315789473684</v>
      </c>
      <c r="Z483" s="8">
        <v>97.166666666666671</v>
      </c>
      <c r="AA483" s="8">
        <v>91.286666666666662</v>
      </c>
      <c r="AB483" s="9">
        <v>74.93401606516592</v>
      </c>
      <c r="AC483" s="9">
        <v>21.985295123611461</v>
      </c>
      <c r="AD483" s="3">
        <v>31.400174447134489</v>
      </c>
      <c r="AE483" s="3">
        <v>46.614530429254046</v>
      </c>
    </row>
    <row r="484" spans="1:31" ht="13" x14ac:dyDescent="0.3">
      <c r="A484" s="13">
        <v>2016</v>
      </c>
      <c r="B484" s="13" t="s">
        <v>630</v>
      </c>
      <c r="C484" s="14" t="s">
        <v>260</v>
      </c>
      <c r="D484" s="2" t="str">
        <f t="shared" si="14"/>
        <v>M1</v>
      </c>
      <c r="E484" s="2" t="str">
        <f t="shared" si="15"/>
        <v>I08a_M1_11</v>
      </c>
      <c r="F484" s="21" t="s">
        <v>508</v>
      </c>
      <c r="G484" s="15">
        <v>2011</v>
      </c>
      <c r="H484" s="2" t="s">
        <v>739</v>
      </c>
      <c r="I484" s="16">
        <v>2.5499999999999998</v>
      </c>
      <c r="J484" s="17">
        <v>0.157</v>
      </c>
      <c r="K484" s="18">
        <v>0.99</v>
      </c>
      <c r="L484" s="18">
        <v>0.57999999999999996</v>
      </c>
      <c r="M484" s="18">
        <v>0.19</v>
      </c>
      <c r="N484" s="18">
        <v>0.51300000000000001</v>
      </c>
      <c r="O484" s="18">
        <v>0.186</v>
      </c>
      <c r="P484" s="19">
        <v>13.526999999999999</v>
      </c>
      <c r="Q484" s="19">
        <v>63.56</v>
      </c>
      <c r="R484" s="18">
        <v>5.2</v>
      </c>
      <c r="S484" s="20">
        <v>538.07000000000005</v>
      </c>
      <c r="T484" s="18">
        <v>15.98</v>
      </c>
      <c r="U484" s="4">
        <v>23.114588000000001</v>
      </c>
      <c r="V484" s="8">
        <v>93.729435416647149</v>
      </c>
      <c r="W484" s="8">
        <v>91.548892515887928</v>
      </c>
      <c r="X484" s="8">
        <v>116.47058823529413</v>
      </c>
      <c r="Y484" s="8">
        <v>100</v>
      </c>
      <c r="Z484" s="8">
        <v>85.500000000000014</v>
      </c>
      <c r="AA484" s="8">
        <v>90.179999999999993</v>
      </c>
      <c r="AB484" s="9">
        <v>69.91255021399833</v>
      </c>
      <c r="AC484" s="9">
        <v>22.386168582035797</v>
      </c>
      <c r="AD484" s="3">
        <v>36.216234448789265</v>
      </c>
      <c r="AE484" s="3">
        <v>41.397596969174927</v>
      </c>
    </row>
    <row r="485" spans="1:31" ht="13" x14ac:dyDescent="0.3">
      <c r="A485" s="13">
        <v>2016</v>
      </c>
      <c r="B485" s="13" t="s">
        <v>630</v>
      </c>
      <c r="C485" s="14" t="s">
        <v>262</v>
      </c>
      <c r="D485" s="2" t="str">
        <f t="shared" si="14"/>
        <v>M2</v>
      </c>
      <c r="E485" s="2" t="str">
        <f t="shared" si="15"/>
        <v>I09a_M2_11</v>
      </c>
      <c r="F485" s="21" t="s">
        <v>510</v>
      </c>
      <c r="G485" s="15">
        <v>2011</v>
      </c>
      <c r="H485" s="2" t="s">
        <v>773</v>
      </c>
      <c r="I485" s="16">
        <v>2.39</v>
      </c>
      <c r="J485" s="17">
        <v>0.151</v>
      </c>
      <c r="K485" s="18">
        <v>0.98</v>
      </c>
      <c r="L485" s="31">
        <v>0.86</v>
      </c>
      <c r="M485" s="18">
        <v>0.24</v>
      </c>
      <c r="N485" s="18">
        <v>0.54600000000000004</v>
      </c>
      <c r="O485" s="31">
        <v>0.189</v>
      </c>
      <c r="P485" s="19">
        <v>16.398</v>
      </c>
      <c r="Q485" s="19">
        <v>58.22</v>
      </c>
      <c r="R485" s="18">
        <v>6.85</v>
      </c>
      <c r="S485" s="20">
        <v>503.82</v>
      </c>
      <c r="T485" s="18">
        <v>16.97</v>
      </c>
      <c r="U485" s="4">
        <v>17.651271000000001</v>
      </c>
      <c r="V485" s="8">
        <v>87.848372802269296</v>
      </c>
      <c r="W485" s="8">
        <v>88.050208725471819</v>
      </c>
      <c r="X485" s="8">
        <v>115.29411764705881</v>
      </c>
      <c r="Y485" s="8">
        <v>126.31578947368421</v>
      </c>
      <c r="Z485" s="8">
        <v>91.000000000000014</v>
      </c>
      <c r="AA485" s="8">
        <v>109.32</v>
      </c>
      <c r="AB485" s="9">
        <v>87.747467771493831</v>
      </c>
      <c r="AC485" s="9">
        <v>22.529832481734331</v>
      </c>
      <c r="AD485" s="3">
        <v>28.563717284920042</v>
      </c>
      <c r="AE485" s="3">
        <v>48.90645023334563</v>
      </c>
    </row>
    <row r="486" spans="1:31" ht="13" x14ac:dyDescent="0.3">
      <c r="A486" s="13">
        <v>2016</v>
      </c>
      <c r="B486" s="13" t="s">
        <v>630</v>
      </c>
      <c r="C486" s="14" t="s">
        <v>264</v>
      </c>
      <c r="D486" s="2" t="str">
        <f t="shared" si="14"/>
        <v>Am</v>
      </c>
      <c r="E486" s="2" t="str">
        <f t="shared" si="15"/>
        <v>H10a_Am_11</v>
      </c>
      <c r="F486" s="21" t="s">
        <v>449</v>
      </c>
      <c r="G486" s="15">
        <v>2011</v>
      </c>
      <c r="H486" s="2" t="s">
        <v>764</v>
      </c>
      <c r="I486" s="16">
        <v>2.25</v>
      </c>
      <c r="J486" s="17">
        <v>0.14399999999999999</v>
      </c>
      <c r="K486" s="18">
        <v>0.84</v>
      </c>
      <c r="L486" s="31">
        <v>0.68</v>
      </c>
      <c r="M486" s="18">
        <v>0.24</v>
      </c>
      <c r="N486" s="18">
        <v>0.61199999999999999</v>
      </c>
      <c r="O486" s="31">
        <v>0.16600000000000001</v>
      </c>
      <c r="P486" s="19">
        <v>18.102</v>
      </c>
      <c r="Q486" s="19">
        <v>56.22</v>
      </c>
      <c r="R486" s="18">
        <v>8.9700000000000006</v>
      </c>
      <c r="S486" s="20">
        <v>340.88</v>
      </c>
      <c r="T486" s="18">
        <v>18.059999999999999</v>
      </c>
      <c r="U486" s="4">
        <v>10.167519</v>
      </c>
      <c r="V486" s="8">
        <v>82.702443014688669</v>
      </c>
      <c r="W486" s="8">
        <v>83.96841096998638</v>
      </c>
      <c r="X486" s="8">
        <v>98.82352941176471</v>
      </c>
      <c r="Y486" s="8">
        <v>126.31578947368421</v>
      </c>
      <c r="Z486" s="8">
        <v>102</v>
      </c>
      <c r="AA486" s="8">
        <v>120.68</v>
      </c>
      <c r="AB486" s="9">
        <v>75.184869183503594</v>
      </c>
      <c r="AC486" s="9">
        <v>26.294329843988081</v>
      </c>
      <c r="AD486" s="3">
        <v>28.574068416139475</v>
      </c>
      <c r="AE486" s="3">
        <v>45.13160173987243</v>
      </c>
    </row>
    <row r="487" spans="1:31" ht="13" x14ac:dyDescent="0.3">
      <c r="A487" s="13">
        <v>2016</v>
      </c>
      <c r="B487" s="13" t="s">
        <v>630</v>
      </c>
      <c r="C487" s="14" t="s">
        <v>265</v>
      </c>
      <c r="D487" s="2" t="str">
        <f t="shared" si="14"/>
        <v>Br</v>
      </c>
      <c r="E487" s="2" t="str">
        <f t="shared" si="15"/>
        <v>H10a_Br_11</v>
      </c>
      <c r="F487" s="21" t="s">
        <v>449</v>
      </c>
      <c r="G487" s="15">
        <v>2011</v>
      </c>
      <c r="H487" s="2" t="s">
        <v>764</v>
      </c>
      <c r="I487" s="16">
        <v>2.2999999999999998</v>
      </c>
      <c r="J487" s="17">
        <v>0.14299999999999999</v>
      </c>
      <c r="K487" s="18">
        <v>0.71</v>
      </c>
      <c r="L487" s="31">
        <v>0.84</v>
      </c>
      <c r="M487" s="18">
        <v>0.26</v>
      </c>
      <c r="N487" s="18">
        <v>0.752</v>
      </c>
      <c r="O487" s="31">
        <v>0.17499999999999999</v>
      </c>
      <c r="P487" s="19">
        <v>17.052</v>
      </c>
      <c r="Q487" s="19">
        <v>58.82</v>
      </c>
      <c r="R487" s="18">
        <v>8.07</v>
      </c>
      <c r="S487" s="20">
        <v>302.54000000000002</v>
      </c>
      <c r="T487" s="18">
        <v>14.4</v>
      </c>
      <c r="U487" s="4">
        <v>10.167519</v>
      </c>
      <c r="V487" s="8">
        <v>84.540275081681742</v>
      </c>
      <c r="W487" s="8">
        <v>83.385297004917021</v>
      </c>
      <c r="X487" s="8">
        <v>83.529411764705884</v>
      </c>
      <c r="Y487" s="8">
        <v>136.84210526315789</v>
      </c>
      <c r="Z487" s="8">
        <v>125.33333333333334</v>
      </c>
      <c r="AA487" s="8">
        <v>113.68</v>
      </c>
      <c r="AB487" s="9">
        <v>81.491539393478206</v>
      </c>
      <c r="AC487" s="9">
        <v>26.281015321678282</v>
      </c>
      <c r="AD487" s="3">
        <v>22.282764456391281</v>
      </c>
      <c r="AE487" s="3">
        <v>51.436220221930448</v>
      </c>
    </row>
    <row r="488" spans="1:31" ht="13" x14ac:dyDescent="0.3">
      <c r="A488" s="13">
        <v>2016</v>
      </c>
      <c r="B488" s="13" t="s">
        <v>630</v>
      </c>
      <c r="C488" s="14" t="s">
        <v>266</v>
      </c>
      <c r="D488" s="2" t="str">
        <f t="shared" si="14"/>
        <v>Co</v>
      </c>
      <c r="E488" s="2" t="str">
        <f t="shared" si="15"/>
        <v>H10b_Co_11</v>
      </c>
      <c r="F488" s="21" t="s">
        <v>450</v>
      </c>
      <c r="G488" s="15">
        <v>2011</v>
      </c>
      <c r="H488" s="2" t="s">
        <v>741</v>
      </c>
      <c r="I488" s="16">
        <v>2.27</v>
      </c>
      <c r="J488" s="17">
        <v>0.14000000000000001</v>
      </c>
      <c r="K488" s="18">
        <v>0.64</v>
      </c>
      <c r="L488" s="31">
        <v>0.74</v>
      </c>
      <c r="M488" s="18">
        <v>0.19</v>
      </c>
      <c r="N488" s="18">
        <v>0.60799999999999998</v>
      </c>
      <c r="O488" s="31">
        <v>0.17699999999999999</v>
      </c>
      <c r="P488" s="19">
        <v>20.952999999999999</v>
      </c>
      <c r="Q488" s="19">
        <v>50.63</v>
      </c>
      <c r="R488" s="18">
        <v>7.15</v>
      </c>
      <c r="S488" s="20">
        <v>505.06</v>
      </c>
      <c r="T488" s="18">
        <v>12.34</v>
      </c>
      <c r="U488" s="4">
        <v>17.492439999999998</v>
      </c>
      <c r="V488" s="8">
        <v>83.437575841485895</v>
      </c>
      <c r="W488" s="8">
        <v>81.635955109708974</v>
      </c>
      <c r="X488" s="8">
        <v>75.294117647058826</v>
      </c>
      <c r="Y488" s="8">
        <v>100</v>
      </c>
      <c r="Z488" s="8">
        <v>101.33333333333334</v>
      </c>
      <c r="AA488" s="8">
        <v>139.68666666666667</v>
      </c>
      <c r="AB488" s="9">
        <v>68.945175500509706</v>
      </c>
      <c r="AC488" s="9">
        <v>22.700270522613131</v>
      </c>
      <c r="AD488" s="3">
        <v>23.741017882957998</v>
      </c>
      <c r="AE488" s="3">
        <v>53.558711594428878</v>
      </c>
    </row>
    <row r="489" spans="1:31" ht="13" x14ac:dyDescent="0.3">
      <c r="A489" s="13">
        <v>2016</v>
      </c>
      <c r="B489" s="13" t="s">
        <v>630</v>
      </c>
      <c r="C489" s="14" t="s">
        <v>267</v>
      </c>
      <c r="D489" s="2" t="str">
        <f t="shared" si="14"/>
        <v>M1</v>
      </c>
      <c r="E489" s="2" t="str">
        <f t="shared" si="15"/>
        <v>H10c_M1_11</v>
      </c>
      <c r="F489" s="21" t="s">
        <v>395</v>
      </c>
      <c r="G489" s="15">
        <v>2011</v>
      </c>
      <c r="H489" s="2" t="s">
        <v>774</v>
      </c>
      <c r="I489" s="16">
        <v>2.39</v>
      </c>
      <c r="J489" s="17">
        <v>0.14599999999999999</v>
      </c>
      <c r="K489" s="18">
        <v>0.88</v>
      </c>
      <c r="L489" s="31">
        <v>0.75</v>
      </c>
      <c r="M489" s="18">
        <v>0.26</v>
      </c>
      <c r="N489" s="18">
        <v>0.60599999999999998</v>
      </c>
      <c r="O489" s="31">
        <v>0.183</v>
      </c>
      <c r="P489" s="19">
        <v>13.193</v>
      </c>
      <c r="Q489" s="19">
        <v>67.25</v>
      </c>
      <c r="R489" s="18">
        <v>7.23</v>
      </c>
      <c r="S489" s="20">
        <v>485.56</v>
      </c>
      <c r="T489" s="18">
        <v>18.86</v>
      </c>
      <c r="U489" s="4">
        <v>14.807370000000001</v>
      </c>
      <c r="V489" s="8">
        <v>87.848372802269296</v>
      </c>
      <c r="W489" s="8">
        <v>85.134638900125069</v>
      </c>
      <c r="X489" s="8">
        <v>103.5294117647059</v>
      </c>
      <c r="Y489" s="8">
        <v>136.84210526315789</v>
      </c>
      <c r="Z489" s="8">
        <v>101</v>
      </c>
      <c r="AA489" s="8">
        <v>87.953333333333333</v>
      </c>
      <c r="AB489" s="9">
        <v>81.348347516362878</v>
      </c>
      <c r="AC489" s="9">
        <v>26.327275977626464</v>
      </c>
      <c r="AD489" s="3">
        <v>27.666688444243459</v>
      </c>
      <c r="AE489" s="3">
        <v>46.006035578130088</v>
      </c>
    </row>
    <row r="490" spans="1:31" ht="13" x14ac:dyDescent="0.3">
      <c r="A490" s="13">
        <v>2016</v>
      </c>
      <c r="B490" s="13" t="s">
        <v>630</v>
      </c>
      <c r="C490" s="14" t="s">
        <v>268</v>
      </c>
      <c r="D490" s="2" t="str">
        <f t="shared" si="14"/>
        <v>M1</v>
      </c>
      <c r="E490" s="2" t="str">
        <f t="shared" si="15"/>
        <v>I10a_M1_11</v>
      </c>
      <c r="F490" s="21" t="s">
        <v>451</v>
      </c>
      <c r="G490" s="15">
        <v>2011</v>
      </c>
      <c r="H490" s="2" t="s">
        <v>771</v>
      </c>
      <c r="I490" s="16">
        <v>2.4300000000000002</v>
      </c>
      <c r="J490" s="17">
        <v>0.153</v>
      </c>
      <c r="K490" s="18">
        <v>1.08</v>
      </c>
      <c r="L490" s="31">
        <v>0.6</v>
      </c>
      <c r="M490" s="18">
        <v>0.21</v>
      </c>
      <c r="N490" s="18">
        <v>0.56999999999999995</v>
      </c>
      <c r="O490" s="31">
        <v>0.186</v>
      </c>
      <c r="P490" s="19">
        <v>15.201000000000001</v>
      </c>
      <c r="Q490" s="19">
        <v>57.37</v>
      </c>
      <c r="R490" s="18">
        <v>6.31</v>
      </c>
      <c r="S490" s="20">
        <v>372.81</v>
      </c>
      <c r="T490" s="18">
        <v>17.82</v>
      </c>
      <c r="U490" s="4">
        <v>16.721699999999998</v>
      </c>
      <c r="V490" s="8">
        <v>89.318638455863763</v>
      </c>
      <c r="W490" s="8">
        <v>89.216436655610522</v>
      </c>
      <c r="X490" s="8">
        <v>127.05882352941178</v>
      </c>
      <c r="Y490" s="8">
        <v>110.52631578947367</v>
      </c>
      <c r="Z490" s="8">
        <v>95</v>
      </c>
      <c r="AA490" s="8">
        <v>101.34</v>
      </c>
      <c r="AB490" s="9">
        <v>74.859790945334339</v>
      </c>
      <c r="AC490" s="9">
        <v>23.107448725749247</v>
      </c>
      <c r="AD490" s="3">
        <v>36.897622912318056</v>
      </c>
      <c r="AE490" s="3">
        <v>39.994928361932693</v>
      </c>
    </row>
    <row r="491" spans="1:31" ht="13" x14ac:dyDescent="0.3">
      <c r="A491" s="13">
        <v>2016</v>
      </c>
      <c r="B491" s="13" t="s">
        <v>630</v>
      </c>
      <c r="C491" s="14" t="s">
        <v>269</v>
      </c>
      <c r="D491" s="2" t="str">
        <f t="shared" si="14"/>
        <v>M1</v>
      </c>
      <c r="E491" s="2" t="str">
        <f t="shared" si="15"/>
        <v>I10b_M1_11</v>
      </c>
      <c r="F491" s="21" t="s">
        <v>452</v>
      </c>
      <c r="G491" s="15">
        <v>2011</v>
      </c>
      <c r="H491" s="2" t="s">
        <v>770</v>
      </c>
      <c r="I491" s="16">
        <v>2.5499999999999998</v>
      </c>
      <c r="J491" s="17">
        <v>0.157</v>
      </c>
      <c r="K491" s="18">
        <v>1.04</v>
      </c>
      <c r="L491" s="31">
        <v>0.64</v>
      </c>
      <c r="M491" s="18">
        <v>0.17</v>
      </c>
      <c r="N491" s="18">
        <v>0.55300000000000005</v>
      </c>
      <c r="O491" s="31">
        <v>0.18099999999999999</v>
      </c>
      <c r="P491" s="19">
        <v>15.497</v>
      </c>
      <c r="Q491" s="19">
        <v>49.04</v>
      </c>
      <c r="R491" s="18">
        <v>6.23</v>
      </c>
      <c r="S491" s="20">
        <v>493.45</v>
      </c>
      <c r="T491" s="18">
        <v>17.12</v>
      </c>
      <c r="U491" s="4">
        <v>17.953534000000001</v>
      </c>
      <c r="V491" s="8">
        <v>93.729435416647149</v>
      </c>
      <c r="W491" s="8">
        <v>91.548892515887928</v>
      </c>
      <c r="X491" s="8">
        <v>122.35294117647059</v>
      </c>
      <c r="Y491" s="8">
        <v>89.473684210526315</v>
      </c>
      <c r="Z491" s="8">
        <v>92.166666666666671</v>
      </c>
      <c r="AA491" s="8">
        <v>103.31333333333332</v>
      </c>
      <c r="AB491" s="9">
        <v>72.537888110572737</v>
      </c>
      <c r="AC491" s="9">
        <v>19.304800922202382</v>
      </c>
      <c r="AD491" s="3">
        <v>36.668375887371511</v>
      </c>
      <c r="AE491" s="3">
        <v>44.026823190426114</v>
      </c>
    </row>
    <row r="492" spans="1:31" ht="13" x14ac:dyDescent="0.3">
      <c r="A492" s="13">
        <v>2016</v>
      </c>
      <c r="B492" s="13" t="s">
        <v>630</v>
      </c>
      <c r="C492" s="14" t="s">
        <v>270</v>
      </c>
      <c r="D492" s="2" t="str">
        <f t="shared" si="14"/>
        <v>M1</v>
      </c>
      <c r="E492" s="2" t="str">
        <f t="shared" si="15"/>
        <v>I10c_M1_11</v>
      </c>
      <c r="F492" s="21" t="s">
        <v>453</v>
      </c>
      <c r="G492" s="15">
        <v>2011</v>
      </c>
      <c r="H492" s="2" t="s">
        <v>772</v>
      </c>
      <c r="I492" s="16">
        <v>2.4</v>
      </c>
      <c r="J492" s="17">
        <v>0.15</v>
      </c>
      <c r="K492" s="18">
        <v>1.1499999999999999</v>
      </c>
      <c r="L492" s="31">
        <v>0.64</v>
      </c>
      <c r="M492" s="18">
        <v>0.19</v>
      </c>
      <c r="N492" s="18">
        <v>0.60899999999999999</v>
      </c>
      <c r="O492" s="31">
        <v>0.16800000000000001</v>
      </c>
      <c r="P492" s="19">
        <v>11.503</v>
      </c>
      <c r="Q492" s="19">
        <v>59.53</v>
      </c>
      <c r="R492" s="18">
        <v>6.85</v>
      </c>
      <c r="S492" s="20">
        <v>471.85</v>
      </c>
      <c r="T492" s="18">
        <v>15.17</v>
      </c>
      <c r="U492" s="4">
        <v>16.985194</v>
      </c>
      <c r="V492" s="8">
        <v>88.215939215667902</v>
      </c>
      <c r="W492" s="8">
        <v>87.467094760402475</v>
      </c>
      <c r="X492" s="8">
        <v>135.29411764705881</v>
      </c>
      <c r="Y492" s="8">
        <v>100</v>
      </c>
      <c r="Z492" s="8">
        <v>101.50000000000001</v>
      </c>
      <c r="AA492" s="8">
        <v>76.686666666666667</v>
      </c>
      <c r="AB492" s="9">
        <v>76.99863380129942</v>
      </c>
      <c r="AC492" s="9">
        <v>20.325998759009117</v>
      </c>
      <c r="AD492" s="3">
        <v>38.197774757642513</v>
      </c>
      <c r="AE492" s="3">
        <v>41.476226483348377</v>
      </c>
    </row>
    <row r="493" spans="1:31" ht="13" x14ac:dyDescent="0.3">
      <c r="A493" s="13">
        <v>2016</v>
      </c>
      <c r="B493" s="13" t="s">
        <v>630</v>
      </c>
      <c r="C493" s="14" t="s">
        <v>272</v>
      </c>
      <c r="D493" s="2" t="str">
        <f t="shared" si="14"/>
        <v>M1</v>
      </c>
      <c r="E493" s="2" t="str">
        <f t="shared" si="15"/>
        <v>D10a_M1_11</v>
      </c>
      <c r="F493" s="21" t="s">
        <v>454</v>
      </c>
      <c r="G493" s="15">
        <v>2011</v>
      </c>
      <c r="H493" s="2" t="s">
        <v>756</v>
      </c>
      <c r="I493" s="16">
        <v>2.4900000000000002</v>
      </c>
      <c r="J493" s="17">
        <v>0.152</v>
      </c>
      <c r="K493" s="18">
        <v>0.83</v>
      </c>
      <c r="L493" s="31">
        <v>0.87</v>
      </c>
      <c r="M493" s="18">
        <v>0.2</v>
      </c>
      <c r="N493" s="18">
        <v>0.628</v>
      </c>
      <c r="O493" s="31">
        <v>0.17299999999999999</v>
      </c>
      <c r="P493" s="19">
        <v>12.007</v>
      </c>
      <c r="Q493" s="19">
        <v>55.14</v>
      </c>
      <c r="R493" s="18">
        <v>7.71</v>
      </c>
      <c r="S493" s="20">
        <v>473.56</v>
      </c>
      <c r="T493" s="18">
        <v>18.07</v>
      </c>
      <c r="U493" s="4">
        <v>23.654482999999999</v>
      </c>
      <c r="V493" s="8">
        <v>91.524036936255456</v>
      </c>
      <c r="W493" s="8">
        <v>88.633322690541178</v>
      </c>
      <c r="X493" s="8">
        <v>97.647058823529406</v>
      </c>
      <c r="Y493" s="8">
        <v>105.26315789473684</v>
      </c>
      <c r="Z493" s="8">
        <v>104.66666666666666</v>
      </c>
      <c r="AA493" s="8">
        <v>80.046666666666667</v>
      </c>
      <c r="AB493" s="9">
        <v>81.115259715971717</v>
      </c>
      <c r="AC493" s="9">
        <v>20.309944932170765</v>
      </c>
      <c r="AD493" s="3">
        <v>26.169701678457681</v>
      </c>
      <c r="AE493" s="3">
        <v>53.520353389371557</v>
      </c>
    </row>
    <row r="494" spans="1:31" ht="13" x14ac:dyDescent="0.3">
      <c r="A494" s="13">
        <v>2016</v>
      </c>
      <c r="B494" s="13" t="s">
        <v>630</v>
      </c>
      <c r="C494" s="14" t="s">
        <v>273</v>
      </c>
      <c r="D494" s="2" t="str">
        <f t="shared" si="14"/>
        <v>M2</v>
      </c>
      <c r="E494" s="2" t="str">
        <f t="shared" si="15"/>
        <v>D10a_M2_11</v>
      </c>
      <c r="F494" s="21" t="s">
        <v>454</v>
      </c>
      <c r="G494" s="15">
        <v>2011</v>
      </c>
      <c r="H494" s="2" t="s">
        <v>756</v>
      </c>
      <c r="I494" s="16">
        <v>2.4700000000000002</v>
      </c>
      <c r="J494" s="17">
        <v>0.156</v>
      </c>
      <c r="K494" s="18">
        <v>0.79</v>
      </c>
      <c r="L494" s="31">
        <v>0.92</v>
      </c>
      <c r="M494" s="18">
        <v>0.19</v>
      </c>
      <c r="N494" s="18">
        <v>0.66200000000000003</v>
      </c>
      <c r="O494" s="31">
        <v>0.18099999999999999</v>
      </c>
      <c r="P494" s="19">
        <v>12.957000000000001</v>
      </c>
      <c r="Q494" s="19">
        <v>47.58</v>
      </c>
      <c r="R494" s="18">
        <v>6.68</v>
      </c>
      <c r="S494" s="20">
        <v>311.2</v>
      </c>
      <c r="T494" s="18">
        <v>15.7</v>
      </c>
      <c r="U494" s="4">
        <v>23.654482999999999</v>
      </c>
      <c r="V494" s="8">
        <v>90.78890410945823</v>
      </c>
      <c r="W494" s="8">
        <v>90.965778550818584</v>
      </c>
      <c r="X494" s="8">
        <v>92.941176470588232</v>
      </c>
      <c r="Y494" s="8">
        <v>100</v>
      </c>
      <c r="Z494" s="8">
        <v>110.33333333333334</v>
      </c>
      <c r="AA494" s="8">
        <v>86.38</v>
      </c>
      <c r="AB494" s="9">
        <v>81.763528564203298</v>
      </c>
      <c r="AC494" s="9">
        <v>19.141470073196071</v>
      </c>
      <c r="AD494" s="3">
        <v>24.711022060034221</v>
      </c>
      <c r="AE494" s="3">
        <v>56.147507866769701</v>
      </c>
    </row>
    <row r="495" spans="1:31" ht="13" x14ac:dyDescent="0.3">
      <c r="A495" s="13">
        <v>2016</v>
      </c>
      <c r="B495" s="13" t="s">
        <v>630</v>
      </c>
      <c r="C495" s="14" t="s">
        <v>274</v>
      </c>
      <c r="D495" s="2" t="str">
        <f t="shared" si="14"/>
        <v>M1</v>
      </c>
      <c r="E495" s="2" t="str">
        <f t="shared" si="15"/>
        <v>D10b_M1_11</v>
      </c>
      <c r="F495" s="21" t="s">
        <v>455</v>
      </c>
      <c r="G495" s="15">
        <v>2011</v>
      </c>
      <c r="H495" s="2" t="s">
        <v>757</v>
      </c>
      <c r="I495" s="16">
        <v>2.41</v>
      </c>
      <c r="J495" s="17">
        <v>0.14699999999999999</v>
      </c>
      <c r="K495" s="18">
        <v>0.8</v>
      </c>
      <c r="L495" s="31">
        <v>0.82</v>
      </c>
      <c r="M495" s="18">
        <v>0.22</v>
      </c>
      <c r="N495" s="18">
        <v>0.63100000000000001</v>
      </c>
      <c r="O495" s="31">
        <v>0.20100000000000001</v>
      </c>
      <c r="P495" s="19">
        <v>12.702999999999999</v>
      </c>
      <c r="Q495" s="19">
        <v>64.040000000000006</v>
      </c>
      <c r="R495" s="18">
        <v>6.78</v>
      </c>
      <c r="S495" s="20">
        <v>377.89</v>
      </c>
      <c r="T495" s="18">
        <v>18.420000000000002</v>
      </c>
      <c r="U495" s="4">
        <v>23.199558</v>
      </c>
      <c r="V495" s="8">
        <v>88.583505629066522</v>
      </c>
      <c r="W495" s="8">
        <v>85.717752865194413</v>
      </c>
      <c r="X495" s="8">
        <v>94.117647058823536</v>
      </c>
      <c r="Y495" s="8">
        <v>115.78947368421053</v>
      </c>
      <c r="Z495" s="8">
        <v>105.16666666666667</v>
      </c>
      <c r="AA495" s="8">
        <v>84.686666666666667</v>
      </c>
      <c r="AB495" s="9">
        <v>79.50043276681194</v>
      </c>
      <c r="AC495" s="9">
        <v>22.794732565853902</v>
      </c>
      <c r="AD495" s="3">
        <v>25.7361593442889</v>
      </c>
      <c r="AE495" s="3">
        <v>51.469108089857208</v>
      </c>
    </row>
    <row r="496" spans="1:31" ht="13" x14ac:dyDescent="0.3">
      <c r="A496" s="13">
        <v>2016</v>
      </c>
      <c r="B496" s="13" t="s">
        <v>630</v>
      </c>
      <c r="C496" s="14" t="s">
        <v>275</v>
      </c>
      <c r="D496" s="2" t="str">
        <f t="shared" si="14"/>
        <v>M2</v>
      </c>
      <c r="E496" s="2" t="str">
        <f t="shared" si="15"/>
        <v>D10b_M2_11</v>
      </c>
      <c r="F496" s="21" t="s">
        <v>455</v>
      </c>
      <c r="G496" s="15">
        <v>2011</v>
      </c>
      <c r="H496" s="2" t="s">
        <v>757</v>
      </c>
      <c r="I496" s="16">
        <v>2.34</v>
      </c>
      <c r="J496" s="17">
        <v>0.14899999999999999</v>
      </c>
      <c r="K496" s="18">
        <v>0.76</v>
      </c>
      <c r="L496" s="31">
        <v>0.9</v>
      </c>
      <c r="M496" s="18">
        <v>0.19</v>
      </c>
      <c r="N496" s="18">
        <v>0.60499999999999998</v>
      </c>
      <c r="O496" s="31">
        <v>0.185</v>
      </c>
      <c r="P496" s="19">
        <v>11.558999999999999</v>
      </c>
      <c r="Q496" s="19">
        <v>61.29</v>
      </c>
      <c r="R496" s="18">
        <v>5.79</v>
      </c>
      <c r="S496" s="20">
        <v>219.49</v>
      </c>
      <c r="T496" s="18">
        <v>16.93</v>
      </c>
      <c r="U496" s="4">
        <v>23.199558</v>
      </c>
      <c r="V496" s="8">
        <v>86.010540735276209</v>
      </c>
      <c r="W496" s="8">
        <v>86.88398079533313</v>
      </c>
      <c r="X496" s="8">
        <v>89.411764705882362</v>
      </c>
      <c r="Y496" s="8">
        <v>100</v>
      </c>
      <c r="Z496" s="8">
        <v>100.83333333333333</v>
      </c>
      <c r="AA496" s="8">
        <v>77.06</v>
      </c>
      <c r="AB496" s="9">
        <v>79.99826114507735</v>
      </c>
      <c r="AC496" s="9">
        <v>19.563851922385382</v>
      </c>
      <c r="AD496" s="3">
        <v>24.297203308210594</v>
      </c>
      <c r="AE496" s="3">
        <v>56.138944769404006</v>
      </c>
    </row>
    <row r="497" spans="1:31" ht="13" x14ac:dyDescent="0.3">
      <c r="A497" s="13">
        <v>2016</v>
      </c>
      <c r="B497" s="13" t="s">
        <v>630</v>
      </c>
      <c r="C497" s="14" t="s">
        <v>276</v>
      </c>
      <c r="D497" s="2" t="str">
        <f t="shared" si="14"/>
        <v>M1</v>
      </c>
      <c r="E497" s="2" t="str">
        <f t="shared" si="15"/>
        <v>D10c_M1_11</v>
      </c>
      <c r="F497" s="21" t="s">
        <v>456</v>
      </c>
      <c r="G497" s="15">
        <v>2011</v>
      </c>
      <c r="H497" s="2" t="s">
        <v>758</v>
      </c>
      <c r="I497" s="16">
        <v>2.44</v>
      </c>
      <c r="J497" s="17">
        <v>0.14899999999999999</v>
      </c>
      <c r="K497" s="18">
        <v>0.86</v>
      </c>
      <c r="L497" s="31">
        <v>0.87</v>
      </c>
      <c r="M497" s="18">
        <v>0.19</v>
      </c>
      <c r="N497" s="18">
        <v>0.63200000000000001</v>
      </c>
      <c r="O497" s="31">
        <v>0.19700000000000001</v>
      </c>
      <c r="P497" s="19">
        <v>15.631</v>
      </c>
      <c r="Q497" s="19">
        <v>57.94</v>
      </c>
      <c r="R497" s="18">
        <v>5.05</v>
      </c>
      <c r="S497" s="20">
        <v>462.48</v>
      </c>
      <c r="T497" s="18">
        <v>16</v>
      </c>
      <c r="U497" s="4">
        <v>19.841939</v>
      </c>
      <c r="V497" s="8">
        <v>89.686204869262383</v>
      </c>
      <c r="W497" s="8">
        <v>86.88398079533313</v>
      </c>
      <c r="X497" s="8">
        <v>101.17647058823529</v>
      </c>
      <c r="Y497" s="8">
        <v>100</v>
      </c>
      <c r="Z497" s="8">
        <v>105.33333333333334</v>
      </c>
      <c r="AA497" s="8">
        <v>104.20666666666666</v>
      </c>
      <c r="AB497" s="9">
        <v>81.058799914086634</v>
      </c>
      <c r="AC497" s="9">
        <v>19.307886827209568</v>
      </c>
      <c r="AD497" s="3">
        <v>27.1344813071475</v>
      </c>
      <c r="AE497" s="3">
        <v>53.557631865642932</v>
      </c>
    </row>
    <row r="498" spans="1:31" ht="13" x14ac:dyDescent="0.3">
      <c r="A498" s="13">
        <v>2016</v>
      </c>
      <c r="B498" s="13" t="s">
        <v>630</v>
      </c>
      <c r="C498" s="14" t="s">
        <v>277</v>
      </c>
      <c r="D498" s="2" t="str">
        <f t="shared" si="14"/>
        <v>M2</v>
      </c>
      <c r="E498" s="2" t="str">
        <f t="shared" si="15"/>
        <v>D10c_M2_11</v>
      </c>
      <c r="F498" s="21" t="s">
        <v>456</v>
      </c>
      <c r="G498" s="15">
        <v>2011</v>
      </c>
      <c r="H498" s="2" t="s">
        <v>758</v>
      </c>
      <c r="I498" s="16">
        <v>2.44</v>
      </c>
      <c r="J498" s="17">
        <v>0.151</v>
      </c>
      <c r="K498" s="18">
        <v>0.81</v>
      </c>
      <c r="L498" s="31">
        <v>0.93</v>
      </c>
      <c r="M498" s="18">
        <v>0.23</v>
      </c>
      <c r="N498" s="18">
        <v>0.63800000000000001</v>
      </c>
      <c r="O498" s="31">
        <v>0.21099999999999999</v>
      </c>
      <c r="P498" s="19">
        <v>14.066000000000001</v>
      </c>
      <c r="Q498" s="19">
        <v>63.61</v>
      </c>
      <c r="R498" s="18">
        <v>5.67</v>
      </c>
      <c r="S498" s="20">
        <v>337.66</v>
      </c>
      <c r="T498" s="18">
        <v>16.899999999999999</v>
      </c>
      <c r="U498" s="4">
        <v>19.841939</v>
      </c>
      <c r="V498" s="8">
        <v>89.686204869262383</v>
      </c>
      <c r="W498" s="8">
        <v>88.050208725471819</v>
      </c>
      <c r="X498" s="8">
        <v>95.294117647058826</v>
      </c>
      <c r="Y498" s="8">
        <v>121.05263157894737</v>
      </c>
      <c r="Z498" s="8">
        <v>106.33333333333334</v>
      </c>
      <c r="AA498" s="8">
        <v>93.773333333333341</v>
      </c>
      <c r="AB498" s="9">
        <v>86.068932427598156</v>
      </c>
      <c r="AC498" s="9">
        <v>22.012163660590932</v>
      </c>
      <c r="AD498" s="3">
        <v>24.069210512627031</v>
      </c>
      <c r="AE498" s="3">
        <v>53.918625826782041</v>
      </c>
    </row>
    <row r="499" spans="1:31" ht="13" x14ac:dyDescent="0.3">
      <c r="A499" s="13">
        <v>2016</v>
      </c>
      <c r="B499" s="13" t="s">
        <v>630</v>
      </c>
      <c r="C499" s="14" t="s">
        <v>279</v>
      </c>
      <c r="D499" s="2" t="str">
        <f t="shared" si="14"/>
        <v>M1</v>
      </c>
      <c r="E499" s="2" t="str">
        <f t="shared" si="15"/>
        <v>D11b_M1_11</v>
      </c>
      <c r="F499" s="21" t="s">
        <v>70</v>
      </c>
      <c r="G499" s="15">
        <v>2011</v>
      </c>
      <c r="H499" s="2" t="s">
        <v>751</v>
      </c>
      <c r="I499" s="16">
        <v>2.33</v>
      </c>
      <c r="J499" s="17">
        <v>0.151</v>
      </c>
      <c r="K499" s="18">
        <v>0.84</v>
      </c>
      <c r="L499" s="31">
        <v>0.84</v>
      </c>
      <c r="M499" s="18">
        <v>0.21</v>
      </c>
      <c r="N499" s="18">
        <v>0.60399999999999998</v>
      </c>
      <c r="O499" s="31">
        <v>0.188</v>
      </c>
      <c r="P499" s="19">
        <v>15.234</v>
      </c>
      <c r="Q499" s="19">
        <v>51.47</v>
      </c>
      <c r="R499" s="18">
        <v>4.93</v>
      </c>
      <c r="S499" s="20">
        <v>381.68</v>
      </c>
      <c r="T499" s="18">
        <v>16.21</v>
      </c>
      <c r="U499" s="4">
        <v>18.479541999999999</v>
      </c>
      <c r="V499" s="8">
        <v>85.642974321877603</v>
      </c>
      <c r="W499" s="8">
        <v>88.050208725471819</v>
      </c>
      <c r="X499" s="8">
        <v>98.82352941176471</v>
      </c>
      <c r="Y499" s="8">
        <v>110.52631578947367</v>
      </c>
      <c r="Z499" s="8">
        <v>100.66666666666666</v>
      </c>
      <c r="AA499" s="8">
        <v>101.56</v>
      </c>
      <c r="AB499" s="9">
        <v>80.697731432646151</v>
      </c>
      <c r="AC499" s="9">
        <v>21.435779546459781</v>
      </c>
      <c r="AD499" s="3">
        <v>26.622032091460024</v>
      </c>
      <c r="AE499" s="3">
        <v>51.942188362080188</v>
      </c>
    </row>
    <row r="500" spans="1:31" ht="13" x14ac:dyDescent="0.3">
      <c r="A500" s="13">
        <v>2016</v>
      </c>
      <c r="B500" s="13" t="s">
        <v>630</v>
      </c>
      <c r="C500" s="14" t="s">
        <v>280</v>
      </c>
      <c r="D500" s="2" t="str">
        <f t="shared" si="14"/>
        <v>M1</v>
      </c>
      <c r="E500" s="2" t="str">
        <f t="shared" si="15"/>
        <v>D11c_M1_11</v>
      </c>
      <c r="F500" s="21" t="s">
        <v>71</v>
      </c>
      <c r="G500" s="15">
        <v>2011</v>
      </c>
      <c r="H500" s="2" t="s">
        <v>752</v>
      </c>
      <c r="I500" s="16">
        <v>2.35</v>
      </c>
      <c r="J500" s="17">
        <v>0.14799999999999999</v>
      </c>
      <c r="K500" s="18">
        <v>0.93</v>
      </c>
      <c r="L500" s="31">
        <v>0.9</v>
      </c>
      <c r="M500" s="18">
        <v>0.19</v>
      </c>
      <c r="N500" s="18">
        <v>0.65900000000000003</v>
      </c>
      <c r="O500" s="31">
        <v>0.19800000000000001</v>
      </c>
      <c r="P500" s="19">
        <v>14.260999999999999</v>
      </c>
      <c r="Q500" s="19">
        <v>68.63</v>
      </c>
      <c r="R500" s="18">
        <v>5.28</v>
      </c>
      <c r="S500" s="20">
        <v>625.37</v>
      </c>
      <c r="T500" s="18">
        <v>18.91</v>
      </c>
      <c r="U500" s="4">
        <v>16.260317000000001</v>
      </c>
      <c r="V500" s="8">
        <v>86.378107148674829</v>
      </c>
      <c r="W500" s="8">
        <v>86.300866830263772</v>
      </c>
      <c r="X500" s="8">
        <v>109.41176470588236</v>
      </c>
      <c r="Y500" s="8">
        <v>100</v>
      </c>
      <c r="Z500" s="8">
        <v>109.83333333333334</v>
      </c>
      <c r="AA500" s="8">
        <v>95.073333333333338</v>
      </c>
      <c r="AB500" s="9">
        <v>84.346087232033867</v>
      </c>
      <c r="AC500" s="9">
        <v>18.555385157169553</v>
      </c>
      <c r="AD500" s="3">
        <v>28.199489770019611</v>
      </c>
      <c r="AE500" s="3">
        <v>53.245125072810829</v>
      </c>
    </row>
    <row r="501" spans="1:31" ht="13" x14ac:dyDescent="0.3">
      <c r="A501" s="13">
        <v>2016</v>
      </c>
      <c r="B501" s="13" t="s">
        <v>630</v>
      </c>
      <c r="C501" s="14" t="s">
        <v>281</v>
      </c>
      <c r="D501" s="2" t="str">
        <f t="shared" si="14"/>
        <v>M2</v>
      </c>
      <c r="E501" s="2" t="str">
        <f t="shared" si="15"/>
        <v>C10c_M2_11</v>
      </c>
      <c r="F501" s="21" t="s">
        <v>435</v>
      </c>
      <c r="G501" s="15">
        <v>2011</v>
      </c>
      <c r="H501" s="2" t="s">
        <v>755</v>
      </c>
      <c r="I501" s="16">
        <v>2.4</v>
      </c>
      <c r="J501" s="17">
        <v>0.153</v>
      </c>
      <c r="K501" s="18">
        <v>0.92</v>
      </c>
      <c r="L501" s="31">
        <v>0.81</v>
      </c>
      <c r="M501" s="18">
        <v>0.17</v>
      </c>
      <c r="N501" s="18">
        <v>0.56000000000000005</v>
      </c>
      <c r="O501" s="31">
        <v>0.19700000000000001</v>
      </c>
      <c r="P501" s="19">
        <v>11.385</v>
      </c>
      <c r="Q501" s="19">
        <v>53.11</v>
      </c>
      <c r="R501" s="18">
        <v>6.33</v>
      </c>
      <c r="S501" s="20">
        <v>241.35</v>
      </c>
      <c r="T501" s="18">
        <v>15.25</v>
      </c>
      <c r="U501" s="4">
        <v>21.294430999999999</v>
      </c>
      <c r="V501" s="8">
        <v>88.215939215667902</v>
      </c>
      <c r="W501" s="8">
        <v>89.216436655610522</v>
      </c>
      <c r="X501" s="8">
        <v>108.23529411764707</v>
      </c>
      <c r="Y501" s="8">
        <v>89.473684210526315</v>
      </c>
      <c r="Z501" s="8">
        <v>93.333333333333343</v>
      </c>
      <c r="AA501" s="8">
        <v>75.900000000000006</v>
      </c>
      <c r="AB501" s="9">
        <v>77.951868334268568</v>
      </c>
      <c r="AC501" s="9">
        <v>17.964027280100435</v>
      </c>
      <c r="AD501" s="3">
        <v>30.184538571684332</v>
      </c>
      <c r="AE501" s="3">
        <v>51.851434148215247</v>
      </c>
    </row>
    <row r="502" spans="1:31" ht="13" x14ac:dyDescent="0.3">
      <c r="A502" s="13">
        <v>2016</v>
      </c>
      <c r="B502" s="13" t="s">
        <v>630</v>
      </c>
      <c r="C502" s="14" t="s">
        <v>282</v>
      </c>
      <c r="D502" s="2" t="str">
        <f t="shared" si="14"/>
        <v>M1</v>
      </c>
      <c r="E502" s="2" t="str">
        <f t="shared" si="15"/>
        <v>E11a_M1_11</v>
      </c>
      <c r="F502" s="21" t="s">
        <v>457</v>
      </c>
      <c r="G502" s="15">
        <v>2011</v>
      </c>
      <c r="H502" s="2" t="s">
        <v>753</v>
      </c>
      <c r="I502" s="16">
        <v>2.38</v>
      </c>
      <c r="J502" s="17">
        <v>0.14699999999999999</v>
      </c>
      <c r="K502" s="18">
        <v>0.9</v>
      </c>
      <c r="L502" s="31">
        <v>0.85</v>
      </c>
      <c r="M502" s="18">
        <v>0.23</v>
      </c>
      <c r="N502" s="18">
        <v>0.59199999999999997</v>
      </c>
      <c r="O502" s="31">
        <v>0.20699999999999999</v>
      </c>
      <c r="P502" s="19">
        <v>15.523999999999999</v>
      </c>
      <c r="Q502" s="19">
        <v>79.5</v>
      </c>
      <c r="R502" s="18">
        <v>5.22</v>
      </c>
      <c r="S502" s="20">
        <v>663.34</v>
      </c>
      <c r="T502" s="18">
        <v>16.96</v>
      </c>
      <c r="U502" s="4">
        <v>10.345193999999999</v>
      </c>
      <c r="V502" s="8">
        <v>87.480806388870676</v>
      </c>
      <c r="W502" s="8">
        <v>85.717752865194413</v>
      </c>
      <c r="X502" s="8">
        <v>105.88235294117648</v>
      </c>
      <c r="Y502" s="8">
        <v>121.05263157894737</v>
      </c>
      <c r="Z502" s="8">
        <v>98.666666666666671</v>
      </c>
      <c r="AA502" s="8">
        <v>103.49333333333333</v>
      </c>
      <c r="AB502" s="9">
        <v>84.378706740864203</v>
      </c>
      <c r="AC502" s="9">
        <v>22.453098653277944</v>
      </c>
      <c r="AD502" s="3">
        <v>27.279278982065474</v>
      </c>
      <c r="AE502" s="3">
        <v>50.267622364656582</v>
      </c>
    </row>
    <row r="503" spans="1:31" ht="13" x14ac:dyDescent="0.3">
      <c r="A503" s="13">
        <v>2016</v>
      </c>
      <c r="B503" s="13" t="s">
        <v>630</v>
      </c>
      <c r="C503" s="14" t="s">
        <v>283</v>
      </c>
      <c r="D503" s="2" t="str">
        <f t="shared" si="14"/>
        <v>M2</v>
      </c>
      <c r="E503" s="2" t="str">
        <f t="shared" si="15"/>
        <v>I10a_M2_13</v>
      </c>
      <c r="F503" s="21" t="s">
        <v>451</v>
      </c>
      <c r="G503" s="15">
        <v>2013</v>
      </c>
      <c r="H503" s="2" t="s">
        <v>851</v>
      </c>
      <c r="I503" s="16">
        <v>2.4500000000000002</v>
      </c>
      <c r="J503" s="17">
        <v>0.152</v>
      </c>
      <c r="K503" s="18">
        <v>0.82</v>
      </c>
      <c r="L503" s="31">
        <v>0.84</v>
      </c>
      <c r="M503" s="18">
        <v>0.2</v>
      </c>
      <c r="N503" s="18">
        <v>0.44500000000000001</v>
      </c>
      <c r="O503" s="31">
        <v>0.20200000000000001</v>
      </c>
      <c r="P503" s="19">
        <v>17.312999999999999</v>
      </c>
      <c r="Q503" s="19">
        <v>61.52</v>
      </c>
      <c r="R503" s="18">
        <v>6.27</v>
      </c>
      <c r="S503" s="20">
        <v>637.66</v>
      </c>
      <c r="T503" s="18">
        <v>16.29</v>
      </c>
      <c r="U503" s="4">
        <v>4.5345680000000002</v>
      </c>
      <c r="V503" s="8">
        <v>87.337790171368439</v>
      </c>
      <c r="W503" s="8">
        <v>86.553829900906535</v>
      </c>
      <c r="X503" s="8">
        <v>96.470588235294116</v>
      </c>
      <c r="Y503" s="8">
        <v>105.26315789473684</v>
      </c>
      <c r="Z503" s="8">
        <v>74.166666666666671</v>
      </c>
      <c r="AA503" s="8">
        <v>115.41999999999999</v>
      </c>
      <c r="AB503" s="9">
        <v>79.362499252244433</v>
      </c>
      <c r="AC503" s="9">
        <v>20.758500217513301</v>
      </c>
      <c r="AD503" s="3">
        <v>26.425411504514244</v>
      </c>
      <c r="AE503" s="3">
        <v>52.816088277972462</v>
      </c>
    </row>
    <row r="504" spans="1:31" ht="13" x14ac:dyDescent="0.3">
      <c r="A504" s="13">
        <v>2016</v>
      </c>
      <c r="B504" s="13" t="s">
        <v>630</v>
      </c>
      <c r="C504" s="14" t="s">
        <v>284</v>
      </c>
      <c r="D504" s="2" t="str">
        <f t="shared" si="14"/>
        <v>M1</v>
      </c>
      <c r="E504" s="2" t="str">
        <f t="shared" si="15"/>
        <v>J10a_M1_13</v>
      </c>
      <c r="F504" s="21" t="s">
        <v>271</v>
      </c>
      <c r="G504" s="15">
        <v>2013</v>
      </c>
      <c r="H504" s="2" t="s">
        <v>847</v>
      </c>
      <c r="I504" s="16">
        <v>2.6</v>
      </c>
      <c r="J504" s="17">
        <v>0.161</v>
      </c>
      <c r="K504" s="18">
        <v>1.03</v>
      </c>
      <c r="L504" s="31">
        <v>0.8</v>
      </c>
      <c r="M504" s="18">
        <v>0.25</v>
      </c>
      <c r="N504" s="18">
        <v>0.48399999999999999</v>
      </c>
      <c r="O504" s="31">
        <v>0.19800000000000001</v>
      </c>
      <c r="P504" s="19">
        <v>12.497999999999999</v>
      </c>
      <c r="Q504" s="19">
        <v>47.21</v>
      </c>
      <c r="R504" s="18">
        <v>6.09</v>
      </c>
      <c r="S504" s="20">
        <v>366.82</v>
      </c>
      <c r="T504" s="18">
        <v>14.04</v>
      </c>
      <c r="U504" s="4">
        <v>10.022130000000001</v>
      </c>
      <c r="V504" s="8">
        <v>92.685001814513441</v>
      </c>
      <c r="W504" s="8">
        <v>91.678727723986526</v>
      </c>
      <c r="X504" s="8">
        <v>121.1764705882353</v>
      </c>
      <c r="Y504" s="8">
        <v>131.57894736842107</v>
      </c>
      <c r="Z504" s="8">
        <v>80.666666666666657</v>
      </c>
      <c r="AA504" s="8">
        <v>83.32</v>
      </c>
      <c r="AB504" s="9">
        <v>86.855951402957629</v>
      </c>
      <c r="AC504" s="9">
        <v>23.70946422466475</v>
      </c>
      <c r="AD504" s="3">
        <v>30.329195146603883</v>
      </c>
      <c r="AE504" s="3">
        <v>45.961340628731364</v>
      </c>
    </row>
    <row r="505" spans="1:31" ht="13" x14ac:dyDescent="0.3">
      <c r="A505" s="13">
        <v>2016</v>
      </c>
      <c r="B505" s="13" t="s">
        <v>630</v>
      </c>
      <c r="C505" s="14" t="s">
        <v>285</v>
      </c>
      <c r="D505" s="2" t="str">
        <f t="shared" si="14"/>
        <v>M2</v>
      </c>
      <c r="E505" s="2" t="str">
        <f t="shared" si="15"/>
        <v>J10a_M2_13</v>
      </c>
      <c r="F505" s="21" t="s">
        <v>271</v>
      </c>
      <c r="G505" s="15">
        <v>2013</v>
      </c>
      <c r="H505" s="2" t="s">
        <v>847</v>
      </c>
      <c r="I505" s="16">
        <v>2.7</v>
      </c>
      <c r="J505" s="17">
        <v>0.16400000000000001</v>
      </c>
      <c r="K505" s="18">
        <v>0.94</v>
      </c>
      <c r="L505" s="31">
        <v>0.84</v>
      </c>
      <c r="M505" s="18">
        <v>0.28999999999999998</v>
      </c>
      <c r="N505" s="18">
        <v>0.54800000000000004</v>
      </c>
      <c r="O505" s="31">
        <v>0.217</v>
      </c>
      <c r="P505" s="19">
        <v>15.321</v>
      </c>
      <c r="Q505" s="19">
        <v>50.51</v>
      </c>
      <c r="R505" s="18">
        <v>7.03</v>
      </c>
      <c r="S505" s="20">
        <v>354.63</v>
      </c>
      <c r="T505" s="18">
        <v>15</v>
      </c>
      <c r="U505" s="4">
        <v>10.022130000000001</v>
      </c>
      <c r="V505" s="8">
        <v>96.249809576610119</v>
      </c>
      <c r="W505" s="8">
        <v>93.387026998346528</v>
      </c>
      <c r="X505" s="8">
        <v>110.58823529411765</v>
      </c>
      <c r="Y505" s="8">
        <v>152.63157894736841</v>
      </c>
      <c r="Z505" s="8">
        <v>91.333333333333343</v>
      </c>
      <c r="AA505" s="8">
        <v>102.14000000000001</v>
      </c>
      <c r="AB505" s="9">
        <v>89.845062021639862</v>
      </c>
      <c r="AC505" s="9">
        <v>26.58796499589824</v>
      </c>
      <c r="AD505" s="3">
        <v>26.758199254536763</v>
      </c>
      <c r="AE505" s="3">
        <v>46.65383574956499</v>
      </c>
    </row>
    <row r="506" spans="1:31" ht="13" x14ac:dyDescent="0.3">
      <c r="A506" s="13">
        <v>2016</v>
      </c>
      <c r="B506" s="13" t="s">
        <v>630</v>
      </c>
      <c r="C506" s="14" t="s">
        <v>286</v>
      </c>
      <c r="D506" s="2" t="str">
        <f t="shared" si="14"/>
        <v>M1</v>
      </c>
      <c r="E506" s="2" t="str">
        <f t="shared" si="15"/>
        <v>J10b_M1_13</v>
      </c>
      <c r="F506" s="21" t="s">
        <v>458</v>
      </c>
      <c r="G506" s="15">
        <v>2013</v>
      </c>
      <c r="H506" s="2" t="s">
        <v>848</v>
      </c>
      <c r="I506" s="16">
        <v>2.48</v>
      </c>
      <c r="J506" s="17">
        <v>0.157</v>
      </c>
      <c r="K506" s="18">
        <v>0.87</v>
      </c>
      <c r="L506" s="31">
        <v>0.87</v>
      </c>
      <c r="M506" s="18">
        <v>0.28000000000000003</v>
      </c>
      <c r="N506" s="18">
        <v>0.59499999999999997</v>
      </c>
      <c r="O506" s="31">
        <v>0.191</v>
      </c>
      <c r="P506" s="19">
        <v>13.135</v>
      </c>
      <c r="Q506" s="19">
        <v>64.53</v>
      </c>
      <c r="R506" s="18">
        <v>5.77</v>
      </c>
      <c r="S506" s="20">
        <v>345.86</v>
      </c>
      <c r="T506" s="18">
        <v>16.25</v>
      </c>
      <c r="U506" s="4">
        <v>10.576658999999999</v>
      </c>
      <c r="V506" s="8">
        <v>88.407232499997448</v>
      </c>
      <c r="W506" s="8">
        <v>89.400995358173191</v>
      </c>
      <c r="X506" s="8">
        <v>102.35294117647058</v>
      </c>
      <c r="Y506" s="8">
        <v>147.36842105263159</v>
      </c>
      <c r="Z506" s="8">
        <v>99.166666666666671</v>
      </c>
      <c r="AA506" s="8">
        <v>87.566666666666677</v>
      </c>
      <c r="AB506" s="9">
        <v>88.728063450745495</v>
      </c>
      <c r="AC506" s="9">
        <v>25.994312864345321</v>
      </c>
      <c r="AD506" s="3">
        <v>25.077341396660795</v>
      </c>
      <c r="AE506" s="3">
        <v>48.928345738993869</v>
      </c>
    </row>
    <row r="507" spans="1:31" ht="13" x14ac:dyDescent="0.3">
      <c r="A507" s="13">
        <v>2016</v>
      </c>
      <c r="B507" s="13" t="s">
        <v>630</v>
      </c>
      <c r="C507" s="14" t="s">
        <v>287</v>
      </c>
      <c r="D507" s="2" t="str">
        <f t="shared" si="14"/>
        <v>M2</v>
      </c>
      <c r="E507" s="2" t="str">
        <f t="shared" si="15"/>
        <v>J10b_M2_13</v>
      </c>
      <c r="F507" s="21" t="s">
        <v>458</v>
      </c>
      <c r="G507" s="15">
        <v>2013</v>
      </c>
      <c r="H507" s="2" t="s">
        <v>848</v>
      </c>
      <c r="I507" s="16">
        <v>2.5</v>
      </c>
      <c r="J507" s="17">
        <v>0.155</v>
      </c>
      <c r="K507" s="18">
        <v>1.01</v>
      </c>
      <c r="L507" s="31">
        <v>0.87</v>
      </c>
      <c r="M507" s="18">
        <v>0.22</v>
      </c>
      <c r="N507" s="18">
        <v>0.51400000000000001</v>
      </c>
      <c r="O507" s="31">
        <v>0.185</v>
      </c>
      <c r="P507" s="19">
        <v>10.816000000000001</v>
      </c>
      <c r="Q507" s="19">
        <v>50.74</v>
      </c>
      <c r="R507" s="18">
        <v>5.95</v>
      </c>
      <c r="S507" s="20">
        <v>394.02</v>
      </c>
      <c r="T507" s="18">
        <v>13.78</v>
      </c>
      <c r="U507" s="4">
        <v>10.576658999999999</v>
      </c>
      <c r="V507" s="8">
        <v>89.120194052416778</v>
      </c>
      <c r="W507" s="8">
        <v>88.262129175266523</v>
      </c>
      <c r="X507" s="8">
        <v>118.82352941176471</v>
      </c>
      <c r="Y507" s="8">
        <v>115.78947368421053</v>
      </c>
      <c r="Z507" s="8">
        <v>85.666666666666671</v>
      </c>
      <c r="AA507" s="8">
        <v>72.106666666666669</v>
      </c>
      <c r="AB507" s="9">
        <v>87.366286736621689</v>
      </c>
      <c r="AC507" s="9">
        <v>20.74245308436009</v>
      </c>
      <c r="AD507" s="3">
        <v>29.56655594612565</v>
      </c>
      <c r="AE507" s="3">
        <v>49.690990969514246</v>
      </c>
    </row>
    <row r="508" spans="1:31" ht="13" x14ac:dyDescent="0.3">
      <c r="A508" s="13">
        <v>2016</v>
      </c>
      <c r="B508" s="13" t="s">
        <v>630</v>
      </c>
      <c r="C508" s="14" t="s">
        <v>288</v>
      </c>
      <c r="D508" s="2" t="str">
        <f t="shared" si="14"/>
        <v>M1</v>
      </c>
      <c r="E508" s="2" t="str">
        <f t="shared" si="15"/>
        <v>J10c_M1_13</v>
      </c>
      <c r="F508" s="21" t="s">
        <v>428</v>
      </c>
      <c r="G508" s="15">
        <v>2013</v>
      </c>
      <c r="H508" s="2" t="s">
        <v>849</v>
      </c>
      <c r="I508" s="16">
        <v>2.4700000000000002</v>
      </c>
      <c r="J508" s="17">
        <v>0.14799999999999999</v>
      </c>
      <c r="K508" s="18">
        <v>0.85</v>
      </c>
      <c r="L508" s="31">
        <v>0.81</v>
      </c>
      <c r="M508" s="18">
        <v>0.28000000000000003</v>
      </c>
      <c r="N508" s="18">
        <v>0.58599999999999997</v>
      </c>
      <c r="O508" s="31">
        <v>0.192</v>
      </c>
      <c r="P508" s="19">
        <v>13.661</v>
      </c>
      <c r="Q508" s="19">
        <v>48.87</v>
      </c>
      <c r="R508" s="18">
        <v>5.94</v>
      </c>
      <c r="S508" s="20">
        <v>344.63</v>
      </c>
      <c r="T508" s="18">
        <v>14.08</v>
      </c>
      <c r="U508" s="4">
        <v>7.3097300000000001</v>
      </c>
      <c r="V508" s="8">
        <v>88.050751723787783</v>
      </c>
      <c r="W508" s="8">
        <v>84.2760975350932</v>
      </c>
      <c r="X508" s="8">
        <v>100</v>
      </c>
      <c r="Y508" s="8">
        <v>147.36842105263159</v>
      </c>
      <c r="Z508" s="8">
        <v>97.666666666666671</v>
      </c>
      <c r="AA508" s="8">
        <v>91.073333333333323</v>
      </c>
      <c r="AB508" s="9">
        <v>85.22254252329094</v>
      </c>
      <c r="AC508" s="9">
        <v>27.063555872624029</v>
      </c>
      <c r="AD508" s="3">
        <v>25.508662134600595</v>
      </c>
      <c r="AE508" s="3">
        <v>47.427781992775373</v>
      </c>
    </row>
    <row r="509" spans="1:31" ht="13" x14ac:dyDescent="0.3">
      <c r="A509" s="13">
        <v>2016</v>
      </c>
      <c r="B509" s="13" t="s">
        <v>630</v>
      </c>
      <c r="C509" s="14" t="s">
        <v>289</v>
      </c>
      <c r="D509" s="2" t="str">
        <f t="shared" si="14"/>
        <v>M2</v>
      </c>
      <c r="E509" s="2" t="str">
        <f t="shared" si="15"/>
        <v>J10c_M2_13</v>
      </c>
      <c r="F509" s="21" t="s">
        <v>428</v>
      </c>
      <c r="G509" s="15">
        <v>2013</v>
      </c>
      <c r="H509" s="2" t="s">
        <v>849</v>
      </c>
      <c r="I509" s="16">
        <v>2.59</v>
      </c>
      <c r="J509" s="17">
        <v>0.16</v>
      </c>
      <c r="K509" s="18">
        <v>0.95</v>
      </c>
      <c r="L509" s="31">
        <v>0.93</v>
      </c>
      <c r="M509" s="18">
        <v>0.23</v>
      </c>
      <c r="N509" s="18">
        <v>0.53500000000000003</v>
      </c>
      <c r="O509" s="31">
        <v>0.19900000000000001</v>
      </c>
      <c r="P509" s="19">
        <v>16.402000000000001</v>
      </c>
      <c r="Q509" s="19">
        <v>52.95</v>
      </c>
      <c r="R509" s="18">
        <v>5.41</v>
      </c>
      <c r="S509" s="20">
        <v>370.71</v>
      </c>
      <c r="T509" s="18">
        <v>15.62</v>
      </c>
      <c r="U509" s="4">
        <v>7.3097300000000001</v>
      </c>
      <c r="V509" s="8">
        <v>92.328521038303776</v>
      </c>
      <c r="W509" s="8">
        <v>91.109294632533192</v>
      </c>
      <c r="X509" s="8">
        <v>111.76470588235294</v>
      </c>
      <c r="Y509" s="8">
        <v>121.05263157894737</v>
      </c>
      <c r="Z509" s="8">
        <v>89.166666666666671</v>
      </c>
      <c r="AA509" s="8">
        <v>109.34666666666668</v>
      </c>
      <c r="AB509" s="9">
        <v>89.649495087444706</v>
      </c>
      <c r="AC509" s="9">
        <v>21.133007217058648</v>
      </c>
      <c r="AD509" s="3">
        <v>27.101853912413805</v>
      </c>
      <c r="AE509" s="3">
        <v>51.765138870527537</v>
      </c>
    </row>
    <row r="510" spans="1:31" ht="13" x14ac:dyDescent="0.3">
      <c r="A510" s="13">
        <v>2016</v>
      </c>
      <c r="B510" s="13" t="s">
        <v>631</v>
      </c>
      <c r="C510" s="14" t="s">
        <v>290</v>
      </c>
      <c r="D510" s="2" t="str">
        <f t="shared" si="14"/>
        <v>M2</v>
      </c>
      <c r="E510" s="2" t="str">
        <f t="shared" si="15"/>
        <v>E11b_M2_13</v>
      </c>
      <c r="F510" s="21" t="s">
        <v>629</v>
      </c>
      <c r="G510" s="15">
        <v>2013</v>
      </c>
      <c r="H510" s="2" t="s">
        <v>850</v>
      </c>
      <c r="I510" s="16">
        <v>2.64</v>
      </c>
      <c r="J510" s="17">
        <v>0.155</v>
      </c>
      <c r="K510" s="18">
        <v>0.75</v>
      </c>
      <c r="L510" s="31">
        <v>0.97</v>
      </c>
      <c r="M510" s="18">
        <v>0.24</v>
      </c>
      <c r="N510" s="18">
        <v>0.57699999999999996</v>
      </c>
      <c r="O510" s="31">
        <v>0.20499999999999999</v>
      </c>
      <c r="P510" s="19">
        <v>13.955</v>
      </c>
      <c r="Q510" s="19">
        <v>70.5</v>
      </c>
      <c r="R510" s="18">
        <v>6.74</v>
      </c>
      <c r="S510" s="20">
        <v>592.12</v>
      </c>
      <c r="T510" s="18">
        <v>13.31</v>
      </c>
      <c r="U510" s="4">
        <v>4.6409779999999996</v>
      </c>
      <c r="V510" s="8">
        <v>94.110924919352129</v>
      </c>
      <c r="W510" s="8">
        <v>88.262129175266523</v>
      </c>
      <c r="X510" s="8">
        <v>88.235294117647058</v>
      </c>
      <c r="Y510" s="8">
        <v>126.31578947368421</v>
      </c>
      <c r="Z510" s="8">
        <v>96.166666666666671</v>
      </c>
      <c r="AA510" s="8">
        <v>93.033333333333331</v>
      </c>
      <c r="AB510" s="9">
        <v>87.354136786405192</v>
      </c>
      <c r="AC510" s="9">
        <v>22.631277948771469</v>
      </c>
      <c r="AD510" s="3">
        <v>21.958417063465923</v>
      </c>
      <c r="AE510" s="3">
        <v>55.410304987762615</v>
      </c>
    </row>
    <row r="511" spans="1:31" ht="13" x14ac:dyDescent="0.3">
      <c r="A511" s="13">
        <v>2016</v>
      </c>
      <c r="B511" s="13" t="s">
        <v>630</v>
      </c>
      <c r="C511" s="14" t="s">
        <v>292</v>
      </c>
      <c r="D511" s="2" t="str">
        <f t="shared" si="14"/>
        <v>M1</v>
      </c>
      <c r="E511" s="2" t="str">
        <f t="shared" si="15"/>
        <v>G11b_M1_13</v>
      </c>
      <c r="F511" s="21" t="s">
        <v>460</v>
      </c>
      <c r="G511" s="15">
        <v>2013</v>
      </c>
      <c r="H511" s="2" t="s">
        <v>818</v>
      </c>
      <c r="I511" s="16">
        <v>2.59</v>
      </c>
      <c r="J511" s="17">
        <v>0.16200000000000001</v>
      </c>
      <c r="K511" s="18">
        <v>0.87</v>
      </c>
      <c r="L511" s="18">
        <v>1.1100000000000001</v>
      </c>
      <c r="M511" s="18">
        <v>0.18</v>
      </c>
      <c r="N511" s="18">
        <v>0.57199999999999995</v>
      </c>
      <c r="O511" s="18">
        <v>0.2</v>
      </c>
      <c r="P511" s="19">
        <v>19.166</v>
      </c>
      <c r="Q511" s="19">
        <v>67.36</v>
      </c>
      <c r="R511" s="18">
        <v>4.47</v>
      </c>
      <c r="S511" s="20">
        <v>695.13</v>
      </c>
      <c r="T511" s="18">
        <v>18.41</v>
      </c>
      <c r="U511" s="4">
        <v>9.2758240000000001</v>
      </c>
      <c r="V511" s="8">
        <v>92.328521038303776</v>
      </c>
      <c r="W511" s="8">
        <v>92.24816081543986</v>
      </c>
      <c r="X511" s="8">
        <v>102.35294117647058</v>
      </c>
      <c r="Y511" s="8">
        <v>94.73684210526315</v>
      </c>
      <c r="Z511" s="8">
        <v>95.333333333333329</v>
      </c>
      <c r="AA511" s="8">
        <v>127.77333333333334</v>
      </c>
      <c r="AB511" s="9">
        <v>92.466879064986514</v>
      </c>
      <c r="AC511" s="9">
        <v>16.034950321498879</v>
      </c>
      <c r="AD511" s="3">
        <v>24.063361509748066</v>
      </c>
      <c r="AE511" s="3">
        <v>59.901688168753061</v>
      </c>
    </row>
    <row r="512" spans="1:31" ht="13" x14ac:dyDescent="0.3">
      <c r="A512" s="13">
        <v>2016</v>
      </c>
      <c r="B512" s="13" t="s">
        <v>630</v>
      </c>
      <c r="C512" s="14" t="s">
        <v>293</v>
      </c>
      <c r="D512" s="2" t="str">
        <f t="shared" si="14"/>
        <v>M2</v>
      </c>
      <c r="E512" s="2" t="str">
        <f t="shared" si="15"/>
        <v>G11b_M2_13</v>
      </c>
      <c r="F512" s="21" t="s">
        <v>460</v>
      </c>
      <c r="G512" s="15">
        <v>2013</v>
      </c>
      <c r="H512" s="2" t="s">
        <v>818</v>
      </c>
      <c r="I512" s="16">
        <v>2.4300000000000002</v>
      </c>
      <c r="J512" s="17">
        <v>0.155</v>
      </c>
      <c r="K512" s="18">
        <v>0.95</v>
      </c>
      <c r="L512" s="31">
        <v>1.05</v>
      </c>
      <c r="M512" s="18">
        <v>0.15</v>
      </c>
      <c r="N512" s="18">
        <v>0.52900000000000003</v>
      </c>
      <c r="O512" s="31">
        <v>0.215</v>
      </c>
      <c r="P512" s="19">
        <v>13.803000000000001</v>
      </c>
      <c r="Q512" s="19">
        <v>50.53</v>
      </c>
      <c r="R512" s="18">
        <v>5.1100000000000003</v>
      </c>
      <c r="S512" s="20">
        <v>356.67</v>
      </c>
      <c r="T512" s="18">
        <v>13.25</v>
      </c>
      <c r="U512" s="4">
        <v>9.2758240000000001</v>
      </c>
      <c r="V512" s="8">
        <v>86.62482861894911</v>
      </c>
      <c r="W512" s="8">
        <v>88.262129175266523</v>
      </c>
      <c r="X512" s="8">
        <v>111.76470588235294</v>
      </c>
      <c r="Y512" s="8">
        <v>78.94736842105263</v>
      </c>
      <c r="Z512" s="8">
        <v>88.166666666666671</v>
      </c>
      <c r="AA512" s="8">
        <v>92.02</v>
      </c>
      <c r="AB512" s="9">
        <v>89.047733207580052</v>
      </c>
      <c r="AC512" s="9">
        <v>13.875533929789121</v>
      </c>
      <c r="AD512" s="3">
        <v>27.285001332013287</v>
      </c>
      <c r="AE512" s="3">
        <v>58.839464738197591</v>
      </c>
    </row>
    <row r="513" spans="1:31" ht="13" x14ac:dyDescent="0.3">
      <c r="A513" s="13">
        <v>2016</v>
      </c>
      <c r="B513" s="13" t="s">
        <v>630</v>
      </c>
      <c r="C513" s="14" t="s">
        <v>294</v>
      </c>
      <c r="D513" s="2" t="str">
        <f t="shared" si="14"/>
        <v>M1</v>
      </c>
      <c r="E513" s="2" t="str">
        <f t="shared" si="15"/>
        <v>G11c_M1_13</v>
      </c>
      <c r="F513" s="21" t="s">
        <v>461</v>
      </c>
      <c r="G513" s="15">
        <v>2013</v>
      </c>
      <c r="H513" s="2" t="s">
        <v>819</v>
      </c>
      <c r="I513" s="16">
        <v>2.5499999999999998</v>
      </c>
      <c r="J513" s="17">
        <v>0.157</v>
      </c>
      <c r="K513" s="18">
        <v>1.01</v>
      </c>
      <c r="L513" s="31">
        <v>0.49</v>
      </c>
      <c r="M513" s="18">
        <v>0.27</v>
      </c>
      <c r="N513" s="18">
        <v>0.48899999999999999</v>
      </c>
      <c r="O513" s="31">
        <v>0.20100000000000001</v>
      </c>
      <c r="P513" s="19">
        <v>13.944000000000001</v>
      </c>
      <c r="Q513" s="19">
        <v>60.02</v>
      </c>
      <c r="R513" s="18">
        <v>6.41</v>
      </c>
      <c r="S513" s="20">
        <v>512.07000000000005</v>
      </c>
      <c r="T513" s="18">
        <v>13.18</v>
      </c>
      <c r="U513" s="4">
        <v>9.2998700000000003</v>
      </c>
      <c r="V513" s="8">
        <v>90.902597933465103</v>
      </c>
      <c r="W513" s="8">
        <v>89.400995358173191</v>
      </c>
      <c r="X513" s="8">
        <v>118.82352941176471</v>
      </c>
      <c r="Y513" s="8">
        <v>142.10526315789474</v>
      </c>
      <c r="Z513" s="8">
        <v>81.5</v>
      </c>
      <c r="AA513" s="8">
        <v>92.960000000000008</v>
      </c>
      <c r="AB513" s="9">
        <v>72.522827033293581</v>
      </c>
      <c r="AC513" s="9">
        <v>30.666933561010296</v>
      </c>
      <c r="AD513" s="3">
        <v>35.61802966420116</v>
      </c>
      <c r="AE513" s="3">
        <v>33.715036774788544</v>
      </c>
    </row>
    <row r="514" spans="1:31" ht="13" x14ac:dyDescent="0.3">
      <c r="A514" s="13">
        <v>2016</v>
      </c>
      <c r="B514" s="13" t="s">
        <v>630</v>
      </c>
      <c r="C514" s="14" t="s">
        <v>295</v>
      </c>
      <c r="D514" s="2" t="str">
        <f t="shared" si="14"/>
        <v>M2</v>
      </c>
      <c r="E514" s="2" t="str">
        <f t="shared" si="15"/>
        <v>G11c_M2_13</v>
      </c>
      <c r="F514" s="21" t="s">
        <v>461</v>
      </c>
      <c r="G514" s="15">
        <v>2013</v>
      </c>
      <c r="H514" s="2" t="s">
        <v>819</v>
      </c>
      <c r="I514" s="16">
        <v>2.37</v>
      </c>
      <c r="J514" s="17">
        <v>0.154</v>
      </c>
      <c r="K514" s="18">
        <v>1.03</v>
      </c>
      <c r="L514" s="31">
        <v>0.99</v>
      </c>
      <c r="M514" s="18">
        <v>0.16</v>
      </c>
      <c r="N514" s="18">
        <v>0.55400000000000005</v>
      </c>
      <c r="O514" s="31">
        <v>0.20799999999999999</v>
      </c>
      <c r="P514" s="19">
        <v>13.307</v>
      </c>
      <c r="Q514" s="19">
        <v>52.61</v>
      </c>
      <c r="R514" s="18">
        <v>5.77</v>
      </c>
      <c r="S514" s="20">
        <v>561.6</v>
      </c>
      <c r="T514" s="18">
        <v>15.58</v>
      </c>
      <c r="U514" s="4">
        <v>9.2998700000000003</v>
      </c>
      <c r="V514" s="8">
        <v>84.485943961691106</v>
      </c>
      <c r="W514" s="8">
        <v>87.692696083813189</v>
      </c>
      <c r="X514" s="8">
        <v>121.1764705882353</v>
      </c>
      <c r="Y514" s="8">
        <v>84.210526315789465</v>
      </c>
      <c r="Z514" s="8">
        <v>92.333333333333343</v>
      </c>
      <c r="AA514" s="8">
        <v>88.713333333333338</v>
      </c>
      <c r="AB514" s="9">
        <v>88.923480266153788</v>
      </c>
      <c r="AC514" s="9">
        <v>14.821250387944335</v>
      </c>
      <c r="AD514" s="3">
        <v>29.624021595417766</v>
      </c>
      <c r="AE514" s="3">
        <v>55.55472801663791</v>
      </c>
    </row>
    <row r="515" spans="1:31" ht="13" x14ac:dyDescent="0.3">
      <c r="A515" s="13">
        <v>2016</v>
      </c>
      <c r="B515" s="13" t="s">
        <v>630</v>
      </c>
      <c r="C515" s="14" t="s">
        <v>296</v>
      </c>
      <c r="D515" s="2" t="str">
        <f t="shared" si="14"/>
        <v>M1</v>
      </c>
      <c r="E515" s="2" t="str">
        <f t="shared" si="15"/>
        <v>H11a_M1_13</v>
      </c>
      <c r="F515" s="21" t="s">
        <v>462</v>
      </c>
      <c r="G515" s="15">
        <v>2013</v>
      </c>
      <c r="H515" s="2" t="s">
        <v>820</v>
      </c>
      <c r="I515" s="16">
        <v>2.5499999999999998</v>
      </c>
      <c r="J515" s="17">
        <v>0.16200000000000001</v>
      </c>
      <c r="K515" s="18">
        <v>0.81</v>
      </c>
      <c r="L515" s="31">
        <v>0.99</v>
      </c>
      <c r="M515" s="18">
        <v>0.2</v>
      </c>
      <c r="N515" s="18">
        <v>0.49199999999999999</v>
      </c>
      <c r="O515" s="31">
        <v>0.20100000000000001</v>
      </c>
      <c r="P515" s="19">
        <v>18.131</v>
      </c>
      <c r="Q515" s="19">
        <v>49.84</v>
      </c>
      <c r="R515" s="18">
        <v>5.32</v>
      </c>
      <c r="S515" s="20">
        <v>516.39</v>
      </c>
      <c r="T515" s="18">
        <v>13.73</v>
      </c>
      <c r="U515" s="4">
        <v>9.8713429999999995</v>
      </c>
      <c r="V515" s="8">
        <v>90.902597933465103</v>
      </c>
      <c r="W515" s="8">
        <v>92.24816081543986</v>
      </c>
      <c r="X515" s="8">
        <v>95.294117647058826</v>
      </c>
      <c r="Y515" s="8">
        <v>105.26315789473684</v>
      </c>
      <c r="Z515" s="8">
        <v>82</v>
      </c>
      <c r="AA515" s="8">
        <v>120.87333333333335</v>
      </c>
      <c r="AB515" s="9">
        <v>86.591774716660879</v>
      </c>
      <c r="AC515" s="9">
        <v>19.025438194109849</v>
      </c>
      <c r="AD515" s="3">
        <v>23.923880298971842</v>
      </c>
      <c r="AE515" s="3">
        <v>57.050681506918323</v>
      </c>
    </row>
    <row r="516" spans="1:31" ht="13" x14ac:dyDescent="0.3">
      <c r="A516" s="13">
        <v>2016</v>
      </c>
      <c r="B516" s="13" t="s">
        <v>630</v>
      </c>
      <c r="C516" s="14" t="s">
        <v>297</v>
      </c>
      <c r="D516" s="2" t="str">
        <f t="shared" si="14"/>
        <v>M2</v>
      </c>
      <c r="E516" s="2" t="str">
        <f t="shared" si="15"/>
        <v>H11a_M2_13</v>
      </c>
      <c r="F516" s="21" t="s">
        <v>462</v>
      </c>
      <c r="G516" s="15">
        <v>2013</v>
      </c>
      <c r="H516" s="2" t="s">
        <v>820</v>
      </c>
      <c r="I516" s="16">
        <v>2.44</v>
      </c>
      <c r="J516" s="17">
        <v>0.158</v>
      </c>
      <c r="K516" s="18">
        <v>0.87</v>
      </c>
      <c r="L516" s="31">
        <v>1.04</v>
      </c>
      <c r="M516" s="18">
        <v>0.19</v>
      </c>
      <c r="N516" s="18">
        <v>0.49199999999999999</v>
      </c>
      <c r="O516" s="31">
        <v>0.19700000000000001</v>
      </c>
      <c r="P516" s="19">
        <v>13.768000000000001</v>
      </c>
      <c r="Q516" s="19">
        <v>51.86</v>
      </c>
      <c r="R516" s="18">
        <v>5.81</v>
      </c>
      <c r="S516" s="20">
        <v>401.97</v>
      </c>
      <c r="T516" s="18">
        <v>13.22</v>
      </c>
      <c r="U516" s="4">
        <v>9.8713429999999995</v>
      </c>
      <c r="V516" s="8">
        <v>86.981309395158775</v>
      </c>
      <c r="W516" s="8">
        <v>89.970428449626525</v>
      </c>
      <c r="X516" s="8">
        <v>102.35294117647058</v>
      </c>
      <c r="Y516" s="8">
        <v>100</v>
      </c>
      <c r="Z516" s="8">
        <v>82</v>
      </c>
      <c r="AA516" s="8">
        <v>91.786666666666676</v>
      </c>
      <c r="AB516" s="9">
        <v>89.797588321925687</v>
      </c>
      <c r="AC516" s="9">
        <v>17.428910556927157</v>
      </c>
      <c r="AD516" s="3">
        <v>24.778660320386763</v>
      </c>
      <c r="AE516" s="3">
        <v>57.792429122686087</v>
      </c>
    </row>
    <row r="517" spans="1:31" ht="13" x14ac:dyDescent="0.3">
      <c r="A517" s="13">
        <v>2016</v>
      </c>
      <c r="B517" s="13" t="s">
        <v>630</v>
      </c>
      <c r="C517" s="14" t="s">
        <v>298</v>
      </c>
      <c r="D517" s="2" t="str">
        <f t="shared" si="14"/>
        <v>M1</v>
      </c>
      <c r="E517" s="2" t="str">
        <f t="shared" si="15"/>
        <v>H11b_M1_13</v>
      </c>
      <c r="F517" s="21" t="s">
        <v>463</v>
      </c>
      <c r="G517" s="15">
        <v>2013</v>
      </c>
      <c r="H517" s="2" t="s">
        <v>824</v>
      </c>
      <c r="I517" s="16">
        <v>2.44</v>
      </c>
      <c r="J517" s="17">
        <v>0.159</v>
      </c>
      <c r="K517" s="18">
        <v>0.87</v>
      </c>
      <c r="L517" s="31">
        <v>1.01</v>
      </c>
      <c r="M517" s="18">
        <v>0.26</v>
      </c>
      <c r="N517" s="18">
        <v>0.57499999999999996</v>
      </c>
      <c r="O517" s="31">
        <v>0.19</v>
      </c>
      <c r="P517" s="19">
        <v>15.442</v>
      </c>
      <c r="Q517" s="19">
        <v>53.38</v>
      </c>
      <c r="R517" s="18">
        <v>5.98</v>
      </c>
      <c r="S517" s="20">
        <v>383.75</v>
      </c>
      <c r="T517" s="18">
        <v>14.08</v>
      </c>
      <c r="U517" s="4">
        <v>9.3209009999999992</v>
      </c>
      <c r="V517" s="8">
        <v>86.981309395158775</v>
      </c>
      <c r="W517" s="8">
        <v>90.539861541079858</v>
      </c>
      <c r="X517" s="8">
        <v>102.35294117647058</v>
      </c>
      <c r="Y517" s="8">
        <v>136.84210526315789</v>
      </c>
      <c r="Z517" s="8">
        <v>95.833333333333329</v>
      </c>
      <c r="AA517" s="8">
        <v>102.94666666666667</v>
      </c>
      <c r="AB517" s="9">
        <v>94.066644936867149</v>
      </c>
      <c r="AC517" s="9">
        <v>22.767691957383395</v>
      </c>
      <c r="AD517" s="3">
        <v>23.654122458734207</v>
      </c>
      <c r="AE517" s="3">
        <v>53.578185583882387</v>
      </c>
    </row>
    <row r="518" spans="1:31" ht="13" x14ac:dyDescent="0.3">
      <c r="A518" s="13">
        <v>2016</v>
      </c>
      <c r="B518" s="13" t="s">
        <v>630</v>
      </c>
      <c r="C518" s="14" t="s">
        <v>299</v>
      </c>
      <c r="D518" s="2" t="str">
        <f t="shared" ref="D518:D581" si="16">MID(C518,8,2)</f>
        <v>M2</v>
      </c>
      <c r="E518" s="2" t="str">
        <f t="shared" ref="E518:E581" si="17">CONCATENATE(F518,"_",D518,"_",MID(G518,3,2))</f>
        <v>H11b_M2_13</v>
      </c>
      <c r="F518" s="21" t="s">
        <v>463</v>
      </c>
      <c r="G518" s="15">
        <v>2013</v>
      </c>
      <c r="H518" s="2" t="s">
        <v>824</v>
      </c>
      <c r="I518" s="16">
        <v>2.54</v>
      </c>
      <c r="J518" s="17">
        <v>0.161</v>
      </c>
      <c r="K518" s="18">
        <v>1.01</v>
      </c>
      <c r="L518" s="31">
        <v>0.91</v>
      </c>
      <c r="M518" s="18">
        <v>0.2</v>
      </c>
      <c r="N518" s="18">
        <v>0.505</v>
      </c>
      <c r="O518" s="31">
        <v>0.217</v>
      </c>
      <c r="P518" s="19">
        <v>14.837999999999999</v>
      </c>
      <c r="Q518" s="19">
        <v>60.16</v>
      </c>
      <c r="R518" s="18">
        <v>5.83</v>
      </c>
      <c r="S518" s="20">
        <v>572.87</v>
      </c>
      <c r="T518" s="18">
        <v>14.16</v>
      </c>
      <c r="U518" s="4">
        <v>9.3209009999999992</v>
      </c>
      <c r="V518" s="8">
        <v>90.546117157255452</v>
      </c>
      <c r="W518" s="8">
        <v>91.678727723986526</v>
      </c>
      <c r="X518" s="8">
        <v>118.82352941176471</v>
      </c>
      <c r="Y518" s="8">
        <v>105.26315789473684</v>
      </c>
      <c r="Z518" s="8">
        <v>84.166666666666671</v>
      </c>
      <c r="AA518" s="8">
        <v>98.92</v>
      </c>
      <c r="AB518" s="9">
        <v>87.714848262663509</v>
      </c>
      <c r="AC518" s="9">
        <v>18.781842420302784</v>
      </c>
      <c r="AD518" s="3">
        <v>29.449064277787794</v>
      </c>
      <c r="AE518" s="3">
        <v>51.769093301909429</v>
      </c>
    </row>
    <row r="519" spans="1:31" ht="13" x14ac:dyDescent="0.3">
      <c r="A519" s="13">
        <v>2016</v>
      </c>
      <c r="B519" s="13" t="s">
        <v>630</v>
      </c>
      <c r="C519" s="14" t="s">
        <v>300</v>
      </c>
      <c r="D519" s="2" t="str">
        <f t="shared" si="16"/>
        <v>M1</v>
      </c>
      <c r="E519" s="2" t="str">
        <f t="shared" si="17"/>
        <v>H11c_M1_13</v>
      </c>
      <c r="F519" s="21" t="s">
        <v>464</v>
      </c>
      <c r="G519" s="15">
        <v>2013</v>
      </c>
      <c r="H519" s="2" t="s">
        <v>825</v>
      </c>
      <c r="I519" s="16">
        <v>2.65</v>
      </c>
      <c r="J519" s="17">
        <v>0.16300000000000001</v>
      </c>
      <c r="K519" s="18">
        <v>0.87</v>
      </c>
      <c r="L519" s="31">
        <v>1.03</v>
      </c>
      <c r="M519" s="18">
        <v>0.21</v>
      </c>
      <c r="N519" s="18">
        <v>0.47399999999999998</v>
      </c>
      <c r="O519" s="31">
        <v>0.20699999999999999</v>
      </c>
      <c r="P519" s="19">
        <v>14.22</v>
      </c>
      <c r="Q519" s="19">
        <v>54.62</v>
      </c>
      <c r="R519" s="18">
        <v>5.7</v>
      </c>
      <c r="S519" s="20">
        <v>356.68</v>
      </c>
      <c r="T519" s="18">
        <v>14.19</v>
      </c>
      <c r="U519" s="4">
        <v>8.7334099999999992</v>
      </c>
      <c r="V519" s="8">
        <v>94.46740569556178</v>
      </c>
      <c r="W519" s="8">
        <v>92.817593906893194</v>
      </c>
      <c r="X519" s="8">
        <v>102.35294117647058</v>
      </c>
      <c r="Y519" s="8">
        <v>110.52631578947367</v>
      </c>
      <c r="Z519" s="8">
        <v>79</v>
      </c>
      <c r="AA519" s="8">
        <v>94.800000000000011</v>
      </c>
      <c r="AB519" s="9">
        <v>90.946032783907839</v>
      </c>
      <c r="AC519" s="9">
        <v>19.020277497972383</v>
      </c>
      <c r="AD519" s="3">
        <v>24.465761402762723</v>
      </c>
      <c r="AE519" s="3">
        <v>56.513961099264876</v>
      </c>
    </row>
    <row r="520" spans="1:31" ht="13" x14ac:dyDescent="0.3">
      <c r="A520" s="13">
        <v>2016</v>
      </c>
      <c r="B520" s="13" t="s">
        <v>630</v>
      </c>
      <c r="C520" s="14" t="s">
        <v>301</v>
      </c>
      <c r="D520" s="2" t="str">
        <f t="shared" si="16"/>
        <v>M2</v>
      </c>
      <c r="E520" s="2" t="str">
        <f t="shared" si="17"/>
        <v>H11c_M2_13</v>
      </c>
      <c r="F520" s="21" t="s">
        <v>464</v>
      </c>
      <c r="G520" s="15">
        <v>2013</v>
      </c>
      <c r="H520" s="2" t="s">
        <v>825</v>
      </c>
      <c r="I520" s="16">
        <v>2.65</v>
      </c>
      <c r="J520" s="17">
        <v>0.16200000000000001</v>
      </c>
      <c r="K520" s="18">
        <v>0.84</v>
      </c>
      <c r="L520" s="31">
        <v>1.06</v>
      </c>
      <c r="M520" s="18">
        <v>0.22</v>
      </c>
      <c r="N520" s="18">
        <v>0.47699999999999998</v>
      </c>
      <c r="O520" s="31">
        <v>0.20399999999999999</v>
      </c>
      <c r="P520" s="19">
        <v>16.536000000000001</v>
      </c>
      <c r="Q520" s="19">
        <v>54.07</v>
      </c>
      <c r="R520" s="18">
        <v>6.01</v>
      </c>
      <c r="S520" s="20">
        <v>355.08</v>
      </c>
      <c r="T520" s="18">
        <v>15.21</v>
      </c>
      <c r="U520" s="4">
        <v>8.7334099999999992</v>
      </c>
      <c r="V520" s="8">
        <v>94.46740569556178</v>
      </c>
      <c r="W520" s="8">
        <v>92.24816081543986</v>
      </c>
      <c r="X520" s="8">
        <v>98.82352941176471</v>
      </c>
      <c r="Y520" s="8">
        <v>115.78947368421053</v>
      </c>
      <c r="Z520" s="8">
        <v>79.5</v>
      </c>
      <c r="AA520" s="8">
        <v>110.24000000000001</v>
      </c>
      <c r="AB520" s="9">
        <v>92.499498573816865</v>
      </c>
      <c r="AC520" s="9">
        <v>19.591361377412806</v>
      </c>
      <c r="AD520" s="3">
        <v>23.225397207894076</v>
      </c>
      <c r="AE520" s="3">
        <v>57.183241414693107</v>
      </c>
    </row>
    <row r="521" spans="1:31" ht="13" x14ac:dyDescent="0.3">
      <c r="A521" s="13">
        <v>2016</v>
      </c>
      <c r="B521" s="13" t="s">
        <v>630</v>
      </c>
      <c r="C521" s="14" t="s">
        <v>302</v>
      </c>
      <c r="D521" s="2" t="str">
        <f t="shared" si="16"/>
        <v>M1</v>
      </c>
      <c r="E521" s="2" t="str">
        <f t="shared" si="17"/>
        <v>I11a_M1_13</v>
      </c>
      <c r="F521" s="21" t="s">
        <v>465</v>
      </c>
      <c r="G521" s="15">
        <v>2013</v>
      </c>
      <c r="H521" s="2" t="s">
        <v>822</v>
      </c>
      <c r="I521" s="16">
        <v>2.67</v>
      </c>
      <c r="J521" s="17">
        <v>0.161</v>
      </c>
      <c r="K521" s="18">
        <v>0.96</v>
      </c>
      <c r="L521" s="31">
        <v>0.96</v>
      </c>
      <c r="M521" s="18">
        <v>0.18</v>
      </c>
      <c r="N521" s="18">
        <v>0.47799999999999998</v>
      </c>
      <c r="O521" s="31">
        <v>0.20399999999999999</v>
      </c>
      <c r="P521" s="19">
        <v>22.353000000000002</v>
      </c>
      <c r="Q521" s="19">
        <v>60.44</v>
      </c>
      <c r="R521" s="18">
        <v>6.16</v>
      </c>
      <c r="S521" s="20">
        <v>468.9</v>
      </c>
      <c r="T521" s="18">
        <v>15.29</v>
      </c>
      <c r="U521" s="4">
        <v>10.313902000000001</v>
      </c>
      <c r="V521" s="8">
        <v>95.18036724798111</v>
      </c>
      <c r="W521" s="8">
        <v>91.678727723986526</v>
      </c>
      <c r="X521" s="8">
        <v>112.94117647058823</v>
      </c>
      <c r="Y521" s="8">
        <v>94.73684210526315</v>
      </c>
      <c r="Z521" s="8">
        <v>79.666666666666657</v>
      </c>
      <c r="AA521" s="8">
        <v>149.02000000000001</v>
      </c>
      <c r="AB521" s="9">
        <v>87.283639406196684</v>
      </c>
      <c r="AC521" s="9">
        <v>16.987167609853806</v>
      </c>
      <c r="AD521" s="3">
        <v>28.129475162301816</v>
      </c>
      <c r="AE521" s="3">
        <v>54.883357227844378</v>
      </c>
    </row>
    <row r="522" spans="1:31" ht="13" x14ac:dyDescent="0.3">
      <c r="A522" s="13">
        <v>2016</v>
      </c>
      <c r="B522" s="13" t="s">
        <v>630</v>
      </c>
      <c r="C522" s="14" t="s">
        <v>303</v>
      </c>
      <c r="D522" s="2" t="str">
        <f t="shared" si="16"/>
        <v>M2</v>
      </c>
      <c r="E522" s="2" t="str">
        <f t="shared" si="17"/>
        <v>I11a_M2_13</v>
      </c>
      <c r="F522" s="21" t="s">
        <v>465</v>
      </c>
      <c r="G522" s="15">
        <v>2013</v>
      </c>
      <c r="H522" s="2" t="s">
        <v>822</v>
      </c>
      <c r="I522" s="16">
        <v>2.66</v>
      </c>
      <c r="J522" s="17">
        <v>0.16200000000000001</v>
      </c>
      <c r="K522" s="18">
        <v>1.02</v>
      </c>
      <c r="L522" s="31">
        <v>1.06</v>
      </c>
      <c r="M522" s="18">
        <v>0.2</v>
      </c>
      <c r="N522" s="18">
        <v>0.58199999999999996</v>
      </c>
      <c r="O522" s="31">
        <v>0.19500000000000001</v>
      </c>
      <c r="P522" s="19">
        <v>12.98</v>
      </c>
      <c r="Q522" s="19">
        <v>50.61</v>
      </c>
      <c r="R522" s="18">
        <v>5.83</v>
      </c>
      <c r="S522" s="20">
        <v>413.45</v>
      </c>
      <c r="T522" s="18">
        <v>16.21</v>
      </c>
      <c r="U522" s="4">
        <v>10.313902000000001</v>
      </c>
      <c r="V522" s="8">
        <v>94.823886471771459</v>
      </c>
      <c r="W522" s="8">
        <v>92.24816081543986</v>
      </c>
      <c r="X522" s="8">
        <v>120</v>
      </c>
      <c r="Y522" s="8">
        <v>105.26315789473684</v>
      </c>
      <c r="Z522" s="8">
        <v>97</v>
      </c>
      <c r="AA522" s="8">
        <v>86.533333333333346</v>
      </c>
      <c r="AB522" s="9">
        <v>95.45563267848658</v>
      </c>
      <c r="AC522" s="9">
        <v>17.258766316483808</v>
      </c>
      <c r="AD522" s="3">
        <v>27.328881271580013</v>
      </c>
      <c r="AE522" s="3">
        <v>55.412352411936197</v>
      </c>
    </row>
    <row r="523" spans="1:31" ht="13" x14ac:dyDescent="0.3">
      <c r="A523" s="13">
        <v>2016</v>
      </c>
      <c r="B523" s="13" t="s">
        <v>630</v>
      </c>
      <c r="C523" s="14" t="s">
        <v>304</v>
      </c>
      <c r="D523" s="2" t="str">
        <f t="shared" si="16"/>
        <v>M1</v>
      </c>
      <c r="E523" s="2" t="str">
        <f t="shared" si="17"/>
        <v>I11b_M1_13</v>
      </c>
      <c r="F523" s="21" t="s">
        <v>466</v>
      </c>
      <c r="G523" s="15">
        <v>2013</v>
      </c>
      <c r="H523" s="2" t="s">
        <v>823</v>
      </c>
      <c r="I523" s="16">
        <v>2.75</v>
      </c>
      <c r="J523" s="17">
        <v>0.16600000000000001</v>
      </c>
      <c r="K523" s="18">
        <v>0.92</v>
      </c>
      <c r="L523" s="18">
        <v>0.84</v>
      </c>
      <c r="M523" s="18">
        <v>0.19</v>
      </c>
      <c r="N523" s="18">
        <v>0.438</v>
      </c>
      <c r="O523" s="18">
        <v>0.20499999999999999</v>
      </c>
      <c r="P523" s="19">
        <v>15.807</v>
      </c>
      <c r="Q523" s="19">
        <v>51.97</v>
      </c>
      <c r="R523" s="18">
        <v>4.1900000000000004</v>
      </c>
      <c r="S523" s="20">
        <v>473.99</v>
      </c>
      <c r="T523" s="18">
        <v>15.09</v>
      </c>
      <c r="U523" s="4">
        <v>10.370604</v>
      </c>
      <c r="V523" s="8">
        <v>98.032213457658457</v>
      </c>
      <c r="W523" s="8">
        <v>94.525893181253181</v>
      </c>
      <c r="X523" s="8">
        <v>108.23529411764707</v>
      </c>
      <c r="Y523" s="8">
        <v>100</v>
      </c>
      <c r="Z523" s="8">
        <v>73</v>
      </c>
      <c r="AA523" s="8">
        <v>105.38000000000001</v>
      </c>
      <c r="AB523" s="9">
        <v>81.096320780282625</v>
      </c>
      <c r="AC523" s="9">
        <v>19.298953639720906</v>
      </c>
      <c r="AD523" s="3">
        <v>29.014154450304865</v>
      </c>
      <c r="AE523" s="3">
        <v>51.686891909974229</v>
      </c>
    </row>
    <row r="524" spans="1:31" ht="13" x14ac:dyDescent="0.3">
      <c r="A524" s="13">
        <v>2016</v>
      </c>
      <c r="B524" s="13" t="s">
        <v>630</v>
      </c>
      <c r="C524" s="14" t="s">
        <v>305</v>
      </c>
      <c r="D524" s="2" t="str">
        <f t="shared" si="16"/>
        <v>M2</v>
      </c>
      <c r="E524" s="2" t="str">
        <f t="shared" si="17"/>
        <v>I11b_M2_13</v>
      </c>
      <c r="F524" s="21" t="s">
        <v>466</v>
      </c>
      <c r="G524" s="15">
        <v>2013</v>
      </c>
      <c r="H524" s="2" t="s">
        <v>823</v>
      </c>
      <c r="I524" s="16">
        <v>2.68</v>
      </c>
      <c r="J524" s="17">
        <v>0.16500000000000001</v>
      </c>
      <c r="K524" s="18">
        <v>0.93</v>
      </c>
      <c r="L524" s="18">
        <v>1.04</v>
      </c>
      <c r="M524" s="18">
        <v>0.16</v>
      </c>
      <c r="N524" s="18">
        <v>0.48299999999999998</v>
      </c>
      <c r="O524" s="18">
        <v>0.19900000000000001</v>
      </c>
      <c r="P524" s="19">
        <v>16.704000000000001</v>
      </c>
      <c r="Q524" s="19">
        <v>52.83</v>
      </c>
      <c r="R524" s="18">
        <v>4.05</v>
      </c>
      <c r="S524" s="20">
        <v>498.08</v>
      </c>
      <c r="T524" s="18">
        <v>15.68</v>
      </c>
      <c r="U524" s="4">
        <v>10.370604</v>
      </c>
      <c r="V524" s="8">
        <v>95.536848024190789</v>
      </c>
      <c r="W524" s="8">
        <v>93.956460089799847</v>
      </c>
      <c r="X524" s="8">
        <v>109.41176470588236</v>
      </c>
      <c r="Y524" s="8">
        <v>84.210526315789465</v>
      </c>
      <c r="Z524" s="8">
        <v>80.5</v>
      </c>
      <c r="AA524" s="8">
        <v>111.36000000000001</v>
      </c>
      <c r="AB524" s="9">
        <v>88.860945489160471</v>
      </c>
      <c r="AC524" s="9">
        <v>14.831680657200083</v>
      </c>
      <c r="AD524" s="3">
        <v>26.766726495511566</v>
      </c>
      <c r="AE524" s="3">
        <v>58.401592847288356</v>
      </c>
    </row>
    <row r="525" spans="1:31" ht="13" x14ac:dyDescent="0.3">
      <c r="A525" s="13">
        <v>2016</v>
      </c>
      <c r="B525" s="13" t="s">
        <v>630</v>
      </c>
      <c r="C525" s="14" t="s">
        <v>306</v>
      </c>
      <c r="D525" s="2" t="str">
        <f t="shared" si="16"/>
        <v>M1</v>
      </c>
      <c r="E525" s="2" t="str">
        <f t="shared" si="17"/>
        <v>I11c_M1_13</v>
      </c>
      <c r="F525" s="21" t="s">
        <v>467</v>
      </c>
      <c r="G525" s="15">
        <v>2013</v>
      </c>
      <c r="H525" s="2" t="s">
        <v>817</v>
      </c>
      <c r="I525" s="16">
        <v>2.6</v>
      </c>
      <c r="J525" s="17">
        <v>0.156</v>
      </c>
      <c r="K525" s="18">
        <v>0.82</v>
      </c>
      <c r="L525" s="31">
        <v>0.83</v>
      </c>
      <c r="M525" s="18">
        <v>0.24</v>
      </c>
      <c r="N525" s="18">
        <v>0.46500000000000002</v>
      </c>
      <c r="O525" s="31">
        <v>0.19900000000000001</v>
      </c>
      <c r="P525" s="19">
        <v>11.105</v>
      </c>
      <c r="Q525" s="19">
        <v>45.4</v>
      </c>
      <c r="R525" s="18">
        <v>6.11</v>
      </c>
      <c r="S525" s="20">
        <v>306.94</v>
      </c>
      <c r="T525" s="18">
        <v>15</v>
      </c>
      <c r="U525" s="4">
        <v>10.731146000000001</v>
      </c>
      <c r="V525" s="8">
        <v>92.685001814513441</v>
      </c>
      <c r="W525" s="8">
        <v>88.831562266719857</v>
      </c>
      <c r="X525" s="8">
        <v>96.470588235294116</v>
      </c>
      <c r="Y525" s="8">
        <v>126.31578947368421</v>
      </c>
      <c r="Z525" s="8">
        <v>77.5</v>
      </c>
      <c r="AA525" s="8">
        <v>74.033333333333346</v>
      </c>
      <c r="AB525" s="9">
        <v>82.158390172216684</v>
      </c>
      <c r="AC525" s="9">
        <v>24.062493744633695</v>
      </c>
      <c r="AD525" s="3">
        <v>25.526141595170447</v>
      </c>
      <c r="AE525" s="3">
        <v>50.411364660195865</v>
      </c>
    </row>
    <row r="526" spans="1:31" ht="13" x14ac:dyDescent="0.3">
      <c r="A526" s="13">
        <v>2016</v>
      </c>
      <c r="B526" s="13" t="s">
        <v>630</v>
      </c>
      <c r="C526" s="14" t="s">
        <v>307</v>
      </c>
      <c r="D526" s="2" t="str">
        <f t="shared" si="16"/>
        <v>M2</v>
      </c>
      <c r="E526" s="2" t="str">
        <f t="shared" si="17"/>
        <v>I11c_M2_13</v>
      </c>
      <c r="F526" s="21" t="s">
        <v>467</v>
      </c>
      <c r="G526" s="15">
        <v>2013</v>
      </c>
      <c r="H526" s="2" t="s">
        <v>817</v>
      </c>
      <c r="I526" s="16">
        <v>2.62</v>
      </c>
      <c r="J526" s="17">
        <v>0.157</v>
      </c>
      <c r="K526" s="18">
        <v>1.03</v>
      </c>
      <c r="L526" s="31">
        <v>0.85</v>
      </c>
      <c r="M526" s="18">
        <v>0.17</v>
      </c>
      <c r="N526" s="18">
        <v>0.54100000000000004</v>
      </c>
      <c r="O526" s="31">
        <v>0.2</v>
      </c>
      <c r="P526" s="19">
        <v>16.751999999999999</v>
      </c>
      <c r="Q526" s="19">
        <v>54.48</v>
      </c>
      <c r="R526" s="18">
        <v>5.29</v>
      </c>
      <c r="S526" s="20">
        <v>579.59</v>
      </c>
      <c r="T526" s="18">
        <v>14.37</v>
      </c>
      <c r="U526" s="4">
        <v>10.731146000000001</v>
      </c>
      <c r="V526" s="8">
        <v>93.397963366932785</v>
      </c>
      <c r="W526" s="8">
        <v>89.400995358173191</v>
      </c>
      <c r="X526" s="8">
        <v>121.1764705882353</v>
      </c>
      <c r="Y526" s="8">
        <v>89.473684210526315</v>
      </c>
      <c r="Z526" s="8">
        <v>90.166666666666671</v>
      </c>
      <c r="AA526" s="8">
        <v>111.68</v>
      </c>
      <c r="AB526" s="9">
        <v>82.76117555103707</v>
      </c>
      <c r="AC526" s="9">
        <v>16.920125650318298</v>
      </c>
      <c r="AD526" s="3">
        <v>31.829793163338355</v>
      </c>
      <c r="AE526" s="3">
        <v>51.250081186343351</v>
      </c>
    </row>
    <row r="527" spans="1:31" ht="13" x14ac:dyDescent="0.3">
      <c r="A527" s="13">
        <v>2016</v>
      </c>
      <c r="B527" s="13" t="s">
        <v>630</v>
      </c>
      <c r="C527" s="14" t="s">
        <v>308</v>
      </c>
      <c r="D527" s="2" t="str">
        <f t="shared" si="16"/>
        <v>M1</v>
      </c>
      <c r="E527" s="2" t="str">
        <f t="shared" si="17"/>
        <v>J11a_M1_13</v>
      </c>
      <c r="F527" s="21" t="s">
        <v>468</v>
      </c>
      <c r="G527" s="15">
        <v>2013</v>
      </c>
      <c r="H527" s="2" t="s">
        <v>826</v>
      </c>
      <c r="I527" s="16">
        <v>2.57</v>
      </c>
      <c r="J527" s="17">
        <v>0.159</v>
      </c>
      <c r="K527" s="18">
        <v>0.83</v>
      </c>
      <c r="L527" s="31">
        <v>0.96</v>
      </c>
      <c r="M527" s="18">
        <v>0.21</v>
      </c>
      <c r="N527" s="18">
        <v>0.51900000000000002</v>
      </c>
      <c r="O527" s="31">
        <v>0.21099999999999999</v>
      </c>
      <c r="P527" s="19">
        <v>15.272</v>
      </c>
      <c r="Q527" s="19">
        <v>47.81</v>
      </c>
      <c r="R527" s="18">
        <v>6.2</v>
      </c>
      <c r="S527" s="20">
        <v>340.61</v>
      </c>
      <c r="T527" s="18">
        <v>13.04</v>
      </c>
      <c r="U527" s="4">
        <v>12.790449000000001</v>
      </c>
      <c r="V527" s="8">
        <v>91.615559485884447</v>
      </c>
      <c r="W527" s="8">
        <v>90.539861541079858</v>
      </c>
      <c r="X527" s="8">
        <v>97.647058823529406</v>
      </c>
      <c r="Y527" s="8">
        <v>110.52631578947367</v>
      </c>
      <c r="Z527" s="8">
        <v>86.500000000000014</v>
      </c>
      <c r="AA527" s="8">
        <v>101.81333333333333</v>
      </c>
      <c r="AB527" s="9">
        <v>86.430000909038625</v>
      </c>
      <c r="AC527" s="9">
        <v>20.014101153488717</v>
      </c>
      <c r="AD527" s="3">
        <v>24.560478144292169</v>
      </c>
      <c r="AE527" s="3">
        <v>55.425420702219121</v>
      </c>
    </row>
    <row r="528" spans="1:31" ht="13" x14ac:dyDescent="0.3">
      <c r="A528" s="13">
        <v>2016</v>
      </c>
      <c r="B528" s="13" t="s">
        <v>630</v>
      </c>
      <c r="C528" s="14" t="s">
        <v>309</v>
      </c>
      <c r="D528" s="2" t="str">
        <f t="shared" si="16"/>
        <v>M2</v>
      </c>
      <c r="E528" s="2" t="str">
        <f t="shared" si="17"/>
        <v>J11a_M2_13</v>
      </c>
      <c r="F528" s="21" t="s">
        <v>468</v>
      </c>
      <c r="G528" s="15">
        <v>2013</v>
      </c>
      <c r="H528" s="2" t="s">
        <v>826</v>
      </c>
      <c r="I528" s="16">
        <v>2.5299999999999998</v>
      </c>
      <c r="J528" s="17">
        <v>0.153</v>
      </c>
      <c r="K528" s="18">
        <v>0.91</v>
      </c>
      <c r="L528" s="31">
        <v>0.99</v>
      </c>
      <c r="M528" s="18">
        <v>0.18</v>
      </c>
      <c r="N528" s="18">
        <v>0.47199999999999998</v>
      </c>
      <c r="O528" s="31">
        <v>0.217</v>
      </c>
      <c r="P528" s="19">
        <v>16.657</v>
      </c>
      <c r="Q528" s="19">
        <v>46.49</v>
      </c>
      <c r="R528" s="18">
        <v>4.8600000000000003</v>
      </c>
      <c r="S528" s="20">
        <v>641.92999999999995</v>
      </c>
      <c r="T528" s="18">
        <v>13.82</v>
      </c>
      <c r="U528" s="4">
        <v>12.790449000000001</v>
      </c>
      <c r="V528" s="8">
        <v>90.189636381045773</v>
      </c>
      <c r="W528" s="8">
        <v>87.123262992359855</v>
      </c>
      <c r="X528" s="8">
        <v>107.05882352941177</v>
      </c>
      <c r="Y528" s="8">
        <v>94.73684210526315</v>
      </c>
      <c r="Z528" s="8">
        <v>78.666666666666657</v>
      </c>
      <c r="AA528" s="8">
        <v>111.04666666666667</v>
      </c>
      <c r="AB528" s="9">
        <v>87.501873015704021</v>
      </c>
      <c r="AC528" s="9">
        <v>16.944800849291557</v>
      </c>
      <c r="AD528" s="3">
        <v>26.59789612140716</v>
      </c>
      <c r="AE528" s="3">
        <v>56.457303029301272</v>
      </c>
    </row>
    <row r="529" spans="1:31" ht="13" x14ac:dyDescent="0.3">
      <c r="A529" s="13">
        <v>2016</v>
      </c>
      <c r="B529" s="13" t="s">
        <v>630</v>
      </c>
      <c r="C529" s="14" t="s">
        <v>310</v>
      </c>
      <c r="D529" s="2" t="str">
        <f t="shared" si="16"/>
        <v>M1</v>
      </c>
      <c r="E529" s="2" t="str">
        <f t="shared" si="17"/>
        <v>J11b_M1_13</v>
      </c>
      <c r="F529" s="21" t="s">
        <v>469</v>
      </c>
      <c r="G529" s="15">
        <v>2013</v>
      </c>
      <c r="H529" s="2" t="s">
        <v>839</v>
      </c>
      <c r="I529" s="16">
        <v>2.64</v>
      </c>
      <c r="J529" s="17">
        <v>0.16300000000000001</v>
      </c>
      <c r="K529" s="18">
        <v>0.94</v>
      </c>
      <c r="L529" s="31">
        <v>1.04</v>
      </c>
      <c r="M529" s="18">
        <v>0.21</v>
      </c>
      <c r="N529" s="18">
        <v>0.56499999999999995</v>
      </c>
      <c r="O529" s="31">
        <v>0.20899999999999999</v>
      </c>
      <c r="P529" s="19">
        <v>12.481</v>
      </c>
      <c r="Q529" s="19">
        <v>58.69</v>
      </c>
      <c r="R529" s="18">
        <v>6.51</v>
      </c>
      <c r="S529" s="20">
        <v>351.89</v>
      </c>
      <c r="T529" s="18">
        <v>15.14</v>
      </c>
      <c r="U529" s="4">
        <v>12.577764999999999</v>
      </c>
      <c r="V529" s="8">
        <v>94.110924919352129</v>
      </c>
      <c r="W529" s="8">
        <v>92.817593906893194</v>
      </c>
      <c r="X529" s="8">
        <v>110.58823529411765</v>
      </c>
      <c r="Y529" s="8">
        <v>110.52631578947367</v>
      </c>
      <c r="Z529" s="8">
        <v>94.166666666666671</v>
      </c>
      <c r="AA529" s="8">
        <v>83.206666666666663</v>
      </c>
      <c r="AB529" s="9">
        <v>93.23531610983909</v>
      </c>
      <c r="AC529" s="9">
        <v>18.553256996005118</v>
      </c>
      <c r="AD529" s="3">
        <v>25.785208566022654</v>
      </c>
      <c r="AE529" s="3">
        <v>55.661534437972215</v>
      </c>
    </row>
    <row r="530" spans="1:31" ht="13" x14ac:dyDescent="0.3">
      <c r="A530" s="13">
        <v>2016</v>
      </c>
      <c r="B530" s="13" t="s">
        <v>630</v>
      </c>
      <c r="C530" s="14" t="s">
        <v>311</v>
      </c>
      <c r="D530" s="2" t="str">
        <f t="shared" si="16"/>
        <v>M2</v>
      </c>
      <c r="E530" s="2" t="str">
        <f t="shared" si="17"/>
        <v>J11b_M2_13</v>
      </c>
      <c r="F530" s="21" t="s">
        <v>469</v>
      </c>
      <c r="G530" s="15">
        <v>2013</v>
      </c>
      <c r="H530" s="2" t="s">
        <v>839</v>
      </c>
      <c r="I530" s="16">
        <v>2.62</v>
      </c>
      <c r="J530" s="17">
        <v>0.16400000000000001</v>
      </c>
      <c r="K530" s="18">
        <v>0.87</v>
      </c>
      <c r="L530" s="31">
        <v>0.96</v>
      </c>
      <c r="M530" s="18">
        <v>0.24</v>
      </c>
      <c r="N530" s="18">
        <v>0.51700000000000002</v>
      </c>
      <c r="O530" s="31">
        <v>0.20799999999999999</v>
      </c>
      <c r="P530" s="19">
        <v>14.07</v>
      </c>
      <c r="Q530" s="19">
        <v>51.01</v>
      </c>
      <c r="R530" s="18">
        <v>7.01</v>
      </c>
      <c r="S530" s="20">
        <v>306.27</v>
      </c>
      <c r="T530" s="18">
        <v>15.19</v>
      </c>
      <c r="U530" s="4">
        <v>12.577764999999999</v>
      </c>
      <c r="V530" s="8">
        <v>93.397963366932785</v>
      </c>
      <c r="W530" s="8">
        <v>93.387026998346528</v>
      </c>
      <c r="X530" s="8">
        <v>102.35294117647058</v>
      </c>
      <c r="Y530" s="8">
        <v>126.31578947368421</v>
      </c>
      <c r="Z530" s="8">
        <v>86.166666666666671</v>
      </c>
      <c r="AA530" s="8">
        <v>93.800000000000011</v>
      </c>
      <c r="AB530" s="9">
        <v>89.924188498837111</v>
      </c>
      <c r="AC530" s="9">
        <v>21.98447139296346</v>
      </c>
      <c r="AD530" s="3">
        <v>24.743775570993336</v>
      </c>
      <c r="AE530" s="3">
        <v>53.271753036043201</v>
      </c>
    </row>
    <row r="531" spans="1:31" ht="13" x14ac:dyDescent="0.3">
      <c r="A531" s="13">
        <v>2016</v>
      </c>
      <c r="B531" s="13" t="s">
        <v>630</v>
      </c>
      <c r="C531" s="14" t="s">
        <v>312</v>
      </c>
      <c r="D531" s="2" t="str">
        <f t="shared" si="16"/>
        <v>M1</v>
      </c>
      <c r="E531" s="2" t="str">
        <f t="shared" si="17"/>
        <v>J11c_M1_13</v>
      </c>
      <c r="F531" s="21" t="s">
        <v>470</v>
      </c>
      <c r="G531" s="15">
        <v>2013</v>
      </c>
      <c r="H531" s="2" t="s">
        <v>842</v>
      </c>
      <c r="I531" s="16">
        <v>2.39</v>
      </c>
      <c r="J531" s="17">
        <v>0.155</v>
      </c>
      <c r="K531" s="18">
        <v>0.76</v>
      </c>
      <c r="L531" s="31">
        <v>1.03</v>
      </c>
      <c r="M531" s="18">
        <v>0.18</v>
      </c>
      <c r="N531" s="18">
        <v>0.52800000000000002</v>
      </c>
      <c r="O531" s="31">
        <v>0.2</v>
      </c>
      <c r="P531" s="19">
        <v>15.412000000000001</v>
      </c>
      <c r="Q531" s="19">
        <v>55.3</v>
      </c>
      <c r="R531" s="18">
        <v>5.55</v>
      </c>
      <c r="S531" s="20">
        <v>400.37</v>
      </c>
      <c r="T531" s="18">
        <v>15.48</v>
      </c>
      <c r="U531" s="4">
        <v>11.518777</v>
      </c>
      <c r="V531" s="8">
        <v>85.19890551411045</v>
      </c>
      <c r="W531" s="8">
        <v>88.262129175266523</v>
      </c>
      <c r="X531" s="8">
        <v>89.411764705882362</v>
      </c>
      <c r="Y531" s="8">
        <v>94.73684210526315</v>
      </c>
      <c r="Z531" s="8">
        <v>88.000000000000014</v>
      </c>
      <c r="AA531" s="8">
        <v>102.74666666666667</v>
      </c>
      <c r="AB531" s="9">
        <v>85.661563864186078</v>
      </c>
      <c r="AC531" s="9">
        <v>17.308834269496696</v>
      </c>
      <c r="AD531" s="3">
        <v>22.690853723228802</v>
      </c>
      <c r="AE531" s="3">
        <v>60.000312007274502</v>
      </c>
    </row>
    <row r="532" spans="1:31" ht="13" x14ac:dyDescent="0.3">
      <c r="A532" s="13">
        <v>2016</v>
      </c>
      <c r="B532" s="13" t="s">
        <v>630</v>
      </c>
      <c r="C532" s="14" t="s">
        <v>313</v>
      </c>
      <c r="D532" s="2" t="str">
        <f t="shared" si="16"/>
        <v>M2</v>
      </c>
      <c r="E532" s="2" t="str">
        <f t="shared" si="17"/>
        <v>J11c_M2_13</v>
      </c>
      <c r="F532" s="21" t="s">
        <v>470</v>
      </c>
      <c r="G532" s="15">
        <v>2013</v>
      </c>
      <c r="H532" s="2" t="s">
        <v>842</v>
      </c>
      <c r="I532" s="16">
        <v>2.5299999999999998</v>
      </c>
      <c r="J532" s="17">
        <v>0.16700000000000001</v>
      </c>
      <c r="K532" s="18">
        <v>0.72</v>
      </c>
      <c r="L532" s="31">
        <v>1.06</v>
      </c>
      <c r="M532" s="18">
        <v>0.23</v>
      </c>
      <c r="N532" s="18">
        <v>0.52600000000000002</v>
      </c>
      <c r="O532" s="31">
        <v>0.20399999999999999</v>
      </c>
      <c r="P532" s="19">
        <v>18.824999999999999</v>
      </c>
      <c r="Q532" s="19">
        <v>53.52</v>
      </c>
      <c r="R532" s="18">
        <v>5.31</v>
      </c>
      <c r="S532" s="20">
        <v>385.51</v>
      </c>
      <c r="T532" s="18">
        <v>14.92</v>
      </c>
      <c r="U532" s="4">
        <v>11.518777</v>
      </c>
      <c r="V532" s="8">
        <v>90.189636381045773</v>
      </c>
      <c r="W532" s="8">
        <v>95.095326272706529</v>
      </c>
      <c r="X532" s="8">
        <v>84.705882352941174</v>
      </c>
      <c r="Y532" s="8">
        <v>121.05263157894737</v>
      </c>
      <c r="Z532" s="8">
        <v>87.666666666666671</v>
      </c>
      <c r="AA532" s="8">
        <v>125.49999999999999</v>
      </c>
      <c r="AB532" s="9">
        <v>90.254168094372019</v>
      </c>
      <c r="AC532" s="9">
        <v>20.991423074307544</v>
      </c>
      <c r="AD532" s="3">
        <v>20.402738886679348</v>
      </c>
      <c r="AE532" s="3">
        <v>58.605838039013115</v>
      </c>
    </row>
    <row r="533" spans="1:31" ht="13" x14ac:dyDescent="0.3">
      <c r="A533" s="13">
        <v>2016</v>
      </c>
      <c r="B533" s="13" t="s">
        <v>630</v>
      </c>
      <c r="C533" s="14" t="s">
        <v>314</v>
      </c>
      <c r="D533" s="2" t="str">
        <f t="shared" si="16"/>
        <v>M1</v>
      </c>
      <c r="E533" s="2" t="str">
        <f t="shared" si="17"/>
        <v>K11a_M1_13</v>
      </c>
      <c r="F533" s="21" t="s">
        <v>471</v>
      </c>
      <c r="G533" s="15">
        <v>2013</v>
      </c>
      <c r="H533" s="2" t="s">
        <v>843</v>
      </c>
      <c r="I533" s="16">
        <v>2.76</v>
      </c>
      <c r="J533" s="17">
        <v>0.16600000000000001</v>
      </c>
      <c r="K533" s="18">
        <v>0.85</v>
      </c>
      <c r="L533" s="31">
        <v>1.08</v>
      </c>
      <c r="M533" s="18">
        <v>0.21</v>
      </c>
      <c r="N533" s="18">
        <v>0.47699999999999998</v>
      </c>
      <c r="O533" s="31">
        <v>0.16900000000000001</v>
      </c>
      <c r="P533" s="19">
        <v>15.951000000000001</v>
      </c>
      <c r="Q533" s="19">
        <v>60.21</v>
      </c>
      <c r="R533" s="18">
        <v>6.94</v>
      </c>
      <c r="S533" s="20">
        <v>413.4</v>
      </c>
      <c r="T533" s="18">
        <v>19.71</v>
      </c>
      <c r="U533" s="4">
        <v>9.8306760000000004</v>
      </c>
      <c r="V533" s="8">
        <v>98.388694233868108</v>
      </c>
      <c r="W533" s="8">
        <v>94.525893181253181</v>
      </c>
      <c r="X533" s="8">
        <v>100</v>
      </c>
      <c r="Y533" s="8">
        <v>110.52631578947367</v>
      </c>
      <c r="Z533" s="8">
        <v>79.5</v>
      </c>
      <c r="AA533" s="8">
        <v>106.34000000000002</v>
      </c>
      <c r="AB533" s="9">
        <v>92.929533812541095</v>
      </c>
      <c r="AC533" s="9">
        <v>18.614306022227964</v>
      </c>
      <c r="AD533" s="3">
        <v>23.393134069342391</v>
      </c>
      <c r="AE533" s="3">
        <v>57.992559908429655</v>
      </c>
    </row>
    <row r="534" spans="1:31" ht="13" x14ac:dyDescent="0.3">
      <c r="A534" s="13">
        <v>2016</v>
      </c>
      <c r="B534" s="13" t="s">
        <v>630</v>
      </c>
      <c r="C534" s="14" t="s">
        <v>315</v>
      </c>
      <c r="D534" s="2" t="str">
        <f t="shared" si="16"/>
        <v>M2</v>
      </c>
      <c r="E534" s="2" t="str">
        <f t="shared" si="17"/>
        <v>K11a_M2_13</v>
      </c>
      <c r="F534" s="21" t="s">
        <v>471</v>
      </c>
      <c r="G534" s="15">
        <v>2013</v>
      </c>
      <c r="H534" s="2" t="s">
        <v>843</v>
      </c>
      <c r="I534" s="16">
        <v>2.77</v>
      </c>
      <c r="J534" s="17">
        <v>0.16400000000000001</v>
      </c>
      <c r="K534" s="18">
        <v>0.86</v>
      </c>
      <c r="L534" s="31">
        <v>1.21</v>
      </c>
      <c r="M534" s="18">
        <v>0.18</v>
      </c>
      <c r="N534" s="18">
        <v>0.46899999999999997</v>
      </c>
      <c r="O534" s="31">
        <v>0.218</v>
      </c>
      <c r="P534" s="19">
        <v>15.958</v>
      </c>
      <c r="Q534" s="19">
        <v>61.45</v>
      </c>
      <c r="R534" s="18">
        <v>5.69</v>
      </c>
      <c r="S534" s="20">
        <v>284.88</v>
      </c>
      <c r="T534" s="18">
        <v>18.600000000000001</v>
      </c>
      <c r="U534" s="4">
        <v>9.8306760000000004</v>
      </c>
      <c r="V534" s="8">
        <v>98.745175010077787</v>
      </c>
      <c r="W534" s="8">
        <v>93.387026998346528</v>
      </c>
      <c r="X534" s="8">
        <v>101.17647058823529</v>
      </c>
      <c r="Y534" s="8">
        <v>94.73684210526315</v>
      </c>
      <c r="Z534" s="8">
        <v>78.166666666666657</v>
      </c>
      <c r="AA534" s="8">
        <v>106.38666666666667</v>
      </c>
      <c r="AB534" s="9">
        <v>97.20114454936305</v>
      </c>
      <c r="AC534" s="9">
        <v>15.253954251928814</v>
      </c>
      <c r="AD534" s="3">
        <v>22.628215966444671</v>
      </c>
      <c r="AE534" s="3">
        <v>62.117829781626497</v>
      </c>
    </row>
    <row r="535" spans="1:31" ht="13" x14ac:dyDescent="0.3">
      <c r="A535" s="13">
        <v>2016</v>
      </c>
      <c r="B535" s="13" t="s">
        <v>630</v>
      </c>
      <c r="C535" s="14" t="s">
        <v>316</v>
      </c>
      <c r="D535" s="2" t="str">
        <f t="shared" si="16"/>
        <v>M1</v>
      </c>
      <c r="E535" s="2" t="str">
        <f t="shared" si="17"/>
        <v>K11b_M1_13</v>
      </c>
      <c r="F535" s="21" t="s">
        <v>472</v>
      </c>
      <c r="G535" s="15">
        <v>2013</v>
      </c>
      <c r="H535" s="2" t="s">
        <v>846</v>
      </c>
      <c r="I535" s="16">
        <v>2.37</v>
      </c>
      <c r="J535" s="17">
        <v>0.152</v>
      </c>
      <c r="K535" s="18">
        <v>0.76</v>
      </c>
      <c r="L535" s="31">
        <v>1.01</v>
      </c>
      <c r="M535" s="18">
        <v>0.22</v>
      </c>
      <c r="N535" s="18">
        <v>0.52600000000000002</v>
      </c>
      <c r="O535" s="31">
        <v>0.17799999999999999</v>
      </c>
      <c r="P535" s="19">
        <v>12.946999999999999</v>
      </c>
      <c r="Q535" s="19">
        <v>47.5</v>
      </c>
      <c r="R535" s="18">
        <v>5.15</v>
      </c>
      <c r="S535" s="20">
        <v>289.87</v>
      </c>
      <c r="T535" s="18">
        <v>16.579999999999998</v>
      </c>
      <c r="U535" s="4">
        <v>9.4754509999999996</v>
      </c>
      <c r="V535" s="8">
        <v>84.485943961691106</v>
      </c>
      <c r="W535" s="8">
        <v>86.553829900906535</v>
      </c>
      <c r="X535" s="8">
        <v>89.411764705882362</v>
      </c>
      <c r="Y535" s="8">
        <v>115.78947368421053</v>
      </c>
      <c r="Z535" s="8">
        <v>87.666666666666671</v>
      </c>
      <c r="AA535" s="8">
        <v>86.313333333333333</v>
      </c>
      <c r="AB535" s="9">
        <v>87.958452788150339</v>
      </c>
      <c r="AC535" s="9">
        <v>20.602807875143331</v>
      </c>
      <c r="AD535" s="3">
        <v>22.098319760430414</v>
      </c>
      <c r="AE535" s="3">
        <v>57.298872364426245</v>
      </c>
    </row>
    <row r="536" spans="1:31" ht="13" x14ac:dyDescent="0.3">
      <c r="A536" s="13">
        <v>2016</v>
      </c>
      <c r="B536" s="13" t="s">
        <v>630</v>
      </c>
      <c r="C536" s="14" t="s">
        <v>317</v>
      </c>
      <c r="D536" s="2" t="str">
        <f t="shared" si="16"/>
        <v>M2</v>
      </c>
      <c r="E536" s="2" t="str">
        <f t="shared" si="17"/>
        <v>K11b_M2_13</v>
      </c>
      <c r="F536" s="21" t="s">
        <v>472</v>
      </c>
      <c r="G536" s="15">
        <v>2013</v>
      </c>
      <c r="H536" s="2" t="s">
        <v>846</v>
      </c>
      <c r="I536" s="16">
        <v>2.36</v>
      </c>
      <c r="J536" s="17">
        <v>0.14899999999999999</v>
      </c>
      <c r="K536" s="18">
        <v>0.87</v>
      </c>
      <c r="L536" s="31">
        <v>1</v>
      </c>
      <c r="M536" s="18">
        <v>0.19</v>
      </c>
      <c r="N536" s="18">
        <v>0.54500000000000004</v>
      </c>
      <c r="O536" s="31">
        <v>0.2</v>
      </c>
      <c r="P536" s="19">
        <v>14.34</v>
      </c>
      <c r="Q536" s="19">
        <v>47.96</v>
      </c>
      <c r="R536" s="18">
        <v>6.68</v>
      </c>
      <c r="S536" s="20">
        <v>376.69</v>
      </c>
      <c r="T536" s="18">
        <v>17.47</v>
      </c>
      <c r="U536" s="4">
        <v>9.4754509999999996</v>
      </c>
      <c r="V536" s="8">
        <v>84.129463185481441</v>
      </c>
      <c r="W536" s="8">
        <v>84.845530626546534</v>
      </c>
      <c r="X536" s="8">
        <v>102.35294117647058</v>
      </c>
      <c r="Y536" s="8">
        <v>100</v>
      </c>
      <c r="Z536" s="8">
        <v>90.833333333333343</v>
      </c>
      <c r="AA536" s="8">
        <v>95.6</v>
      </c>
      <c r="AB536" s="9">
        <v>87.801580337893753</v>
      </c>
      <c r="AC536" s="9">
        <v>17.825124890322147</v>
      </c>
      <c r="AD536" s="3">
        <v>25.341957742173165</v>
      </c>
      <c r="AE536" s="3">
        <v>56.832917367504685</v>
      </c>
    </row>
    <row r="537" spans="1:31" ht="13" x14ac:dyDescent="0.3">
      <c r="A537" s="13">
        <v>2016</v>
      </c>
      <c r="B537" s="13" t="s">
        <v>630</v>
      </c>
      <c r="C537" s="14" t="s">
        <v>318</v>
      </c>
      <c r="D537" s="2" t="str">
        <f t="shared" si="16"/>
        <v>M1</v>
      </c>
      <c r="E537" s="2" t="str">
        <f t="shared" si="17"/>
        <v>K11c_M1_13</v>
      </c>
      <c r="F537" s="21" t="s">
        <v>473</v>
      </c>
      <c r="G537" s="15">
        <v>2013</v>
      </c>
      <c r="H537" s="2" t="s">
        <v>845</v>
      </c>
      <c r="I537" s="16">
        <v>2.5299999999999998</v>
      </c>
      <c r="J537" s="17">
        <v>0.157</v>
      </c>
      <c r="K537" s="18">
        <v>0.9</v>
      </c>
      <c r="L537" s="31">
        <v>1.1100000000000001</v>
      </c>
      <c r="M537" s="18">
        <v>0.17</v>
      </c>
      <c r="N537" s="18">
        <v>0.53100000000000003</v>
      </c>
      <c r="O537" s="31">
        <v>0.20899999999999999</v>
      </c>
      <c r="P537" s="19">
        <v>17.146999999999998</v>
      </c>
      <c r="Q537" s="19">
        <v>53.38</v>
      </c>
      <c r="R537" s="18">
        <v>5.63</v>
      </c>
      <c r="S537" s="20">
        <v>290.68</v>
      </c>
      <c r="T537" s="18">
        <v>17.39</v>
      </c>
      <c r="U537" s="4">
        <v>7.9210479999999999</v>
      </c>
      <c r="V537" s="8">
        <v>90.189636381045773</v>
      </c>
      <c r="W537" s="8">
        <v>89.400995358173191</v>
      </c>
      <c r="X537" s="8">
        <v>105.88235294117648</v>
      </c>
      <c r="Y537" s="8">
        <v>89.473684210526315</v>
      </c>
      <c r="Z537" s="8">
        <v>88.500000000000014</v>
      </c>
      <c r="AA537" s="8">
        <v>114.31333333333333</v>
      </c>
      <c r="AB537" s="9">
        <v>92.410419263101446</v>
      </c>
      <c r="AC537" s="9">
        <v>15.15337231946458</v>
      </c>
      <c r="AD537" s="3">
        <v>24.908341501800816</v>
      </c>
      <c r="AE537" s="3">
        <v>59.9382861787346</v>
      </c>
    </row>
    <row r="538" spans="1:31" ht="13" x14ac:dyDescent="0.3">
      <c r="A538" s="13">
        <v>2016</v>
      </c>
      <c r="B538" s="13" t="s">
        <v>630</v>
      </c>
      <c r="C538" s="14" t="s">
        <v>319</v>
      </c>
      <c r="D538" s="2" t="str">
        <f t="shared" si="16"/>
        <v>M2</v>
      </c>
      <c r="E538" s="2" t="str">
        <f t="shared" si="17"/>
        <v>K11c_M2_13</v>
      </c>
      <c r="F538" s="21" t="s">
        <v>473</v>
      </c>
      <c r="G538" s="15">
        <v>2013</v>
      </c>
      <c r="H538" s="2" t="s">
        <v>845</v>
      </c>
      <c r="I538" s="16">
        <v>2.42</v>
      </c>
      <c r="J538" s="17">
        <v>0.15</v>
      </c>
      <c r="K538" s="18">
        <v>0.82</v>
      </c>
      <c r="L538" s="31">
        <v>1.08</v>
      </c>
      <c r="M538" s="18">
        <v>0.2</v>
      </c>
      <c r="N538" s="18">
        <v>0.51200000000000001</v>
      </c>
      <c r="O538" s="31">
        <v>0.19900000000000001</v>
      </c>
      <c r="P538" s="19">
        <v>12.385999999999999</v>
      </c>
      <c r="Q538" s="19">
        <v>47.34</v>
      </c>
      <c r="R538" s="18">
        <v>6.7</v>
      </c>
      <c r="S538" s="20">
        <v>303.16000000000003</v>
      </c>
      <c r="T538" s="18">
        <v>18.25</v>
      </c>
      <c r="U538" s="4">
        <v>7.9210479999999999</v>
      </c>
      <c r="V538" s="8">
        <v>86.268347842739431</v>
      </c>
      <c r="W538" s="8">
        <v>85.414963717999854</v>
      </c>
      <c r="X538" s="8">
        <v>96.470588235294116</v>
      </c>
      <c r="Y538" s="8">
        <v>105.26315789473684</v>
      </c>
      <c r="Z538" s="8">
        <v>85.333333333333343</v>
      </c>
      <c r="AA538" s="8">
        <v>82.573333333333338</v>
      </c>
      <c r="AB538" s="9">
        <v>91.338547156436064</v>
      </c>
      <c r="AC538" s="9">
        <v>18.036705304371921</v>
      </c>
      <c r="AD538" s="3">
        <v>22.9605874634222</v>
      </c>
      <c r="AE538" s="3">
        <v>59.002707232205886</v>
      </c>
    </row>
    <row r="539" spans="1:31" ht="13" x14ac:dyDescent="0.3">
      <c r="A539" s="13">
        <v>2016</v>
      </c>
      <c r="B539" s="13" t="s">
        <v>630</v>
      </c>
      <c r="C539" s="14" t="s">
        <v>320</v>
      </c>
      <c r="D539" s="2" t="str">
        <f t="shared" si="16"/>
        <v>M1</v>
      </c>
      <c r="E539" s="2" t="str">
        <f t="shared" si="17"/>
        <v>L11a_M1_13</v>
      </c>
      <c r="F539" s="21" t="s">
        <v>474</v>
      </c>
      <c r="G539" s="15">
        <v>2013</v>
      </c>
      <c r="H539" s="2" t="s">
        <v>844</v>
      </c>
      <c r="I539" s="16">
        <v>2.33</v>
      </c>
      <c r="J539" s="17">
        <v>0.14899999999999999</v>
      </c>
      <c r="K539" s="18">
        <v>0.77</v>
      </c>
      <c r="L539" s="31">
        <v>1.1599999999999999</v>
      </c>
      <c r="M539" s="18">
        <v>0.17</v>
      </c>
      <c r="N539" s="18">
        <v>0.56999999999999995</v>
      </c>
      <c r="O539" s="31">
        <v>0.20200000000000001</v>
      </c>
      <c r="P539" s="19">
        <v>18.132000000000001</v>
      </c>
      <c r="Q539" s="19">
        <v>50.09</v>
      </c>
      <c r="R539" s="18">
        <v>4.84</v>
      </c>
      <c r="S539" s="20">
        <v>388.49</v>
      </c>
      <c r="T539" s="18">
        <v>15.74</v>
      </c>
      <c r="U539" s="4">
        <v>6.3042480000000003</v>
      </c>
      <c r="V539" s="8">
        <v>83.060020856852432</v>
      </c>
      <c r="W539" s="8">
        <v>84.845530626546534</v>
      </c>
      <c r="X539" s="8">
        <v>90.588235294117652</v>
      </c>
      <c r="Y539" s="8">
        <v>89.473684210526315</v>
      </c>
      <c r="Z539" s="8">
        <v>95</v>
      </c>
      <c r="AA539" s="8">
        <v>120.88000000000001</v>
      </c>
      <c r="AB539" s="9">
        <v>91.580621058998148</v>
      </c>
      <c r="AC539" s="9">
        <v>15.290674742088465</v>
      </c>
      <c r="AD539" s="3">
        <v>21.503560907792171</v>
      </c>
      <c r="AE539" s="3">
        <v>63.205764350119352</v>
      </c>
    </row>
    <row r="540" spans="1:31" ht="13" x14ac:dyDescent="0.3">
      <c r="A540" s="13">
        <v>2016</v>
      </c>
      <c r="B540" s="13" t="s">
        <v>630</v>
      </c>
      <c r="C540" s="14" t="s">
        <v>321</v>
      </c>
      <c r="D540" s="2" t="str">
        <f t="shared" si="16"/>
        <v>M1</v>
      </c>
      <c r="E540" s="2" t="str">
        <f t="shared" si="17"/>
        <v>I12b_M1_13</v>
      </c>
      <c r="F540" s="21" t="s">
        <v>475</v>
      </c>
      <c r="G540" s="15">
        <v>2013</v>
      </c>
      <c r="H540" s="2" t="s">
        <v>838</v>
      </c>
      <c r="I540" s="16">
        <v>2.59</v>
      </c>
      <c r="J540" s="17">
        <v>0.16</v>
      </c>
      <c r="K540" s="18">
        <v>0.81</v>
      </c>
      <c r="L540" s="31">
        <v>1.1399999999999999</v>
      </c>
      <c r="M540" s="18">
        <v>0.15</v>
      </c>
      <c r="N540" s="18">
        <v>0.48399999999999999</v>
      </c>
      <c r="O540" s="31">
        <v>0.20399999999999999</v>
      </c>
      <c r="P540" s="19">
        <v>15.053000000000001</v>
      </c>
      <c r="Q540" s="19">
        <v>53.75</v>
      </c>
      <c r="R540" s="18">
        <v>6.44</v>
      </c>
      <c r="S540" s="20">
        <v>602.64</v>
      </c>
      <c r="T540" s="18">
        <v>17.670000000000002</v>
      </c>
      <c r="U540" s="4">
        <v>15.647999</v>
      </c>
      <c r="V540" s="8">
        <v>92.328521038303776</v>
      </c>
      <c r="W540" s="8">
        <v>91.109294632533192</v>
      </c>
      <c r="X540" s="8">
        <v>95.294117647058826</v>
      </c>
      <c r="Y540" s="8">
        <v>78.94736842105263</v>
      </c>
      <c r="Z540" s="8">
        <v>80.666666666666657</v>
      </c>
      <c r="AA540" s="8">
        <v>100.35333333333334</v>
      </c>
      <c r="AB540" s="9">
        <v>89.958188511805346</v>
      </c>
      <c r="AC540" s="9">
        <v>13.735101428042192</v>
      </c>
      <c r="AD540" s="3">
        <v>23.028601258740007</v>
      </c>
      <c r="AE540" s="3">
        <v>63.236297313217818</v>
      </c>
    </row>
    <row r="541" spans="1:31" ht="13" x14ac:dyDescent="0.3">
      <c r="A541" s="13">
        <v>2016</v>
      </c>
      <c r="B541" s="13" t="s">
        <v>630</v>
      </c>
      <c r="C541" s="14" t="s">
        <v>322</v>
      </c>
      <c r="D541" s="2" t="str">
        <f t="shared" si="16"/>
        <v>M2</v>
      </c>
      <c r="E541" s="2" t="str">
        <f t="shared" si="17"/>
        <v>I12b_M2_13</v>
      </c>
      <c r="F541" s="21" t="s">
        <v>475</v>
      </c>
      <c r="G541" s="15">
        <v>2013</v>
      </c>
      <c r="H541" s="2" t="s">
        <v>838</v>
      </c>
      <c r="I541" s="16">
        <v>2.63</v>
      </c>
      <c r="J541" s="17">
        <v>0.16</v>
      </c>
      <c r="K541" s="18">
        <v>0.8</v>
      </c>
      <c r="L541" s="31">
        <v>0.87</v>
      </c>
      <c r="M541" s="18">
        <v>0.19</v>
      </c>
      <c r="N541" s="18">
        <v>0.46700000000000003</v>
      </c>
      <c r="O541" s="31">
        <v>0.19400000000000001</v>
      </c>
      <c r="P541" s="19">
        <v>10.893000000000001</v>
      </c>
      <c r="Q541" s="19">
        <v>48.9</v>
      </c>
      <c r="R541" s="18">
        <v>4.7</v>
      </c>
      <c r="S541" s="20">
        <v>247.84</v>
      </c>
      <c r="T541" s="18">
        <v>12.43</v>
      </c>
      <c r="U541" s="4">
        <v>15.647999</v>
      </c>
      <c r="V541" s="8">
        <v>93.75444414314245</v>
      </c>
      <c r="W541" s="8">
        <v>91.109294632533192</v>
      </c>
      <c r="X541" s="8">
        <v>94.117647058823536</v>
      </c>
      <c r="Y541" s="8">
        <v>100</v>
      </c>
      <c r="Z541" s="8">
        <v>77.833333333333343</v>
      </c>
      <c r="AA541" s="8">
        <v>72.62</v>
      </c>
      <c r="AB541" s="9">
        <v>79.524273059866701</v>
      </c>
      <c r="AC541" s="9">
        <v>19.680458240874525</v>
      </c>
      <c r="AD541" s="3">
        <v>25.728443994531347</v>
      </c>
      <c r="AE541" s="3">
        <v>54.59109776459411</v>
      </c>
    </row>
    <row r="542" spans="1:31" ht="13" x14ac:dyDescent="0.3">
      <c r="A542" s="13">
        <v>2016</v>
      </c>
      <c r="B542" s="13" t="s">
        <v>630</v>
      </c>
      <c r="C542" s="14" t="s">
        <v>323</v>
      </c>
      <c r="D542" s="2" t="str">
        <f t="shared" si="16"/>
        <v>M1</v>
      </c>
      <c r="E542" s="2" t="str">
        <f t="shared" si="17"/>
        <v>I12c_M1_13</v>
      </c>
      <c r="F542" s="21" t="s">
        <v>476</v>
      </c>
      <c r="G542" s="15">
        <v>2013</v>
      </c>
      <c r="H542" s="2" t="s">
        <v>835</v>
      </c>
      <c r="I542" s="16">
        <v>2.56</v>
      </c>
      <c r="J542" s="17">
        <v>0.16</v>
      </c>
      <c r="K542" s="18">
        <v>0.72</v>
      </c>
      <c r="L542" s="31">
        <v>0.95</v>
      </c>
      <c r="M542" s="18">
        <v>0.21</v>
      </c>
      <c r="N542" s="18">
        <v>0.41499999999999998</v>
      </c>
      <c r="O542" s="31">
        <v>0.20100000000000001</v>
      </c>
      <c r="P542" s="19">
        <v>13.612</v>
      </c>
      <c r="Q542" s="19">
        <v>48.55</v>
      </c>
      <c r="R542" s="18">
        <v>4.5999999999999996</v>
      </c>
      <c r="S542" s="20">
        <v>374.83</v>
      </c>
      <c r="T542" s="18">
        <v>16.66</v>
      </c>
      <c r="U542" s="4">
        <v>16.196366000000001</v>
      </c>
      <c r="V542" s="8">
        <v>91.259078709674782</v>
      </c>
      <c r="W542" s="8">
        <v>91.109294632533192</v>
      </c>
      <c r="X542" s="8">
        <v>84.705882352941174</v>
      </c>
      <c r="Y542" s="8">
        <v>110.52631578947367</v>
      </c>
      <c r="Z542" s="8">
        <v>69.166666666666671</v>
      </c>
      <c r="AA542" s="8">
        <v>90.74666666666667</v>
      </c>
      <c r="AB542" s="9">
        <v>83.117699680294081</v>
      </c>
      <c r="AC542" s="9">
        <v>20.811677747859211</v>
      </c>
      <c r="AD542" s="3">
        <v>22.154513805686005</v>
      </c>
      <c r="AE542" s="3">
        <v>57.033808446454771</v>
      </c>
    </row>
    <row r="543" spans="1:31" ht="13" x14ac:dyDescent="0.3">
      <c r="A543" s="13">
        <v>2016</v>
      </c>
      <c r="B543" s="13" t="s">
        <v>630</v>
      </c>
      <c r="C543" s="14" t="s">
        <v>324</v>
      </c>
      <c r="D543" s="2" t="str">
        <f t="shared" si="16"/>
        <v>M2</v>
      </c>
      <c r="E543" s="2" t="str">
        <f t="shared" si="17"/>
        <v>I12c_M2_13</v>
      </c>
      <c r="F543" s="21" t="s">
        <v>476</v>
      </c>
      <c r="G543" s="15">
        <v>2013</v>
      </c>
      <c r="H543" s="2" t="s">
        <v>835</v>
      </c>
      <c r="I543" s="16">
        <v>2.5499999999999998</v>
      </c>
      <c r="J543" s="17">
        <v>0.16300000000000001</v>
      </c>
      <c r="K543" s="18">
        <v>0.74</v>
      </c>
      <c r="L543" s="31">
        <v>0.94</v>
      </c>
      <c r="M543" s="18">
        <v>0.2</v>
      </c>
      <c r="N543" s="18">
        <v>0.41899999999999998</v>
      </c>
      <c r="O543" s="31">
        <v>0.215</v>
      </c>
      <c r="P543" s="19">
        <v>10.561999999999999</v>
      </c>
      <c r="Q543" s="19">
        <v>49.18</v>
      </c>
      <c r="R543" s="18">
        <v>5.83</v>
      </c>
      <c r="S543" s="20">
        <v>315.01</v>
      </c>
      <c r="T543" s="18">
        <v>15.26</v>
      </c>
      <c r="U543" s="4">
        <v>16.196366000000001</v>
      </c>
      <c r="V543" s="8">
        <v>90.902597933465103</v>
      </c>
      <c r="W543" s="8">
        <v>92.817593906893194</v>
      </c>
      <c r="X543" s="8">
        <v>87.058823529411768</v>
      </c>
      <c r="Y543" s="8">
        <v>105.26315789473684</v>
      </c>
      <c r="Z543" s="8">
        <v>69.833333333333343</v>
      </c>
      <c r="AA543" s="8">
        <v>70.413333333333327</v>
      </c>
      <c r="AB543" s="9">
        <v>82.306483406697694</v>
      </c>
      <c r="AC543" s="9">
        <v>20.01599861641099</v>
      </c>
      <c r="AD543" s="3">
        <v>22.99433825708309</v>
      </c>
      <c r="AE543" s="3">
        <v>56.989663126505896</v>
      </c>
    </row>
    <row r="544" spans="1:31" ht="13" x14ac:dyDescent="0.3">
      <c r="A544" s="13">
        <v>2016</v>
      </c>
      <c r="B544" s="13" t="s">
        <v>630</v>
      </c>
      <c r="C544" s="14" t="s">
        <v>325</v>
      </c>
      <c r="D544" s="2" t="str">
        <f t="shared" si="16"/>
        <v>M1</v>
      </c>
      <c r="E544" s="2" t="str">
        <f t="shared" si="17"/>
        <v>J12a_M1_13</v>
      </c>
      <c r="F544" s="21" t="s">
        <v>477</v>
      </c>
      <c r="G544" s="15">
        <v>2013</v>
      </c>
      <c r="H544" s="2" t="s">
        <v>833</v>
      </c>
      <c r="I544" s="16">
        <v>2.66</v>
      </c>
      <c r="J544" s="17">
        <v>0.16900000000000001</v>
      </c>
      <c r="K544" s="18">
        <v>0.94</v>
      </c>
      <c r="L544" s="31">
        <v>0.87</v>
      </c>
      <c r="M544" s="18">
        <v>0.22</v>
      </c>
      <c r="N544" s="18">
        <v>0.49299999999999999</v>
      </c>
      <c r="O544" s="31">
        <v>0.21299999999999999</v>
      </c>
      <c r="P544" s="19">
        <v>11.345000000000001</v>
      </c>
      <c r="Q544" s="19">
        <v>51.41</v>
      </c>
      <c r="R544" s="18">
        <v>5.85</v>
      </c>
      <c r="S544" s="20">
        <v>272.26</v>
      </c>
      <c r="T544" s="18">
        <v>16.12</v>
      </c>
      <c r="U544" s="4">
        <v>16.906942000000001</v>
      </c>
      <c r="V544" s="8">
        <v>94.823886471771459</v>
      </c>
      <c r="W544" s="8">
        <v>96.234192455613183</v>
      </c>
      <c r="X544" s="8">
        <v>110.58823529411765</v>
      </c>
      <c r="Y544" s="8">
        <v>115.78947368421053</v>
      </c>
      <c r="Z544" s="8">
        <v>82.166666666666671</v>
      </c>
      <c r="AA544" s="8">
        <v>75.63333333333334</v>
      </c>
      <c r="AB544" s="9">
        <v>85.576005406698414</v>
      </c>
      <c r="AC544" s="9">
        <v>21.176392788804772</v>
      </c>
      <c r="AD544" s="3">
        <v>28.093062537633639</v>
      </c>
      <c r="AE544" s="3">
        <v>50.730544673561575</v>
      </c>
    </row>
    <row r="545" spans="1:31" ht="13" x14ac:dyDescent="0.3">
      <c r="A545" s="13">
        <v>2016</v>
      </c>
      <c r="B545" s="13" t="s">
        <v>630</v>
      </c>
      <c r="C545" s="14" t="s">
        <v>326</v>
      </c>
      <c r="D545" s="2" t="str">
        <f t="shared" si="16"/>
        <v>M2</v>
      </c>
      <c r="E545" s="2" t="str">
        <f t="shared" si="17"/>
        <v>J12a_M2_13</v>
      </c>
      <c r="F545" s="21" t="s">
        <v>477</v>
      </c>
      <c r="G545" s="15">
        <v>2013</v>
      </c>
      <c r="H545" s="2" t="s">
        <v>833</v>
      </c>
      <c r="I545" s="16">
        <v>2.69</v>
      </c>
      <c r="J545" s="17">
        <v>0.17</v>
      </c>
      <c r="K545" s="18">
        <v>0.94</v>
      </c>
      <c r="L545" s="31">
        <v>0.89</v>
      </c>
      <c r="M545" s="18">
        <v>0.2</v>
      </c>
      <c r="N545" s="18">
        <v>0.49399999999999999</v>
      </c>
      <c r="O545" s="31">
        <v>0.221</v>
      </c>
      <c r="P545" s="19">
        <v>11.565</v>
      </c>
      <c r="Q545" s="19">
        <v>56.16</v>
      </c>
      <c r="R545" s="18">
        <v>6.11</v>
      </c>
      <c r="S545" s="20">
        <v>263.45999999999998</v>
      </c>
      <c r="T545" s="18">
        <v>16.41</v>
      </c>
      <c r="U545" s="4">
        <v>16.906942000000001</v>
      </c>
      <c r="V545" s="8">
        <v>95.89332880040044</v>
      </c>
      <c r="W545" s="8">
        <v>96.803625547066517</v>
      </c>
      <c r="X545" s="8">
        <v>110.58823529411765</v>
      </c>
      <c r="Y545" s="8">
        <v>105.26315789473684</v>
      </c>
      <c r="Z545" s="8">
        <v>82.333333333333343</v>
      </c>
      <c r="AA545" s="8">
        <v>77.100000000000009</v>
      </c>
      <c r="AB545" s="9">
        <v>84.926562940724253</v>
      </c>
      <c r="AC545" s="9">
        <v>19.398482653065503</v>
      </c>
      <c r="AD545" s="3">
        <v>28.307893176946592</v>
      </c>
      <c r="AE545" s="3">
        <v>52.293624169987915</v>
      </c>
    </row>
    <row r="546" spans="1:31" ht="13" x14ac:dyDescent="0.3">
      <c r="A546" s="13">
        <v>2016</v>
      </c>
      <c r="B546" s="13" t="s">
        <v>630</v>
      </c>
      <c r="C546" s="14" t="s">
        <v>327</v>
      </c>
      <c r="D546" s="2" t="str">
        <f t="shared" si="16"/>
        <v>M1</v>
      </c>
      <c r="E546" s="2" t="str">
        <f t="shared" si="17"/>
        <v>J12b_M1_13</v>
      </c>
      <c r="F546" s="21" t="s">
        <v>478</v>
      </c>
      <c r="G546" s="15">
        <v>2013</v>
      </c>
      <c r="H546" s="2" t="s">
        <v>841</v>
      </c>
      <c r="I546" s="16">
        <v>2.41</v>
      </c>
      <c r="J546" s="17">
        <v>0.158</v>
      </c>
      <c r="K546" s="18">
        <v>0.79</v>
      </c>
      <c r="L546" s="31">
        <v>0.87</v>
      </c>
      <c r="M546" s="18">
        <v>0.21</v>
      </c>
      <c r="N546" s="18">
        <v>0.64800000000000002</v>
      </c>
      <c r="O546" s="31">
        <v>0.222</v>
      </c>
      <c r="P546" s="19">
        <v>11.278</v>
      </c>
      <c r="Q546" s="19">
        <v>52.14</v>
      </c>
      <c r="R546" s="18">
        <v>7.58</v>
      </c>
      <c r="S546" s="20">
        <v>314.19</v>
      </c>
      <c r="T546" s="18">
        <v>20.68</v>
      </c>
      <c r="U546" s="4">
        <v>15.20524</v>
      </c>
      <c r="V546" s="8">
        <v>85.91186706652978</v>
      </c>
      <c r="W546" s="8">
        <v>89.970428449626525</v>
      </c>
      <c r="X546" s="8">
        <v>92.941176470588232</v>
      </c>
      <c r="Y546" s="8">
        <v>110.52631578947367</v>
      </c>
      <c r="Z546" s="8">
        <v>108</v>
      </c>
      <c r="AA546" s="8">
        <v>75.186666666666667</v>
      </c>
      <c r="AB546" s="9">
        <v>80.915965042153488</v>
      </c>
      <c r="AC546" s="9">
        <v>21.377966387578336</v>
      </c>
      <c r="AD546" s="3">
        <v>24.969860484314797</v>
      </c>
      <c r="AE546" s="3">
        <v>53.652173128106853</v>
      </c>
    </row>
    <row r="547" spans="1:31" ht="13" x14ac:dyDescent="0.3">
      <c r="A547" s="13">
        <v>2016</v>
      </c>
      <c r="B547" s="13" t="s">
        <v>630</v>
      </c>
      <c r="C547" s="14" t="s">
        <v>328</v>
      </c>
      <c r="D547" s="2" t="str">
        <f t="shared" si="16"/>
        <v>M2</v>
      </c>
      <c r="E547" s="2" t="str">
        <f t="shared" si="17"/>
        <v>J12b_M2_13</v>
      </c>
      <c r="F547" s="21" t="s">
        <v>478</v>
      </c>
      <c r="G547" s="15">
        <v>2013</v>
      </c>
      <c r="H547" s="2" t="s">
        <v>841</v>
      </c>
      <c r="I547" s="16">
        <v>2.39</v>
      </c>
      <c r="J547" s="17">
        <v>0.155</v>
      </c>
      <c r="K547" s="18">
        <v>1.25</v>
      </c>
      <c r="L547" s="31">
        <v>0.83</v>
      </c>
      <c r="M547" s="18">
        <v>0.18</v>
      </c>
      <c r="N547" s="18">
        <v>0.59499999999999997</v>
      </c>
      <c r="O547" s="31">
        <v>0.19600000000000001</v>
      </c>
      <c r="P547" s="19">
        <v>10.885999999999999</v>
      </c>
      <c r="Q547" s="19">
        <v>55.83</v>
      </c>
      <c r="R547" s="18">
        <v>7.38</v>
      </c>
      <c r="S547" s="20">
        <v>229.41</v>
      </c>
      <c r="T547" s="18">
        <v>18.260000000000002</v>
      </c>
      <c r="U547" s="4">
        <v>15.20524</v>
      </c>
      <c r="V547" s="8">
        <v>85.19890551411045</v>
      </c>
      <c r="W547" s="8">
        <v>88.262129175266523</v>
      </c>
      <c r="X547" s="8">
        <v>147.05882352941177</v>
      </c>
      <c r="Y547" s="8">
        <v>94.73684210526315</v>
      </c>
      <c r="Z547" s="8">
        <v>99.166666666666671</v>
      </c>
      <c r="AA547" s="8">
        <v>72.573333333333323</v>
      </c>
      <c r="AB547" s="9">
        <v>88.213493253489318</v>
      </c>
      <c r="AC547" s="9">
        <v>16.808106759024135</v>
      </c>
      <c r="AD547" s="3">
        <v>36.240838316026043</v>
      </c>
      <c r="AE547" s="3">
        <v>46.951054924949823</v>
      </c>
    </row>
    <row r="548" spans="1:31" ht="13" x14ac:dyDescent="0.3">
      <c r="A548" s="13">
        <v>2016</v>
      </c>
      <c r="B548" s="13" t="s">
        <v>630</v>
      </c>
      <c r="C548" s="14" t="s">
        <v>329</v>
      </c>
      <c r="D548" s="2" t="str">
        <f t="shared" si="16"/>
        <v>M1</v>
      </c>
      <c r="E548" s="2" t="str">
        <f t="shared" si="17"/>
        <v>J12c_M1_13</v>
      </c>
      <c r="F548" s="21" t="s">
        <v>479</v>
      </c>
      <c r="G548" s="15">
        <v>2013</v>
      </c>
      <c r="H548" s="2" t="s">
        <v>827</v>
      </c>
      <c r="I548" s="16">
        <v>2.48</v>
      </c>
      <c r="J548" s="17">
        <v>0.157</v>
      </c>
      <c r="K548" s="18">
        <v>0.92</v>
      </c>
      <c r="L548" s="31">
        <v>0.93</v>
      </c>
      <c r="M548" s="18">
        <v>0.18</v>
      </c>
      <c r="N548" s="18">
        <v>0.52900000000000003</v>
      </c>
      <c r="O548" s="31">
        <v>0.19400000000000001</v>
      </c>
      <c r="P548" s="19">
        <v>12.683</v>
      </c>
      <c r="Q548" s="19">
        <v>53.92</v>
      </c>
      <c r="R548" s="18">
        <v>5.89</v>
      </c>
      <c r="S548" s="20">
        <v>275.13</v>
      </c>
      <c r="T548" s="18">
        <v>15.39</v>
      </c>
      <c r="U548" s="4">
        <v>13.854222</v>
      </c>
      <c r="V548" s="8">
        <v>88.407232499997448</v>
      </c>
      <c r="W548" s="8">
        <v>89.400995358173191</v>
      </c>
      <c r="X548" s="8">
        <v>108.23529411764707</v>
      </c>
      <c r="Y548" s="8">
        <v>94.73684210526315</v>
      </c>
      <c r="Z548" s="8">
        <v>88.166666666666671</v>
      </c>
      <c r="AA548" s="8">
        <v>84.553333333333342</v>
      </c>
      <c r="AB548" s="9">
        <v>84.763615515359433</v>
      </c>
      <c r="AC548" s="9">
        <v>17.492196423858694</v>
      </c>
      <c r="AD548" s="3">
        <v>27.758858115770529</v>
      </c>
      <c r="AE548" s="3">
        <v>54.748945460370777</v>
      </c>
    </row>
    <row r="549" spans="1:31" ht="13" x14ac:dyDescent="0.3">
      <c r="A549" s="13">
        <v>2016</v>
      </c>
      <c r="B549" s="13" t="s">
        <v>630</v>
      </c>
      <c r="C549" s="14" t="s">
        <v>330</v>
      </c>
      <c r="D549" s="2" t="str">
        <f t="shared" si="16"/>
        <v>M2</v>
      </c>
      <c r="E549" s="2" t="str">
        <f t="shared" si="17"/>
        <v>J12c_M2_13</v>
      </c>
      <c r="F549" s="21" t="s">
        <v>479</v>
      </c>
      <c r="G549" s="15">
        <v>2013</v>
      </c>
      <c r="H549" s="2" t="s">
        <v>827</v>
      </c>
      <c r="I549" s="16">
        <v>2.4700000000000002</v>
      </c>
      <c r="J549" s="17">
        <v>0.154</v>
      </c>
      <c r="K549" s="18">
        <v>0.99</v>
      </c>
      <c r="L549" s="31">
        <v>0.89</v>
      </c>
      <c r="M549" s="18">
        <v>0.16</v>
      </c>
      <c r="N549" s="18">
        <v>0.433</v>
      </c>
      <c r="O549" s="31">
        <v>0.19900000000000001</v>
      </c>
      <c r="P549" s="19">
        <v>13.048999999999999</v>
      </c>
      <c r="Q549" s="19">
        <v>57.87</v>
      </c>
      <c r="R549" s="18">
        <v>6.19</v>
      </c>
      <c r="S549" s="20">
        <v>314.14999999999998</v>
      </c>
      <c r="T549" s="18">
        <v>15</v>
      </c>
      <c r="U549" s="4">
        <v>13.854222</v>
      </c>
      <c r="V549" s="8">
        <v>88.050751723787783</v>
      </c>
      <c r="W549" s="8">
        <v>87.692696083813189</v>
      </c>
      <c r="X549" s="8">
        <v>116.47058823529413</v>
      </c>
      <c r="Y549" s="8">
        <v>84.210526315789465</v>
      </c>
      <c r="Z549" s="8">
        <v>72.166666666666671</v>
      </c>
      <c r="AA549" s="8">
        <v>86.993333333333339</v>
      </c>
      <c r="AB549" s="9">
        <v>82.910442403260646</v>
      </c>
      <c r="AC549" s="9">
        <v>15.896154069252205</v>
      </c>
      <c r="AD549" s="3">
        <v>30.53860570599657</v>
      </c>
      <c r="AE549" s="3">
        <v>53.565240224751228</v>
      </c>
    </row>
    <row r="550" spans="1:31" ht="13" x14ac:dyDescent="0.3">
      <c r="A550" s="13">
        <v>2016</v>
      </c>
      <c r="B550" s="13" t="s">
        <v>630</v>
      </c>
      <c r="C550" s="14" t="s">
        <v>331</v>
      </c>
      <c r="D550" s="2" t="str">
        <f t="shared" si="16"/>
        <v>M1</v>
      </c>
      <c r="E550" s="2" t="str">
        <f t="shared" si="17"/>
        <v>K12a_M1_13</v>
      </c>
      <c r="F550" s="21" t="s">
        <v>480</v>
      </c>
      <c r="G550" s="15">
        <v>2013</v>
      </c>
      <c r="H550" s="2" t="s">
        <v>828</v>
      </c>
      <c r="I550" s="16">
        <v>2.38</v>
      </c>
      <c r="J550" s="17">
        <v>0.14599999999999999</v>
      </c>
      <c r="K550" s="18">
        <v>0.95</v>
      </c>
      <c r="L550" s="31">
        <v>0.97</v>
      </c>
      <c r="M550" s="18">
        <v>0.2</v>
      </c>
      <c r="N550" s="18">
        <v>0.59299999999999997</v>
      </c>
      <c r="O550" s="31">
        <v>0.19400000000000001</v>
      </c>
      <c r="P550" s="19">
        <v>13.138</v>
      </c>
      <c r="Q550" s="19">
        <v>47.04</v>
      </c>
      <c r="R550" s="18">
        <v>6.73</v>
      </c>
      <c r="S550" s="20">
        <v>326.19</v>
      </c>
      <c r="T550" s="18">
        <v>16.45</v>
      </c>
      <c r="U550" s="4">
        <v>10.842069</v>
      </c>
      <c r="V550" s="8">
        <v>84.842424737900771</v>
      </c>
      <c r="W550" s="8">
        <v>83.137231352186532</v>
      </c>
      <c r="X550" s="8">
        <v>111.76470588235294</v>
      </c>
      <c r="Y550" s="8">
        <v>105.26315789473684</v>
      </c>
      <c r="Z550" s="8">
        <v>98.833333333333329</v>
      </c>
      <c r="AA550" s="8">
        <v>87.586666666666673</v>
      </c>
      <c r="AB550" s="9">
        <v>89.174333384491462</v>
      </c>
      <c r="AC550" s="9">
        <v>18.474446575191632</v>
      </c>
      <c r="AD550" s="3">
        <v>27.246265006609349</v>
      </c>
      <c r="AE550" s="3">
        <v>54.279288418199009</v>
      </c>
    </row>
    <row r="551" spans="1:31" ht="13" x14ac:dyDescent="0.3">
      <c r="A551" s="13">
        <v>2016</v>
      </c>
      <c r="B551" s="13" t="s">
        <v>630</v>
      </c>
      <c r="C551" s="14" t="s">
        <v>332</v>
      </c>
      <c r="D551" s="2" t="str">
        <f t="shared" si="16"/>
        <v>M1</v>
      </c>
      <c r="E551" s="2" t="str">
        <f t="shared" si="17"/>
        <v>G13c_M1_13</v>
      </c>
      <c r="F551" s="21" t="s">
        <v>481</v>
      </c>
      <c r="G551" s="15">
        <v>2013</v>
      </c>
      <c r="H551" s="2" t="s">
        <v>831</v>
      </c>
      <c r="I551" s="16">
        <v>2.57</v>
      </c>
      <c r="J551" s="17">
        <v>0.16</v>
      </c>
      <c r="K551" s="18">
        <v>0.86</v>
      </c>
      <c r="L551" s="31">
        <v>0.9</v>
      </c>
      <c r="M551" s="18">
        <v>0.19</v>
      </c>
      <c r="N551" s="18">
        <v>0.57299999999999995</v>
      </c>
      <c r="O551" s="31">
        <v>0.193</v>
      </c>
      <c r="P551" s="19">
        <v>15.164</v>
      </c>
      <c r="Q551" s="19">
        <v>55.42</v>
      </c>
      <c r="R551" s="18">
        <v>6.21</v>
      </c>
      <c r="S551" s="20">
        <v>412.33</v>
      </c>
      <c r="T551" s="18">
        <v>14.86</v>
      </c>
      <c r="U551" s="4">
        <v>10.324975</v>
      </c>
      <c r="V551" s="8">
        <v>91.615559485884447</v>
      </c>
      <c r="W551" s="8">
        <v>91.109294632533192</v>
      </c>
      <c r="X551" s="8">
        <v>101.17647058823529</v>
      </c>
      <c r="Y551" s="8">
        <v>100</v>
      </c>
      <c r="Z551" s="8">
        <v>95.5</v>
      </c>
      <c r="AA551" s="8">
        <v>101.09333333333332</v>
      </c>
      <c r="AB551" s="9">
        <v>82.555805902110592</v>
      </c>
      <c r="AC551" s="9">
        <v>18.957771873081519</v>
      </c>
      <c r="AD551" s="3">
        <v>26.642444671385153</v>
      </c>
      <c r="AE551" s="3">
        <v>54.399783455533324</v>
      </c>
    </row>
    <row r="552" spans="1:31" ht="13" x14ac:dyDescent="0.3">
      <c r="A552" s="13">
        <v>2016</v>
      </c>
      <c r="B552" s="13" t="s">
        <v>630</v>
      </c>
      <c r="C552" s="14" t="s">
        <v>333</v>
      </c>
      <c r="D552" s="2" t="str">
        <f t="shared" si="16"/>
        <v>M2</v>
      </c>
      <c r="E552" s="2" t="str">
        <f t="shared" si="17"/>
        <v>G13c_M2_13</v>
      </c>
      <c r="F552" s="21" t="s">
        <v>481</v>
      </c>
      <c r="G552" s="15">
        <v>2013</v>
      </c>
      <c r="H552" s="2" t="s">
        <v>831</v>
      </c>
      <c r="I552" s="16">
        <v>2.58</v>
      </c>
      <c r="J552" s="17">
        <v>0.16</v>
      </c>
      <c r="K552" s="18">
        <v>0.85</v>
      </c>
      <c r="L552" s="31">
        <v>0.98</v>
      </c>
      <c r="M552" s="18">
        <v>0.18</v>
      </c>
      <c r="N552" s="18">
        <v>0.51500000000000001</v>
      </c>
      <c r="O552" s="31">
        <v>0.21199999999999999</v>
      </c>
      <c r="P552" s="19">
        <v>20.443000000000001</v>
      </c>
      <c r="Q552" s="19">
        <v>56.92</v>
      </c>
      <c r="R552" s="18">
        <v>5.43</v>
      </c>
      <c r="S552" s="20">
        <v>630.05999999999995</v>
      </c>
      <c r="T552" s="18">
        <v>13.59</v>
      </c>
      <c r="U552" s="4">
        <v>10.324975</v>
      </c>
      <c r="V552" s="8">
        <v>91.972040262094112</v>
      </c>
      <c r="W552" s="8">
        <v>91.109294632533192</v>
      </c>
      <c r="X552" s="8">
        <v>100</v>
      </c>
      <c r="Y552" s="8">
        <v>94.73684210526315</v>
      </c>
      <c r="Z552" s="8">
        <v>85.833333333333343</v>
      </c>
      <c r="AA552" s="8">
        <v>136.28666666666666</v>
      </c>
      <c r="AB552" s="9">
        <v>85.468344165476083</v>
      </c>
      <c r="AC552" s="9">
        <v>17.347964637298112</v>
      </c>
      <c r="AD552" s="3">
        <v>25.435300808792167</v>
      </c>
      <c r="AE552" s="3">
        <v>57.216734553909717</v>
      </c>
    </row>
    <row r="553" spans="1:31" ht="13" x14ac:dyDescent="0.3">
      <c r="A553" s="13">
        <v>2016</v>
      </c>
      <c r="B553" s="13" t="s">
        <v>630</v>
      </c>
      <c r="C553" s="14" t="s">
        <v>334</v>
      </c>
      <c r="D553" s="2" t="str">
        <f t="shared" si="16"/>
        <v>M1</v>
      </c>
      <c r="E553" s="2" t="str">
        <f t="shared" si="17"/>
        <v>H13a_M1_13</v>
      </c>
      <c r="F553" s="21" t="s">
        <v>482</v>
      </c>
      <c r="G553" s="15">
        <v>2013</v>
      </c>
      <c r="H553" s="2" t="s">
        <v>821</v>
      </c>
      <c r="I553" s="16">
        <v>2.63</v>
      </c>
      <c r="J553" s="17">
        <v>0.16200000000000001</v>
      </c>
      <c r="K553" s="18">
        <v>0.84</v>
      </c>
      <c r="L553" s="31">
        <v>1.05</v>
      </c>
      <c r="M553" s="18">
        <v>0.16</v>
      </c>
      <c r="N553" s="18">
        <v>0.46</v>
      </c>
      <c r="O553" s="31">
        <v>0.217</v>
      </c>
      <c r="P553" s="19">
        <v>23.452000000000002</v>
      </c>
      <c r="Q553" s="19">
        <v>54.41</v>
      </c>
      <c r="R553" s="18">
        <v>6.07</v>
      </c>
      <c r="S553" s="20">
        <v>559.21</v>
      </c>
      <c r="T553" s="18">
        <v>15.68</v>
      </c>
      <c r="U553" s="4">
        <v>12.597113</v>
      </c>
      <c r="V553" s="8">
        <v>93.75444414314245</v>
      </c>
      <c r="W553" s="8">
        <v>92.24816081543986</v>
      </c>
      <c r="X553" s="8">
        <v>98.82352941176471</v>
      </c>
      <c r="Y553" s="8">
        <v>84.210526315789465</v>
      </c>
      <c r="Z553" s="8">
        <v>76.666666666666671</v>
      </c>
      <c r="AA553" s="8">
        <v>156.34666666666669</v>
      </c>
      <c r="AB553" s="9">
        <v>87.058157203838533</v>
      </c>
      <c r="AC553" s="9">
        <v>15.138813050065128</v>
      </c>
      <c r="AD553" s="3">
        <v>24.677039635445038</v>
      </c>
      <c r="AE553" s="3">
        <v>60.184147314489834</v>
      </c>
    </row>
    <row r="554" spans="1:31" ht="13" x14ac:dyDescent="0.3">
      <c r="A554" s="13">
        <v>2016</v>
      </c>
      <c r="B554" s="13" t="s">
        <v>630</v>
      </c>
      <c r="C554" s="14" t="s">
        <v>335</v>
      </c>
      <c r="D554" s="2" t="str">
        <f t="shared" si="16"/>
        <v>M2</v>
      </c>
      <c r="E554" s="2" t="str">
        <f t="shared" si="17"/>
        <v>H13a_M2_13</v>
      </c>
      <c r="F554" s="21" t="s">
        <v>482</v>
      </c>
      <c r="G554" s="15">
        <v>2013</v>
      </c>
      <c r="H554" s="2" t="s">
        <v>821</v>
      </c>
      <c r="I554" s="16">
        <v>2.5299999999999998</v>
      </c>
      <c r="J554" s="17">
        <v>0.154</v>
      </c>
      <c r="K554" s="18">
        <v>0.77</v>
      </c>
      <c r="L554" s="31">
        <v>1.07</v>
      </c>
      <c r="M554" s="18">
        <v>0.2</v>
      </c>
      <c r="N554" s="18">
        <v>0.49299999999999999</v>
      </c>
      <c r="O554" s="31">
        <v>0.22600000000000001</v>
      </c>
      <c r="P554" s="19">
        <v>19.532</v>
      </c>
      <c r="Q554" s="19">
        <v>53</v>
      </c>
      <c r="R554" s="18">
        <v>5.34</v>
      </c>
      <c r="S554" s="20">
        <v>751.07</v>
      </c>
      <c r="T554" s="18">
        <v>20.03</v>
      </c>
      <c r="U554" s="4">
        <v>12.597113</v>
      </c>
      <c r="V554" s="8">
        <v>90.189636381045773</v>
      </c>
      <c r="W554" s="8">
        <v>87.692696083813189</v>
      </c>
      <c r="X554" s="8">
        <v>90.588235294117652</v>
      </c>
      <c r="Y554" s="8">
        <v>105.26315789473684</v>
      </c>
      <c r="Z554" s="8">
        <v>82.166666666666671</v>
      </c>
      <c r="AA554" s="8">
        <v>130.21333333333334</v>
      </c>
      <c r="AB554" s="9">
        <v>89.560772781911467</v>
      </c>
      <c r="AC554" s="9">
        <v>18.394732501938048</v>
      </c>
      <c r="AD554" s="3">
        <v>21.988526915807736</v>
      </c>
      <c r="AE554" s="3">
        <v>59.616740582254202</v>
      </c>
    </row>
    <row r="555" spans="1:31" ht="13" x14ac:dyDescent="0.3">
      <c r="A555" s="13">
        <v>2016</v>
      </c>
      <c r="B555" s="13" t="s">
        <v>630</v>
      </c>
      <c r="C555" s="14" t="s">
        <v>336</v>
      </c>
      <c r="D555" s="2" t="str">
        <f t="shared" si="16"/>
        <v>M1</v>
      </c>
      <c r="E555" s="2" t="str">
        <f t="shared" si="17"/>
        <v>H13b_M1_13</v>
      </c>
      <c r="F555" s="21" t="s">
        <v>483</v>
      </c>
      <c r="G555" s="15">
        <v>2013</v>
      </c>
      <c r="H555" s="2" t="s">
        <v>830</v>
      </c>
      <c r="I555" s="16">
        <v>2.52</v>
      </c>
      <c r="J555" s="17">
        <v>0.159</v>
      </c>
      <c r="K555" s="18">
        <v>0.75</v>
      </c>
      <c r="L555" s="31">
        <v>0.98</v>
      </c>
      <c r="M555" s="18">
        <v>0.19</v>
      </c>
      <c r="N555" s="18">
        <v>0.59199999999999997</v>
      </c>
      <c r="O555" s="31">
        <v>0.2</v>
      </c>
      <c r="P555" s="19">
        <v>17.193999999999999</v>
      </c>
      <c r="Q555" s="19">
        <v>52.33</v>
      </c>
      <c r="R555" s="18">
        <v>6.16</v>
      </c>
      <c r="S555" s="20">
        <v>390.83</v>
      </c>
      <c r="T555" s="18">
        <v>14.51</v>
      </c>
      <c r="U555" s="4">
        <v>11.982735999999999</v>
      </c>
      <c r="V555" s="8">
        <v>89.833155604836108</v>
      </c>
      <c r="W555" s="8">
        <v>90.539861541079858</v>
      </c>
      <c r="X555" s="8">
        <v>88.235294117647058</v>
      </c>
      <c r="Y555" s="8">
        <v>100</v>
      </c>
      <c r="Z555" s="8">
        <v>98.666666666666671</v>
      </c>
      <c r="AA555" s="8">
        <v>114.62666666666665</v>
      </c>
      <c r="AB555" s="9">
        <v>83.734522637437891</v>
      </c>
      <c r="AC555" s="9">
        <v>18.690906519730508</v>
      </c>
      <c r="AD555" s="3">
        <v>22.907619311097896</v>
      </c>
      <c r="AE555" s="3">
        <v>58.4014741691716</v>
      </c>
    </row>
    <row r="556" spans="1:31" ht="13" x14ac:dyDescent="0.3">
      <c r="A556" s="13">
        <v>2016</v>
      </c>
      <c r="B556" s="13" t="s">
        <v>630</v>
      </c>
      <c r="C556" s="14" t="s">
        <v>338</v>
      </c>
      <c r="D556" s="2" t="str">
        <f t="shared" si="16"/>
        <v>M1</v>
      </c>
      <c r="E556" s="2" t="str">
        <f t="shared" si="17"/>
        <v>H13c_M1_13</v>
      </c>
      <c r="F556" s="21" t="s">
        <v>484</v>
      </c>
      <c r="G556" s="15">
        <v>2013</v>
      </c>
      <c r="H556" s="2" t="s">
        <v>829</v>
      </c>
      <c r="I556" s="16">
        <v>2.62</v>
      </c>
      <c r="J556" s="17">
        <v>0.159</v>
      </c>
      <c r="K556" s="18">
        <v>0.77</v>
      </c>
      <c r="L556" s="31">
        <v>0.95</v>
      </c>
      <c r="M556" s="18">
        <v>0.2</v>
      </c>
      <c r="N556" s="18">
        <v>0.47199999999999998</v>
      </c>
      <c r="O556" s="31">
        <v>0.22800000000000001</v>
      </c>
      <c r="P556" s="19">
        <v>21.094000000000001</v>
      </c>
      <c r="Q556" s="19">
        <v>64.39</v>
      </c>
      <c r="R556" s="18">
        <v>5.78</v>
      </c>
      <c r="S556" s="20">
        <v>631.88</v>
      </c>
      <c r="T556" s="18">
        <v>14.47</v>
      </c>
      <c r="U556" s="4">
        <v>12.893565000000001</v>
      </c>
      <c r="V556" s="8">
        <v>93.397963366932785</v>
      </c>
      <c r="W556" s="8">
        <v>90.539861541079858</v>
      </c>
      <c r="X556" s="8">
        <v>90.588235294117652</v>
      </c>
      <c r="Y556" s="8">
        <v>105.26315789473684</v>
      </c>
      <c r="Z556" s="8">
        <v>78.666666666666657</v>
      </c>
      <c r="AA556" s="8">
        <v>140.62666666666667</v>
      </c>
      <c r="AB556" s="9">
        <v>83.572748829815637</v>
      </c>
      <c r="AC556" s="9">
        <v>19.712723119170249</v>
      </c>
      <c r="AD556" s="3">
        <v>23.564014472299196</v>
      </c>
      <c r="AE556" s="3">
        <v>56.723262408530559</v>
      </c>
    </row>
    <row r="557" spans="1:31" ht="13" x14ac:dyDescent="0.3">
      <c r="A557" s="13">
        <v>2016</v>
      </c>
      <c r="B557" s="13" t="s">
        <v>630</v>
      </c>
      <c r="C557" s="14" t="s">
        <v>339</v>
      </c>
      <c r="D557" s="2" t="str">
        <f t="shared" si="16"/>
        <v>M1</v>
      </c>
      <c r="E557" s="2" t="str">
        <f t="shared" si="17"/>
        <v>I13a_M1_13</v>
      </c>
      <c r="F557" s="21" t="s">
        <v>485</v>
      </c>
      <c r="G557" s="15">
        <v>2013</v>
      </c>
      <c r="H557" s="2" t="s">
        <v>837</v>
      </c>
      <c r="I557" s="16">
        <v>2.59</v>
      </c>
      <c r="J557" s="17">
        <v>0.16500000000000001</v>
      </c>
      <c r="K557" s="18">
        <v>0.99</v>
      </c>
      <c r="L557" s="31">
        <v>1.03</v>
      </c>
      <c r="M557" s="18">
        <v>0.19</v>
      </c>
      <c r="N557" s="18">
        <v>0.51100000000000001</v>
      </c>
      <c r="O557" s="31">
        <v>0.20300000000000001</v>
      </c>
      <c r="P557" s="19">
        <v>16.451000000000001</v>
      </c>
      <c r="Q557" s="19">
        <v>52.99</v>
      </c>
      <c r="R557" s="18">
        <v>5.47</v>
      </c>
      <c r="S557" s="20">
        <v>371.88</v>
      </c>
      <c r="T557" s="18">
        <v>15.95</v>
      </c>
      <c r="U557" s="4">
        <v>11.897752000000001</v>
      </c>
      <c r="V557" s="8">
        <v>92.328521038303776</v>
      </c>
      <c r="W557" s="8">
        <v>93.956460089799847</v>
      </c>
      <c r="X557" s="8">
        <v>116.47058823529413</v>
      </c>
      <c r="Y557" s="8">
        <v>100</v>
      </c>
      <c r="Z557" s="8">
        <v>85.166666666666671</v>
      </c>
      <c r="AA557" s="8">
        <v>109.67333333333333</v>
      </c>
      <c r="AB557" s="9">
        <v>92.367640034357606</v>
      </c>
      <c r="AC557" s="9">
        <v>16.943965814309596</v>
      </c>
      <c r="AD557" s="3">
        <v>27.4118653299046</v>
      </c>
      <c r="AE557" s="3">
        <v>55.644168855785814</v>
      </c>
    </row>
    <row r="558" spans="1:31" ht="13" x14ac:dyDescent="0.3">
      <c r="A558" s="13">
        <v>2016</v>
      </c>
      <c r="B558" s="13" t="s">
        <v>630</v>
      </c>
      <c r="C558" s="14" t="s">
        <v>340</v>
      </c>
      <c r="D558" s="2" t="str">
        <f t="shared" si="16"/>
        <v>M1</v>
      </c>
      <c r="E558" s="2" t="str">
        <f t="shared" si="17"/>
        <v>I13b_M1_13</v>
      </c>
      <c r="F558" s="21" t="s">
        <v>486</v>
      </c>
      <c r="G558" s="15">
        <v>2013</v>
      </c>
      <c r="H558" s="2" t="s">
        <v>836</v>
      </c>
      <c r="I558" s="16">
        <v>2.67</v>
      </c>
      <c r="J558" s="17">
        <v>0.16500000000000001</v>
      </c>
      <c r="K558" s="18">
        <v>0.93</v>
      </c>
      <c r="L558" s="31">
        <v>0.95</v>
      </c>
      <c r="M558" s="18">
        <v>0.2</v>
      </c>
      <c r="N558" s="18">
        <v>0.49399999999999999</v>
      </c>
      <c r="O558" s="31">
        <v>0.186</v>
      </c>
      <c r="P558" s="19">
        <v>11.173</v>
      </c>
      <c r="Q558" s="19">
        <v>51.48</v>
      </c>
      <c r="R558" s="18">
        <v>6.03</v>
      </c>
      <c r="S558" s="20">
        <v>330.37</v>
      </c>
      <c r="T558" s="18">
        <v>15.08</v>
      </c>
      <c r="U558" s="4">
        <v>12.43106</v>
      </c>
      <c r="V558" s="8">
        <v>95.18036724798111</v>
      </c>
      <c r="W558" s="8">
        <v>93.956460089799847</v>
      </c>
      <c r="X558" s="8">
        <v>109.41176470588236</v>
      </c>
      <c r="Y558" s="8">
        <v>105.26315789473684</v>
      </c>
      <c r="Z558" s="8">
        <v>82.333333333333343</v>
      </c>
      <c r="AA558" s="8">
        <v>74.486666666666665</v>
      </c>
      <c r="AB558" s="9">
        <v>87.664820441068841</v>
      </c>
      <c r="AC558" s="9">
        <v>18.792560683992761</v>
      </c>
      <c r="AD558" s="3">
        <v>27.131939723070982</v>
      </c>
      <c r="AE558" s="3">
        <v>54.075499592936247</v>
      </c>
    </row>
    <row r="559" spans="1:31" ht="13" x14ac:dyDescent="0.3">
      <c r="A559" s="13">
        <v>2016</v>
      </c>
      <c r="B559" s="13" t="s">
        <v>630</v>
      </c>
      <c r="C559" s="14" t="s">
        <v>341</v>
      </c>
      <c r="D559" s="2" t="str">
        <f t="shared" si="16"/>
        <v>M1</v>
      </c>
      <c r="E559" s="2" t="str">
        <f t="shared" si="17"/>
        <v>I13c_M1_13</v>
      </c>
      <c r="F559" s="21" t="s">
        <v>487</v>
      </c>
      <c r="G559" s="15">
        <v>2013</v>
      </c>
      <c r="H559" s="2" t="s">
        <v>834</v>
      </c>
      <c r="I559" s="16">
        <v>2.62</v>
      </c>
      <c r="J559" s="17">
        <v>0.16400000000000001</v>
      </c>
      <c r="K559" s="18">
        <v>0.83</v>
      </c>
      <c r="L559" s="31">
        <v>1.02</v>
      </c>
      <c r="M559" s="18">
        <v>0.2</v>
      </c>
      <c r="N559" s="18">
        <v>0.47799999999999998</v>
      </c>
      <c r="O559" s="31">
        <v>0.218</v>
      </c>
      <c r="P559" s="19">
        <v>13.977</v>
      </c>
      <c r="Q559" s="19">
        <v>51.47</v>
      </c>
      <c r="R559" s="18">
        <v>6.23</v>
      </c>
      <c r="S559" s="20">
        <v>351.6</v>
      </c>
      <c r="T559" s="18">
        <v>16.09</v>
      </c>
      <c r="U559" s="4">
        <v>11.640427000000001</v>
      </c>
      <c r="V559" s="8">
        <v>93.397963366932785</v>
      </c>
      <c r="W559" s="8">
        <v>93.387026998346528</v>
      </c>
      <c r="X559" s="8">
        <v>97.647058823529406</v>
      </c>
      <c r="Y559" s="8">
        <v>105.26315789473684</v>
      </c>
      <c r="Z559" s="8">
        <v>79.666666666666657</v>
      </c>
      <c r="AA559" s="8">
        <v>93.18</v>
      </c>
      <c r="AB559" s="9">
        <v>88.600289656091491</v>
      </c>
      <c r="AC559" s="9">
        <v>18.594143025771125</v>
      </c>
      <c r="AD559" s="3">
        <v>23.958862398500639</v>
      </c>
      <c r="AE559" s="3">
        <v>57.446994575728226</v>
      </c>
    </row>
    <row r="560" spans="1:31" ht="13" x14ac:dyDescent="0.3">
      <c r="A560" s="13">
        <v>2016</v>
      </c>
      <c r="B560" s="13" t="s">
        <v>630</v>
      </c>
      <c r="C560" s="14" t="s">
        <v>342</v>
      </c>
      <c r="D560" s="2" t="str">
        <f t="shared" si="16"/>
        <v>M1</v>
      </c>
      <c r="E560" s="2" t="str">
        <f t="shared" si="17"/>
        <v>J13a_M1_13</v>
      </c>
      <c r="F560" s="21" t="s">
        <v>488</v>
      </c>
      <c r="G560" s="15">
        <v>2013</v>
      </c>
      <c r="H560" s="2" t="s">
        <v>832</v>
      </c>
      <c r="I560" s="16">
        <v>2.5099999999999998</v>
      </c>
      <c r="J560" s="17">
        <v>0.158</v>
      </c>
      <c r="K560" s="18">
        <v>0.89</v>
      </c>
      <c r="L560" s="31">
        <v>0.99</v>
      </c>
      <c r="M560" s="18">
        <v>0.16</v>
      </c>
      <c r="N560" s="18">
        <v>0.41299999999999998</v>
      </c>
      <c r="O560" s="31">
        <v>0.219</v>
      </c>
      <c r="P560" s="19">
        <v>13.775</v>
      </c>
      <c r="Q560" s="19">
        <v>49.41</v>
      </c>
      <c r="R560" s="18">
        <v>5.99</v>
      </c>
      <c r="S560" s="20">
        <v>311.3</v>
      </c>
      <c r="T560" s="18">
        <v>15.33</v>
      </c>
      <c r="U560" s="4">
        <v>11.165792</v>
      </c>
      <c r="V560" s="8">
        <v>89.476674828626429</v>
      </c>
      <c r="W560" s="8">
        <v>89.970428449626525</v>
      </c>
      <c r="X560" s="8">
        <v>104.70588235294119</v>
      </c>
      <c r="Y560" s="8">
        <v>84.210526315789465</v>
      </c>
      <c r="Z560" s="8">
        <v>68.833333333333329</v>
      </c>
      <c r="AA560" s="8">
        <v>91.833333333333329</v>
      </c>
      <c r="AB560" s="9">
        <v>85.342917606307239</v>
      </c>
      <c r="AC560" s="9">
        <v>15.44307604377811</v>
      </c>
      <c r="AD560" s="3">
        <v>26.671396966528928</v>
      </c>
      <c r="AE560" s="3">
        <v>57.885526989692984</v>
      </c>
    </row>
    <row r="561" spans="1:31" ht="13" x14ac:dyDescent="0.3">
      <c r="A561" s="13">
        <v>2016</v>
      </c>
      <c r="B561" s="13" t="s">
        <v>630</v>
      </c>
      <c r="C561" s="14" t="s">
        <v>344</v>
      </c>
      <c r="D561" s="2" t="str">
        <f t="shared" si="16"/>
        <v>M2</v>
      </c>
      <c r="E561" s="2" t="str">
        <f t="shared" si="17"/>
        <v>Z04c_M2_14</v>
      </c>
      <c r="F561" s="21" t="s">
        <v>409</v>
      </c>
      <c r="G561" s="15">
        <v>2014</v>
      </c>
      <c r="H561" s="2" t="s">
        <v>887</v>
      </c>
      <c r="I561" s="16">
        <v>2.35</v>
      </c>
      <c r="J561" s="17">
        <v>0.13900000000000001</v>
      </c>
      <c r="K561" s="18">
        <v>1.1000000000000001</v>
      </c>
      <c r="L561" s="31">
        <v>0.36</v>
      </c>
      <c r="M561" s="18">
        <v>0.22</v>
      </c>
      <c r="N561" s="18">
        <v>0.49</v>
      </c>
      <c r="O561" s="31">
        <v>0.19900000000000001</v>
      </c>
      <c r="P561" s="19">
        <v>16.687999999999999</v>
      </c>
      <c r="Q561" s="19">
        <v>61.9</v>
      </c>
      <c r="R561" s="18">
        <v>6.49</v>
      </c>
      <c r="S561" s="20">
        <v>177.95</v>
      </c>
      <c r="T561" s="18">
        <v>12.5</v>
      </c>
      <c r="U561" s="4">
        <v>0</v>
      </c>
      <c r="V561" s="8">
        <v>82.337547262641579</v>
      </c>
      <c r="W561" s="8">
        <v>78.092120571687687</v>
      </c>
      <c r="X561" s="8">
        <v>129.41176470588235</v>
      </c>
      <c r="Y561" s="8">
        <v>115.78947368421053</v>
      </c>
      <c r="Z561" s="8">
        <v>81.666666666666671</v>
      </c>
      <c r="AA561" s="8">
        <v>111.25333333333332</v>
      </c>
      <c r="AB561" s="9">
        <v>64.218975221544426</v>
      </c>
      <c r="AC561" s="9">
        <v>28.218935252974354</v>
      </c>
      <c r="AD561" s="3">
        <v>43.807912272520298</v>
      </c>
      <c r="AE561" s="3">
        <v>27.973152474505341</v>
      </c>
    </row>
    <row r="562" spans="1:31" ht="13" x14ac:dyDescent="0.3">
      <c r="A562" s="13">
        <v>2016</v>
      </c>
      <c r="B562" s="13" t="s">
        <v>630</v>
      </c>
      <c r="C562" s="14" t="s">
        <v>345</v>
      </c>
      <c r="D562" s="2" t="str">
        <f t="shared" si="16"/>
        <v>M1</v>
      </c>
      <c r="E562" s="2" t="str">
        <f t="shared" si="17"/>
        <v>A05a_M1_14</v>
      </c>
      <c r="F562" s="21" t="s">
        <v>118</v>
      </c>
      <c r="G562" s="15">
        <v>2014</v>
      </c>
      <c r="H562" s="2" t="s">
        <v>886</v>
      </c>
      <c r="I562" s="16">
        <v>2.44</v>
      </c>
      <c r="J562" s="17">
        <v>0.14199999999999999</v>
      </c>
      <c r="K562" s="18">
        <v>1.1499999999999999</v>
      </c>
      <c r="L562" s="31">
        <v>0.51</v>
      </c>
      <c r="M562" s="18">
        <v>0.21</v>
      </c>
      <c r="N562" s="18">
        <v>0.49299999999999999</v>
      </c>
      <c r="O562" s="31">
        <v>0.223</v>
      </c>
      <c r="P562" s="19">
        <v>31.975999999999999</v>
      </c>
      <c r="Q562" s="19">
        <v>55.55</v>
      </c>
      <c r="R562" s="18">
        <v>5.1100000000000003</v>
      </c>
      <c r="S562" s="20">
        <v>209.68</v>
      </c>
      <c r="T562" s="18">
        <v>10.77</v>
      </c>
      <c r="U562" s="4">
        <v>0</v>
      </c>
      <c r="V562" s="8">
        <v>85.490900136529973</v>
      </c>
      <c r="W562" s="8">
        <v>79.777562022875173</v>
      </c>
      <c r="X562" s="8">
        <v>135.29411764705881</v>
      </c>
      <c r="Y562" s="8">
        <v>110.52631578947367</v>
      </c>
      <c r="Z562" s="8">
        <v>82.166666666666671</v>
      </c>
      <c r="AA562" s="8">
        <v>213.17333333333335</v>
      </c>
      <c r="AB562" s="9">
        <v>72.159054311185741</v>
      </c>
      <c r="AC562" s="9">
        <v>23.972303925017943</v>
      </c>
      <c r="AD562" s="3">
        <v>40.759631603601939</v>
      </c>
      <c r="AE562" s="3">
        <v>35.268064471380129</v>
      </c>
    </row>
    <row r="563" spans="1:31" ht="13" x14ac:dyDescent="0.3">
      <c r="A563" s="13">
        <v>2016</v>
      </c>
      <c r="B563" s="13" t="s">
        <v>630</v>
      </c>
      <c r="C563" s="14" t="s">
        <v>347</v>
      </c>
      <c r="D563" s="2" t="str">
        <f t="shared" si="16"/>
        <v>M2</v>
      </c>
      <c r="E563" s="2" t="str">
        <f t="shared" si="17"/>
        <v>B05c_M2_14</v>
      </c>
      <c r="F563" s="21" t="s">
        <v>491</v>
      </c>
      <c r="G563" s="15">
        <v>2014</v>
      </c>
      <c r="H563" s="2" t="s">
        <v>864</v>
      </c>
      <c r="I563" s="16">
        <v>2.4500000000000002</v>
      </c>
      <c r="J563" s="17">
        <v>0.15</v>
      </c>
      <c r="K563" s="18">
        <v>0.93</v>
      </c>
      <c r="L563" s="31">
        <v>0.95</v>
      </c>
      <c r="M563" s="18">
        <v>0.19</v>
      </c>
      <c r="N563" s="18">
        <v>0.61499999999999999</v>
      </c>
      <c r="O563" s="31">
        <v>0.189</v>
      </c>
      <c r="P563" s="19">
        <v>14.586</v>
      </c>
      <c r="Q563" s="19">
        <v>74.900000000000006</v>
      </c>
      <c r="R563" s="18">
        <v>6.45</v>
      </c>
      <c r="S563" s="20">
        <v>687.89</v>
      </c>
      <c r="T563" s="18">
        <v>16.16</v>
      </c>
      <c r="U563" s="4">
        <v>3.720431</v>
      </c>
      <c r="V563" s="8">
        <v>85.841272678073139</v>
      </c>
      <c r="W563" s="8">
        <v>84.272072559375189</v>
      </c>
      <c r="X563" s="8">
        <v>109.41176470588236</v>
      </c>
      <c r="Y563" s="8">
        <v>100</v>
      </c>
      <c r="Z563" s="8">
        <v>102.50000000000001</v>
      </c>
      <c r="AA563" s="8">
        <v>97.240000000000009</v>
      </c>
      <c r="AB563" s="9">
        <v>86.841097212073777</v>
      </c>
      <c r="AC563" s="9">
        <v>18.022274998075595</v>
      </c>
      <c r="AD563" s="3">
        <v>27.389297238292247</v>
      </c>
      <c r="AE563" s="3">
        <v>54.588427763632161</v>
      </c>
    </row>
    <row r="564" spans="1:31" ht="13" x14ac:dyDescent="0.3">
      <c r="A564" s="13">
        <v>2016</v>
      </c>
      <c r="B564" s="13" t="s">
        <v>630</v>
      </c>
      <c r="C564" s="14" t="s">
        <v>348</v>
      </c>
      <c r="D564" s="2" t="str">
        <f t="shared" si="16"/>
        <v>M1</v>
      </c>
      <c r="E564" s="2" t="str">
        <f t="shared" si="17"/>
        <v>C05a_M1_14</v>
      </c>
      <c r="F564" s="21" t="s">
        <v>492</v>
      </c>
      <c r="G564" s="15">
        <v>2014</v>
      </c>
      <c r="H564" s="2" t="s">
        <v>866</v>
      </c>
      <c r="I564" s="16">
        <v>2.61</v>
      </c>
      <c r="J564" s="17">
        <v>0.159</v>
      </c>
      <c r="K564" s="18">
        <v>1.07</v>
      </c>
      <c r="L564" s="31">
        <v>0.91</v>
      </c>
      <c r="M564" s="18">
        <v>0.18</v>
      </c>
      <c r="N564" s="18">
        <v>0.47699999999999998</v>
      </c>
      <c r="O564" s="31">
        <v>0.20699999999999999</v>
      </c>
      <c r="P564" s="19">
        <v>21.12</v>
      </c>
      <c r="Q564" s="19">
        <v>64.2</v>
      </c>
      <c r="R564" s="18">
        <v>5.62</v>
      </c>
      <c r="S564" s="20">
        <v>537.19000000000005</v>
      </c>
      <c r="T564" s="18">
        <v>13.43</v>
      </c>
      <c r="U564" s="4">
        <v>2.4819249999999999</v>
      </c>
      <c r="V564" s="8">
        <v>91.44723334276361</v>
      </c>
      <c r="W564" s="8">
        <v>89.328396912937706</v>
      </c>
      <c r="X564" s="8">
        <v>125.88235294117649</v>
      </c>
      <c r="Y564" s="8">
        <v>94.73684210526315</v>
      </c>
      <c r="Z564" s="8">
        <v>79.5</v>
      </c>
      <c r="AA564" s="8">
        <v>140.80000000000001</v>
      </c>
      <c r="AB564" s="9">
        <v>87.601928658893357</v>
      </c>
      <c r="AC564" s="9">
        <v>16.925447132157171</v>
      </c>
      <c r="AD564" s="3">
        <v>31.238728780519359</v>
      </c>
      <c r="AE564" s="3">
        <v>51.835824087323459</v>
      </c>
    </row>
    <row r="565" spans="1:31" ht="13" x14ac:dyDescent="0.3">
      <c r="A565" s="13">
        <v>2016</v>
      </c>
      <c r="B565" s="13" t="s">
        <v>630</v>
      </c>
      <c r="C565" s="14" t="s">
        <v>349</v>
      </c>
      <c r="D565" s="2" t="str">
        <f t="shared" si="16"/>
        <v>M2</v>
      </c>
      <c r="E565" s="2" t="str">
        <f t="shared" si="17"/>
        <v>C05b_M2_14</v>
      </c>
      <c r="F565" s="21" t="s">
        <v>493</v>
      </c>
      <c r="G565" s="15">
        <v>2014</v>
      </c>
      <c r="H565" s="2" t="s">
        <v>889</v>
      </c>
      <c r="I565" s="16">
        <v>2.57</v>
      </c>
      <c r="J565" s="17">
        <v>0.157</v>
      </c>
      <c r="K565" s="18">
        <v>0.95</v>
      </c>
      <c r="L565" s="31">
        <v>1.08</v>
      </c>
      <c r="M565" s="18">
        <v>0.18</v>
      </c>
      <c r="N565" s="18">
        <v>0.52100000000000002</v>
      </c>
      <c r="O565" s="31">
        <v>0.21299999999999999</v>
      </c>
      <c r="P565" s="19">
        <v>15.481</v>
      </c>
      <c r="Q565" s="19">
        <v>60.44</v>
      </c>
      <c r="R565" s="18">
        <v>7.19</v>
      </c>
      <c r="S565" s="20">
        <v>713.48</v>
      </c>
      <c r="T565" s="18">
        <v>18.649999999999999</v>
      </c>
      <c r="U565" s="4">
        <v>2.2663899999999999</v>
      </c>
      <c r="V565" s="8">
        <v>90.045743176590989</v>
      </c>
      <c r="W565" s="8">
        <v>88.204769278812705</v>
      </c>
      <c r="X565" s="8">
        <v>111.76470588235294</v>
      </c>
      <c r="Y565" s="8">
        <v>94.73684210526315</v>
      </c>
      <c r="Z565" s="8">
        <v>86.833333333333343</v>
      </c>
      <c r="AA565" s="8">
        <v>103.20666666666666</v>
      </c>
      <c r="AB565" s="9">
        <v>93.015908882589173</v>
      </c>
      <c r="AC565" s="9">
        <v>15.940303438443717</v>
      </c>
      <c r="AD565" s="3">
        <v>26.120988854159048</v>
      </c>
      <c r="AE565" s="3">
        <v>57.938707707397242</v>
      </c>
    </row>
    <row r="566" spans="1:31" ht="13" x14ac:dyDescent="0.3">
      <c r="A566" s="13">
        <v>2016</v>
      </c>
      <c r="B566" s="13" t="s">
        <v>630</v>
      </c>
      <c r="C566" s="14" t="s">
        <v>350</v>
      </c>
      <c r="D566" s="2" t="str">
        <f t="shared" si="16"/>
        <v>M1</v>
      </c>
      <c r="E566" s="2" t="str">
        <f t="shared" si="17"/>
        <v>C05c_M1_14</v>
      </c>
      <c r="F566" s="21" t="s">
        <v>436</v>
      </c>
      <c r="G566" s="15">
        <v>2014</v>
      </c>
      <c r="H566" s="2" t="s">
        <v>865</v>
      </c>
      <c r="I566" s="16">
        <v>2.5099999999999998</v>
      </c>
      <c r="J566" s="17">
        <v>0.152</v>
      </c>
      <c r="K566" s="18">
        <v>0.98</v>
      </c>
      <c r="L566" s="31">
        <v>0.88</v>
      </c>
      <c r="M566" s="18">
        <v>0.21</v>
      </c>
      <c r="N566" s="18">
        <v>0.59799999999999998</v>
      </c>
      <c r="O566" s="31">
        <v>0.217</v>
      </c>
      <c r="P566" s="19">
        <v>14.292999999999999</v>
      </c>
      <c r="Q566" s="19">
        <v>56.86</v>
      </c>
      <c r="R566" s="18">
        <v>6.6</v>
      </c>
      <c r="S566" s="20">
        <v>659.27</v>
      </c>
      <c r="T566" s="18">
        <v>16.2</v>
      </c>
      <c r="U566" s="4">
        <v>2.3551470000000001</v>
      </c>
      <c r="V566" s="8">
        <v>87.94350792733205</v>
      </c>
      <c r="W566" s="8">
        <v>85.39570019350019</v>
      </c>
      <c r="X566" s="8">
        <v>115.29411764705881</v>
      </c>
      <c r="Y566" s="8">
        <v>110.52631578947367</v>
      </c>
      <c r="Z566" s="8">
        <v>99.666666666666671</v>
      </c>
      <c r="AA566" s="8">
        <v>95.286666666666662</v>
      </c>
      <c r="AB566" s="9">
        <v>86.274302076524648</v>
      </c>
      <c r="AC566" s="9">
        <v>20.050220508944655</v>
      </c>
      <c r="AD566" s="3">
        <v>29.051453347828076</v>
      </c>
      <c r="AE566" s="3">
        <v>50.898326143227244</v>
      </c>
    </row>
    <row r="567" spans="1:31" ht="13" x14ac:dyDescent="0.3">
      <c r="A567" s="13">
        <v>2016</v>
      </c>
      <c r="B567" s="13" t="s">
        <v>630</v>
      </c>
      <c r="C567" s="14" t="s">
        <v>351</v>
      </c>
      <c r="D567" s="2" t="str">
        <f t="shared" si="16"/>
        <v>M1</v>
      </c>
      <c r="E567" s="2" t="str">
        <f t="shared" si="17"/>
        <v>D05a_M1_14</v>
      </c>
      <c r="F567" s="21" t="s">
        <v>438</v>
      </c>
      <c r="G567" s="15">
        <v>2014</v>
      </c>
      <c r="H567" s="2" t="s">
        <v>890</v>
      </c>
      <c r="I567" s="16">
        <v>2.57</v>
      </c>
      <c r="J567" s="17">
        <v>0.159</v>
      </c>
      <c r="K567" s="18">
        <v>0.99</v>
      </c>
      <c r="L567" s="31">
        <v>0.8</v>
      </c>
      <c r="M567" s="18">
        <v>0.24</v>
      </c>
      <c r="N567" s="18">
        <v>0.58099999999999996</v>
      </c>
      <c r="O567" s="31">
        <v>0.22900000000000001</v>
      </c>
      <c r="P567" s="19">
        <v>15.859</v>
      </c>
      <c r="Q567" s="19">
        <v>54.21</v>
      </c>
      <c r="R567" s="18">
        <v>7</v>
      </c>
      <c r="S567" s="20">
        <v>562.19000000000005</v>
      </c>
      <c r="T567" s="18">
        <v>16</v>
      </c>
      <c r="U567" s="4">
        <v>1.8787990000000001</v>
      </c>
      <c r="V567" s="8">
        <v>90.045743176590989</v>
      </c>
      <c r="W567" s="8">
        <v>89.328396912937706</v>
      </c>
      <c r="X567" s="8">
        <v>116.47058823529413</v>
      </c>
      <c r="Y567" s="8">
        <v>126.31578947368421</v>
      </c>
      <c r="Z567" s="8">
        <v>96.833333333333329</v>
      </c>
      <c r="AA567" s="8">
        <v>105.72666666666666</v>
      </c>
      <c r="AB567" s="9">
        <v>85.009210271149271</v>
      </c>
      <c r="AC567" s="9">
        <v>23.255547761029817</v>
      </c>
      <c r="AD567" s="3">
        <v>29.784646879871374</v>
      </c>
      <c r="AE567" s="3">
        <v>46.959805359098809</v>
      </c>
    </row>
    <row r="568" spans="1:31" ht="13" x14ac:dyDescent="0.3">
      <c r="A568" s="13">
        <v>2016</v>
      </c>
      <c r="B568" s="13" t="s">
        <v>630</v>
      </c>
      <c r="C568" s="14" t="s">
        <v>352</v>
      </c>
      <c r="D568" s="2" t="str">
        <f t="shared" si="16"/>
        <v>M1</v>
      </c>
      <c r="E568" s="2" t="str">
        <f t="shared" si="17"/>
        <v>H05b_M1_14</v>
      </c>
      <c r="F568" s="21" t="s">
        <v>494</v>
      </c>
      <c r="G568" s="15">
        <v>2014</v>
      </c>
      <c r="H568" s="2" t="s">
        <v>871</v>
      </c>
      <c r="I568" s="16">
        <v>2.44</v>
      </c>
      <c r="J568" s="17">
        <v>0.14499999999999999</v>
      </c>
      <c r="K568" s="18">
        <v>1.1499999999999999</v>
      </c>
      <c r="L568" s="18">
        <v>0.46</v>
      </c>
      <c r="M568" s="18">
        <v>0.2</v>
      </c>
      <c r="N568" s="18">
        <v>0.46200000000000002</v>
      </c>
      <c r="O568" s="18">
        <v>0.186</v>
      </c>
      <c r="P568" s="19">
        <v>16.722000000000001</v>
      </c>
      <c r="Q568" s="19">
        <v>54.07</v>
      </c>
      <c r="R568" s="18">
        <v>5.64</v>
      </c>
      <c r="S568" s="20">
        <v>461.56</v>
      </c>
      <c r="T568" s="18">
        <v>15.22</v>
      </c>
      <c r="U568" s="4">
        <v>0</v>
      </c>
      <c r="V568" s="8">
        <v>85.490900136529973</v>
      </c>
      <c r="W568" s="8">
        <v>81.463003474062674</v>
      </c>
      <c r="X568" s="8">
        <v>135.29411764705881</v>
      </c>
      <c r="Y568" s="8">
        <v>105.26315789473684</v>
      </c>
      <c r="Z568" s="8">
        <v>77</v>
      </c>
      <c r="AA568" s="8">
        <v>111.48</v>
      </c>
      <c r="AB568" s="9">
        <v>68.840321102150767</v>
      </c>
      <c r="AC568" s="9">
        <v>23.931417396288762</v>
      </c>
      <c r="AD568" s="3">
        <v>42.724618704550814</v>
      </c>
      <c r="AE568" s="3">
        <v>33.343963899160421</v>
      </c>
    </row>
    <row r="569" spans="1:31" ht="13" x14ac:dyDescent="0.3">
      <c r="A569" s="13">
        <v>2016</v>
      </c>
      <c r="B569" s="13" t="s">
        <v>630</v>
      </c>
      <c r="C569" s="14" t="s">
        <v>353</v>
      </c>
      <c r="D569" s="2" t="str">
        <f t="shared" si="16"/>
        <v>M2</v>
      </c>
      <c r="E569" s="2" t="str">
        <f t="shared" si="17"/>
        <v>H05b_M2_14</v>
      </c>
      <c r="F569" s="21" t="s">
        <v>494</v>
      </c>
      <c r="G569" s="15">
        <v>2014</v>
      </c>
      <c r="H569" s="2" t="s">
        <v>871</v>
      </c>
      <c r="I569" s="16">
        <v>2.37</v>
      </c>
      <c r="J569" s="17">
        <v>0.14000000000000001</v>
      </c>
      <c r="K569" s="18">
        <v>0.72</v>
      </c>
      <c r="L569" s="31">
        <v>0.51</v>
      </c>
      <c r="M569" s="18">
        <v>0.2</v>
      </c>
      <c r="N569" s="18">
        <v>0.48499999999999999</v>
      </c>
      <c r="O569" s="31">
        <v>0.19700000000000001</v>
      </c>
      <c r="P569" s="19">
        <v>20.372</v>
      </c>
      <c r="Q569" s="19">
        <v>55.17</v>
      </c>
      <c r="R569" s="18">
        <v>5.22</v>
      </c>
      <c r="S569" s="20">
        <v>480.39</v>
      </c>
      <c r="T569" s="18">
        <v>13.29</v>
      </c>
      <c r="U569" s="4">
        <v>0</v>
      </c>
      <c r="V569" s="8">
        <v>83.038292345727882</v>
      </c>
      <c r="W569" s="8">
        <v>78.653934388750173</v>
      </c>
      <c r="X569" s="8">
        <v>84.705882352941174</v>
      </c>
      <c r="Y569" s="8">
        <v>105.26315789473684</v>
      </c>
      <c r="Z569" s="8">
        <v>80.833333333333329</v>
      </c>
      <c r="AA569" s="8">
        <v>135.81333333333333</v>
      </c>
      <c r="AB569" s="9">
        <v>60.337888626947723</v>
      </c>
      <c r="AC569" s="9">
        <v>27.303680912267509</v>
      </c>
      <c r="AD569" s="3">
        <v>30.518671882090509</v>
      </c>
      <c r="AE569" s="3">
        <v>42.177647205641982</v>
      </c>
    </row>
    <row r="570" spans="1:31" ht="13" x14ac:dyDescent="0.3">
      <c r="A570" s="13">
        <v>2016</v>
      </c>
      <c r="B570" s="13" t="s">
        <v>630</v>
      </c>
      <c r="C570" s="14" t="s">
        <v>354</v>
      </c>
      <c r="D570" s="2" t="str">
        <f t="shared" si="16"/>
        <v>M1</v>
      </c>
      <c r="E570" s="2" t="str">
        <f t="shared" si="17"/>
        <v>H05c_M1_14</v>
      </c>
      <c r="F570" s="21" t="s">
        <v>495</v>
      </c>
      <c r="G570" s="15">
        <v>2014</v>
      </c>
      <c r="H570" s="2" t="s">
        <v>895</v>
      </c>
      <c r="I570" s="16">
        <v>2.68</v>
      </c>
      <c r="J570" s="17">
        <v>0.158</v>
      </c>
      <c r="K570" s="18">
        <v>0.86</v>
      </c>
      <c r="L570" s="31">
        <v>0.78</v>
      </c>
      <c r="M570" s="18">
        <v>0.23</v>
      </c>
      <c r="N570" s="18">
        <v>0.53200000000000003</v>
      </c>
      <c r="O570" s="31">
        <v>0.20699999999999999</v>
      </c>
      <c r="P570" s="19">
        <v>24.367999999999999</v>
      </c>
      <c r="Q570" s="19">
        <v>68.28</v>
      </c>
      <c r="R570" s="18">
        <v>5.41</v>
      </c>
      <c r="S570" s="20">
        <v>620.30999999999995</v>
      </c>
      <c r="T570" s="18">
        <v>13.57</v>
      </c>
      <c r="U570" s="4">
        <v>2.310673</v>
      </c>
      <c r="V570" s="8">
        <v>93.899841133565715</v>
      </c>
      <c r="W570" s="8">
        <v>88.766583095875191</v>
      </c>
      <c r="X570" s="8">
        <v>101.17647058823529</v>
      </c>
      <c r="Y570" s="8">
        <v>121.05263157894737</v>
      </c>
      <c r="Z570" s="8">
        <v>88.666666666666671</v>
      </c>
      <c r="AA570" s="8">
        <v>162.45333333333332</v>
      </c>
      <c r="AB570" s="9">
        <v>79.862674865995018</v>
      </c>
      <c r="AC570" s="9">
        <v>23.722764481249861</v>
      </c>
      <c r="AD570" s="3">
        <v>27.540881829205055</v>
      </c>
      <c r="AE570" s="3">
        <v>48.736353689545084</v>
      </c>
    </row>
    <row r="571" spans="1:31" ht="13" x14ac:dyDescent="0.3">
      <c r="A571" s="13">
        <v>2016</v>
      </c>
      <c r="B571" s="13" t="s">
        <v>630</v>
      </c>
      <c r="C571" s="14" t="s">
        <v>355</v>
      </c>
      <c r="D571" s="2" t="str">
        <f t="shared" si="16"/>
        <v>M1</v>
      </c>
      <c r="E571" s="2" t="str">
        <f t="shared" si="17"/>
        <v>I05a_M1_14</v>
      </c>
      <c r="F571" s="21" t="s">
        <v>496</v>
      </c>
      <c r="G571" s="15">
        <v>2014</v>
      </c>
      <c r="H571" s="2" t="s">
        <v>869</v>
      </c>
      <c r="I571" s="16">
        <v>2.57</v>
      </c>
      <c r="J571" s="17">
        <v>0.158</v>
      </c>
      <c r="K571" s="18">
        <v>0.76</v>
      </c>
      <c r="L571" s="31">
        <v>0.89</v>
      </c>
      <c r="M571" s="18">
        <v>0.23</v>
      </c>
      <c r="N571" s="18">
        <v>0.438</v>
      </c>
      <c r="O571" s="31">
        <v>0.22700000000000001</v>
      </c>
      <c r="P571" s="19">
        <v>17.614000000000001</v>
      </c>
      <c r="Q571" s="19">
        <v>62.1</v>
      </c>
      <c r="R571" s="18">
        <v>6.74</v>
      </c>
      <c r="S571" s="20">
        <v>575.88</v>
      </c>
      <c r="T571" s="18">
        <v>14.17</v>
      </c>
      <c r="U571" s="4">
        <v>4.2841180000000003</v>
      </c>
      <c r="V571" s="8">
        <v>90.045743176590989</v>
      </c>
      <c r="W571" s="8">
        <v>88.766583095875191</v>
      </c>
      <c r="X571" s="8">
        <v>89.411764705882362</v>
      </c>
      <c r="Y571" s="8">
        <v>121.05263157894737</v>
      </c>
      <c r="Z571" s="8">
        <v>73</v>
      </c>
      <c r="AA571" s="8">
        <v>117.42666666666668</v>
      </c>
      <c r="AB571" s="9">
        <v>82.794152065049587</v>
      </c>
      <c r="AC571" s="9">
        <v>22.882816955479115</v>
      </c>
      <c r="AD571" s="3">
        <v>23.476706589350879</v>
      </c>
      <c r="AE571" s="3">
        <v>53.640476455170003</v>
      </c>
    </row>
    <row r="572" spans="1:31" ht="13" x14ac:dyDescent="0.3">
      <c r="A572" s="13">
        <v>2016</v>
      </c>
      <c r="B572" s="13" t="s">
        <v>630</v>
      </c>
      <c r="C572" s="14" t="s">
        <v>356</v>
      </c>
      <c r="D572" s="2" t="str">
        <f t="shared" si="16"/>
        <v>M1</v>
      </c>
      <c r="E572" s="2" t="str">
        <f t="shared" si="17"/>
        <v>I05b_M1_14</v>
      </c>
      <c r="F572" s="21" t="s">
        <v>497</v>
      </c>
      <c r="G572" s="15">
        <v>2014</v>
      </c>
      <c r="H572" s="2" t="s">
        <v>868</v>
      </c>
      <c r="I572" s="16">
        <v>2.72</v>
      </c>
      <c r="J572" s="17">
        <v>0.16300000000000001</v>
      </c>
      <c r="K572" s="18">
        <v>0.9</v>
      </c>
      <c r="L572" s="18">
        <v>0.84</v>
      </c>
      <c r="M572" s="18">
        <v>0.19</v>
      </c>
      <c r="N572" s="18">
        <v>0.55400000000000005</v>
      </c>
      <c r="O572" s="18">
        <v>0.2</v>
      </c>
      <c r="P572" s="19">
        <v>14.189</v>
      </c>
      <c r="Q572" s="19">
        <v>63.66</v>
      </c>
      <c r="R572" s="18">
        <v>7.3</v>
      </c>
      <c r="S572" s="20">
        <v>739.43</v>
      </c>
      <c r="T572" s="18">
        <v>19.420000000000002</v>
      </c>
      <c r="U572" s="4">
        <v>4.499295</v>
      </c>
      <c r="V572" s="8">
        <v>95.301331299738337</v>
      </c>
      <c r="W572" s="8">
        <v>91.575652181187706</v>
      </c>
      <c r="X572" s="8">
        <v>105.88235294117648</v>
      </c>
      <c r="Y572" s="8">
        <v>100</v>
      </c>
      <c r="Z572" s="8">
        <v>92.333333333333343</v>
      </c>
      <c r="AA572" s="8">
        <v>94.593333333333334</v>
      </c>
      <c r="AB572" s="9">
        <v>80.584811828875985</v>
      </c>
      <c r="AC572" s="9">
        <v>19.421452995560585</v>
      </c>
      <c r="AD572" s="3">
        <v>28.563574563130295</v>
      </c>
      <c r="AE572" s="3">
        <v>52.014972441309112</v>
      </c>
    </row>
    <row r="573" spans="1:31" ht="13" x14ac:dyDescent="0.3">
      <c r="A573" s="13">
        <v>2016</v>
      </c>
      <c r="B573" s="13" t="s">
        <v>630</v>
      </c>
      <c r="C573" s="14" t="s">
        <v>357</v>
      </c>
      <c r="D573" s="2" t="str">
        <f t="shared" si="16"/>
        <v>M1</v>
      </c>
      <c r="E573" s="2" t="str">
        <f t="shared" si="17"/>
        <v>I05c_M1_14</v>
      </c>
      <c r="F573" s="21" t="s">
        <v>498</v>
      </c>
      <c r="G573" s="15">
        <v>2014</v>
      </c>
      <c r="H573" s="2" t="s">
        <v>870</v>
      </c>
      <c r="I573" s="16">
        <v>2.77</v>
      </c>
      <c r="J573" s="17">
        <v>0.16500000000000001</v>
      </c>
      <c r="K573" s="18">
        <v>0.94</v>
      </c>
      <c r="L573" s="18">
        <v>0.83</v>
      </c>
      <c r="M573" s="18">
        <v>0.23</v>
      </c>
      <c r="N573" s="18">
        <v>0.63400000000000001</v>
      </c>
      <c r="O573" s="18">
        <v>0.20399999999999999</v>
      </c>
      <c r="P573" s="19">
        <v>13.670999999999999</v>
      </c>
      <c r="Q573" s="19">
        <v>55.44</v>
      </c>
      <c r="R573" s="18">
        <v>6.56</v>
      </c>
      <c r="S573" s="20">
        <v>424.25</v>
      </c>
      <c r="T573" s="18">
        <v>15.64</v>
      </c>
      <c r="U573" s="4">
        <v>4.8146180000000003</v>
      </c>
      <c r="V573" s="8">
        <v>97.05319400745411</v>
      </c>
      <c r="W573" s="8">
        <v>92.699279815312707</v>
      </c>
      <c r="X573" s="8">
        <v>110.58823529411765</v>
      </c>
      <c r="Y573" s="8">
        <v>121.05263157894737</v>
      </c>
      <c r="Z573" s="8">
        <v>105.66666666666666</v>
      </c>
      <c r="AA573" s="8">
        <v>91.14</v>
      </c>
      <c r="AB573" s="9">
        <v>84.40372065166153</v>
      </c>
      <c r="AC573" s="9">
        <v>22.446444446537999</v>
      </c>
      <c r="AD573" s="3">
        <v>28.48324757546014</v>
      </c>
      <c r="AE573" s="3">
        <v>49.070307978001864</v>
      </c>
    </row>
    <row r="574" spans="1:31" ht="13" x14ac:dyDescent="0.3">
      <c r="A574" s="13">
        <v>2016</v>
      </c>
      <c r="B574" s="13" t="s">
        <v>630</v>
      </c>
      <c r="C574" s="14" t="s">
        <v>358</v>
      </c>
      <c r="D574" s="2" t="str">
        <f t="shared" si="16"/>
        <v>M1</v>
      </c>
      <c r="E574" s="2" t="str">
        <f t="shared" si="17"/>
        <v>H06a_M1_14</v>
      </c>
      <c r="F574" s="21" t="s">
        <v>499</v>
      </c>
      <c r="G574" s="15">
        <v>2014</v>
      </c>
      <c r="H574" s="2" t="s">
        <v>867</v>
      </c>
      <c r="I574" s="16">
        <v>2.4700000000000002</v>
      </c>
      <c r="J574" s="17">
        <v>0.152</v>
      </c>
      <c r="K574" s="18">
        <v>1.1000000000000001</v>
      </c>
      <c r="L574" s="31">
        <v>0.57999999999999996</v>
      </c>
      <c r="M574" s="18">
        <v>0.22</v>
      </c>
      <c r="N574" s="18">
        <v>0.52500000000000002</v>
      </c>
      <c r="O574" s="31">
        <v>0.20599999999999999</v>
      </c>
      <c r="P574" s="19">
        <v>24.225999999999999</v>
      </c>
      <c r="Q574" s="19">
        <v>66.5</v>
      </c>
      <c r="R574" s="18">
        <v>5.78</v>
      </c>
      <c r="S574" s="20">
        <v>699.91</v>
      </c>
      <c r="T574" s="18">
        <v>15.45</v>
      </c>
      <c r="U574" s="4">
        <v>0</v>
      </c>
      <c r="V574" s="8">
        <v>86.542017761159457</v>
      </c>
      <c r="W574" s="8">
        <v>85.39570019350019</v>
      </c>
      <c r="X574" s="8">
        <v>129.41176470588235</v>
      </c>
      <c r="Y574" s="8">
        <v>115.78947368421053</v>
      </c>
      <c r="Z574" s="8">
        <v>87.500000000000014</v>
      </c>
      <c r="AA574" s="8">
        <v>161.50666666666666</v>
      </c>
      <c r="AB574" s="9">
        <v>75.197019133720062</v>
      </c>
      <c r="AC574" s="9">
        <v>24.099241228785605</v>
      </c>
      <c r="AD574" s="3">
        <v>37.412377048268198</v>
      </c>
      <c r="AE574" s="3">
        <v>38.488381722946201</v>
      </c>
    </row>
    <row r="575" spans="1:31" ht="13" x14ac:dyDescent="0.3">
      <c r="A575" s="13">
        <v>2016</v>
      </c>
      <c r="B575" s="13" t="s">
        <v>630</v>
      </c>
      <c r="C575" s="14" t="s">
        <v>359</v>
      </c>
      <c r="D575" s="2" t="str">
        <f t="shared" si="16"/>
        <v>M2</v>
      </c>
      <c r="E575" s="2" t="str">
        <f t="shared" si="17"/>
        <v>H06a_M2_14</v>
      </c>
      <c r="F575" s="21" t="s">
        <v>499</v>
      </c>
      <c r="G575" s="15">
        <v>2014</v>
      </c>
      <c r="H575" s="2" t="s">
        <v>867</v>
      </c>
      <c r="I575" s="16">
        <v>2.61</v>
      </c>
      <c r="J575" s="17">
        <v>0.161</v>
      </c>
      <c r="K575" s="18">
        <v>1</v>
      </c>
      <c r="L575" s="31">
        <v>0.63</v>
      </c>
      <c r="M575" s="18">
        <v>0.26</v>
      </c>
      <c r="N575" s="18">
        <v>0.56999999999999995</v>
      </c>
      <c r="O575" s="31">
        <v>0.218</v>
      </c>
      <c r="P575" s="19">
        <v>17.07</v>
      </c>
      <c r="Q575" s="19">
        <v>62.33</v>
      </c>
      <c r="R575" s="18">
        <v>7.21</v>
      </c>
      <c r="S575" s="20">
        <v>576.07000000000005</v>
      </c>
      <c r="T575" s="18">
        <v>16.489999999999998</v>
      </c>
      <c r="U575" s="4">
        <v>0</v>
      </c>
      <c r="V575" s="8">
        <v>91.44723334276361</v>
      </c>
      <c r="W575" s="8">
        <v>90.452024547062706</v>
      </c>
      <c r="X575" s="8">
        <v>117.64705882352942</v>
      </c>
      <c r="Y575" s="8">
        <v>136.84210526315789</v>
      </c>
      <c r="Z575" s="8">
        <v>95</v>
      </c>
      <c r="AA575" s="8">
        <v>113.80000000000001</v>
      </c>
      <c r="AB575" s="9">
        <v>78.429377272706972</v>
      </c>
      <c r="AC575" s="9">
        <v>27.307119728112944</v>
      </c>
      <c r="AD575" s="3">
        <v>32.609525231092974</v>
      </c>
      <c r="AE575" s="3">
        <v>40.083355040794082</v>
      </c>
    </row>
    <row r="576" spans="1:31" ht="13" x14ac:dyDescent="0.3">
      <c r="A576" s="13">
        <v>2016</v>
      </c>
      <c r="B576" s="13" t="s">
        <v>630</v>
      </c>
      <c r="C576" s="14" t="s">
        <v>360</v>
      </c>
      <c r="D576" s="2" t="str">
        <f t="shared" si="16"/>
        <v>M1</v>
      </c>
      <c r="E576" s="2" t="str">
        <f t="shared" si="17"/>
        <v>H06b_M1_14</v>
      </c>
      <c r="F576" s="21" t="s">
        <v>500</v>
      </c>
      <c r="G576" s="15">
        <v>2014</v>
      </c>
      <c r="H576" s="2" t="s">
        <v>880</v>
      </c>
      <c r="I576" s="16">
        <v>2.46</v>
      </c>
      <c r="J576" s="17">
        <v>0.14899999999999999</v>
      </c>
      <c r="K576" s="18">
        <v>1.1499999999999999</v>
      </c>
      <c r="L576" s="31">
        <v>0.6</v>
      </c>
      <c r="M576" s="18">
        <v>0.19</v>
      </c>
      <c r="N576" s="18">
        <v>0.53600000000000003</v>
      </c>
      <c r="O576" s="31">
        <v>0.20100000000000001</v>
      </c>
      <c r="P576" s="19">
        <v>13.829000000000001</v>
      </c>
      <c r="Q576" s="19">
        <v>60.85</v>
      </c>
      <c r="R576" s="18">
        <v>6.15</v>
      </c>
      <c r="S576" s="20">
        <v>641.16</v>
      </c>
      <c r="T576" s="18">
        <v>13.89</v>
      </c>
      <c r="U576" s="4">
        <v>0</v>
      </c>
      <c r="V576" s="8">
        <v>86.191645219616291</v>
      </c>
      <c r="W576" s="8">
        <v>83.710258742312675</v>
      </c>
      <c r="X576" s="8">
        <v>135.29411764705881</v>
      </c>
      <c r="Y576" s="8">
        <v>100</v>
      </c>
      <c r="Z576" s="8">
        <v>89.333333333333343</v>
      </c>
      <c r="AA576" s="8">
        <v>92.193333333333342</v>
      </c>
      <c r="AB576" s="9">
        <v>75.0026258172675</v>
      </c>
      <c r="AC576" s="9">
        <v>20.8669245647969</v>
      </c>
      <c r="AD576" s="3">
        <v>39.214313346228231</v>
      </c>
      <c r="AE576" s="3">
        <v>39.918762088974852</v>
      </c>
    </row>
    <row r="577" spans="1:31" ht="13" x14ac:dyDescent="0.3">
      <c r="A577" s="13">
        <v>2016</v>
      </c>
      <c r="B577" s="13" t="s">
        <v>630</v>
      </c>
      <c r="C577" s="14" t="s">
        <v>361</v>
      </c>
      <c r="D577" s="2" t="str">
        <f t="shared" si="16"/>
        <v>M2</v>
      </c>
      <c r="E577" s="2" t="str">
        <f t="shared" si="17"/>
        <v>H06b_M2_14</v>
      </c>
      <c r="F577" s="21" t="s">
        <v>500</v>
      </c>
      <c r="G577" s="15">
        <v>2014</v>
      </c>
      <c r="H577" s="2" t="s">
        <v>880</v>
      </c>
      <c r="I577" s="16">
        <v>2.79</v>
      </c>
      <c r="J577" s="17">
        <v>0.16700000000000001</v>
      </c>
      <c r="K577" s="18">
        <v>1.1100000000000001</v>
      </c>
      <c r="L577" s="18">
        <v>0.64</v>
      </c>
      <c r="M577" s="18">
        <v>0.18</v>
      </c>
      <c r="N577" s="18">
        <v>0.45300000000000001</v>
      </c>
      <c r="O577" s="18">
        <v>0.219</v>
      </c>
      <c r="P577" s="19">
        <v>13.352</v>
      </c>
      <c r="Q577" s="19">
        <v>58.59</v>
      </c>
      <c r="R577" s="18">
        <v>6.37</v>
      </c>
      <c r="S577" s="20">
        <v>642.28</v>
      </c>
      <c r="T577" s="18">
        <v>19</v>
      </c>
      <c r="U577" s="4">
        <v>0</v>
      </c>
      <c r="V577" s="8">
        <v>97.753939090540428</v>
      </c>
      <c r="W577" s="8">
        <v>93.822907449437722</v>
      </c>
      <c r="X577" s="8">
        <v>130.58823529411768</v>
      </c>
      <c r="Y577" s="8">
        <v>94.73684210526315</v>
      </c>
      <c r="Z577" s="8">
        <v>75.5</v>
      </c>
      <c r="AA577" s="8">
        <v>89.013333333333335</v>
      </c>
      <c r="AB577" s="9">
        <v>75.151892669491076</v>
      </c>
      <c r="AC577" s="9">
        <v>19.729400811125895</v>
      </c>
      <c r="AD577" s="3">
        <v>37.775158807934915</v>
      </c>
      <c r="AE577" s="3">
        <v>42.495440380939179</v>
      </c>
    </row>
    <row r="578" spans="1:31" ht="13" x14ac:dyDescent="0.3">
      <c r="A578" s="13">
        <v>2016</v>
      </c>
      <c r="B578" s="13" t="s">
        <v>630</v>
      </c>
      <c r="C578" s="14" t="s">
        <v>362</v>
      </c>
      <c r="D578" s="2" t="str">
        <f t="shared" si="16"/>
        <v>M1</v>
      </c>
      <c r="E578" s="2" t="str">
        <f t="shared" si="17"/>
        <v>H06c_M1_14</v>
      </c>
      <c r="F578" s="21" t="s">
        <v>247</v>
      </c>
      <c r="G578" s="15">
        <v>2014</v>
      </c>
      <c r="H578" s="2" t="s">
        <v>882</v>
      </c>
      <c r="I578" s="16">
        <v>2.61</v>
      </c>
      <c r="J578" s="17">
        <v>0.155</v>
      </c>
      <c r="K578" s="18">
        <v>0.99</v>
      </c>
      <c r="L578" s="31">
        <v>0.52</v>
      </c>
      <c r="M578" s="18">
        <v>0.23</v>
      </c>
      <c r="N578" s="18">
        <v>0.41499999999999998</v>
      </c>
      <c r="O578" s="31">
        <v>0.20300000000000001</v>
      </c>
      <c r="P578" s="19">
        <v>18.385000000000002</v>
      </c>
      <c r="Q578" s="19">
        <v>62.09</v>
      </c>
      <c r="R578" s="18">
        <v>6.62</v>
      </c>
      <c r="S578" s="20">
        <v>520.48</v>
      </c>
      <c r="T578" s="18">
        <v>14.49</v>
      </c>
      <c r="U578" s="4">
        <v>0</v>
      </c>
      <c r="V578" s="8">
        <v>91.44723334276361</v>
      </c>
      <c r="W578" s="8">
        <v>87.081141644687705</v>
      </c>
      <c r="X578" s="8">
        <v>116.47058823529413</v>
      </c>
      <c r="Y578" s="8">
        <v>121.05263157894737</v>
      </c>
      <c r="Z578" s="8">
        <v>69.166666666666671</v>
      </c>
      <c r="AA578" s="8">
        <v>122.56666666666666</v>
      </c>
      <c r="AB578" s="9">
        <v>70.213431153930657</v>
      </c>
      <c r="AC578" s="9">
        <v>26.982920440608211</v>
      </c>
      <c r="AD578" s="3">
        <v>36.061039431501591</v>
      </c>
      <c r="AE578" s="3">
        <v>36.956040127890198</v>
      </c>
    </row>
    <row r="579" spans="1:31" ht="13" x14ac:dyDescent="0.3">
      <c r="A579" s="13">
        <v>2016</v>
      </c>
      <c r="B579" s="13" t="s">
        <v>630</v>
      </c>
      <c r="C579" s="14" t="s">
        <v>363</v>
      </c>
      <c r="D579" s="2" t="str">
        <f t="shared" si="16"/>
        <v>M2</v>
      </c>
      <c r="E579" s="2" t="str">
        <f t="shared" si="17"/>
        <v>H06c_M2_14</v>
      </c>
      <c r="F579" s="21" t="s">
        <v>247</v>
      </c>
      <c r="G579" s="15">
        <v>2014</v>
      </c>
      <c r="H579" s="2" t="s">
        <v>882</v>
      </c>
      <c r="I579" s="16">
        <v>2.41</v>
      </c>
      <c r="J579" s="17">
        <v>0.151</v>
      </c>
      <c r="K579" s="18">
        <v>0.69</v>
      </c>
      <c r="L579" s="31">
        <v>0.95</v>
      </c>
      <c r="M579" s="18">
        <v>0.32</v>
      </c>
      <c r="N579" s="18">
        <v>0.54900000000000004</v>
      </c>
      <c r="O579" s="31">
        <v>0.20100000000000001</v>
      </c>
      <c r="P579" s="19">
        <v>14.651999999999999</v>
      </c>
      <c r="Q579" s="19">
        <v>52.68</v>
      </c>
      <c r="R579" s="18">
        <v>6.48</v>
      </c>
      <c r="S579" s="20">
        <v>566</v>
      </c>
      <c r="T579" s="18">
        <v>19.2</v>
      </c>
      <c r="U579" s="4">
        <v>0</v>
      </c>
      <c r="V579" s="8">
        <v>84.439782511900503</v>
      </c>
      <c r="W579" s="8">
        <v>84.83388637643769</v>
      </c>
      <c r="X579" s="8">
        <v>81.17647058823529</v>
      </c>
      <c r="Y579" s="8">
        <v>168.42105263157893</v>
      </c>
      <c r="Z579" s="8">
        <v>91.500000000000014</v>
      </c>
      <c r="AA579" s="8">
        <v>97.68</v>
      </c>
      <c r="AB579" s="9">
        <v>91.411391772129733</v>
      </c>
      <c r="AC579" s="9">
        <v>28.835731320610346</v>
      </c>
      <c r="AD579" s="3">
        <v>19.305098064276262</v>
      </c>
      <c r="AE579" s="3">
        <v>51.859170615113385</v>
      </c>
    </row>
    <row r="580" spans="1:31" ht="13" x14ac:dyDescent="0.3">
      <c r="A580" s="13">
        <v>2016</v>
      </c>
      <c r="B580" s="13" t="s">
        <v>630</v>
      </c>
      <c r="C580" s="14" t="s">
        <v>364</v>
      </c>
      <c r="D580" s="2" t="str">
        <f t="shared" si="16"/>
        <v>M1</v>
      </c>
      <c r="E580" s="2" t="str">
        <f t="shared" si="17"/>
        <v>I06a_M1_14</v>
      </c>
      <c r="F580" s="21" t="s">
        <v>501</v>
      </c>
      <c r="G580" s="15">
        <v>2014</v>
      </c>
      <c r="H580" s="2" t="s">
        <v>863</v>
      </c>
      <c r="I580" s="16">
        <v>3.04</v>
      </c>
      <c r="J580" s="17">
        <v>0.182</v>
      </c>
      <c r="K580" s="18">
        <v>1.06</v>
      </c>
      <c r="L580" s="18">
        <v>0.83</v>
      </c>
      <c r="M580" s="18">
        <v>0.21</v>
      </c>
      <c r="N580" s="18">
        <v>0.496</v>
      </c>
      <c r="O580" s="18">
        <v>0.22700000000000001</v>
      </c>
      <c r="P580" s="19">
        <v>20.632999999999999</v>
      </c>
      <c r="Q580" s="19">
        <v>60.13</v>
      </c>
      <c r="R580" s="18">
        <v>7.44</v>
      </c>
      <c r="S580" s="20">
        <v>678.44</v>
      </c>
      <c r="T580" s="18">
        <v>18.22</v>
      </c>
      <c r="U580" s="4">
        <v>0</v>
      </c>
      <c r="V580" s="8">
        <v>106.51325262911931</v>
      </c>
      <c r="W580" s="8">
        <v>102.25011470537521</v>
      </c>
      <c r="X580" s="8">
        <v>124.70588235294117</v>
      </c>
      <c r="Y580" s="8">
        <v>110.52631578947367</v>
      </c>
      <c r="Z580" s="8">
        <v>82.666666666666671</v>
      </c>
      <c r="AA580" s="8">
        <v>137.55333333333334</v>
      </c>
      <c r="AB580" s="9">
        <v>85.825327902111312</v>
      </c>
      <c r="AC580" s="9">
        <v>20.155108324929184</v>
      </c>
      <c r="AD580" s="3">
        <v>31.587382288213224</v>
      </c>
      <c r="AE580" s="3">
        <v>48.257509386857592</v>
      </c>
    </row>
    <row r="581" spans="1:31" ht="13" x14ac:dyDescent="0.3">
      <c r="A581" s="13">
        <v>2016</v>
      </c>
      <c r="B581" s="13" t="s">
        <v>630</v>
      </c>
      <c r="C581" s="14" t="s">
        <v>365</v>
      </c>
      <c r="D581" s="2" t="str">
        <f t="shared" si="16"/>
        <v>M2</v>
      </c>
      <c r="E581" s="2" t="str">
        <f t="shared" si="17"/>
        <v>I06a_M2_14</v>
      </c>
      <c r="F581" s="21" t="s">
        <v>501</v>
      </c>
      <c r="G581" s="15">
        <v>2014</v>
      </c>
      <c r="H581" s="2" t="s">
        <v>863</v>
      </c>
      <c r="I581" s="16">
        <v>2.6</v>
      </c>
      <c r="J581" s="17">
        <v>0.158</v>
      </c>
      <c r="K581" s="18">
        <v>0.86</v>
      </c>
      <c r="L581" s="31">
        <v>0.9</v>
      </c>
      <c r="M581" s="18">
        <v>0.27</v>
      </c>
      <c r="N581" s="18">
        <v>0.49399999999999999</v>
      </c>
      <c r="O581" s="31">
        <v>0.218</v>
      </c>
      <c r="P581" s="19">
        <v>14.88</v>
      </c>
      <c r="Q581" s="19">
        <v>61.18</v>
      </c>
      <c r="R581" s="18">
        <v>8.6</v>
      </c>
      <c r="S581" s="20">
        <v>511.48</v>
      </c>
      <c r="T581" s="18">
        <v>15.17</v>
      </c>
      <c r="U581" s="4">
        <v>0</v>
      </c>
      <c r="V581" s="8">
        <v>91.096860801220473</v>
      </c>
      <c r="W581" s="8">
        <v>88.766583095875191</v>
      </c>
      <c r="X581" s="8">
        <v>101.17647058823529</v>
      </c>
      <c r="Y581" s="8">
        <v>142.10526315789474</v>
      </c>
      <c r="Z581" s="8">
        <v>82.333333333333343</v>
      </c>
      <c r="AA581" s="8">
        <v>99.200000000000017</v>
      </c>
      <c r="AB581" s="9">
        <v>89.145591734071047</v>
      </c>
      <c r="AC581" s="9">
        <v>24.948544005644116</v>
      </c>
      <c r="AD581" s="3">
        <v>24.672992217157034</v>
      </c>
      <c r="AE581" s="3">
        <v>50.37846377719886</v>
      </c>
    </row>
    <row r="582" spans="1:31" ht="13" x14ac:dyDescent="0.3">
      <c r="A582" s="13">
        <v>2016</v>
      </c>
      <c r="B582" s="13" t="s">
        <v>630</v>
      </c>
      <c r="C582" s="14" t="s">
        <v>366</v>
      </c>
      <c r="D582" s="2" t="str">
        <f t="shared" ref="D582:D645" si="18">MID(C582,8,2)</f>
        <v>M1</v>
      </c>
      <c r="E582" s="2" t="str">
        <f t="shared" ref="E582:E645" si="19">CONCATENATE(F582,"_",D582,"_",MID(G582,3,2))</f>
        <v>I06b_M1_14</v>
      </c>
      <c r="F582" s="21" t="s">
        <v>416</v>
      </c>
      <c r="G582" s="15">
        <v>2014</v>
      </c>
      <c r="H582" s="2" t="s">
        <v>881</v>
      </c>
      <c r="I582" s="16">
        <v>2.63</v>
      </c>
      <c r="J582" s="17">
        <v>0.153</v>
      </c>
      <c r="K582" s="18">
        <v>0.82</v>
      </c>
      <c r="L582" s="18">
        <v>0.95</v>
      </c>
      <c r="M582" s="18">
        <v>0.24</v>
      </c>
      <c r="N582" s="18">
        <v>0.51300000000000001</v>
      </c>
      <c r="O582" s="18">
        <v>0.20499999999999999</v>
      </c>
      <c r="P582" s="19">
        <v>12.483000000000001</v>
      </c>
      <c r="Q582" s="19">
        <v>50.66</v>
      </c>
      <c r="R582" s="18">
        <v>6.25</v>
      </c>
      <c r="S582" s="20">
        <v>413.67</v>
      </c>
      <c r="T582" s="18">
        <v>17.43</v>
      </c>
      <c r="U582" s="4">
        <v>0</v>
      </c>
      <c r="V582" s="8">
        <v>92.147978425849928</v>
      </c>
      <c r="W582" s="8">
        <v>85.95751401056269</v>
      </c>
      <c r="X582" s="8">
        <v>96.470588235294116</v>
      </c>
      <c r="Y582" s="8">
        <v>126.31578947368421</v>
      </c>
      <c r="Z582" s="8">
        <v>85.500000000000014</v>
      </c>
      <c r="AA582" s="8">
        <v>83.22</v>
      </c>
      <c r="AB582" s="9">
        <v>88.146414124312486</v>
      </c>
      <c r="AC582" s="9">
        <v>22.427863563457894</v>
      </c>
      <c r="AD582" s="3">
        <v>23.792081862906077</v>
      </c>
      <c r="AE582" s="3">
        <v>53.780054573636036</v>
      </c>
    </row>
    <row r="583" spans="1:31" ht="13" x14ac:dyDescent="0.3">
      <c r="A583" s="13">
        <v>2016</v>
      </c>
      <c r="B583" s="13" t="s">
        <v>630</v>
      </c>
      <c r="C583" s="14" t="s">
        <v>367</v>
      </c>
      <c r="D583" s="2" t="str">
        <f t="shared" si="18"/>
        <v>M2</v>
      </c>
      <c r="E583" s="2" t="str">
        <f t="shared" si="19"/>
        <v>I06b_M2_14</v>
      </c>
      <c r="F583" s="21" t="s">
        <v>416</v>
      </c>
      <c r="G583" s="15">
        <v>2014</v>
      </c>
      <c r="H583" s="2" t="s">
        <v>881</v>
      </c>
      <c r="I583" s="16">
        <v>2.79</v>
      </c>
      <c r="J583" s="17">
        <v>0.16400000000000001</v>
      </c>
      <c r="K583" s="18">
        <v>0.83</v>
      </c>
      <c r="L583" s="18">
        <v>0.92</v>
      </c>
      <c r="M583" s="18">
        <v>0.22</v>
      </c>
      <c r="N583" s="18">
        <v>0.52300000000000002</v>
      </c>
      <c r="O583" s="18">
        <v>0.20799999999999999</v>
      </c>
      <c r="P583" s="19">
        <v>13.904999999999999</v>
      </c>
      <c r="Q583" s="19">
        <v>58.76</v>
      </c>
      <c r="R583" s="18">
        <v>7.42</v>
      </c>
      <c r="S583" s="20">
        <v>503.7</v>
      </c>
      <c r="T583" s="18">
        <v>17.63</v>
      </c>
      <c r="U583" s="4">
        <v>0</v>
      </c>
      <c r="V583" s="8">
        <v>97.753939090540428</v>
      </c>
      <c r="W583" s="8">
        <v>92.137465998250207</v>
      </c>
      <c r="X583" s="8">
        <v>97.647058823529406</v>
      </c>
      <c r="Y583" s="8">
        <v>115.78947368421053</v>
      </c>
      <c r="Z583" s="8">
        <v>87.166666666666671</v>
      </c>
      <c r="AA583" s="8">
        <v>92.699999999999989</v>
      </c>
      <c r="AB583" s="9">
        <v>85.25771615400177</v>
      </c>
      <c r="AC583" s="9">
        <v>21.255449776718741</v>
      </c>
      <c r="AD583" s="3">
        <v>24.898182171608155</v>
      </c>
      <c r="AE583" s="3">
        <v>53.846368051673089</v>
      </c>
    </row>
    <row r="584" spans="1:31" ht="13" x14ac:dyDescent="0.3">
      <c r="A584" s="13">
        <v>2016</v>
      </c>
      <c r="B584" s="13" t="s">
        <v>630</v>
      </c>
      <c r="C584" s="14" t="s">
        <v>368</v>
      </c>
      <c r="D584" s="2" t="str">
        <f t="shared" si="18"/>
        <v>M2</v>
      </c>
      <c r="E584" s="2" t="str">
        <f t="shared" si="19"/>
        <v>I06c_M2_14</v>
      </c>
      <c r="F584" s="21" t="s">
        <v>502</v>
      </c>
      <c r="G584" s="15">
        <v>2014</v>
      </c>
      <c r="H584" s="2" t="s">
        <v>883</v>
      </c>
      <c r="I584" s="16">
        <v>2.82</v>
      </c>
      <c r="J584" s="17">
        <v>0.16900000000000001</v>
      </c>
      <c r="K584" s="18">
        <v>0.9</v>
      </c>
      <c r="L584" s="18">
        <v>0.86</v>
      </c>
      <c r="M584" s="18">
        <v>0.21</v>
      </c>
      <c r="N584" s="18">
        <v>0.61099999999999999</v>
      </c>
      <c r="O584" s="18">
        <v>0.19900000000000001</v>
      </c>
      <c r="P584" s="19">
        <v>14.167999999999999</v>
      </c>
      <c r="Q584" s="19">
        <v>57.39</v>
      </c>
      <c r="R584" s="18">
        <v>6.39</v>
      </c>
      <c r="S584" s="20">
        <v>493.57</v>
      </c>
      <c r="T584" s="18">
        <v>21.85</v>
      </c>
      <c r="U584" s="4">
        <v>0</v>
      </c>
      <c r="V584" s="8">
        <v>98.805056715169883</v>
      </c>
      <c r="W584" s="8">
        <v>94.946535083562722</v>
      </c>
      <c r="X584" s="8">
        <v>105.88235294117648</v>
      </c>
      <c r="Y584" s="8">
        <v>110.52631578947367</v>
      </c>
      <c r="Z584" s="8">
        <v>101.83333333333333</v>
      </c>
      <c r="AA584" s="8">
        <v>94.453333333333333</v>
      </c>
      <c r="AB584" s="9">
        <v>83.23026227888208</v>
      </c>
      <c r="AC584" s="9">
        <v>20.78353153680408</v>
      </c>
      <c r="AD584" s="3">
        <v>27.655689388761591</v>
      </c>
      <c r="AE584" s="3">
        <v>51.560779074434315</v>
      </c>
    </row>
    <row r="585" spans="1:31" ht="13" x14ac:dyDescent="0.3">
      <c r="A585" s="13">
        <v>2016</v>
      </c>
      <c r="B585" s="13" t="s">
        <v>630</v>
      </c>
      <c r="C585" s="14" t="s">
        <v>369</v>
      </c>
      <c r="D585" s="2" t="str">
        <f t="shared" si="18"/>
        <v>M2</v>
      </c>
      <c r="E585" s="2" t="str">
        <f t="shared" si="19"/>
        <v>J06a_M2_14</v>
      </c>
      <c r="F585" s="21" t="s">
        <v>418</v>
      </c>
      <c r="G585" s="15">
        <v>2014</v>
      </c>
      <c r="H585" s="2" t="s">
        <v>892</v>
      </c>
      <c r="I585" s="16">
        <v>2.73</v>
      </c>
      <c r="J585" s="17">
        <v>0.16500000000000001</v>
      </c>
      <c r="K585" s="18">
        <v>0.82</v>
      </c>
      <c r="L585" s="18">
        <v>0.85</v>
      </c>
      <c r="M585" s="18">
        <v>0.18</v>
      </c>
      <c r="N585" s="18">
        <v>0.54800000000000004</v>
      </c>
      <c r="O585" s="18">
        <v>0.20899999999999999</v>
      </c>
      <c r="P585" s="19">
        <v>22.17</v>
      </c>
      <c r="Q585" s="19">
        <v>51.79</v>
      </c>
      <c r="R585" s="18">
        <v>5.25</v>
      </c>
      <c r="S585" s="20">
        <v>368.67</v>
      </c>
      <c r="T585" s="18">
        <v>16.18</v>
      </c>
      <c r="U585" s="4">
        <v>0</v>
      </c>
      <c r="V585" s="8">
        <v>95.651703841281488</v>
      </c>
      <c r="W585" s="8">
        <v>92.699279815312707</v>
      </c>
      <c r="X585" s="8">
        <v>96.470588235294116</v>
      </c>
      <c r="Y585" s="8">
        <v>94.73684210526315</v>
      </c>
      <c r="Z585" s="8">
        <v>91.333333333333343</v>
      </c>
      <c r="AA585" s="8">
        <v>147.80000000000001</v>
      </c>
      <c r="AB585" s="9">
        <v>78.21405479026231</v>
      </c>
      <c r="AC585" s="9">
        <v>18.956974116315738</v>
      </c>
      <c r="AD585" s="3">
        <v>26.813425111267392</v>
      </c>
      <c r="AE585" s="3">
        <v>54.229600772416873</v>
      </c>
    </row>
    <row r="586" spans="1:31" ht="13" x14ac:dyDescent="0.3">
      <c r="A586" s="13">
        <v>2016</v>
      </c>
      <c r="B586" s="13" t="s">
        <v>630</v>
      </c>
      <c r="C586" s="14" t="s">
        <v>370</v>
      </c>
      <c r="D586" s="2" t="str">
        <f t="shared" si="18"/>
        <v>M2</v>
      </c>
      <c r="E586" s="2" t="str">
        <f t="shared" si="19"/>
        <v>J06b_M2_14</v>
      </c>
      <c r="F586" s="21" t="s">
        <v>503</v>
      </c>
      <c r="G586" s="15">
        <v>2014</v>
      </c>
      <c r="H586" s="2" t="s">
        <v>874</v>
      </c>
      <c r="I586" s="16">
        <v>2.61</v>
      </c>
      <c r="J586" s="17">
        <v>0.161</v>
      </c>
      <c r="K586" s="18">
        <v>0.78</v>
      </c>
      <c r="L586" s="31">
        <v>0.88</v>
      </c>
      <c r="M586" s="18">
        <v>0.26</v>
      </c>
      <c r="N586" s="18">
        <v>0.54300000000000004</v>
      </c>
      <c r="O586" s="31">
        <v>0.20799999999999999</v>
      </c>
      <c r="P586" s="19">
        <v>24.484999999999999</v>
      </c>
      <c r="Q586" s="19">
        <v>69.41</v>
      </c>
      <c r="R586" s="18">
        <v>6.74</v>
      </c>
      <c r="S586" s="20">
        <v>509.82</v>
      </c>
      <c r="T586" s="18">
        <v>16.41</v>
      </c>
      <c r="U586" s="4">
        <v>0</v>
      </c>
      <c r="V586" s="8">
        <v>91.44723334276361</v>
      </c>
      <c r="W586" s="8">
        <v>90.452024547062706</v>
      </c>
      <c r="X586" s="8">
        <v>91.764705882352942</v>
      </c>
      <c r="Y586" s="8">
        <v>136.84210526315789</v>
      </c>
      <c r="Z586" s="8">
        <v>90.500000000000014</v>
      </c>
      <c r="AA586" s="8">
        <v>163.23333333333332</v>
      </c>
      <c r="AB586" s="9">
        <v>85.277828707433414</v>
      </c>
      <c r="AC586" s="9">
        <v>25.114152504219021</v>
      </c>
      <c r="AD586" s="3">
        <v>23.392773253290457</v>
      </c>
      <c r="AE586" s="3">
        <v>51.493074242490536</v>
      </c>
    </row>
    <row r="587" spans="1:31" ht="13" x14ac:dyDescent="0.3">
      <c r="A587" s="13">
        <v>2016</v>
      </c>
      <c r="B587" s="13" t="s">
        <v>630</v>
      </c>
      <c r="C587" s="14" t="s">
        <v>371</v>
      </c>
      <c r="D587" s="2" t="str">
        <f t="shared" si="18"/>
        <v>M2</v>
      </c>
      <c r="E587" s="2" t="str">
        <f t="shared" si="19"/>
        <v>J06c_M2_14</v>
      </c>
      <c r="F587" s="21" t="s">
        <v>504</v>
      </c>
      <c r="G587" s="15">
        <v>2014</v>
      </c>
      <c r="H587" s="2" t="s">
        <v>852</v>
      </c>
      <c r="I587" s="16">
        <v>2.71</v>
      </c>
      <c r="J587" s="17">
        <v>0.161</v>
      </c>
      <c r="K587" s="18">
        <v>0.96</v>
      </c>
      <c r="L587" s="31">
        <v>1.1100000000000001</v>
      </c>
      <c r="M587" s="18">
        <v>0.22</v>
      </c>
      <c r="N587" s="18">
        <v>0.46800000000000003</v>
      </c>
      <c r="O587" s="31">
        <v>0.20899999999999999</v>
      </c>
      <c r="P587" s="19">
        <v>31.786000000000001</v>
      </c>
      <c r="Q587" s="19">
        <v>58.05</v>
      </c>
      <c r="R587" s="18">
        <v>7.39</v>
      </c>
      <c r="S587" s="20">
        <v>586.36</v>
      </c>
      <c r="T587" s="18">
        <v>14.73</v>
      </c>
      <c r="U587" s="4">
        <v>0</v>
      </c>
      <c r="V587" s="8">
        <v>94.950958758195171</v>
      </c>
      <c r="W587" s="8">
        <v>90.452024547062706</v>
      </c>
      <c r="X587" s="8">
        <v>112.94117647058823</v>
      </c>
      <c r="Y587" s="8">
        <v>115.78947368421053</v>
      </c>
      <c r="Z587" s="8">
        <v>78</v>
      </c>
      <c r="AA587" s="8">
        <v>211.90666666666669</v>
      </c>
      <c r="AB587" s="9">
        <v>98.063562262296671</v>
      </c>
      <c r="AC587" s="9">
        <v>18.479760086034272</v>
      </c>
      <c r="AD587" s="3">
        <v>25.037260630862335</v>
      </c>
      <c r="AE587" s="3">
        <v>56.482979283103404</v>
      </c>
    </row>
    <row r="588" spans="1:31" ht="13" x14ac:dyDescent="0.3">
      <c r="A588" s="13">
        <v>2016</v>
      </c>
      <c r="B588" s="13" t="s">
        <v>630</v>
      </c>
      <c r="C588" s="14" t="s">
        <v>372</v>
      </c>
      <c r="D588" s="2" t="str">
        <f t="shared" si="18"/>
        <v>M2</v>
      </c>
      <c r="E588" s="2" t="str">
        <f t="shared" si="19"/>
        <v>K06a_M2_14</v>
      </c>
      <c r="F588" s="21" t="s">
        <v>505</v>
      </c>
      <c r="G588" s="15">
        <v>2014</v>
      </c>
      <c r="H588" s="2" t="s">
        <v>875</v>
      </c>
      <c r="I588" s="16">
        <v>2.64</v>
      </c>
      <c r="J588" s="17">
        <v>0.16400000000000001</v>
      </c>
      <c r="K588" s="18">
        <v>0.82</v>
      </c>
      <c r="L588" s="31">
        <v>0.78</v>
      </c>
      <c r="M588" s="18">
        <v>0.21</v>
      </c>
      <c r="N588" s="18">
        <v>0.58799999999999997</v>
      </c>
      <c r="O588" s="31">
        <v>0.21299999999999999</v>
      </c>
      <c r="P588" s="19">
        <v>21.308</v>
      </c>
      <c r="Q588" s="19">
        <v>47.73</v>
      </c>
      <c r="R588" s="18">
        <v>6.25</v>
      </c>
      <c r="S588" s="20">
        <v>583.07000000000005</v>
      </c>
      <c r="T588" s="18">
        <v>16</v>
      </c>
      <c r="U588" s="4">
        <v>0</v>
      </c>
      <c r="V588" s="8">
        <v>92.49835096739308</v>
      </c>
      <c r="W588" s="8">
        <v>92.137465998250207</v>
      </c>
      <c r="X588" s="8">
        <v>96.470588235294116</v>
      </c>
      <c r="Y588" s="8">
        <v>110.52631578947367</v>
      </c>
      <c r="Z588" s="8">
        <v>98</v>
      </c>
      <c r="AA588" s="8">
        <v>142.05333333333334</v>
      </c>
      <c r="AB588" s="9">
        <v>77.192210505191596</v>
      </c>
      <c r="AC588" s="9">
        <v>22.409240123694619</v>
      </c>
      <c r="AD588" s="3">
        <v>27.168372132913799</v>
      </c>
      <c r="AE588" s="3">
        <v>50.422387743391582</v>
      </c>
    </row>
    <row r="589" spans="1:31" ht="13" x14ac:dyDescent="0.3">
      <c r="A589" s="13">
        <v>2016</v>
      </c>
      <c r="B589" s="13" t="s">
        <v>630</v>
      </c>
      <c r="C589" s="14" t="s">
        <v>373</v>
      </c>
      <c r="D589" s="2" t="str">
        <f t="shared" si="18"/>
        <v>M2</v>
      </c>
      <c r="E589" s="2" t="str">
        <f t="shared" si="19"/>
        <v>K06b_M2_14</v>
      </c>
      <c r="F589" s="21" t="s">
        <v>506</v>
      </c>
      <c r="G589" s="15">
        <v>2014</v>
      </c>
      <c r="H589" s="2" t="s">
        <v>872</v>
      </c>
      <c r="I589" s="16">
        <v>3.02</v>
      </c>
      <c r="J589" s="17">
        <v>0.183</v>
      </c>
      <c r="K589" s="18">
        <v>1.01</v>
      </c>
      <c r="L589" s="31">
        <v>0.75</v>
      </c>
      <c r="M589" s="18">
        <v>0.3</v>
      </c>
      <c r="N589" s="18">
        <v>0.60599999999999998</v>
      </c>
      <c r="O589" s="31">
        <v>0.22</v>
      </c>
      <c r="P589" s="19">
        <v>19.661999999999999</v>
      </c>
      <c r="Q589" s="19">
        <v>67.5</v>
      </c>
      <c r="R589" s="18">
        <v>7.33</v>
      </c>
      <c r="S589" s="20">
        <v>546.32000000000005</v>
      </c>
      <c r="T589" s="18">
        <v>19.079999999999998</v>
      </c>
      <c r="U589" s="4">
        <v>0</v>
      </c>
      <c r="V589" s="8">
        <v>105.812507546033</v>
      </c>
      <c r="W589" s="8">
        <v>102.81192852243773</v>
      </c>
      <c r="X589" s="8">
        <v>118.82352941176471</v>
      </c>
      <c r="Y589" s="8">
        <v>157.89473684210526</v>
      </c>
      <c r="Z589" s="8">
        <v>101</v>
      </c>
      <c r="AA589" s="8">
        <v>131.07999999999998</v>
      </c>
      <c r="AB589" s="9">
        <v>87.968048616486342</v>
      </c>
      <c r="AC589" s="9">
        <v>28.091673350158231</v>
      </c>
      <c r="AD589" s="3">
        <v>29.364300393489355</v>
      </c>
      <c r="AE589" s="3">
        <v>42.544026256352417</v>
      </c>
    </row>
    <row r="590" spans="1:31" ht="13" x14ac:dyDescent="0.3">
      <c r="A590" s="13">
        <v>2016</v>
      </c>
      <c r="B590" s="13" t="s">
        <v>630</v>
      </c>
      <c r="C590" s="14" t="s">
        <v>375</v>
      </c>
      <c r="D590" s="2" t="str">
        <f t="shared" si="18"/>
        <v>M1</v>
      </c>
      <c r="E590" s="2" t="str">
        <f t="shared" si="19"/>
        <v>J07b_M1_14</v>
      </c>
      <c r="F590" s="21" t="s">
        <v>424</v>
      </c>
      <c r="G590" s="15">
        <v>2014</v>
      </c>
      <c r="H590" s="2" t="s">
        <v>885</v>
      </c>
      <c r="I590" s="16">
        <v>2.96</v>
      </c>
      <c r="J590" s="17">
        <v>0.183</v>
      </c>
      <c r="K590" s="18">
        <v>0.91</v>
      </c>
      <c r="L590" s="31">
        <v>0.82</v>
      </c>
      <c r="M590" s="18">
        <v>0.3</v>
      </c>
      <c r="N590" s="18">
        <v>0.60699999999999998</v>
      </c>
      <c r="O590" s="31">
        <v>0.22</v>
      </c>
      <c r="P590" s="19">
        <v>28.228000000000002</v>
      </c>
      <c r="Q590" s="19">
        <v>61.62</v>
      </c>
      <c r="R590" s="18">
        <v>8.76</v>
      </c>
      <c r="S590" s="20">
        <v>538.54999999999995</v>
      </c>
      <c r="T590" s="18">
        <v>20.9</v>
      </c>
      <c r="U590" s="4">
        <v>0</v>
      </c>
      <c r="V590" s="8">
        <v>103.71027229677405</v>
      </c>
      <c r="W590" s="8">
        <v>102.81192852243773</v>
      </c>
      <c r="X590" s="8">
        <v>107.05882352941177</v>
      </c>
      <c r="Y590" s="8">
        <v>157.89473684210526</v>
      </c>
      <c r="Z590" s="8">
        <v>101.16666666666667</v>
      </c>
      <c r="AA590" s="8">
        <v>188.18666666666667</v>
      </c>
      <c r="AB590" s="9">
        <v>88.903517831508978</v>
      </c>
      <c r="AC590" s="9">
        <v>27.796084421187512</v>
      </c>
      <c r="AD590" s="3">
        <v>26.17855609843367</v>
      </c>
      <c r="AE590" s="3">
        <v>46.025359480378818</v>
      </c>
    </row>
    <row r="591" spans="1:31" ht="13" x14ac:dyDescent="0.3">
      <c r="A591" s="13">
        <v>2016</v>
      </c>
      <c r="B591" s="13" t="s">
        <v>630</v>
      </c>
      <c r="C591" s="14" t="s">
        <v>376</v>
      </c>
      <c r="D591" s="2" t="str">
        <f t="shared" si="18"/>
        <v>M1</v>
      </c>
      <c r="E591" s="2" t="str">
        <f t="shared" si="19"/>
        <v>J07c_M1_14</v>
      </c>
      <c r="F591" s="21" t="s">
        <v>507</v>
      </c>
      <c r="G591" s="15">
        <v>2014</v>
      </c>
      <c r="H591" s="2" t="s">
        <v>873</v>
      </c>
      <c r="I591" s="16">
        <v>2.87</v>
      </c>
      <c r="J591" s="17">
        <v>0.17599999999999999</v>
      </c>
      <c r="K591" s="18">
        <v>0.89</v>
      </c>
      <c r="L591" s="31">
        <v>0.75</v>
      </c>
      <c r="M591" s="18">
        <v>0.26</v>
      </c>
      <c r="N591" s="18">
        <v>0.57499999999999996</v>
      </c>
      <c r="O591" s="31">
        <v>0.20300000000000001</v>
      </c>
      <c r="P591" s="19">
        <v>24.318999999999999</v>
      </c>
      <c r="Q591" s="19">
        <v>61.67</v>
      </c>
      <c r="R591" s="18">
        <v>7.88</v>
      </c>
      <c r="S591" s="20">
        <v>508.05</v>
      </c>
      <c r="T591" s="18">
        <v>17.46</v>
      </c>
      <c r="U591" s="4">
        <v>0</v>
      </c>
      <c r="V591" s="8">
        <v>100.55691942288567</v>
      </c>
      <c r="W591" s="8">
        <v>98.879231803000209</v>
      </c>
      <c r="X591" s="8">
        <v>104.70588235294119</v>
      </c>
      <c r="Y591" s="8">
        <v>136.84210526315789</v>
      </c>
      <c r="Z591" s="8">
        <v>95.833333333333329</v>
      </c>
      <c r="AA591" s="8">
        <v>162.12666666666667</v>
      </c>
      <c r="AB591" s="9">
        <v>81.604101992066219</v>
      </c>
      <c r="AC591" s="9">
        <v>26.244763965362552</v>
      </c>
      <c r="AD591" s="3">
        <v>27.893387442470612</v>
      </c>
      <c r="AE591" s="3">
        <v>45.86184859216683</v>
      </c>
    </row>
    <row r="592" spans="1:31" ht="13" x14ac:dyDescent="0.3">
      <c r="A592" s="13">
        <v>2016</v>
      </c>
      <c r="B592" s="13" t="s">
        <v>630</v>
      </c>
      <c r="C592" s="14" t="s">
        <v>377</v>
      </c>
      <c r="D592" s="2" t="str">
        <f t="shared" si="18"/>
        <v>M2</v>
      </c>
      <c r="E592" s="2" t="str">
        <f t="shared" si="19"/>
        <v>I08a_M2_14</v>
      </c>
      <c r="F592" s="21" t="s">
        <v>508</v>
      </c>
      <c r="G592" s="15">
        <v>2014</v>
      </c>
      <c r="H592" s="2" t="s">
        <v>856</v>
      </c>
      <c r="I592" s="16">
        <v>2.68</v>
      </c>
      <c r="J592" s="17">
        <v>0.157</v>
      </c>
      <c r="K592" s="18">
        <v>0.7</v>
      </c>
      <c r="L592" s="31">
        <v>1.06</v>
      </c>
      <c r="M592" s="18">
        <v>0.22</v>
      </c>
      <c r="N592" s="18">
        <v>0.41199999999999998</v>
      </c>
      <c r="O592" s="31">
        <v>0.20499999999999999</v>
      </c>
      <c r="P592" s="19">
        <v>24.058</v>
      </c>
      <c r="Q592" s="19">
        <v>56.44</v>
      </c>
      <c r="R592" s="18">
        <v>6.99</v>
      </c>
      <c r="S592" s="20">
        <v>494.89</v>
      </c>
      <c r="T592" s="18">
        <v>13.74</v>
      </c>
      <c r="U592" s="4">
        <v>0</v>
      </c>
      <c r="V592" s="8">
        <v>93.899841133565715</v>
      </c>
      <c r="W592" s="8">
        <v>88.204769278812705</v>
      </c>
      <c r="X592" s="8">
        <v>82.35294117647058</v>
      </c>
      <c r="Y592" s="8">
        <v>115.78947368421053</v>
      </c>
      <c r="Z592" s="8">
        <v>68.666666666666671</v>
      </c>
      <c r="AA592" s="8">
        <v>160.38666666666666</v>
      </c>
      <c r="AB592" s="9">
        <v>88.918935913970316</v>
      </c>
      <c r="AC592" s="9">
        <v>20.380260797794904</v>
      </c>
      <c r="AD592" s="3">
        <v>20.133859132720428</v>
      </c>
      <c r="AE592" s="3">
        <v>59.485880069484665</v>
      </c>
    </row>
    <row r="593" spans="1:31" ht="13" x14ac:dyDescent="0.3">
      <c r="A593" s="13">
        <v>2016</v>
      </c>
      <c r="B593" s="13" t="s">
        <v>630</v>
      </c>
      <c r="C593" s="14" t="s">
        <v>378</v>
      </c>
      <c r="D593" s="2" t="str">
        <f t="shared" si="18"/>
        <v>M2</v>
      </c>
      <c r="E593" s="2" t="str">
        <f t="shared" si="19"/>
        <v>I08b_M2_14</v>
      </c>
      <c r="F593" s="21" t="s">
        <v>425</v>
      </c>
      <c r="G593" s="15">
        <v>2014</v>
      </c>
      <c r="H593" s="2" t="s">
        <v>857</v>
      </c>
      <c r="I593" s="16">
        <v>2.4</v>
      </c>
      <c r="J593" s="17">
        <v>0.152</v>
      </c>
      <c r="K593" s="18">
        <v>0.86</v>
      </c>
      <c r="L593" s="31">
        <v>0.68</v>
      </c>
      <c r="M593" s="18">
        <v>0.26</v>
      </c>
      <c r="N593" s="18">
        <v>0.57899999999999996</v>
      </c>
      <c r="O593" s="31">
        <v>0.192</v>
      </c>
      <c r="P593" s="19">
        <v>15.648</v>
      </c>
      <c r="Q593" s="19">
        <v>62.31</v>
      </c>
      <c r="R593" s="18">
        <v>7.05</v>
      </c>
      <c r="S593" s="20">
        <v>654.61</v>
      </c>
      <c r="T593" s="18">
        <v>16.59</v>
      </c>
      <c r="U593" s="4">
        <v>0</v>
      </c>
      <c r="V593" s="8">
        <v>84.089409970357337</v>
      </c>
      <c r="W593" s="8">
        <v>85.39570019350019</v>
      </c>
      <c r="X593" s="8">
        <v>101.17647058823529</v>
      </c>
      <c r="Y593" s="8">
        <v>136.84210526315789</v>
      </c>
      <c r="Z593" s="8">
        <v>96.5</v>
      </c>
      <c r="AA593" s="8">
        <v>104.32</v>
      </c>
      <c r="AB593" s="9">
        <v>77.343824592900347</v>
      </c>
      <c r="AC593" s="9">
        <v>27.690386487349137</v>
      </c>
      <c r="AD593" s="3">
        <v>28.437803569006487</v>
      </c>
      <c r="AE593" s="3">
        <v>43.871809943644372</v>
      </c>
    </row>
    <row r="594" spans="1:31" ht="13" x14ac:dyDescent="0.3">
      <c r="A594" s="13">
        <v>2016</v>
      </c>
      <c r="B594" s="13" t="s">
        <v>630</v>
      </c>
      <c r="C594" s="14" t="s">
        <v>380</v>
      </c>
      <c r="D594" s="2" t="str">
        <f t="shared" si="18"/>
        <v>M2</v>
      </c>
      <c r="E594" s="2" t="str">
        <f t="shared" si="19"/>
        <v>J08b_M2_14</v>
      </c>
      <c r="F594" s="21" t="s">
        <v>509</v>
      </c>
      <c r="G594" s="15">
        <v>2014</v>
      </c>
      <c r="H594" s="2" t="s">
        <v>862</v>
      </c>
      <c r="I594" s="16">
        <v>2.54</v>
      </c>
      <c r="J594" s="17">
        <v>0.158</v>
      </c>
      <c r="K594" s="18">
        <v>0.89</v>
      </c>
      <c r="L594" s="31">
        <v>0.91</v>
      </c>
      <c r="M594" s="18">
        <v>0.2</v>
      </c>
      <c r="N594" s="18">
        <v>0.504</v>
      </c>
      <c r="O594" s="31">
        <v>0.20899999999999999</v>
      </c>
      <c r="P594" s="19">
        <v>12.901999999999999</v>
      </c>
      <c r="Q594" s="19">
        <v>55.62</v>
      </c>
      <c r="R594" s="18">
        <v>5.87</v>
      </c>
      <c r="S594" s="20">
        <v>370.57</v>
      </c>
      <c r="T594" s="18">
        <v>15.38</v>
      </c>
      <c r="U594" s="4">
        <v>0</v>
      </c>
      <c r="V594" s="8">
        <v>88.994625551961519</v>
      </c>
      <c r="W594" s="8">
        <v>88.766583095875191</v>
      </c>
      <c r="X594" s="8">
        <v>104.70588235294119</v>
      </c>
      <c r="Y594" s="8">
        <v>105.26315789473684</v>
      </c>
      <c r="Z594" s="8">
        <v>84.000000000000014</v>
      </c>
      <c r="AA594" s="8">
        <v>86.013333333333335</v>
      </c>
      <c r="AB594" s="9">
        <v>84.645794554223613</v>
      </c>
      <c r="AC594" s="9">
        <v>19.462827027215987</v>
      </c>
      <c r="AD594" s="3">
        <v>26.891056380851392</v>
      </c>
      <c r="AE594" s="3">
        <v>53.646116591932611</v>
      </c>
    </row>
    <row r="595" spans="1:31" ht="13" x14ac:dyDescent="0.3">
      <c r="A595" s="13">
        <v>2016</v>
      </c>
      <c r="B595" s="13" t="s">
        <v>630</v>
      </c>
      <c r="C595" s="14" t="s">
        <v>381</v>
      </c>
      <c r="D595" s="2" t="str">
        <f t="shared" si="18"/>
        <v>M1</v>
      </c>
      <c r="E595" s="2" t="str">
        <f t="shared" si="19"/>
        <v>I09a_M1_14</v>
      </c>
      <c r="F595" s="21" t="s">
        <v>510</v>
      </c>
      <c r="G595" s="15">
        <v>2014</v>
      </c>
      <c r="H595" s="2" t="s">
        <v>893</v>
      </c>
      <c r="I595" s="16">
        <v>2.52</v>
      </c>
      <c r="J595" s="17">
        <v>0.157</v>
      </c>
      <c r="K595" s="18">
        <v>0.94</v>
      </c>
      <c r="L595" s="31">
        <v>0.9</v>
      </c>
      <c r="M595" s="18">
        <v>0.25</v>
      </c>
      <c r="N595" s="18">
        <v>0.47</v>
      </c>
      <c r="O595" s="31">
        <v>0.19800000000000001</v>
      </c>
      <c r="P595" s="19">
        <v>15.420999999999999</v>
      </c>
      <c r="Q595" s="19">
        <v>59.02</v>
      </c>
      <c r="R595" s="18">
        <v>7.75</v>
      </c>
      <c r="S595" s="20">
        <v>390.15</v>
      </c>
      <c r="T595" s="18">
        <v>17.510000000000002</v>
      </c>
      <c r="U595" s="4">
        <v>6.2397600000000004</v>
      </c>
      <c r="V595" s="8">
        <v>88.293880468875216</v>
      </c>
      <c r="W595" s="8">
        <v>88.204769278812705</v>
      </c>
      <c r="X595" s="8">
        <v>110.58823529411765</v>
      </c>
      <c r="Y595" s="8">
        <v>131.57894736842107</v>
      </c>
      <c r="Z595" s="8">
        <v>78.333333333333329</v>
      </c>
      <c r="AA595" s="8">
        <v>102.80666666666667</v>
      </c>
      <c r="AB595" s="9">
        <v>89.544181081707535</v>
      </c>
      <c r="AC595" s="9">
        <v>22.997676092526444</v>
      </c>
      <c r="AD595" s="3">
        <v>26.848110536826063</v>
      </c>
      <c r="AE595" s="3">
        <v>50.154213370647497</v>
      </c>
    </row>
    <row r="596" spans="1:31" ht="13" x14ac:dyDescent="0.3">
      <c r="A596" s="13">
        <v>2016</v>
      </c>
      <c r="B596" s="13" t="s">
        <v>630</v>
      </c>
      <c r="C596" s="14" t="s">
        <v>382</v>
      </c>
      <c r="D596" s="2" t="str">
        <f t="shared" si="18"/>
        <v>M1</v>
      </c>
      <c r="E596" s="2" t="str">
        <f t="shared" si="19"/>
        <v>I09b_M1_14</v>
      </c>
      <c r="F596" s="21" t="s">
        <v>263</v>
      </c>
      <c r="G596" s="15">
        <v>2014</v>
      </c>
      <c r="H596" s="2" t="s">
        <v>853</v>
      </c>
      <c r="I596" s="16">
        <v>2.58</v>
      </c>
      <c r="J596" s="17">
        <v>0.157</v>
      </c>
      <c r="K596" s="18">
        <v>0.87</v>
      </c>
      <c r="L596" s="31">
        <v>0.98</v>
      </c>
      <c r="M596" s="18">
        <v>0.24</v>
      </c>
      <c r="N596" s="18">
        <v>0.38600000000000001</v>
      </c>
      <c r="O596" s="31">
        <v>0.21</v>
      </c>
      <c r="P596" s="19">
        <v>18.524999999999999</v>
      </c>
      <c r="Q596" s="19">
        <v>55.89</v>
      </c>
      <c r="R596" s="18">
        <v>7.12</v>
      </c>
      <c r="S596" s="20">
        <v>554.28</v>
      </c>
      <c r="T596" s="18">
        <v>17.09</v>
      </c>
      <c r="U596" s="4">
        <v>5.0162529999999999</v>
      </c>
      <c r="V596" s="8">
        <v>90.396115718134155</v>
      </c>
      <c r="W596" s="8">
        <v>88.204769278812705</v>
      </c>
      <c r="X596" s="8">
        <v>102.35294117647058</v>
      </c>
      <c r="Y596" s="8">
        <v>126.31578947368421</v>
      </c>
      <c r="Z596" s="8">
        <v>64.333333333333343</v>
      </c>
      <c r="AA596" s="8">
        <v>123.49999999999999</v>
      </c>
      <c r="AB596" s="9">
        <v>90.922192490853078</v>
      </c>
      <c r="AC596" s="9">
        <v>21.743159677842364</v>
      </c>
      <c r="AD596" s="3">
        <v>24.472176458379739</v>
      </c>
      <c r="AE596" s="3">
        <v>53.784663863777894</v>
      </c>
    </row>
    <row r="597" spans="1:31" ht="13" x14ac:dyDescent="0.3">
      <c r="A597" s="13">
        <v>2016</v>
      </c>
      <c r="B597" s="13" t="s">
        <v>630</v>
      </c>
      <c r="C597" s="14" t="s">
        <v>383</v>
      </c>
      <c r="D597" s="2" t="str">
        <f t="shared" si="18"/>
        <v>M2</v>
      </c>
      <c r="E597" s="2" t="str">
        <f t="shared" si="19"/>
        <v>I09b_M2_14</v>
      </c>
      <c r="F597" s="21" t="s">
        <v>263</v>
      </c>
      <c r="G597" s="15">
        <v>2014</v>
      </c>
      <c r="H597" s="2" t="s">
        <v>853</v>
      </c>
      <c r="I597" s="16">
        <v>2.44</v>
      </c>
      <c r="J597" s="17">
        <v>0.154</v>
      </c>
      <c r="K597" s="18">
        <v>0.77</v>
      </c>
      <c r="L597" s="31">
        <v>0.78</v>
      </c>
      <c r="M597" s="18">
        <v>0.22</v>
      </c>
      <c r="N597" s="18">
        <v>0.64100000000000001</v>
      </c>
      <c r="O597" s="31">
        <v>0.193</v>
      </c>
      <c r="P597" s="19">
        <v>14.739000000000001</v>
      </c>
      <c r="Q597" s="19">
        <v>45.69</v>
      </c>
      <c r="R597" s="18">
        <v>4.9400000000000004</v>
      </c>
      <c r="S597" s="20">
        <v>337.19</v>
      </c>
      <c r="T597" s="18">
        <v>16.260000000000002</v>
      </c>
      <c r="U597" s="4">
        <v>5.0162529999999999</v>
      </c>
      <c r="V597" s="8">
        <v>85.490900136529973</v>
      </c>
      <c r="W597" s="8">
        <v>86.51932782762519</v>
      </c>
      <c r="X597" s="8">
        <v>90.588235294117652</v>
      </c>
      <c r="Y597" s="8">
        <v>115.78947368421053</v>
      </c>
      <c r="Z597" s="8">
        <v>106.83333333333334</v>
      </c>
      <c r="AA597" s="8">
        <v>98.26</v>
      </c>
      <c r="AB597" s="9">
        <v>76.73716135567004</v>
      </c>
      <c r="AC597" s="9">
        <v>23.615560854405064</v>
      </c>
      <c r="AD597" s="3">
        <v>25.663048099838143</v>
      </c>
      <c r="AE597" s="3">
        <v>50.721391045756782</v>
      </c>
    </row>
    <row r="598" spans="1:31" ht="13" x14ac:dyDescent="0.3">
      <c r="A598" s="13">
        <v>2016</v>
      </c>
      <c r="B598" s="13" t="s">
        <v>630</v>
      </c>
      <c r="C598" s="14" t="s">
        <v>384</v>
      </c>
      <c r="D598" s="2" t="str">
        <f t="shared" si="18"/>
        <v>M1</v>
      </c>
      <c r="E598" s="2" t="str">
        <f t="shared" si="19"/>
        <v>I09c_M1_14</v>
      </c>
      <c r="F598" s="21" t="s">
        <v>511</v>
      </c>
      <c r="G598" s="15">
        <v>2014</v>
      </c>
      <c r="H598" s="2" t="s">
        <v>858</v>
      </c>
      <c r="I598" s="16">
        <v>2.4700000000000002</v>
      </c>
      <c r="J598" s="17">
        <v>0.153</v>
      </c>
      <c r="K598" s="18">
        <v>0.96</v>
      </c>
      <c r="L598" s="31">
        <v>0.78</v>
      </c>
      <c r="M598" s="18">
        <v>0.31</v>
      </c>
      <c r="N598" s="18">
        <v>0.43099999999999999</v>
      </c>
      <c r="O598" s="31">
        <v>0.20499999999999999</v>
      </c>
      <c r="P598" s="19">
        <v>14.188000000000001</v>
      </c>
      <c r="Q598" s="19">
        <v>60.01</v>
      </c>
      <c r="R598" s="18">
        <v>7.21</v>
      </c>
      <c r="S598" s="20">
        <v>337.07</v>
      </c>
      <c r="T598" s="18">
        <v>15.69</v>
      </c>
      <c r="U598" s="4">
        <v>4.2598750000000001</v>
      </c>
      <c r="V598" s="8">
        <v>86.542017761159457</v>
      </c>
      <c r="W598" s="8">
        <v>85.95751401056269</v>
      </c>
      <c r="X598" s="8">
        <v>112.94117647058823</v>
      </c>
      <c r="Y598" s="8">
        <v>163.15789473684211</v>
      </c>
      <c r="Z598" s="8">
        <v>71.833333333333343</v>
      </c>
      <c r="AA598" s="8">
        <v>94.586666666666673</v>
      </c>
      <c r="AB598" s="9">
        <v>89.010005454988715</v>
      </c>
      <c r="AC598" s="9">
        <v>28.688258098983869</v>
      </c>
      <c r="AD598" s="3">
        <v>27.583898621301671</v>
      </c>
      <c r="AE598" s="3">
        <v>43.727843279714463</v>
      </c>
    </row>
    <row r="599" spans="1:31" ht="13" x14ac:dyDescent="0.3">
      <c r="A599" s="13">
        <v>2016</v>
      </c>
      <c r="B599" s="13" t="s">
        <v>630</v>
      </c>
      <c r="C599" s="14" t="s">
        <v>385</v>
      </c>
      <c r="D599" s="2" t="str">
        <f t="shared" si="18"/>
        <v>M2</v>
      </c>
      <c r="E599" s="2" t="str">
        <f t="shared" si="19"/>
        <v>I09c_M2_14</v>
      </c>
      <c r="F599" s="21" t="s">
        <v>511</v>
      </c>
      <c r="G599" s="15">
        <v>2014</v>
      </c>
      <c r="H599" s="2" t="s">
        <v>858</v>
      </c>
      <c r="I599" s="16">
        <v>2.66</v>
      </c>
      <c r="J599" s="17">
        <v>0.158</v>
      </c>
      <c r="K599" s="18">
        <v>0.73</v>
      </c>
      <c r="L599" s="31">
        <v>0.9</v>
      </c>
      <c r="M599" s="18">
        <v>0.25</v>
      </c>
      <c r="N599" s="18">
        <v>0.45500000000000002</v>
      </c>
      <c r="O599" s="31">
        <v>0.19500000000000001</v>
      </c>
      <c r="P599" s="19">
        <v>18.297999999999998</v>
      </c>
      <c r="Q599" s="19">
        <v>56.43</v>
      </c>
      <c r="R599" s="18">
        <v>6.61</v>
      </c>
      <c r="S599" s="20">
        <v>496.88</v>
      </c>
      <c r="T599" s="18">
        <v>14.02</v>
      </c>
      <c r="U599" s="4">
        <v>4.2598750000000001</v>
      </c>
      <c r="V599" s="8">
        <v>93.199096050479397</v>
      </c>
      <c r="W599" s="8">
        <v>88.766583095875191</v>
      </c>
      <c r="X599" s="8">
        <v>85.882352941176464</v>
      </c>
      <c r="Y599" s="8">
        <v>131.57894736842107</v>
      </c>
      <c r="Z599" s="8">
        <v>75.833333333333343</v>
      </c>
      <c r="AA599" s="8">
        <v>121.98666666666666</v>
      </c>
      <c r="AB599" s="9">
        <v>84.173337091937725</v>
      </c>
      <c r="AC599" s="9">
        <v>24.465087682556526</v>
      </c>
      <c r="AD599" s="3">
        <v>22.18051151512557</v>
      </c>
      <c r="AE599" s="3">
        <v>53.354400802317883</v>
      </c>
    </row>
    <row r="600" spans="1:31" ht="13" x14ac:dyDescent="0.3">
      <c r="A600" s="13">
        <v>2016</v>
      </c>
      <c r="B600" s="13" t="s">
        <v>630</v>
      </c>
      <c r="C600" s="14" t="s">
        <v>386</v>
      </c>
      <c r="D600" s="2" t="str">
        <f t="shared" si="18"/>
        <v>M1</v>
      </c>
      <c r="E600" s="2" t="str">
        <f t="shared" si="19"/>
        <v>J09a_M1_14</v>
      </c>
      <c r="F600" s="21" t="s">
        <v>512</v>
      </c>
      <c r="G600" s="15">
        <v>2014</v>
      </c>
      <c r="H600" s="2" t="s">
        <v>859</v>
      </c>
      <c r="I600" s="16">
        <v>2.66</v>
      </c>
      <c r="J600" s="17">
        <v>0.16200000000000001</v>
      </c>
      <c r="K600" s="18">
        <v>0.75</v>
      </c>
      <c r="L600" s="31">
        <v>0.96</v>
      </c>
      <c r="M600" s="18">
        <v>0.24</v>
      </c>
      <c r="N600" s="18">
        <v>0.41099999999999998</v>
      </c>
      <c r="O600" s="31">
        <v>0.19700000000000001</v>
      </c>
      <c r="P600" s="19">
        <v>19.675999999999998</v>
      </c>
      <c r="Q600" s="19">
        <v>51.6</v>
      </c>
      <c r="R600" s="18">
        <v>7.2</v>
      </c>
      <c r="S600" s="20">
        <v>548.32000000000005</v>
      </c>
      <c r="T600" s="18">
        <v>14.43</v>
      </c>
      <c r="U600" s="4">
        <v>4.5322190000000004</v>
      </c>
      <c r="V600" s="8">
        <v>93.199096050479397</v>
      </c>
      <c r="W600" s="8">
        <v>91.013838364125206</v>
      </c>
      <c r="X600" s="8">
        <v>88.235294117647058</v>
      </c>
      <c r="Y600" s="8">
        <v>126.31578947368421</v>
      </c>
      <c r="Z600" s="8">
        <v>68.5</v>
      </c>
      <c r="AA600" s="8">
        <v>131.17333333333332</v>
      </c>
      <c r="AB600" s="9">
        <v>86.855134790397216</v>
      </c>
      <c r="AC600" s="9">
        <v>22.761299655558307</v>
      </c>
      <c r="AD600" s="3">
        <v>22.084573035364276</v>
      </c>
      <c r="AE600" s="3">
        <v>55.154127309077417</v>
      </c>
    </row>
    <row r="601" spans="1:31" ht="13" x14ac:dyDescent="0.3">
      <c r="A601" s="13">
        <v>2016</v>
      </c>
      <c r="B601" s="13" t="s">
        <v>630</v>
      </c>
      <c r="C601" s="14" t="s">
        <v>387</v>
      </c>
      <c r="D601" s="2" t="str">
        <f t="shared" si="18"/>
        <v>M2</v>
      </c>
      <c r="E601" s="2" t="str">
        <f t="shared" si="19"/>
        <v>J09a_M2_14</v>
      </c>
      <c r="F601" s="21" t="s">
        <v>512</v>
      </c>
      <c r="G601" s="15">
        <v>2014</v>
      </c>
      <c r="H601" s="2" t="s">
        <v>859</v>
      </c>
      <c r="I601" s="16">
        <v>2.61</v>
      </c>
      <c r="J601" s="17">
        <v>0.16</v>
      </c>
      <c r="K601" s="18">
        <v>0.79</v>
      </c>
      <c r="L601" s="31">
        <v>0.95</v>
      </c>
      <c r="M601" s="18">
        <v>0.26</v>
      </c>
      <c r="N601" s="18">
        <v>0.44</v>
      </c>
      <c r="O601" s="31">
        <v>0.20399999999999999</v>
      </c>
      <c r="P601" s="19">
        <v>12.863</v>
      </c>
      <c r="Q601" s="19">
        <v>54.21</v>
      </c>
      <c r="R601" s="18">
        <v>6.14</v>
      </c>
      <c r="S601" s="20">
        <v>366.5</v>
      </c>
      <c r="T601" s="18">
        <v>14.31</v>
      </c>
      <c r="U601" s="4">
        <v>4.5322190000000004</v>
      </c>
      <c r="V601" s="8">
        <v>91.44723334276361</v>
      </c>
      <c r="W601" s="8">
        <v>89.890210730000192</v>
      </c>
      <c r="X601" s="8">
        <v>92.941176470588232</v>
      </c>
      <c r="Y601" s="8">
        <v>136.84210526315789</v>
      </c>
      <c r="Z601" s="8">
        <v>73.333333333333343</v>
      </c>
      <c r="AA601" s="8">
        <v>85.75333333333333</v>
      </c>
      <c r="AB601" s="9">
        <v>89.026597155192633</v>
      </c>
      <c r="AC601" s="9">
        <v>24.056635475505566</v>
      </c>
      <c r="AD601" s="3">
        <v>22.695019495512852</v>
      </c>
      <c r="AE601" s="3">
        <v>53.248345028981582</v>
      </c>
    </row>
    <row r="602" spans="1:31" ht="13" x14ac:dyDescent="0.3">
      <c r="A602" s="13">
        <v>2016</v>
      </c>
      <c r="B602" s="13" t="s">
        <v>630</v>
      </c>
      <c r="C602" s="14" t="s">
        <v>388</v>
      </c>
      <c r="D602" s="2" t="str">
        <f t="shared" si="18"/>
        <v>M1</v>
      </c>
      <c r="E602" s="2" t="str">
        <f t="shared" si="19"/>
        <v>J09b_M1_14</v>
      </c>
      <c r="F602" s="21" t="s">
        <v>513</v>
      </c>
      <c r="G602" s="15">
        <v>2014</v>
      </c>
      <c r="H602" s="2" t="s">
        <v>860</v>
      </c>
      <c r="I602" s="16">
        <v>2.57</v>
      </c>
      <c r="J602" s="17">
        <v>0.161</v>
      </c>
      <c r="K602" s="18">
        <v>0.71</v>
      </c>
      <c r="L602" s="31">
        <v>1.08</v>
      </c>
      <c r="M602" s="18">
        <v>0.22</v>
      </c>
      <c r="N602" s="18">
        <v>0.378</v>
      </c>
      <c r="O602" s="31">
        <v>0.224</v>
      </c>
      <c r="P602" s="19">
        <v>18.443999999999999</v>
      </c>
      <c r="Q602" s="19">
        <v>83.25</v>
      </c>
      <c r="R602" s="18">
        <v>6.54</v>
      </c>
      <c r="S602" s="20">
        <v>559.42999999999995</v>
      </c>
      <c r="T602" s="18">
        <v>14.18</v>
      </c>
      <c r="U602" s="4">
        <v>3.6192500000000001</v>
      </c>
      <c r="V602" s="8">
        <v>90.045743176590989</v>
      </c>
      <c r="W602" s="8">
        <v>90.452024547062706</v>
      </c>
      <c r="X602" s="8">
        <v>83.529411764705884</v>
      </c>
      <c r="Y602" s="8">
        <v>115.78947368421053</v>
      </c>
      <c r="Z602" s="8">
        <v>63</v>
      </c>
      <c r="AA602" s="8">
        <v>122.96000000000001</v>
      </c>
      <c r="AB602" s="9">
        <v>90.17269438168961</v>
      </c>
      <c r="AC602" s="9">
        <v>20.096894256240709</v>
      </c>
      <c r="AD602" s="3">
        <v>20.137545960502344</v>
      </c>
      <c r="AE602" s="3">
        <v>59.765559783256947</v>
      </c>
    </row>
    <row r="603" spans="1:31" ht="13" x14ac:dyDescent="0.3">
      <c r="A603" s="13">
        <v>2016</v>
      </c>
      <c r="B603" s="13" t="s">
        <v>630</v>
      </c>
      <c r="C603" s="14" t="s">
        <v>389</v>
      </c>
      <c r="D603" s="2" t="str">
        <f t="shared" si="18"/>
        <v>M2</v>
      </c>
      <c r="E603" s="2" t="str">
        <f t="shared" si="19"/>
        <v>J09b_M2_14</v>
      </c>
      <c r="F603" s="21" t="s">
        <v>513</v>
      </c>
      <c r="G603" s="15">
        <v>2014</v>
      </c>
      <c r="H603" s="2" t="s">
        <v>860</v>
      </c>
      <c r="I603" s="16">
        <v>2.62</v>
      </c>
      <c r="J603" s="17">
        <v>0.16</v>
      </c>
      <c r="K603" s="18">
        <v>0.75</v>
      </c>
      <c r="L603" s="31">
        <v>1.03</v>
      </c>
      <c r="M603" s="18">
        <v>0.22</v>
      </c>
      <c r="N603" s="18">
        <v>0.47499999999999998</v>
      </c>
      <c r="O603" s="31">
        <v>0.221</v>
      </c>
      <c r="P603" s="19">
        <v>15.722</v>
      </c>
      <c r="Q603" s="19">
        <v>58.87</v>
      </c>
      <c r="R603" s="18">
        <v>6.96</v>
      </c>
      <c r="S603" s="20">
        <v>582.88</v>
      </c>
      <c r="T603" s="18">
        <v>15.57</v>
      </c>
      <c r="U603" s="4">
        <v>3.6192500000000001</v>
      </c>
      <c r="V603" s="8">
        <v>91.797605884306776</v>
      </c>
      <c r="W603" s="8">
        <v>89.890210730000192</v>
      </c>
      <c r="X603" s="8">
        <v>88.235294117647058</v>
      </c>
      <c r="Y603" s="8">
        <v>115.78947368421053</v>
      </c>
      <c r="Z603" s="8">
        <v>79.166666666666657</v>
      </c>
      <c r="AA603" s="8">
        <v>104.81333333333333</v>
      </c>
      <c r="AB603" s="9">
        <v>88.700702304462993</v>
      </c>
      <c r="AC603" s="9">
        <v>20.430403105139177</v>
      </c>
      <c r="AD603" s="3">
        <v>21.625066295314141</v>
      </c>
      <c r="AE603" s="3">
        <v>57.944530599546674</v>
      </c>
    </row>
    <row r="604" spans="1:31" ht="13" x14ac:dyDescent="0.3">
      <c r="A604" s="13">
        <v>2016</v>
      </c>
      <c r="B604" s="13" t="s">
        <v>630</v>
      </c>
      <c r="C604" s="14" t="s">
        <v>390</v>
      </c>
      <c r="D604" s="2" t="str">
        <f t="shared" si="18"/>
        <v>M1</v>
      </c>
      <c r="E604" s="2" t="str">
        <f t="shared" si="19"/>
        <v>J09c_M1_14</v>
      </c>
      <c r="F604" s="21" t="s">
        <v>427</v>
      </c>
      <c r="G604" s="15">
        <v>2014</v>
      </c>
      <c r="H604" s="2" t="s">
        <v>861</v>
      </c>
      <c r="I604" s="16">
        <v>2.5299999999999998</v>
      </c>
      <c r="J604" s="17">
        <v>0.158</v>
      </c>
      <c r="K604" s="18">
        <v>0.76</v>
      </c>
      <c r="L604" s="31">
        <v>1.1100000000000001</v>
      </c>
      <c r="M604" s="18">
        <v>0.23</v>
      </c>
      <c r="N604" s="18">
        <v>0.35899999999999999</v>
      </c>
      <c r="O604" s="31">
        <v>0.21199999999999999</v>
      </c>
      <c r="P604" s="19">
        <v>15.766</v>
      </c>
      <c r="Q604" s="19">
        <v>48.42</v>
      </c>
      <c r="R604" s="18">
        <v>5.25</v>
      </c>
      <c r="S604" s="20">
        <v>357.53</v>
      </c>
      <c r="T604" s="18">
        <v>14.04</v>
      </c>
      <c r="U604" s="4">
        <v>2.0694520000000001</v>
      </c>
      <c r="V604" s="8">
        <v>88.644253010418367</v>
      </c>
      <c r="W604" s="8">
        <v>88.766583095875191</v>
      </c>
      <c r="X604" s="8">
        <v>89.411764705882362</v>
      </c>
      <c r="Y604" s="8">
        <v>121.05263157894737</v>
      </c>
      <c r="Z604" s="8">
        <v>59.833333333333336</v>
      </c>
      <c r="AA604" s="8">
        <v>105.10666666666665</v>
      </c>
      <c r="AB604" s="9">
        <v>93.772195977225252</v>
      </c>
      <c r="AC604" s="9">
        <v>20.203893136391635</v>
      </c>
      <c r="AD604" s="3">
        <v>20.728255268942931</v>
      </c>
      <c r="AE604" s="3">
        <v>59.06785159466542</v>
      </c>
    </row>
    <row r="605" spans="1:31" ht="13" x14ac:dyDescent="0.3">
      <c r="A605" s="13">
        <v>2016</v>
      </c>
      <c r="B605" s="13" t="s">
        <v>630</v>
      </c>
      <c r="C605" s="14" t="s">
        <v>391</v>
      </c>
      <c r="D605" s="2" t="str">
        <f t="shared" si="18"/>
        <v>M2</v>
      </c>
      <c r="E605" s="2" t="str">
        <f t="shared" si="19"/>
        <v>J09c_M2_14</v>
      </c>
      <c r="F605" s="21" t="s">
        <v>427</v>
      </c>
      <c r="G605" s="15">
        <v>2014</v>
      </c>
      <c r="H605" s="2" t="s">
        <v>861</v>
      </c>
      <c r="I605" s="16">
        <v>2.4500000000000002</v>
      </c>
      <c r="J605" s="17">
        <v>0.152</v>
      </c>
      <c r="K605" s="18">
        <v>0.75</v>
      </c>
      <c r="L605" s="31">
        <v>1.04</v>
      </c>
      <c r="M605" s="18">
        <v>0.21</v>
      </c>
      <c r="N605" s="18">
        <v>0.36099999999999999</v>
      </c>
      <c r="O605" s="31">
        <v>0.22900000000000001</v>
      </c>
      <c r="P605" s="19">
        <v>20.641999999999999</v>
      </c>
      <c r="Q605" s="19">
        <v>63.03</v>
      </c>
      <c r="R605" s="18">
        <v>5.75</v>
      </c>
      <c r="S605" s="20">
        <v>619.05999999999995</v>
      </c>
      <c r="T605" s="18">
        <v>13.22</v>
      </c>
      <c r="U605" s="4">
        <v>2.0694520000000001</v>
      </c>
      <c r="V605" s="8">
        <v>85.841272678073139</v>
      </c>
      <c r="W605" s="8">
        <v>85.39570019350019</v>
      </c>
      <c r="X605" s="8">
        <v>88.235294117647058</v>
      </c>
      <c r="Y605" s="8">
        <v>110.52631578947367</v>
      </c>
      <c r="Z605" s="8">
        <v>60.166666666666671</v>
      </c>
      <c r="AA605" s="8">
        <v>137.61333333333332</v>
      </c>
      <c r="AB605" s="9">
        <v>88.37598107147592</v>
      </c>
      <c r="AC605" s="9">
        <v>19.573403994130416</v>
      </c>
      <c r="AD605" s="3">
        <v>21.704523610590361</v>
      </c>
      <c r="AE605" s="3">
        <v>58.722072395279213</v>
      </c>
    </row>
    <row r="606" spans="1:31" ht="13" x14ac:dyDescent="0.3">
      <c r="A606" s="13">
        <v>2016</v>
      </c>
      <c r="B606" s="13" t="s">
        <v>630</v>
      </c>
      <c r="C606" s="14" t="s">
        <v>392</v>
      </c>
      <c r="D606" s="2" t="str">
        <f t="shared" si="18"/>
        <v>M2</v>
      </c>
      <c r="E606" s="2" t="str">
        <f t="shared" si="19"/>
        <v>K09c_M2_14</v>
      </c>
      <c r="F606" s="21" t="s">
        <v>514</v>
      </c>
      <c r="G606" s="15">
        <v>2014</v>
      </c>
      <c r="H606" s="2" t="s">
        <v>877</v>
      </c>
      <c r="I606" s="16">
        <v>2.4700000000000002</v>
      </c>
      <c r="J606" s="17">
        <v>0.152</v>
      </c>
      <c r="K606" s="18">
        <v>0.84</v>
      </c>
      <c r="L606" s="31">
        <v>0.97</v>
      </c>
      <c r="M606" s="18">
        <v>0.28000000000000003</v>
      </c>
      <c r="N606" s="18">
        <v>0.51100000000000001</v>
      </c>
      <c r="O606" s="31">
        <v>0.187</v>
      </c>
      <c r="P606" s="19">
        <v>18.364999999999998</v>
      </c>
      <c r="Q606" s="19">
        <v>47.13</v>
      </c>
      <c r="R606" s="18">
        <v>5.63</v>
      </c>
      <c r="S606" s="20">
        <v>266.32</v>
      </c>
      <c r="T606" s="18">
        <v>14.72</v>
      </c>
      <c r="U606" s="4">
        <v>0</v>
      </c>
      <c r="V606" s="8">
        <v>86.542017761159457</v>
      </c>
      <c r="W606" s="8">
        <v>85.39570019350019</v>
      </c>
      <c r="X606" s="8">
        <v>98.82352941176471</v>
      </c>
      <c r="Y606" s="8">
        <v>147.36842105263159</v>
      </c>
      <c r="Z606" s="8">
        <v>85.166666666666671</v>
      </c>
      <c r="AA606" s="8">
        <v>122.43333333333332</v>
      </c>
      <c r="AB606" s="9">
        <v>92.950819983715348</v>
      </c>
      <c r="AC606" s="9">
        <v>24.813391012475616</v>
      </c>
      <c r="AD606" s="3">
        <v>23.112626615712582</v>
      </c>
      <c r="AE606" s="3">
        <v>52.073982371811802</v>
      </c>
    </row>
    <row r="607" spans="1:31" ht="13" x14ac:dyDescent="0.3">
      <c r="A607" s="13">
        <v>2016</v>
      </c>
      <c r="B607" s="13" t="s">
        <v>630</v>
      </c>
      <c r="C607" s="14" t="s">
        <v>393</v>
      </c>
      <c r="D607" s="2" t="str">
        <f t="shared" si="18"/>
        <v>M2</v>
      </c>
      <c r="E607" s="2" t="str">
        <f t="shared" si="19"/>
        <v>L09a_M2_14</v>
      </c>
      <c r="F607" s="21" t="s">
        <v>515</v>
      </c>
      <c r="G607" s="15">
        <v>2014</v>
      </c>
      <c r="H607" s="2" t="s">
        <v>878</v>
      </c>
      <c r="I607" s="16">
        <v>2.59</v>
      </c>
      <c r="J607" s="17">
        <v>0.155</v>
      </c>
      <c r="K607" s="18">
        <v>0.83</v>
      </c>
      <c r="L607" s="31">
        <v>1.18</v>
      </c>
      <c r="M607" s="18">
        <v>0.18</v>
      </c>
      <c r="N607" s="18">
        <v>0.438</v>
      </c>
      <c r="O607" s="31">
        <v>0.222</v>
      </c>
      <c r="P607" s="19">
        <v>23.097000000000001</v>
      </c>
      <c r="Q607" s="19">
        <v>56.01</v>
      </c>
      <c r="R607" s="18">
        <v>6.56</v>
      </c>
      <c r="S607" s="20">
        <v>386.42</v>
      </c>
      <c r="T607" s="18">
        <v>14.33</v>
      </c>
      <c r="U607" s="4">
        <v>0</v>
      </c>
      <c r="V607" s="8">
        <v>90.746488259677307</v>
      </c>
      <c r="W607" s="8">
        <v>87.081141644687705</v>
      </c>
      <c r="X607" s="8">
        <v>97.647058823529406</v>
      </c>
      <c r="Y607" s="8">
        <v>94.73684210526315</v>
      </c>
      <c r="Z607" s="8">
        <v>73</v>
      </c>
      <c r="AA607" s="8">
        <v>153.98000000000002</v>
      </c>
      <c r="AB607" s="9">
        <v>94.936875134229098</v>
      </c>
      <c r="AC607" s="9">
        <v>15.617765068575778</v>
      </c>
      <c r="AD607" s="3">
        <v>22.359722134694977</v>
      </c>
      <c r="AE607" s="3">
        <v>62.022512796729259</v>
      </c>
    </row>
    <row r="608" spans="1:31" ht="13" x14ac:dyDescent="0.3">
      <c r="A608" s="13">
        <v>2016</v>
      </c>
      <c r="B608" s="13" t="s">
        <v>630</v>
      </c>
      <c r="C608" s="14" t="s">
        <v>394</v>
      </c>
      <c r="D608" s="2" t="str">
        <f t="shared" si="18"/>
        <v>M2</v>
      </c>
      <c r="E608" s="2" t="str">
        <f t="shared" si="19"/>
        <v>L09b_M2_14</v>
      </c>
      <c r="F608" s="21" t="s">
        <v>516</v>
      </c>
      <c r="G608" s="15">
        <v>2014</v>
      </c>
      <c r="H608" s="2" t="s">
        <v>879</v>
      </c>
      <c r="I608" s="16">
        <v>2.67</v>
      </c>
      <c r="J608" s="17">
        <v>0.16500000000000001</v>
      </c>
      <c r="K608" s="18">
        <v>0.8</v>
      </c>
      <c r="L608" s="31">
        <v>1.25</v>
      </c>
      <c r="M608" s="18">
        <v>0.18</v>
      </c>
      <c r="N608" s="18">
        <v>0.33900000000000002</v>
      </c>
      <c r="O608" s="31">
        <v>0.22600000000000001</v>
      </c>
      <c r="P608" s="19">
        <v>21.239000000000001</v>
      </c>
      <c r="Q608" s="19">
        <v>59.49</v>
      </c>
      <c r="R608" s="18">
        <v>8.6300000000000008</v>
      </c>
      <c r="S608" s="20">
        <v>354.07</v>
      </c>
      <c r="T608" s="18">
        <v>20.88</v>
      </c>
      <c r="U608" s="4">
        <v>0</v>
      </c>
      <c r="V608" s="8">
        <v>93.549468592022549</v>
      </c>
      <c r="W608" s="8">
        <v>92.699279815312707</v>
      </c>
      <c r="X608" s="8">
        <v>94.117647058823536</v>
      </c>
      <c r="Y608" s="8">
        <v>94.73684210526315</v>
      </c>
      <c r="Z608" s="8">
        <v>56.500000000000007</v>
      </c>
      <c r="AA608" s="8">
        <v>141.59333333333336</v>
      </c>
      <c r="AB608" s="9">
        <v>97.662625679175022</v>
      </c>
      <c r="AC608" s="9">
        <v>15.181875378426016</v>
      </c>
      <c r="AD608" s="3">
        <v>20.950038885375601</v>
      </c>
      <c r="AE608" s="3">
        <v>63.868085736198388</v>
      </c>
    </row>
    <row r="609" spans="1:31" ht="13" x14ac:dyDescent="0.3">
      <c r="A609" s="13">
        <v>2016</v>
      </c>
      <c r="B609" s="13" t="s">
        <v>630</v>
      </c>
      <c r="C609" s="14" t="s">
        <v>396</v>
      </c>
      <c r="D609" s="2" t="str">
        <f t="shared" si="18"/>
        <v>M2</v>
      </c>
      <c r="E609" s="2" t="str">
        <f t="shared" si="19"/>
        <v>I10b_M2_14</v>
      </c>
      <c r="F609" s="21" t="s">
        <v>452</v>
      </c>
      <c r="G609" s="15">
        <v>2014</v>
      </c>
      <c r="H609" s="2" t="s">
        <v>854</v>
      </c>
      <c r="I609" s="16">
        <v>2.63</v>
      </c>
      <c r="J609" s="17">
        <v>0.155</v>
      </c>
      <c r="K609" s="18">
        <v>1.0089999999999999</v>
      </c>
      <c r="L609" s="31">
        <v>0.53</v>
      </c>
      <c r="M609" s="18">
        <v>0.28000000000000003</v>
      </c>
      <c r="N609" s="18">
        <v>0.52700000000000002</v>
      </c>
      <c r="O609" s="31">
        <v>0.20699999999999999</v>
      </c>
      <c r="P609" s="19">
        <v>18.408999999999999</v>
      </c>
      <c r="Q609" s="19">
        <v>64.28</v>
      </c>
      <c r="R609" s="18">
        <v>5.89</v>
      </c>
      <c r="S609" s="20">
        <v>812.88</v>
      </c>
      <c r="T609" s="18">
        <v>14.83</v>
      </c>
      <c r="U609" s="4">
        <v>5.6004959999999997</v>
      </c>
      <c r="V609" s="8">
        <v>92.147978425849928</v>
      </c>
      <c r="W609" s="8">
        <v>87.081141644687705</v>
      </c>
      <c r="X609" s="8">
        <v>118.70588235294117</v>
      </c>
      <c r="Y609" s="8">
        <v>147.36842105263159</v>
      </c>
      <c r="Z609" s="8">
        <v>87.833333333333343</v>
      </c>
      <c r="AA609" s="8">
        <v>122.72666666666665</v>
      </c>
      <c r="AB609" s="9">
        <v>75.316982798750232</v>
      </c>
      <c r="AC609" s="9">
        <v>30.622908081023564</v>
      </c>
      <c r="AD609" s="3">
        <v>34.26269300699294</v>
      </c>
      <c r="AE609" s="3">
        <v>35.114398911983507</v>
      </c>
    </row>
    <row r="610" spans="1:31" ht="13" x14ac:dyDescent="0.3">
      <c r="A610" s="13">
        <v>2016</v>
      </c>
      <c r="B610" s="13" t="s">
        <v>630</v>
      </c>
      <c r="C610" s="14" t="s">
        <v>397</v>
      </c>
      <c r="D610" s="2" t="str">
        <f t="shared" si="18"/>
        <v>M2</v>
      </c>
      <c r="E610" s="2" t="str">
        <f t="shared" si="19"/>
        <v>I10c_M2_14</v>
      </c>
      <c r="F610" s="21" t="s">
        <v>453</v>
      </c>
      <c r="G610" s="15">
        <v>2014</v>
      </c>
      <c r="H610" s="2" t="s">
        <v>894</v>
      </c>
      <c r="I610" s="16">
        <v>2.72</v>
      </c>
      <c r="J610" s="17">
        <v>0.16400000000000001</v>
      </c>
      <c r="K610" s="18">
        <v>0.78</v>
      </c>
      <c r="L610" s="31">
        <v>1.1000000000000001</v>
      </c>
      <c r="M610" s="18">
        <v>0.27</v>
      </c>
      <c r="N610" s="18">
        <v>0.46400000000000002</v>
      </c>
      <c r="O610" s="31">
        <v>0.214</v>
      </c>
      <c r="P610" s="19">
        <v>14.994</v>
      </c>
      <c r="Q610" s="19">
        <v>53.22</v>
      </c>
      <c r="R610" s="18">
        <v>7.14</v>
      </c>
      <c r="S610" s="20">
        <v>402.63</v>
      </c>
      <c r="T610" s="18">
        <v>13.48</v>
      </c>
      <c r="U610" s="4">
        <v>6.5692159999999999</v>
      </c>
      <c r="V610" s="8">
        <v>95.301331299738337</v>
      </c>
      <c r="W610" s="8">
        <v>92.137465998250207</v>
      </c>
      <c r="X610" s="8">
        <v>91.764705882352942</v>
      </c>
      <c r="Y610" s="8">
        <v>142.10526315789474</v>
      </c>
      <c r="Z610" s="8">
        <v>77.333333333333343</v>
      </c>
      <c r="AA610" s="8">
        <v>99.96</v>
      </c>
      <c r="AB610" s="9">
        <v>97.079595848604157</v>
      </c>
      <c r="AC610" s="9">
        <v>22.909579493460921</v>
      </c>
      <c r="AD610" s="3">
        <v>20.548961839488506</v>
      </c>
      <c r="AE610" s="3">
        <v>56.541458667050563</v>
      </c>
    </row>
    <row r="611" spans="1:31" ht="13" x14ac:dyDescent="0.3">
      <c r="A611" s="13">
        <v>2016</v>
      </c>
      <c r="B611" s="13" t="s">
        <v>630</v>
      </c>
      <c r="C611" s="14" t="s">
        <v>398</v>
      </c>
      <c r="D611" s="2" t="str">
        <f t="shared" si="18"/>
        <v>M1</v>
      </c>
      <c r="E611" s="2" t="str">
        <f t="shared" si="19"/>
        <v>F12a_M1_14</v>
      </c>
      <c r="F611" s="21" t="s">
        <v>517</v>
      </c>
      <c r="G611" s="15">
        <v>2014</v>
      </c>
      <c r="H611" s="2" t="s">
        <v>855</v>
      </c>
      <c r="I611" s="16">
        <v>2.4700000000000002</v>
      </c>
      <c r="J611" s="17">
        <v>0.152</v>
      </c>
      <c r="K611" s="18">
        <v>0.73599999999999999</v>
      </c>
      <c r="L611" s="31">
        <v>1.05</v>
      </c>
      <c r="M611" s="18">
        <v>0.18</v>
      </c>
      <c r="N611" s="18">
        <v>0.58199999999999996</v>
      </c>
      <c r="O611" s="31">
        <v>0.20799999999999999</v>
      </c>
      <c r="P611" s="19">
        <v>15.394</v>
      </c>
      <c r="Q611" s="19">
        <v>60.08</v>
      </c>
      <c r="R611" s="18">
        <v>6.64</v>
      </c>
      <c r="S611" s="20">
        <v>684.02</v>
      </c>
      <c r="T611" s="18">
        <v>12.92</v>
      </c>
      <c r="U611" s="4">
        <v>0</v>
      </c>
      <c r="V611" s="8">
        <v>86.542017761159457</v>
      </c>
      <c r="W611" s="8">
        <v>85.39570019350019</v>
      </c>
      <c r="X611" s="8">
        <v>86.588235294117638</v>
      </c>
      <c r="Y611" s="8">
        <v>94.73684210526315</v>
      </c>
      <c r="Z611" s="8">
        <v>97</v>
      </c>
      <c r="AA611" s="8">
        <v>102.62666666666667</v>
      </c>
      <c r="AB611" s="9">
        <v>86.045757114514061</v>
      </c>
      <c r="AC611" s="9">
        <v>17.231550536743477</v>
      </c>
      <c r="AD611" s="3">
        <v>21.876185465732373</v>
      </c>
      <c r="AE611" s="3">
        <v>60.892263997524154</v>
      </c>
    </row>
    <row r="612" spans="1:31" ht="13" x14ac:dyDescent="0.3">
      <c r="A612" s="13">
        <v>2016</v>
      </c>
      <c r="B612" s="13" t="s">
        <v>630</v>
      </c>
      <c r="C612" s="14" t="s">
        <v>399</v>
      </c>
      <c r="D612" s="2" t="str">
        <f t="shared" si="18"/>
        <v>M1</v>
      </c>
      <c r="E612" s="2" t="str">
        <f t="shared" si="19"/>
        <v>F12b_M1_14</v>
      </c>
      <c r="F612" s="21" t="s">
        <v>518</v>
      </c>
      <c r="G612" s="15">
        <v>2014</v>
      </c>
      <c r="H612" s="2" t="s">
        <v>884</v>
      </c>
      <c r="I612" s="16">
        <v>2.66</v>
      </c>
      <c r="J612" s="17">
        <v>0.16</v>
      </c>
      <c r="K612" s="18">
        <v>0.78900000000000003</v>
      </c>
      <c r="L612" s="31">
        <v>1.08</v>
      </c>
      <c r="M612" s="18">
        <v>0.17</v>
      </c>
      <c r="N612" s="18">
        <v>0.56699999999999995</v>
      </c>
      <c r="O612" s="31">
        <v>0.21199999999999999</v>
      </c>
      <c r="P612" s="19">
        <v>16.146999999999998</v>
      </c>
      <c r="Q612" s="19">
        <v>47.86</v>
      </c>
      <c r="R612" s="18">
        <v>5.35</v>
      </c>
      <c r="S612" s="20">
        <v>733.83</v>
      </c>
      <c r="T612" s="18">
        <v>12.49</v>
      </c>
      <c r="U612" s="4">
        <v>0</v>
      </c>
      <c r="V612" s="8">
        <v>93.199096050479397</v>
      </c>
      <c r="W612" s="8">
        <v>89.890210730000192</v>
      </c>
      <c r="X612" s="8">
        <v>92.82352941176471</v>
      </c>
      <c r="Y612" s="8">
        <v>89.473684210526315</v>
      </c>
      <c r="Z612" s="8">
        <v>94.5</v>
      </c>
      <c r="AA612" s="8">
        <v>107.64666666666665</v>
      </c>
      <c r="AB612" s="9">
        <v>88.074538594770587</v>
      </c>
      <c r="AC612" s="9">
        <v>15.899367872189368</v>
      </c>
      <c r="AD612" s="3">
        <v>22.911307234700011</v>
      </c>
      <c r="AE612" s="3">
        <v>61.18932489311063</v>
      </c>
    </row>
    <row r="613" spans="1:31" ht="13" x14ac:dyDescent="0.3">
      <c r="A613" s="13">
        <v>2016</v>
      </c>
      <c r="B613" s="13" t="s">
        <v>630</v>
      </c>
      <c r="C613" s="14" t="s">
        <v>400</v>
      </c>
      <c r="D613" s="2" t="str">
        <f t="shared" si="18"/>
        <v>M1</v>
      </c>
      <c r="E613" s="2" t="str">
        <f t="shared" si="19"/>
        <v>F12c_M1_14</v>
      </c>
      <c r="F613" s="21" t="s">
        <v>15</v>
      </c>
      <c r="G613" s="15">
        <v>2014</v>
      </c>
      <c r="H613" s="2" t="s">
        <v>876</v>
      </c>
      <c r="I613" s="16">
        <v>2.6</v>
      </c>
      <c r="J613" s="17">
        <v>0.159</v>
      </c>
      <c r="K613" s="18">
        <v>0.77</v>
      </c>
      <c r="L613" s="31">
        <v>1.03</v>
      </c>
      <c r="M613" s="18">
        <v>0.19</v>
      </c>
      <c r="N613" s="18">
        <v>0.59499999999999997</v>
      </c>
      <c r="O613" s="31">
        <v>0.2</v>
      </c>
      <c r="P613" s="19">
        <v>21.036000000000001</v>
      </c>
      <c r="Q613" s="19">
        <v>47.42</v>
      </c>
      <c r="R613" s="18">
        <v>6.03</v>
      </c>
      <c r="S613" s="20">
        <v>620.46</v>
      </c>
      <c r="T613" s="18">
        <v>13.41</v>
      </c>
      <c r="U613" s="4">
        <v>0</v>
      </c>
      <c r="V613" s="8">
        <v>91.096860801220473</v>
      </c>
      <c r="W613" s="8">
        <v>89.328396912937706</v>
      </c>
      <c r="X613" s="8">
        <v>90.588235294117652</v>
      </c>
      <c r="Y613" s="8">
        <v>100</v>
      </c>
      <c r="Z613" s="8">
        <v>99.166666666666671</v>
      </c>
      <c r="AA613" s="8">
        <v>140.24</v>
      </c>
      <c r="AB613" s="9">
        <v>86.741041568884455</v>
      </c>
      <c r="AC613" s="9">
        <v>18.043063661481664</v>
      </c>
      <c r="AD613" s="3">
        <v>22.703318144406825</v>
      </c>
      <c r="AE613" s="3">
        <v>59.253618194111525</v>
      </c>
    </row>
    <row r="614" spans="1:31" ht="13" x14ac:dyDescent="0.3">
      <c r="A614" s="13">
        <v>2016</v>
      </c>
      <c r="B614" s="13" t="s">
        <v>631</v>
      </c>
      <c r="C614" s="22" t="s">
        <v>6</v>
      </c>
      <c r="D614" s="2" t="str">
        <f t="shared" si="18"/>
        <v>M1</v>
      </c>
      <c r="E614" s="2" t="str">
        <f t="shared" si="19"/>
        <v>C12b_M1_12</v>
      </c>
      <c r="F614" s="21" t="s">
        <v>530</v>
      </c>
      <c r="G614" s="2">
        <v>2012</v>
      </c>
      <c r="H614" s="2" t="s">
        <v>794</v>
      </c>
      <c r="I614" s="4">
        <v>2.84</v>
      </c>
      <c r="J614" s="5">
        <v>0.18</v>
      </c>
      <c r="K614" s="4">
        <v>0.73</v>
      </c>
      <c r="L614" s="4">
        <v>1.07</v>
      </c>
      <c r="M614" s="4">
        <v>0.16</v>
      </c>
      <c r="N614" s="4">
        <v>0.53900000000000003</v>
      </c>
      <c r="O614" s="4">
        <v>0.219</v>
      </c>
      <c r="P614" s="6">
        <v>14.228</v>
      </c>
      <c r="Q614" s="6">
        <v>58.83</v>
      </c>
      <c r="R614" s="4">
        <v>5.07</v>
      </c>
      <c r="S614" s="7">
        <v>391.79</v>
      </c>
      <c r="T614" s="4">
        <v>15.91</v>
      </c>
      <c r="U614" s="4">
        <v>15.820482999999999</v>
      </c>
      <c r="V614" s="8">
        <v>102.86730740412952</v>
      </c>
      <c r="W614" s="8">
        <v>103.77461469041967</v>
      </c>
      <c r="X614" s="8">
        <v>85.882352941176464</v>
      </c>
      <c r="Y614" s="8">
        <v>84.210526315789465</v>
      </c>
      <c r="Z614" s="8">
        <v>89.833333333333343</v>
      </c>
      <c r="AA614" s="8">
        <v>94.853333333333339</v>
      </c>
      <c r="AB614" s="9">
        <v>85.242861963117917</v>
      </c>
      <c r="AC614" s="9">
        <v>15.461202686535017</v>
      </c>
      <c r="AD614" s="3">
        <v>21.902217143320112</v>
      </c>
      <c r="AE614" s="3">
        <v>62.636580170144882</v>
      </c>
    </row>
    <row r="615" spans="1:31" ht="13" x14ac:dyDescent="0.3">
      <c r="A615" s="13">
        <v>2016</v>
      </c>
      <c r="B615" s="13" t="s">
        <v>631</v>
      </c>
      <c r="C615" s="22" t="s">
        <v>7</v>
      </c>
      <c r="D615" s="2" t="str">
        <f t="shared" si="18"/>
        <v>M2</v>
      </c>
      <c r="E615" s="2" t="str">
        <f t="shared" si="19"/>
        <v>C12b_M2_12</v>
      </c>
      <c r="F615" s="21" t="s">
        <v>530</v>
      </c>
      <c r="G615" s="2">
        <v>2012</v>
      </c>
      <c r="H615" s="2" t="s">
        <v>794</v>
      </c>
      <c r="I615" s="4">
        <v>2.66</v>
      </c>
      <c r="J615" s="5">
        <v>0.16600000000000001</v>
      </c>
      <c r="K615" s="4">
        <v>0.76</v>
      </c>
      <c r="L615" s="4">
        <v>1.08</v>
      </c>
      <c r="M615" s="4">
        <v>0.15</v>
      </c>
      <c r="N615" s="4">
        <v>0.53900000000000003</v>
      </c>
      <c r="O615" s="4">
        <v>0.20799999999999999</v>
      </c>
      <c r="P615" s="6">
        <v>15.25</v>
      </c>
      <c r="Q615" s="6">
        <v>56.9</v>
      </c>
      <c r="R615" s="4">
        <v>5.96</v>
      </c>
      <c r="S615" s="7">
        <v>516.99</v>
      </c>
      <c r="T615" s="4">
        <v>14.62</v>
      </c>
      <c r="U615" s="4">
        <v>15.820482999999999</v>
      </c>
      <c r="V615" s="8">
        <v>96.347548484149499</v>
      </c>
      <c r="W615" s="8">
        <v>95.703255770053701</v>
      </c>
      <c r="X615" s="8">
        <v>89.411764705882362</v>
      </c>
      <c r="Y615" s="8">
        <v>78.94736842105263</v>
      </c>
      <c r="Z615" s="8">
        <v>89.833333333333343</v>
      </c>
      <c r="AA615" s="8">
        <v>101.66666666666666</v>
      </c>
      <c r="AB615" s="9">
        <v>85.685404157240825</v>
      </c>
      <c r="AC615" s="9">
        <v>14.420015353200311</v>
      </c>
      <c r="AD615" s="3">
        <v>22.684540435595455</v>
      </c>
      <c r="AE615" s="3">
        <v>62.895444211204243</v>
      </c>
    </row>
    <row r="616" spans="1:31" ht="13" x14ac:dyDescent="0.3">
      <c r="A616" s="13">
        <v>2016</v>
      </c>
      <c r="B616" s="13" t="s">
        <v>631</v>
      </c>
      <c r="C616" s="22" t="s">
        <v>8</v>
      </c>
      <c r="D616" s="2" t="str">
        <f t="shared" si="18"/>
        <v>M1</v>
      </c>
      <c r="E616" s="2" t="str">
        <f t="shared" si="19"/>
        <v>E12a_M1_12</v>
      </c>
      <c r="F616" s="21" t="s">
        <v>531</v>
      </c>
      <c r="G616" s="2">
        <v>2012</v>
      </c>
      <c r="H616" s="2" t="s">
        <v>805</v>
      </c>
      <c r="I616" s="4">
        <v>2.56</v>
      </c>
      <c r="J616" s="5">
        <v>0.16500000000000001</v>
      </c>
      <c r="K616" s="4">
        <v>0.86</v>
      </c>
      <c r="L616" s="4">
        <v>0.85</v>
      </c>
      <c r="M616" s="4">
        <v>0.2</v>
      </c>
      <c r="N616" s="4">
        <v>0.55700000000000005</v>
      </c>
      <c r="O616" s="4">
        <v>0.19800000000000001</v>
      </c>
      <c r="P616" s="6">
        <v>13.917</v>
      </c>
      <c r="Q616" s="6">
        <v>63.7</v>
      </c>
      <c r="R616" s="4">
        <v>5.22</v>
      </c>
      <c r="S616" s="7">
        <v>267.70999999999998</v>
      </c>
      <c r="T616" s="4">
        <v>16.649999999999999</v>
      </c>
      <c r="U616" s="4">
        <v>18.571615999999999</v>
      </c>
      <c r="V616" s="8">
        <v>92.725460195271708</v>
      </c>
      <c r="W616" s="8">
        <v>95.126730132884703</v>
      </c>
      <c r="X616" s="8">
        <v>101.17647058823529</v>
      </c>
      <c r="Y616" s="8">
        <v>105.26315789473684</v>
      </c>
      <c r="Z616" s="8">
        <v>92.833333333333343</v>
      </c>
      <c r="AA616" s="8">
        <v>92.78</v>
      </c>
      <c r="AB616" s="9">
        <v>80.884519151065732</v>
      </c>
      <c r="AC616" s="9">
        <v>20.367883437784009</v>
      </c>
      <c r="AD616" s="3">
        <v>27.192947601514089</v>
      </c>
      <c r="AE616" s="3">
        <v>52.439168960701899</v>
      </c>
    </row>
    <row r="617" spans="1:31" ht="13" x14ac:dyDescent="0.3">
      <c r="A617" s="13">
        <v>2016</v>
      </c>
      <c r="B617" s="13" t="s">
        <v>631</v>
      </c>
      <c r="C617" s="22" t="s">
        <v>9</v>
      </c>
      <c r="D617" s="2" t="str">
        <f t="shared" si="18"/>
        <v>M1</v>
      </c>
      <c r="E617" s="2" t="str">
        <f t="shared" si="19"/>
        <v>E12b_M1_12</v>
      </c>
      <c r="F617" s="21" t="s">
        <v>532</v>
      </c>
      <c r="G617" s="2">
        <v>2012</v>
      </c>
      <c r="H617" s="2" t="s">
        <v>808</v>
      </c>
      <c r="I617" s="4">
        <v>2.6</v>
      </c>
      <c r="J617" s="5">
        <v>0.16600000000000001</v>
      </c>
      <c r="K617" s="4">
        <v>0.86</v>
      </c>
      <c r="L617" s="4">
        <v>0.8</v>
      </c>
      <c r="M617" s="4">
        <v>0.18</v>
      </c>
      <c r="N617" s="4">
        <v>0.50600000000000001</v>
      </c>
      <c r="O617" s="4">
        <v>0.20200000000000001</v>
      </c>
      <c r="P617" s="6">
        <v>17.64</v>
      </c>
      <c r="Q617" s="6">
        <v>57.48</v>
      </c>
      <c r="R617" s="4">
        <v>5.18</v>
      </c>
      <c r="S617" s="7">
        <v>467.68</v>
      </c>
      <c r="T617" s="4">
        <v>17.059999999999999</v>
      </c>
      <c r="U617" s="4">
        <v>20.564820000000001</v>
      </c>
      <c r="V617" s="8">
        <v>94.17429551082283</v>
      </c>
      <c r="W617" s="8">
        <v>95.703255770053701</v>
      </c>
      <c r="X617" s="8">
        <v>101.17647058823529</v>
      </c>
      <c r="Y617" s="8">
        <v>94.73684210526315</v>
      </c>
      <c r="Z617" s="8">
        <v>84.333333333333343</v>
      </c>
      <c r="AA617" s="8">
        <v>117.6</v>
      </c>
      <c r="AB617" s="9">
        <v>76.742062713035693</v>
      </c>
      <c r="AC617" s="9">
        <v>19.320588472262244</v>
      </c>
      <c r="AD617" s="3">
        <v>28.660794527679279</v>
      </c>
      <c r="AE617" s="3">
        <v>52.018617000058484</v>
      </c>
    </row>
    <row r="618" spans="1:31" ht="13" x14ac:dyDescent="0.3">
      <c r="A618" s="13">
        <v>2016</v>
      </c>
      <c r="B618" s="13" t="s">
        <v>631</v>
      </c>
      <c r="C618" s="22" t="s">
        <v>10</v>
      </c>
      <c r="D618" s="2" t="str">
        <f t="shared" si="18"/>
        <v>M2</v>
      </c>
      <c r="E618" s="2" t="str">
        <f t="shared" si="19"/>
        <v>E12b_M2_12</v>
      </c>
      <c r="F618" s="21" t="s">
        <v>532</v>
      </c>
      <c r="G618" s="2">
        <v>2012</v>
      </c>
      <c r="H618" s="2" t="s">
        <v>808</v>
      </c>
      <c r="I618" s="4">
        <v>2.4700000000000002</v>
      </c>
      <c r="J618" s="5">
        <v>0.161</v>
      </c>
      <c r="K618" s="4">
        <v>0.75</v>
      </c>
      <c r="L618" s="4">
        <v>0.73</v>
      </c>
      <c r="M618" s="4">
        <v>0.17</v>
      </c>
      <c r="N618" s="4">
        <v>0.505</v>
      </c>
      <c r="O618" s="4">
        <v>0.193</v>
      </c>
      <c r="P618" s="6">
        <v>14.365</v>
      </c>
      <c r="Q618" s="6">
        <v>50.8</v>
      </c>
      <c r="R618" s="4">
        <v>5.03</v>
      </c>
      <c r="S618" s="7">
        <v>263.72000000000003</v>
      </c>
      <c r="T618" s="4">
        <v>15.81</v>
      </c>
      <c r="U618" s="4">
        <v>20.564820000000001</v>
      </c>
      <c r="V618" s="8">
        <v>89.465580735281677</v>
      </c>
      <c r="W618" s="8">
        <v>92.820627584208708</v>
      </c>
      <c r="X618" s="8">
        <v>88.235294117647058</v>
      </c>
      <c r="Y618" s="8">
        <v>89.473684210526315</v>
      </c>
      <c r="Z618" s="8">
        <v>84.166666666666671</v>
      </c>
      <c r="AA618" s="8">
        <v>95.766666666666666</v>
      </c>
      <c r="AB618" s="9">
        <v>69.61202627924817</v>
      </c>
      <c r="AC618" s="9">
        <v>20.116200664439589</v>
      </c>
      <c r="AD618" s="3">
        <v>27.554988272863312</v>
      </c>
      <c r="AE618" s="3">
        <v>52.328811062697113</v>
      </c>
    </row>
    <row r="619" spans="1:31" ht="13" x14ac:dyDescent="0.3">
      <c r="A619" s="13">
        <v>2016</v>
      </c>
      <c r="B619" s="13" t="s">
        <v>631</v>
      </c>
      <c r="C619" s="22" t="s">
        <v>11</v>
      </c>
      <c r="D619" s="2" t="str">
        <f t="shared" si="18"/>
        <v>M1</v>
      </c>
      <c r="E619" s="2" t="str">
        <f t="shared" si="19"/>
        <v>E12c_M1_12</v>
      </c>
      <c r="F619" s="21" t="s">
        <v>533</v>
      </c>
      <c r="G619" s="2">
        <v>2012</v>
      </c>
      <c r="H619" s="2" t="s">
        <v>780</v>
      </c>
      <c r="I619" s="4">
        <v>2.46</v>
      </c>
      <c r="J619" s="5">
        <v>0.16200000000000001</v>
      </c>
      <c r="K619" s="4">
        <v>0.72</v>
      </c>
      <c r="L619" s="4">
        <v>0.72</v>
      </c>
      <c r="M619" s="4">
        <v>0.15</v>
      </c>
      <c r="N619" s="4">
        <v>0.63300000000000001</v>
      </c>
      <c r="O619" s="4">
        <v>0.19400000000000001</v>
      </c>
      <c r="P619" s="6">
        <v>12.154</v>
      </c>
      <c r="Q619" s="6">
        <v>68.13</v>
      </c>
      <c r="R619" s="4">
        <v>4.2699999999999996</v>
      </c>
      <c r="S619" s="7">
        <v>503.07</v>
      </c>
      <c r="T619" s="4">
        <v>16.79</v>
      </c>
      <c r="U619" s="4">
        <v>21.881347999999999</v>
      </c>
      <c r="V619" s="8">
        <v>89.103371906393889</v>
      </c>
      <c r="W619" s="8">
        <v>93.397153221377707</v>
      </c>
      <c r="X619" s="8">
        <v>84.705882352941174</v>
      </c>
      <c r="Y619" s="8">
        <v>78.94736842105263</v>
      </c>
      <c r="Z619" s="8">
        <v>105.50000000000001</v>
      </c>
      <c r="AA619" s="8">
        <v>81.026666666666671</v>
      </c>
      <c r="AB619" s="9">
        <v>66.698314398140099</v>
      </c>
      <c r="AC619" s="9">
        <v>18.52497854918866</v>
      </c>
      <c r="AD619" s="3">
        <v>27.608377238320241</v>
      </c>
      <c r="AE619" s="3">
        <v>53.866644212491096</v>
      </c>
    </row>
    <row r="620" spans="1:31" ht="13" x14ac:dyDescent="0.3">
      <c r="A620" s="13">
        <v>2016</v>
      </c>
      <c r="B620" s="13" t="s">
        <v>631</v>
      </c>
      <c r="C620" s="22" t="s">
        <v>12</v>
      </c>
      <c r="D620" s="2" t="str">
        <f t="shared" si="18"/>
        <v>M2</v>
      </c>
      <c r="E620" s="2" t="str">
        <f t="shared" si="19"/>
        <v>E12c_M2_12</v>
      </c>
      <c r="F620" s="21" t="s">
        <v>533</v>
      </c>
      <c r="G620" s="2">
        <v>2012</v>
      </c>
      <c r="H620" s="2" t="s">
        <v>780</v>
      </c>
      <c r="I620" s="4">
        <v>2.5</v>
      </c>
      <c r="J620" s="5">
        <v>0.161</v>
      </c>
      <c r="K620" s="4">
        <v>0.7</v>
      </c>
      <c r="L620" s="4">
        <v>0.83</v>
      </c>
      <c r="M620" s="4">
        <v>0.21</v>
      </c>
      <c r="N620" s="4">
        <v>0.625</v>
      </c>
      <c r="O620" s="4">
        <v>0.182</v>
      </c>
      <c r="P620" s="6">
        <v>12.702</v>
      </c>
      <c r="Q620" s="6">
        <v>66.17</v>
      </c>
      <c r="R620" s="4">
        <v>5.35</v>
      </c>
      <c r="S620" s="7">
        <v>389.98</v>
      </c>
      <c r="T620" s="4">
        <v>16.3</v>
      </c>
      <c r="U620" s="4">
        <v>21.881347999999999</v>
      </c>
      <c r="V620" s="8">
        <v>90.552207221945011</v>
      </c>
      <c r="W620" s="8">
        <v>92.820627584208708</v>
      </c>
      <c r="X620" s="8">
        <v>82.35294117647058</v>
      </c>
      <c r="Y620" s="8">
        <v>110.52631578947367</v>
      </c>
      <c r="Z620" s="8">
        <v>104.16666666666667</v>
      </c>
      <c r="AA620" s="8">
        <v>84.68</v>
      </c>
      <c r="AB620" s="9">
        <v>76.618166776791625</v>
      </c>
      <c r="AC620" s="9">
        <v>22.577136123982537</v>
      </c>
      <c r="AD620" s="3">
        <v>23.366277284326344</v>
      </c>
      <c r="AE620" s="3">
        <v>54.056586591691115</v>
      </c>
    </row>
    <row r="621" spans="1:31" ht="13" x14ac:dyDescent="0.3">
      <c r="A621" s="13">
        <v>2016</v>
      </c>
      <c r="B621" s="13" t="s">
        <v>631</v>
      </c>
      <c r="C621" s="22" t="s">
        <v>16</v>
      </c>
      <c r="D621" s="2" t="str">
        <f t="shared" si="18"/>
        <v>M2</v>
      </c>
      <c r="E621" s="2" t="str">
        <f t="shared" si="19"/>
        <v>G12a_M2_12</v>
      </c>
      <c r="F621" s="21" t="s">
        <v>534</v>
      </c>
      <c r="G621" s="2">
        <v>2012</v>
      </c>
      <c r="H621" s="2" t="s">
        <v>804</v>
      </c>
      <c r="I621" s="4">
        <v>2.2799999999999998</v>
      </c>
      <c r="J621" s="5">
        <v>0.14899999999999999</v>
      </c>
      <c r="K621" s="4">
        <v>0.85</v>
      </c>
      <c r="L621" s="4">
        <v>0.7</v>
      </c>
      <c r="M621" s="4">
        <v>0.19</v>
      </c>
      <c r="N621" s="4">
        <v>0.64800000000000002</v>
      </c>
      <c r="O621" s="4">
        <v>0.183</v>
      </c>
      <c r="P621" s="6">
        <v>15.587</v>
      </c>
      <c r="Q621" s="6">
        <v>57.56</v>
      </c>
      <c r="R621" s="4">
        <v>5.04</v>
      </c>
      <c r="S621" s="7">
        <v>560.47</v>
      </c>
      <c r="T621" s="4">
        <v>17.600000000000001</v>
      </c>
      <c r="U621" s="4">
        <v>18.880317999999999</v>
      </c>
      <c r="V621" s="8">
        <v>82.58361298641384</v>
      </c>
      <c r="W621" s="8">
        <v>85.902319938180725</v>
      </c>
      <c r="X621" s="8">
        <v>100</v>
      </c>
      <c r="Y621" s="8">
        <v>100</v>
      </c>
      <c r="Z621" s="8">
        <v>108</v>
      </c>
      <c r="AA621" s="8">
        <v>103.91333333333333</v>
      </c>
      <c r="AB621" s="9">
        <v>72.320011506247596</v>
      </c>
      <c r="AC621" s="9">
        <v>21.640955283246953</v>
      </c>
      <c r="AD621" s="3">
        <v>30.059633539887649</v>
      </c>
      <c r="AE621" s="3">
        <v>48.299411176865384</v>
      </c>
    </row>
    <row r="622" spans="1:31" ht="13" x14ac:dyDescent="0.3">
      <c r="A622" s="13">
        <v>2016</v>
      </c>
      <c r="B622" s="13" t="s">
        <v>631</v>
      </c>
      <c r="C622" s="22" t="s">
        <v>17</v>
      </c>
      <c r="D622" s="2" t="str">
        <f t="shared" si="18"/>
        <v>M1</v>
      </c>
      <c r="E622" s="2" t="str">
        <f t="shared" si="19"/>
        <v>G12b_M1_12</v>
      </c>
      <c r="F622" s="21" t="s">
        <v>535</v>
      </c>
      <c r="G622" s="2">
        <v>2012</v>
      </c>
      <c r="H622" s="2" t="s">
        <v>802</v>
      </c>
      <c r="I622" s="4">
        <v>2.46</v>
      </c>
      <c r="J622" s="5">
        <v>0.16500000000000001</v>
      </c>
      <c r="K622" s="4">
        <v>0.94</v>
      </c>
      <c r="L622" s="4">
        <v>0.81</v>
      </c>
      <c r="M622" s="4">
        <v>0.18</v>
      </c>
      <c r="N622" s="4">
        <v>0.61899999999999999</v>
      </c>
      <c r="O622" s="4">
        <v>0.19900000000000001</v>
      </c>
      <c r="P622" s="6">
        <v>12.836</v>
      </c>
      <c r="Q622" s="6">
        <v>58.83</v>
      </c>
      <c r="R622" s="4">
        <v>6</v>
      </c>
      <c r="S622" s="7">
        <v>488.35</v>
      </c>
      <c r="T622" s="4">
        <v>18.18</v>
      </c>
      <c r="U622" s="4">
        <v>21.36383</v>
      </c>
      <c r="V622" s="8">
        <v>89.103371906393889</v>
      </c>
      <c r="W622" s="8">
        <v>95.126730132884703</v>
      </c>
      <c r="X622" s="8">
        <v>110.58823529411765</v>
      </c>
      <c r="Y622" s="8">
        <v>94.73684210526315</v>
      </c>
      <c r="Z622" s="8">
        <v>103.16666666666667</v>
      </c>
      <c r="AA622" s="8">
        <v>85.573333333333338</v>
      </c>
      <c r="AB622" s="9">
        <v>79.287100514670271</v>
      </c>
      <c r="AC622" s="9">
        <v>18.700416619684098</v>
      </c>
      <c r="AD622" s="3">
        <v>30.321351846715984</v>
      </c>
      <c r="AE622" s="3">
        <v>50.978231533599939</v>
      </c>
    </row>
    <row r="623" spans="1:31" ht="13" x14ac:dyDescent="0.3">
      <c r="A623" s="13">
        <v>2016</v>
      </c>
      <c r="B623" s="13" t="s">
        <v>631</v>
      </c>
      <c r="C623" s="22" t="s">
        <v>18</v>
      </c>
      <c r="D623" s="2" t="str">
        <f t="shared" si="18"/>
        <v>M2</v>
      </c>
      <c r="E623" s="2" t="str">
        <f t="shared" si="19"/>
        <v>G12b_M2_12</v>
      </c>
      <c r="F623" s="21" t="s">
        <v>535</v>
      </c>
      <c r="G623" s="2">
        <v>2012</v>
      </c>
      <c r="H623" s="2" t="s">
        <v>802</v>
      </c>
      <c r="I623" s="4">
        <v>2.5499999999999998</v>
      </c>
      <c r="J623" s="5">
        <v>0.16500000000000001</v>
      </c>
      <c r="K623" s="4">
        <v>0.99</v>
      </c>
      <c r="L623" s="4">
        <v>0.81</v>
      </c>
      <c r="M623" s="4">
        <v>0.22</v>
      </c>
      <c r="N623" s="4">
        <v>0.61699999999999999</v>
      </c>
      <c r="O623" s="4">
        <v>0.20499999999999999</v>
      </c>
      <c r="P623" s="6">
        <v>10.302</v>
      </c>
      <c r="Q623" s="6">
        <v>62.35</v>
      </c>
      <c r="R623" s="4">
        <v>6.32</v>
      </c>
      <c r="S623" s="7">
        <v>555.94000000000005</v>
      </c>
      <c r="T623" s="4">
        <v>18.93</v>
      </c>
      <c r="U623" s="4">
        <v>21.36383</v>
      </c>
      <c r="V623" s="8">
        <v>92.363251366383921</v>
      </c>
      <c r="W623" s="8">
        <v>95.126730132884703</v>
      </c>
      <c r="X623" s="8">
        <v>116.47058823529413</v>
      </c>
      <c r="Y623" s="8">
        <v>115.78947368421053</v>
      </c>
      <c r="Z623" s="8">
        <v>102.83333333333333</v>
      </c>
      <c r="AA623" s="8">
        <v>68.679999999999993</v>
      </c>
      <c r="AB623" s="9">
        <v>83.86076580916712</v>
      </c>
      <c r="AC623" s="9">
        <v>21.609522478162603</v>
      </c>
      <c r="AD623" s="3">
        <v>30.192537416420031</v>
      </c>
      <c r="AE623" s="3">
        <v>48.197940105417395</v>
      </c>
    </row>
    <row r="624" spans="1:31" ht="13" x14ac:dyDescent="0.3">
      <c r="A624" s="13">
        <v>2016</v>
      </c>
      <c r="B624" s="13" t="s">
        <v>631</v>
      </c>
      <c r="C624" s="22" t="s">
        <v>19</v>
      </c>
      <c r="D624" s="2" t="str">
        <f t="shared" si="18"/>
        <v>M1</v>
      </c>
      <c r="E624" s="2" t="str">
        <f t="shared" si="19"/>
        <v>C13b_M1_12</v>
      </c>
      <c r="F624" s="21" t="s">
        <v>536</v>
      </c>
      <c r="G624" s="2">
        <v>2012</v>
      </c>
      <c r="H624" s="2" t="s">
        <v>801</v>
      </c>
      <c r="I624" s="4">
        <v>2.72</v>
      </c>
      <c r="J624" s="5">
        <v>0.17299999999999999</v>
      </c>
      <c r="K624" s="4">
        <v>0.75</v>
      </c>
      <c r="L624" s="4">
        <v>1.0429999999999999</v>
      </c>
      <c r="M624" s="4">
        <v>0.154</v>
      </c>
      <c r="N624" s="4">
        <v>0.55700000000000005</v>
      </c>
      <c r="O624" s="4">
        <v>0.22500000000000001</v>
      </c>
      <c r="P624" s="6">
        <v>16.428999999999998</v>
      </c>
      <c r="Q624" s="6">
        <v>58.23</v>
      </c>
      <c r="R624" s="4">
        <v>4.9400000000000004</v>
      </c>
      <c r="S624" s="7">
        <v>312.64999999999998</v>
      </c>
      <c r="T624" s="4">
        <v>15.24</v>
      </c>
      <c r="U624" s="4">
        <v>16.943535000000001</v>
      </c>
      <c r="V624" s="8">
        <v>98.520801457476182</v>
      </c>
      <c r="W624" s="8">
        <v>99.738935230236677</v>
      </c>
      <c r="X624" s="8">
        <v>88.235294117647058</v>
      </c>
      <c r="Y624" s="8">
        <v>81.05263157894737</v>
      </c>
      <c r="Z624" s="8">
        <v>92.833333333333343</v>
      </c>
      <c r="AA624" s="8">
        <v>109.52666666666666</v>
      </c>
      <c r="AB624" s="9">
        <v>83.912831587905984</v>
      </c>
      <c r="AC624" s="9">
        <v>15.117280023180832</v>
      </c>
      <c r="AD624" s="3">
        <v>22.858942207968493</v>
      </c>
      <c r="AE624" s="3">
        <v>62.023777768850664</v>
      </c>
    </row>
    <row r="625" spans="1:31" ht="13" x14ac:dyDescent="0.3">
      <c r="A625" s="13">
        <v>2016</v>
      </c>
      <c r="B625" s="13" t="s">
        <v>631</v>
      </c>
      <c r="C625" s="22" t="s">
        <v>20</v>
      </c>
      <c r="D625" s="2" t="str">
        <f t="shared" si="18"/>
        <v>M1</v>
      </c>
      <c r="E625" s="2" t="str">
        <f t="shared" si="19"/>
        <v>C13c_M1_12</v>
      </c>
      <c r="F625" s="21" t="s">
        <v>537</v>
      </c>
      <c r="G625" s="2">
        <v>2012</v>
      </c>
      <c r="H625" s="2" t="s">
        <v>781</v>
      </c>
      <c r="I625" s="4">
        <v>2.38</v>
      </c>
      <c r="J625" s="5">
        <v>0.159</v>
      </c>
      <c r="K625" s="4">
        <v>0.94</v>
      </c>
      <c r="L625" s="4">
        <v>0.78</v>
      </c>
      <c r="M625" s="4">
        <v>0.18</v>
      </c>
      <c r="N625" s="4">
        <v>0.65900000000000003</v>
      </c>
      <c r="O625" s="4">
        <v>0.192</v>
      </c>
      <c r="P625" s="6">
        <v>13.941000000000001</v>
      </c>
      <c r="Q625" s="6">
        <v>48.59</v>
      </c>
      <c r="R625" s="4">
        <v>6.37</v>
      </c>
      <c r="S625" s="7">
        <v>240.2</v>
      </c>
      <c r="T625" s="4">
        <v>16.11</v>
      </c>
      <c r="U625" s="4">
        <v>20.912231999999999</v>
      </c>
      <c r="V625" s="8">
        <v>86.205701275291659</v>
      </c>
      <c r="W625" s="8">
        <v>91.667576309870711</v>
      </c>
      <c r="X625" s="8">
        <v>110.58823529411765</v>
      </c>
      <c r="Y625" s="8">
        <v>94.73684210526315</v>
      </c>
      <c r="Z625" s="8">
        <v>109.83333333333334</v>
      </c>
      <c r="AA625" s="8">
        <v>92.94</v>
      </c>
      <c r="AB625" s="9">
        <v>77.790094526646314</v>
      </c>
      <c r="AC625" s="9">
        <v>19.060290660570121</v>
      </c>
      <c r="AD625" s="3">
        <v>30.90486116825263</v>
      </c>
      <c r="AE625" s="3">
        <v>50.034848171177259</v>
      </c>
    </row>
    <row r="626" spans="1:31" ht="13" x14ac:dyDescent="0.3">
      <c r="A626" s="13">
        <v>2016</v>
      </c>
      <c r="B626" s="13" t="s">
        <v>631</v>
      </c>
      <c r="C626" s="22" t="s">
        <v>21</v>
      </c>
      <c r="D626" s="2" t="str">
        <f t="shared" si="18"/>
        <v>M2</v>
      </c>
      <c r="E626" s="2" t="str">
        <f t="shared" si="19"/>
        <v>C13c_M2_12</v>
      </c>
      <c r="F626" s="21" t="s">
        <v>537</v>
      </c>
      <c r="G626" s="2">
        <v>2012</v>
      </c>
      <c r="H626" s="2" t="s">
        <v>781</v>
      </c>
      <c r="I626" s="4">
        <v>2.34</v>
      </c>
      <c r="J626" s="5">
        <v>0.158</v>
      </c>
      <c r="K626" s="4">
        <v>0.81</v>
      </c>
      <c r="L626" s="4">
        <v>0.89</v>
      </c>
      <c r="M626" s="4">
        <v>0.17</v>
      </c>
      <c r="N626" s="4">
        <v>0.60299999999999998</v>
      </c>
      <c r="O626" s="4">
        <v>0.186</v>
      </c>
      <c r="P626" s="6">
        <v>11.696</v>
      </c>
      <c r="Q626" s="6">
        <v>46.42</v>
      </c>
      <c r="R626" s="4">
        <v>5.66</v>
      </c>
      <c r="S626" s="7">
        <v>225.89</v>
      </c>
      <c r="T626" s="4">
        <v>15.61</v>
      </c>
      <c r="U626" s="4">
        <v>20.912231999999999</v>
      </c>
      <c r="V626" s="8">
        <v>84.756865959740537</v>
      </c>
      <c r="W626" s="8">
        <v>91.091050672701712</v>
      </c>
      <c r="X626" s="8">
        <v>95.294117647058826</v>
      </c>
      <c r="Y626" s="8">
        <v>89.473684210526315</v>
      </c>
      <c r="Z626" s="8">
        <v>100.50000000000001</v>
      </c>
      <c r="AA626" s="8">
        <v>77.973333333333329</v>
      </c>
      <c r="AB626" s="9">
        <v>79.130585069595867</v>
      </c>
      <c r="AC626" s="9">
        <v>17.696437958344411</v>
      </c>
      <c r="AD626" s="3">
        <v>26.179652929078379</v>
      </c>
      <c r="AE626" s="3">
        <v>56.123909112577209</v>
      </c>
    </row>
    <row r="627" spans="1:31" ht="13" x14ac:dyDescent="0.3">
      <c r="A627" s="13">
        <v>2016</v>
      </c>
      <c r="B627" s="13" t="s">
        <v>631</v>
      </c>
      <c r="C627" s="22" t="s">
        <v>22</v>
      </c>
      <c r="D627" s="2" t="str">
        <f t="shared" si="18"/>
        <v>M1</v>
      </c>
      <c r="E627" s="2" t="str">
        <f t="shared" si="19"/>
        <v>D13a_M1_12</v>
      </c>
      <c r="F627" s="21" t="s">
        <v>538</v>
      </c>
      <c r="G627" s="2">
        <v>2012</v>
      </c>
      <c r="H627" s="2" t="s">
        <v>784</v>
      </c>
      <c r="I627" s="4">
        <v>2.38</v>
      </c>
      <c r="J627" s="5">
        <v>0.158</v>
      </c>
      <c r="K627" s="4">
        <v>0.85</v>
      </c>
      <c r="L627" s="4">
        <v>0.99</v>
      </c>
      <c r="M627" s="4">
        <v>0.22</v>
      </c>
      <c r="N627" s="4">
        <v>0.65800000000000003</v>
      </c>
      <c r="O627" s="4">
        <v>0.17199999999999999</v>
      </c>
      <c r="P627" s="6">
        <v>11.789</v>
      </c>
      <c r="Q627" s="6">
        <v>45.91</v>
      </c>
      <c r="R627" s="4">
        <v>5.33</v>
      </c>
      <c r="S627" s="7">
        <v>256.20999999999998</v>
      </c>
      <c r="T627" s="4">
        <v>17.3</v>
      </c>
      <c r="U627" s="4">
        <v>24.049206000000002</v>
      </c>
      <c r="V627" s="8">
        <v>86.205701275291659</v>
      </c>
      <c r="W627" s="8">
        <v>91.091050672701712</v>
      </c>
      <c r="X627" s="8">
        <v>100</v>
      </c>
      <c r="Y627" s="8">
        <v>115.78947368421053</v>
      </c>
      <c r="Z627" s="8">
        <v>109.66666666666667</v>
      </c>
      <c r="AA627" s="8">
        <v>78.59333333333332</v>
      </c>
      <c r="AB627" s="9">
        <v>89.262239077464287</v>
      </c>
      <c r="AC627" s="9">
        <v>20.301878179601299</v>
      </c>
      <c r="AD627" s="3">
        <v>24.354229357743066</v>
      </c>
      <c r="AE627" s="3">
        <v>55.343892462655639</v>
      </c>
    </row>
    <row r="628" spans="1:31" ht="13" x14ac:dyDescent="0.3">
      <c r="A628" s="13">
        <v>2016</v>
      </c>
      <c r="B628" s="13" t="s">
        <v>631</v>
      </c>
      <c r="C628" s="22" t="s">
        <v>23</v>
      </c>
      <c r="D628" s="2" t="str">
        <f t="shared" si="18"/>
        <v>M2</v>
      </c>
      <c r="E628" s="2" t="str">
        <f t="shared" si="19"/>
        <v>D13a_M2_12</v>
      </c>
      <c r="F628" s="21" t="s">
        <v>538</v>
      </c>
      <c r="G628" s="2">
        <v>2012</v>
      </c>
      <c r="H628" s="2" t="s">
        <v>784</v>
      </c>
      <c r="I628" s="4">
        <v>2.33</v>
      </c>
      <c r="J628" s="5">
        <v>0.156</v>
      </c>
      <c r="K628" s="4">
        <v>0.9</v>
      </c>
      <c r="L628" s="4">
        <v>0.74</v>
      </c>
      <c r="M628" s="4">
        <v>0.17</v>
      </c>
      <c r="N628" s="4">
        <v>0.63500000000000001</v>
      </c>
      <c r="O628" s="4">
        <v>0.186</v>
      </c>
      <c r="P628" s="6">
        <v>15.010999999999999</v>
      </c>
      <c r="Q628" s="6">
        <v>48.3</v>
      </c>
      <c r="R628" s="4">
        <v>5.47</v>
      </c>
      <c r="S628" s="7">
        <v>245.34</v>
      </c>
      <c r="T628" s="4">
        <v>16.71</v>
      </c>
      <c r="U628" s="4">
        <v>24.049206000000002</v>
      </c>
      <c r="V628" s="8">
        <v>84.394657130852764</v>
      </c>
      <c r="W628" s="8">
        <v>89.937999398363715</v>
      </c>
      <c r="X628" s="8">
        <v>105.88235294117648</v>
      </c>
      <c r="Y628" s="8">
        <v>89.473684210526315</v>
      </c>
      <c r="Z628" s="8">
        <v>105.83333333333333</v>
      </c>
      <c r="AA628" s="8">
        <v>100.07333333333332</v>
      </c>
      <c r="AB628" s="9">
        <v>73.947345410806037</v>
      </c>
      <c r="AC628" s="9">
        <v>18.936845961301618</v>
      </c>
      <c r="AD628" s="3">
        <v>31.127422743069278</v>
      </c>
      <c r="AE628" s="3">
        <v>49.935731295629111</v>
      </c>
    </row>
    <row r="629" spans="1:31" ht="13" x14ac:dyDescent="0.3">
      <c r="A629" s="13">
        <v>2016</v>
      </c>
      <c r="B629" s="13" t="s">
        <v>631</v>
      </c>
      <c r="C629" s="22" t="s">
        <v>24</v>
      </c>
      <c r="D629" s="2" t="str">
        <f t="shared" si="18"/>
        <v>M1</v>
      </c>
      <c r="E629" s="2" t="str">
        <f t="shared" si="19"/>
        <v>D13b_M1_12</v>
      </c>
      <c r="F629" s="21" t="s">
        <v>539</v>
      </c>
      <c r="G629" s="2">
        <v>2012</v>
      </c>
      <c r="H629" s="2" t="s">
        <v>783</v>
      </c>
      <c r="I629" s="4">
        <v>2.54</v>
      </c>
      <c r="J629" s="5">
        <v>0.16500000000000001</v>
      </c>
      <c r="K629" s="4">
        <v>0.64</v>
      </c>
      <c r="L629" s="4">
        <v>0.97</v>
      </c>
      <c r="M629" s="4">
        <v>0.16</v>
      </c>
      <c r="N629" s="4">
        <v>0.621</v>
      </c>
      <c r="O629" s="4">
        <v>0.215</v>
      </c>
      <c r="P629" s="6">
        <v>15.157</v>
      </c>
      <c r="Q629" s="6">
        <v>57.07</v>
      </c>
      <c r="R629" s="4">
        <v>5.1100000000000003</v>
      </c>
      <c r="S629" s="7">
        <v>324.33</v>
      </c>
      <c r="T629" s="4">
        <v>17.38</v>
      </c>
      <c r="U629" s="4">
        <v>22.633597000000002</v>
      </c>
      <c r="V629" s="8">
        <v>92.001042537496133</v>
      </c>
      <c r="W629" s="8">
        <v>95.126730132884703</v>
      </c>
      <c r="X629" s="8">
        <v>75.294117647058826</v>
      </c>
      <c r="Y629" s="8">
        <v>84.210526315789465</v>
      </c>
      <c r="Z629" s="8">
        <v>103.50000000000001</v>
      </c>
      <c r="AA629" s="8">
        <v>101.04666666666667</v>
      </c>
      <c r="AB629" s="9">
        <v>77.951051721708154</v>
      </c>
      <c r="AC629" s="9">
        <v>16.907496913541472</v>
      </c>
      <c r="AD629" s="3">
        <v>20.998159849656616</v>
      </c>
      <c r="AE629" s="3">
        <v>62.094343236801919</v>
      </c>
    </row>
    <row r="630" spans="1:31" ht="13" x14ac:dyDescent="0.3">
      <c r="A630" s="13">
        <v>2016</v>
      </c>
      <c r="B630" s="13" t="s">
        <v>631</v>
      </c>
      <c r="C630" s="22" t="s">
        <v>25</v>
      </c>
      <c r="D630" s="2" t="str">
        <f t="shared" si="18"/>
        <v>M2</v>
      </c>
      <c r="E630" s="2" t="str">
        <f t="shared" si="19"/>
        <v>D13b_M2_12</v>
      </c>
      <c r="F630" s="21" t="s">
        <v>539</v>
      </c>
      <c r="G630" s="2">
        <v>2012</v>
      </c>
      <c r="H630" s="2" t="s">
        <v>783</v>
      </c>
      <c r="I630" s="4">
        <v>2.67</v>
      </c>
      <c r="J630" s="5">
        <v>0.16900000000000001</v>
      </c>
      <c r="K630" s="4">
        <v>0.67</v>
      </c>
      <c r="L630" s="4">
        <v>0.9</v>
      </c>
      <c r="M630" s="4">
        <v>0.15</v>
      </c>
      <c r="N630" s="4">
        <v>0.55100000000000005</v>
      </c>
      <c r="O630" s="4">
        <v>0.21199999999999999</v>
      </c>
      <c r="P630" s="6">
        <v>16.155999999999999</v>
      </c>
      <c r="Q630" s="6">
        <v>59.12</v>
      </c>
      <c r="R630" s="4">
        <v>6.1</v>
      </c>
      <c r="S630" s="7">
        <v>429.32</v>
      </c>
      <c r="T630" s="4">
        <v>18.059999999999999</v>
      </c>
      <c r="U630" s="4">
        <v>22.633597000000002</v>
      </c>
      <c r="V630" s="8">
        <v>96.709757313037287</v>
      </c>
      <c r="W630" s="8">
        <v>97.432832681560697</v>
      </c>
      <c r="X630" s="8">
        <v>78.82352941176471</v>
      </c>
      <c r="Y630" s="8">
        <v>78.94736842105263</v>
      </c>
      <c r="Z630" s="8">
        <v>91.833333333333343</v>
      </c>
      <c r="AA630" s="8">
        <v>107.70666666666666</v>
      </c>
      <c r="AB630" s="9">
        <v>74.401577947767194</v>
      </c>
      <c r="AC630" s="9">
        <v>16.606970948385197</v>
      </c>
      <c r="AD630" s="3">
        <v>23.031164586526089</v>
      </c>
      <c r="AE630" s="3">
        <v>60.361864465088708</v>
      </c>
    </row>
    <row r="631" spans="1:31" ht="13" x14ac:dyDescent="0.3">
      <c r="A631" s="13">
        <v>2016</v>
      </c>
      <c r="B631" s="13" t="s">
        <v>631</v>
      </c>
      <c r="C631" s="22" t="s">
        <v>28</v>
      </c>
      <c r="D631" s="2" t="str">
        <f t="shared" si="18"/>
        <v>M1</v>
      </c>
      <c r="E631" s="2" t="str">
        <f t="shared" si="19"/>
        <v>E13a_M1_12</v>
      </c>
      <c r="F631" s="21" t="s">
        <v>541</v>
      </c>
      <c r="G631" s="2">
        <v>2012</v>
      </c>
      <c r="H631" s="2" t="s">
        <v>779</v>
      </c>
      <c r="I631" s="4">
        <v>2.63</v>
      </c>
      <c r="J631" s="5">
        <v>0.16800000000000001</v>
      </c>
      <c r="K631" s="4">
        <v>0.66</v>
      </c>
      <c r="L631" s="4">
        <v>0.97</v>
      </c>
      <c r="M631" s="4">
        <v>0.16</v>
      </c>
      <c r="N631" s="4">
        <v>0.60299999999999998</v>
      </c>
      <c r="O631" s="4">
        <v>0.21299999999999999</v>
      </c>
      <c r="P631" s="6">
        <v>16.593</v>
      </c>
      <c r="Q631" s="6">
        <v>57.6</v>
      </c>
      <c r="R631" s="4">
        <v>5.67</v>
      </c>
      <c r="S631" s="7">
        <v>458.14</v>
      </c>
      <c r="T631" s="4">
        <v>16.75</v>
      </c>
      <c r="U631" s="4">
        <v>25.200047000000001</v>
      </c>
      <c r="V631" s="8">
        <v>95.260921997486165</v>
      </c>
      <c r="W631" s="8">
        <v>96.856307044391698</v>
      </c>
      <c r="X631" s="8">
        <v>77.64705882352942</v>
      </c>
      <c r="Y631" s="8">
        <v>84.210526315789465</v>
      </c>
      <c r="Z631" s="8">
        <v>100.50000000000001</v>
      </c>
      <c r="AA631" s="8">
        <v>110.62</v>
      </c>
      <c r="AB631" s="9">
        <v>78.462560673114808</v>
      </c>
      <c r="AC631" s="9">
        <v>16.79727445912545</v>
      </c>
      <c r="AD631" s="3">
        <v>21.513184443142066</v>
      </c>
      <c r="AE631" s="3">
        <v>61.689541097732494</v>
      </c>
    </row>
    <row r="632" spans="1:31" ht="13" x14ac:dyDescent="0.3">
      <c r="A632" s="13">
        <v>2016</v>
      </c>
      <c r="B632" s="13" t="s">
        <v>631</v>
      </c>
      <c r="C632" s="22" t="s">
        <v>29</v>
      </c>
      <c r="D632" s="2" t="str">
        <f t="shared" si="18"/>
        <v>M2</v>
      </c>
      <c r="E632" s="2" t="str">
        <f t="shared" si="19"/>
        <v>E13a_M2_12</v>
      </c>
      <c r="F632" s="21" t="s">
        <v>541</v>
      </c>
      <c r="G632" s="2">
        <v>2012</v>
      </c>
      <c r="H632" s="2" t="s">
        <v>779</v>
      </c>
      <c r="I632" s="4">
        <v>2.62</v>
      </c>
      <c r="J632" s="5">
        <v>0.16300000000000001</v>
      </c>
      <c r="K632" s="4">
        <v>0.7</v>
      </c>
      <c r="L632" s="4">
        <v>0.99</v>
      </c>
      <c r="M632" s="4">
        <v>0.14000000000000001</v>
      </c>
      <c r="N632" s="4">
        <v>0.55400000000000005</v>
      </c>
      <c r="O632" s="4">
        <v>0.214</v>
      </c>
      <c r="P632" s="6">
        <v>13.701000000000001</v>
      </c>
      <c r="Q632" s="6">
        <v>79.319999999999993</v>
      </c>
      <c r="R632" s="4">
        <v>6.62</v>
      </c>
      <c r="S632" s="7">
        <v>346.88</v>
      </c>
      <c r="T632" s="4">
        <v>16.32</v>
      </c>
      <c r="U632" s="4">
        <v>25.200047000000001</v>
      </c>
      <c r="V632" s="8">
        <v>94.898713168598377</v>
      </c>
      <c r="W632" s="8">
        <v>93.973678858546705</v>
      </c>
      <c r="X632" s="8">
        <v>82.35294117647058</v>
      </c>
      <c r="Y632" s="8">
        <v>73.684210526315795</v>
      </c>
      <c r="Z632" s="8">
        <v>92.333333333333343</v>
      </c>
      <c r="AA632" s="8">
        <v>91.34</v>
      </c>
      <c r="AB632" s="9">
        <v>78.836136109953969</v>
      </c>
      <c r="AC632" s="9">
        <v>14.627968562344018</v>
      </c>
      <c r="AD632" s="3">
        <v>22.708892371720765</v>
      </c>
      <c r="AE632" s="3">
        <v>62.663139065935205</v>
      </c>
    </row>
    <row r="633" spans="1:31" ht="13" x14ac:dyDescent="0.3">
      <c r="A633" s="13">
        <v>2016</v>
      </c>
      <c r="B633" s="13" t="s">
        <v>631</v>
      </c>
      <c r="C633" s="22" t="s">
        <v>30</v>
      </c>
      <c r="D633" s="2" t="str">
        <f t="shared" si="18"/>
        <v>M1</v>
      </c>
      <c r="E633" s="2" t="str">
        <f t="shared" si="19"/>
        <v>E13b_M1_12</v>
      </c>
      <c r="F633" s="21" t="s">
        <v>542</v>
      </c>
      <c r="G633" s="2">
        <v>2012</v>
      </c>
      <c r="H633" s="2" t="s">
        <v>809</v>
      </c>
      <c r="I633" s="4">
        <v>2.71</v>
      </c>
      <c r="J633" s="5">
        <v>0.16900000000000001</v>
      </c>
      <c r="K633" s="4">
        <v>0.73</v>
      </c>
      <c r="L633" s="4">
        <v>1.08</v>
      </c>
      <c r="M633" s="4">
        <v>0.14000000000000001</v>
      </c>
      <c r="N633" s="4">
        <v>0.495</v>
      </c>
      <c r="O633" s="4">
        <v>0.20699999999999999</v>
      </c>
      <c r="P633" s="6">
        <v>18.279</v>
      </c>
      <c r="Q633" s="6">
        <v>49.13</v>
      </c>
      <c r="R633" s="4">
        <v>5.27</v>
      </c>
      <c r="S633" s="7">
        <v>552.55999999999995</v>
      </c>
      <c r="T633" s="4">
        <v>15.63</v>
      </c>
      <c r="U633" s="4">
        <v>25.484224999999999</v>
      </c>
      <c r="V633" s="8">
        <v>98.158592628588409</v>
      </c>
      <c r="W633" s="8">
        <v>97.432832681560697</v>
      </c>
      <c r="X633" s="8">
        <v>85.882352941176464</v>
      </c>
      <c r="Y633" s="8">
        <v>73.684210526315795</v>
      </c>
      <c r="Z633" s="8">
        <v>82.5</v>
      </c>
      <c r="AA633" s="8">
        <v>121.85999999999999</v>
      </c>
      <c r="AB633" s="9">
        <v>84.094417501135808</v>
      </c>
      <c r="AC633" s="9">
        <v>13.713306481699632</v>
      </c>
      <c r="AD633" s="3">
        <v>22.201327128629607</v>
      </c>
      <c r="AE633" s="3">
        <v>64.085366389670753</v>
      </c>
    </row>
    <row r="634" spans="1:31" ht="13" x14ac:dyDescent="0.3">
      <c r="A634" s="13">
        <v>2016</v>
      </c>
      <c r="B634" s="13" t="s">
        <v>631</v>
      </c>
      <c r="C634" s="22" t="s">
        <v>31</v>
      </c>
      <c r="D634" s="2" t="str">
        <f t="shared" si="18"/>
        <v>M2</v>
      </c>
      <c r="E634" s="2" t="str">
        <f t="shared" si="19"/>
        <v>E13b_M2_12</v>
      </c>
      <c r="F634" s="21" t="s">
        <v>542</v>
      </c>
      <c r="G634" s="2">
        <v>2012</v>
      </c>
      <c r="H634" s="2" t="s">
        <v>809</v>
      </c>
      <c r="I634" s="4">
        <v>2.56</v>
      </c>
      <c r="J634" s="5">
        <v>0.16700000000000001</v>
      </c>
      <c r="K634" s="4">
        <v>0.79</v>
      </c>
      <c r="L634" s="4">
        <v>0.91</v>
      </c>
      <c r="M634" s="4">
        <v>0.16</v>
      </c>
      <c r="N634" s="4">
        <v>0.56399999999999995</v>
      </c>
      <c r="O634" s="4">
        <v>0.19900000000000001</v>
      </c>
      <c r="P634" s="6">
        <v>13.925000000000001</v>
      </c>
      <c r="Q634" s="6">
        <v>53.92</v>
      </c>
      <c r="R634" s="4">
        <v>6.68</v>
      </c>
      <c r="S634" s="7">
        <v>366.29</v>
      </c>
      <c r="T634" s="4">
        <v>16.34</v>
      </c>
      <c r="U634" s="4">
        <v>25.484224999999999</v>
      </c>
      <c r="V634" s="8">
        <v>92.725460195271708</v>
      </c>
      <c r="W634" s="8">
        <v>96.2797814072227</v>
      </c>
      <c r="X634" s="8">
        <v>92.941176470588232</v>
      </c>
      <c r="Y634" s="8">
        <v>84.210526315789465</v>
      </c>
      <c r="Z634" s="8">
        <v>94</v>
      </c>
      <c r="AA634" s="8">
        <v>92.833333333333329</v>
      </c>
      <c r="AB634" s="9">
        <v>78.793356881210144</v>
      </c>
      <c r="AC634" s="9">
        <v>16.726754875783005</v>
      </c>
      <c r="AD634" s="3">
        <v>25.642521629105573</v>
      </c>
      <c r="AE634" s="3">
        <v>57.630723495111404</v>
      </c>
    </row>
    <row r="635" spans="1:31" ht="13" x14ac:dyDescent="0.3">
      <c r="A635" s="13">
        <v>2016</v>
      </c>
      <c r="B635" s="13" t="s">
        <v>631</v>
      </c>
      <c r="C635" s="22" t="s">
        <v>32</v>
      </c>
      <c r="D635" s="2" t="str">
        <f t="shared" si="18"/>
        <v>M1</v>
      </c>
      <c r="E635" s="2" t="str">
        <f t="shared" si="19"/>
        <v>E13c_M1_12</v>
      </c>
      <c r="F635" s="21" t="s">
        <v>543</v>
      </c>
      <c r="G635" s="2">
        <v>2012</v>
      </c>
      <c r="H635" s="2" t="s">
        <v>810</v>
      </c>
      <c r="I635" s="4">
        <v>2.61</v>
      </c>
      <c r="J635" s="5">
        <v>0.16600000000000001</v>
      </c>
      <c r="K635" s="4">
        <v>0.78</v>
      </c>
      <c r="L635" s="4">
        <v>0.94</v>
      </c>
      <c r="M635" s="4">
        <v>0.16</v>
      </c>
      <c r="N635" s="4">
        <v>0.505</v>
      </c>
      <c r="O635" s="4">
        <v>0.20799999999999999</v>
      </c>
      <c r="P635" s="6">
        <v>16.161999999999999</v>
      </c>
      <c r="Q635" s="6">
        <v>65.59</v>
      </c>
      <c r="R635" s="4">
        <v>5.78</v>
      </c>
      <c r="S635" s="7">
        <v>469.63</v>
      </c>
      <c r="T635" s="4">
        <v>16.3</v>
      </c>
      <c r="U635" s="4">
        <v>25.383217999999999</v>
      </c>
      <c r="V635" s="8">
        <v>94.536504339710589</v>
      </c>
      <c r="W635" s="8">
        <v>95.703255770053701</v>
      </c>
      <c r="X635" s="8">
        <v>91.764705882352942</v>
      </c>
      <c r="Y635" s="8">
        <v>84.210526315789465</v>
      </c>
      <c r="Z635" s="8">
        <v>84.166666666666671</v>
      </c>
      <c r="AA635" s="8">
        <v>107.74666666666666</v>
      </c>
      <c r="AB635" s="9">
        <v>80.034608393530746</v>
      </c>
      <c r="AC635" s="9">
        <v>16.467340727297465</v>
      </c>
      <c r="AD635" s="3">
        <v>24.92527858294839</v>
      </c>
      <c r="AE635" s="3">
        <v>58.607380689754152</v>
      </c>
    </row>
    <row r="636" spans="1:31" ht="13" x14ac:dyDescent="0.3">
      <c r="A636" s="13">
        <v>2016</v>
      </c>
      <c r="B636" s="13" t="s">
        <v>631</v>
      </c>
      <c r="C636" s="22" t="s">
        <v>33</v>
      </c>
      <c r="D636" s="2" t="str">
        <f t="shared" si="18"/>
        <v>M2</v>
      </c>
      <c r="E636" s="2" t="str">
        <f t="shared" si="19"/>
        <v>E13c_M2_12</v>
      </c>
      <c r="F636" s="21" t="s">
        <v>543</v>
      </c>
      <c r="G636" s="2">
        <v>2012</v>
      </c>
      <c r="H636" s="2" t="s">
        <v>810</v>
      </c>
      <c r="I636" s="4">
        <v>2.69</v>
      </c>
      <c r="J636" s="5">
        <v>0.17</v>
      </c>
      <c r="K636" s="4">
        <v>0.85</v>
      </c>
      <c r="L636" s="4">
        <v>0.87</v>
      </c>
      <c r="M636" s="4">
        <v>0.15</v>
      </c>
      <c r="N636" s="4">
        <v>0.50700000000000001</v>
      </c>
      <c r="O636" s="4">
        <v>0.20300000000000001</v>
      </c>
      <c r="P636" s="6">
        <v>17.216000000000001</v>
      </c>
      <c r="Q636" s="6">
        <v>49.44</v>
      </c>
      <c r="R636" s="4">
        <v>6.17</v>
      </c>
      <c r="S636" s="7">
        <v>314.88</v>
      </c>
      <c r="T636" s="4">
        <v>16.579999999999998</v>
      </c>
      <c r="U636" s="4">
        <v>25.383217999999999</v>
      </c>
      <c r="V636" s="8">
        <v>97.434174970812833</v>
      </c>
      <c r="W636" s="8">
        <v>98.009358318729696</v>
      </c>
      <c r="X636" s="8">
        <v>100</v>
      </c>
      <c r="Y636" s="8">
        <v>78.94736842105263</v>
      </c>
      <c r="Z636" s="8">
        <v>84.500000000000014</v>
      </c>
      <c r="AA636" s="8">
        <v>114.77333333333335</v>
      </c>
      <c r="AB636" s="9">
        <v>77.508152522403094</v>
      </c>
      <c r="AC636" s="9">
        <v>15.941353306485414</v>
      </c>
      <c r="AD636" s="3">
        <v>28.047540455178687</v>
      </c>
      <c r="AE636" s="3">
        <v>56.011106238335884</v>
      </c>
    </row>
    <row r="637" spans="1:31" ht="13" x14ac:dyDescent="0.3">
      <c r="A637" s="13">
        <v>2016</v>
      </c>
      <c r="B637" s="13" t="s">
        <v>631</v>
      </c>
      <c r="C637" s="22" t="s">
        <v>34</v>
      </c>
      <c r="D637" s="2" t="str">
        <f t="shared" si="18"/>
        <v>M1</v>
      </c>
      <c r="E637" s="2" t="str">
        <f t="shared" si="19"/>
        <v>F13a_M1_12</v>
      </c>
      <c r="F637" s="21" t="s">
        <v>544</v>
      </c>
      <c r="G637" s="2">
        <v>2012</v>
      </c>
      <c r="H637" s="2" t="s">
        <v>787</v>
      </c>
      <c r="I637" s="4">
        <v>2.46</v>
      </c>
      <c r="J637" s="5">
        <v>0.16200000000000001</v>
      </c>
      <c r="K637" s="4">
        <v>0.78</v>
      </c>
      <c r="L637" s="4">
        <v>0.9</v>
      </c>
      <c r="M637" s="4">
        <v>0.16</v>
      </c>
      <c r="N637" s="4">
        <v>0.63500000000000001</v>
      </c>
      <c r="O637" s="4">
        <v>0.19800000000000001</v>
      </c>
      <c r="P637" s="6">
        <v>15.026</v>
      </c>
      <c r="Q637" s="6">
        <v>72.959999999999994</v>
      </c>
      <c r="R637" s="4">
        <v>6.7</v>
      </c>
      <c r="S637" s="7">
        <v>415.04</v>
      </c>
      <c r="T637" s="4">
        <v>17.78</v>
      </c>
      <c r="U637" s="4">
        <v>26.118335999999999</v>
      </c>
      <c r="V637" s="8">
        <v>89.103371906393889</v>
      </c>
      <c r="W637" s="8">
        <v>93.397153221377707</v>
      </c>
      <c r="X637" s="8">
        <v>91.764705882352942</v>
      </c>
      <c r="Y637" s="8">
        <v>84.210526315789465</v>
      </c>
      <c r="Z637" s="8">
        <v>105.83333333333333</v>
      </c>
      <c r="AA637" s="8">
        <v>100.17333333333333</v>
      </c>
      <c r="AB637" s="9">
        <v>78.038600409498812</v>
      </c>
      <c r="AC637" s="9">
        <v>16.888529003291445</v>
      </c>
      <c r="AD637" s="3">
        <v>25.562797128831093</v>
      </c>
      <c r="AE637" s="3">
        <v>57.548673867877461</v>
      </c>
    </row>
    <row r="638" spans="1:31" ht="13" x14ac:dyDescent="0.3">
      <c r="A638" s="13">
        <v>2016</v>
      </c>
      <c r="B638" s="13" t="s">
        <v>631</v>
      </c>
      <c r="C638" s="22" t="s">
        <v>35</v>
      </c>
      <c r="D638" s="2" t="str">
        <f t="shared" si="18"/>
        <v>M2</v>
      </c>
      <c r="E638" s="2" t="str">
        <f t="shared" si="19"/>
        <v>F13a_M2_12</v>
      </c>
      <c r="F638" s="21" t="s">
        <v>544</v>
      </c>
      <c r="G638" s="2">
        <v>2012</v>
      </c>
      <c r="H638" s="2" t="s">
        <v>787</v>
      </c>
      <c r="I638" s="4">
        <v>2.57</v>
      </c>
      <c r="J638" s="5">
        <v>0.16400000000000001</v>
      </c>
      <c r="K638" s="4">
        <v>1.01</v>
      </c>
      <c r="L638" s="4">
        <v>0.7</v>
      </c>
      <c r="M638" s="4">
        <v>0.13</v>
      </c>
      <c r="N638" s="4">
        <v>0.56599999999999995</v>
      </c>
      <c r="O638" s="4">
        <v>0.19900000000000001</v>
      </c>
      <c r="P638" s="6">
        <v>12.887</v>
      </c>
      <c r="Q638" s="6">
        <v>78.91</v>
      </c>
      <c r="R638" s="4">
        <v>5.3</v>
      </c>
      <c r="S638" s="7">
        <v>426.74</v>
      </c>
      <c r="T638" s="4">
        <v>18.260000000000002</v>
      </c>
      <c r="U638" s="4">
        <v>26.118335999999999</v>
      </c>
      <c r="V638" s="8">
        <v>93.087669024159467</v>
      </c>
      <c r="W638" s="8">
        <v>94.550204495715704</v>
      </c>
      <c r="X638" s="8">
        <v>118.82352941176471</v>
      </c>
      <c r="Y638" s="8">
        <v>68.421052631578945</v>
      </c>
      <c r="Z638" s="8">
        <v>94.333333333333329</v>
      </c>
      <c r="AA638" s="8">
        <v>85.913333333333341</v>
      </c>
      <c r="AB638" s="9">
        <v>71.469743743530429</v>
      </c>
      <c r="AC638" s="9">
        <v>14.983126307774249</v>
      </c>
      <c r="AD638" s="3">
        <v>36.142849677384064</v>
      </c>
      <c r="AE638" s="3">
        <v>48.874024014841702</v>
      </c>
    </row>
    <row r="639" spans="1:31" ht="13" x14ac:dyDescent="0.3">
      <c r="A639" s="13">
        <v>2016</v>
      </c>
      <c r="B639" s="13" t="s">
        <v>631</v>
      </c>
      <c r="C639" s="22" t="s">
        <v>36</v>
      </c>
      <c r="D639" s="2" t="str">
        <f t="shared" si="18"/>
        <v>M1</v>
      </c>
      <c r="E639" s="2" t="str">
        <f t="shared" si="19"/>
        <v>F13b_M1_12</v>
      </c>
      <c r="F639" s="21" t="s">
        <v>545</v>
      </c>
      <c r="G639" s="2">
        <v>2012</v>
      </c>
      <c r="H639" s="2" t="s">
        <v>786</v>
      </c>
      <c r="I639" s="4">
        <v>2.48</v>
      </c>
      <c r="J639" s="5">
        <v>0.161</v>
      </c>
      <c r="K639" s="4">
        <v>0.87</v>
      </c>
      <c r="L639" s="4">
        <v>0.85</v>
      </c>
      <c r="M639" s="4">
        <v>0.19</v>
      </c>
      <c r="N639" s="4">
        <v>0.71599999999999997</v>
      </c>
      <c r="O639" s="4">
        <v>0.19500000000000001</v>
      </c>
      <c r="P639" s="6">
        <v>13.186999999999999</v>
      </c>
      <c r="Q639" s="6">
        <v>72.760000000000005</v>
      </c>
      <c r="R639" s="4">
        <v>5.7</v>
      </c>
      <c r="S639" s="7">
        <v>392.41</v>
      </c>
      <c r="T639" s="4">
        <v>18.2</v>
      </c>
      <c r="U639" s="4">
        <v>23.856197000000002</v>
      </c>
      <c r="V639" s="8">
        <v>89.827789564169464</v>
      </c>
      <c r="W639" s="8">
        <v>92.820627584208708</v>
      </c>
      <c r="X639" s="8">
        <v>102.35294117647058</v>
      </c>
      <c r="Y639" s="8">
        <v>100</v>
      </c>
      <c r="Z639" s="8">
        <v>119.33333333333334</v>
      </c>
      <c r="AA639" s="8">
        <v>87.913333333333327</v>
      </c>
      <c r="AB639" s="9">
        <v>80.316550397773995</v>
      </c>
      <c r="AC639" s="9">
        <v>19.486321652753482</v>
      </c>
      <c r="AD639" s="3">
        <v>27.703679099751206</v>
      </c>
      <c r="AE639" s="3">
        <v>52.80999924749532</v>
      </c>
    </row>
    <row r="640" spans="1:31" ht="13" x14ac:dyDescent="0.3">
      <c r="A640" s="13">
        <v>2016</v>
      </c>
      <c r="B640" s="13" t="s">
        <v>631</v>
      </c>
      <c r="C640" s="22" t="s">
        <v>37</v>
      </c>
      <c r="D640" s="2" t="str">
        <f t="shared" si="18"/>
        <v>M2</v>
      </c>
      <c r="E640" s="2" t="str">
        <f t="shared" si="19"/>
        <v>F13b_M2_12</v>
      </c>
      <c r="F640" s="21" t="s">
        <v>545</v>
      </c>
      <c r="G640" s="2">
        <v>2012</v>
      </c>
      <c r="H640" s="2" t="s">
        <v>786</v>
      </c>
      <c r="I640" s="4">
        <v>2.59</v>
      </c>
      <c r="J640" s="5">
        <v>0.16600000000000001</v>
      </c>
      <c r="K640" s="4">
        <v>0.75</v>
      </c>
      <c r="L640" s="4">
        <v>0.83</v>
      </c>
      <c r="M640" s="4">
        <v>0.18</v>
      </c>
      <c r="N640" s="4">
        <v>0.56699999999999995</v>
      </c>
      <c r="O640" s="4">
        <v>0.20599999999999999</v>
      </c>
      <c r="P640" s="6">
        <v>13.804</v>
      </c>
      <c r="Q640" s="6">
        <v>53.52</v>
      </c>
      <c r="R640" s="4">
        <v>4.9400000000000004</v>
      </c>
      <c r="S640" s="7">
        <v>446.77</v>
      </c>
      <c r="T640" s="4">
        <v>16.829999999999998</v>
      </c>
      <c r="U640" s="4">
        <v>23.856197000000002</v>
      </c>
      <c r="V640" s="8">
        <v>93.812086681935043</v>
      </c>
      <c r="W640" s="8">
        <v>95.703255770053701</v>
      </c>
      <c r="X640" s="8">
        <v>88.235294117647058</v>
      </c>
      <c r="Y640" s="8">
        <v>94.73684210526315</v>
      </c>
      <c r="Z640" s="8">
        <v>94.5</v>
      </c>
      <c r="AA640" s="8">
        <v>92.026666666666671</v>
      </c>
      <c r="AB640" s="9">
        <v>75.425769468323082</v>
      </c>
      <c r="AC640" s="9">
        <v>19.657761831833891</v>
      </c>
      <c r="AD640" s="3">
        <v>25.431077220637626</v>
      </c>
      <c r="AE640" s="3">
        <v>54.911160947528472</v>
      </c>
    </row>
    <row r="641" spans="1:31" ht="13" x14ac:dyDescent="0.3">
      <c r="A641" s="13">
        <v>2016</v>
      </c>
      <c r="B641" s="13" t="s">
        <v>631</v>
      </c>
      <c r="C641" s="22" t="s">
        <v>38</v>
      </c>
      <c r="D641" s="2" t="str">
        <f t="shared" si="18"/>
        <v>M1</v>
      </c>
      <c r="E641" s="2" t="str">
        <f t="shared" si="19"/>
        <v>F13c_M1_12</v>
      </c>
      <c r="F641" s="21" t="s">
        <v>546</v>
      </c>
      <c r="G641" s="2">
        <v>2012</v>
      </c>
      <c r="H641" s="2" t="s">
        <v>785</v>
      </c>
      <c r="I641" s="4">
        <v>2.62</v>
      </c>
      <c r="J641" s="5">
        <v>0.16300000000000001</v>
      </c>
      <c r="K641" s="4">
        <v>0.81</v>
      </c>
      <c r="L641" s="4">
        <v>0.91</v>
      </c>
      <c r="M641" s="4">
        <v>0.17</v>
      </c>
      <c r="N641" s="4">
        <v>0.51</v>
      </c>
      <c r="O641" s="4">
        <v>0.22</v>
      </c>
      <c r="P641" s="6">
        <v>13.443</v>
      </c>
      <c r="Q641" s="6">
        <v>54.32</v>
      </c>
      <c r="R641" s="4">
        <v>5.16</v>
      </c>
      <c r="S641" s="7">
        <v>596.25</v>
      </c>
      <c r="T641" s="4">
        <v>16.989999999999998</v>
      </c>
      <c r="U641" s="4">
        <v>21.967188</v>
      </c>
      <c r="V641" s="8">
        <v>94.898713168598377</v>
      </c>
      <c r="W641" s="8">
        <v>93.973678858546705</v>
      </c>
      <c r="X641" s="8">
        <v>95.294117647058826</v>
      </c>
      <c r="Y641" s="8">
        <v>89.473684210526315</v>
      </c>
      <c r="Z641" s="8">
        <v>85.000000000000014</v>
      </c>
      <c r="AA641" s="8">
        <v>89.62</v>
      </c>
      <c r="AB641" s="9">
        <v>80.128589061611834</v>
      </c>
      <c r="AC641" s="9">
        <v>17.476028290163299</v>
      </c>
      <c r="AD641" s="3">
        <v>25.85358456273384</v>
      </c>
      <c r="AE641" s="3">
        <v>56.670387147102872</v>
      </c>
    </row>
    <row r="642" spans="1:31" ht="13" x14ac:dyDescent="0.3">
      <c r="A642" s="13">
        <v>2016</v>
      </c>
      <c r="B642" s="13" t="s">
        <v>631</v>
      </c>
      <c r="C642" s="22" t="s">
        <v>39</v>
      </c>
      <c r="D642" s="2" t="str">
        <f t="shared" si="18"/>
        <v>M2</v>
      </c>
      <c r="E642" s="2" t="str">
        <f t="shared" si="19"/>
        <v>F13c_M2_12</v>
      </c>
      <c r="F642" s="21" t="s">
        <v>546</v>
      </c>
      <c r="G642" s="2">
        <v>2012</v>
      </c>
      <c r="H642" s="2" t="s">
        <v>785</v>
      </c>
      <c r="I642" s="4">
        <v>2.4900000000000002</v>
      </c>
      <c r="J642" s="5">
        <v>0.16200000000000001</v>
      </c>
      <c r="K642" s="4">
        <v>1.05</v>
      </c>
      <c r="L642" s="4">
        <v>0.76</v>
      </c>
      <c r="M642" s="4">
        <v>0.16</v>
      </c>
      <c r="N642" s="4">
        <v>0.53500000000000003</v>
      </c>
      <c r="O642" s="4">
        <v>0.2</v>
      </c>
      <c r="P642" s="6">
        <v>13.161</v>
      </c>
      <c r="Q642" s="6">
        <v>53.08</v>
      </c>
      <c r="R642" s="4">
        <v>4.41</v>
      </c>
      <c r="S642" s="7">
        <v>572.23</v>
      </c>
      <c r="T642" s="4">
        <v>20.010000000000002</v>
      </c>
      <c r="U642" s="4">
        <v>21.967188</v>
      </c>
      <c r="V642" s="8">
        <v>90.189998393057252</v>
      </c>
      <c r="W642" s="8">
        <v>93.397153221377707</v>
      </c>
      <c r="X642" s="8">
        <v>123.52941176470588</v>
      </c>
      <c r="Y642" s="8">
        <v>84.210526315789465</v>
      </c>
      <c r="Z642" s="8">
        <v>89.166666666666671</v>
      </c>
      <c r="AA642" s="8">
        <v>87.74</v>
      </c>
      <c r="AB642" s="9">
        <v>77.957943309376816</v>
      </c>
      <c r="AC642" s="9">
        <v>16.906002267937819</v>
      </c>
      <c r="AD642" s="3">
        <v>34.44706056735987</v>
      </c>
      <c r="AE642" s="3">
        <v>48.646937164702315</v>
      </c>
    </row>
    <row r="643" spans="1:31" ht="13" x14ac:dyDescent="0.3">
      <c r="A643" s="13">
        <v>2016</v>
      </c>
      <c r="B643" s="13" t="s">
        <v>631</v>
      </c>
      <c r="C643" s="22" t="s">
        <v>40</v>
      </c>
      <c r="D643" s="2" t="str">
        <f t="shared" si="18"/>
        <v>M1</v>
      </c>
      <c r="E643" s="2" t="str">
        <f t="shared" si="19"/>
        <v>G13a_M1_12</v>
      </c>
      <c r="F643" s="21" t="s">
        <v>547</v>
      </c>
      <c r="G643" s="2">
        <v>2012</v>
      </c>
      <c r="H643" s="2" t="s">
        <v>778</v>
      </c>
      <c r="I643" s="4">
        <v>2.39</v>
      </c>
      <c r="J643" s="5">
        <v>0.14699999999999999</v>
      </c>
      <c r="K643" s="4">
        <v>0.81</v>
      </c>
      <c r="L643" s="4">
        <v>0.82</v>
      </c>
      <c r="M643" s="4">
        <v>0.16</v>
      </c>
      <c r="N643" s="4">
        <v>0.505</v>
      </c>
      <c r="O643" s="4">
        <v>0.19900000000000001</v>
      </c>
      <c r="P643" s="6">
        <v>11.737</v>
      </c>
      <c r="Q643" s="6">
        <v>51.56</v>
      </c>
      <c r="R643" s="4">
        <v>4.6100000000000003</v>
      </c>
      <c r="S643" s="7">
        <v>569.5</v>
      </c>
      <c r="T643" s="4">
        <v>17.12</v>
      </c>
      <c r="U643" s="4">
        <v>24.105740000000001</v>
      </c>
      <c r="V643" s="8">
        <v>86.567910104179447</v>
      </c>
      <c r="W643" s="8">
        <v>84.749268663842727</v>
      </c>
      <c r="X643" s="8">
        <v>95.294117647058826</v>
      </c>
      <c r="Y643" s="8">
        <v>84.210526315789465</v>
      </c>
      <c r="Z643" s="8">
        <v>84.166666666666671</v>
      </c>
      <c r="AA643" s="8">
        <v>78.24666666666667</v>
      </c>
      <c r="AB643" s="9">
        <v>74.813847868544926</v>
      </c>
      <c r="AC643" s="9">
        <v>17.61648683954699</v>
      </c>
      <c r="AD643" s="3">
        <v>27.690211267263649</v>
      </c>
      <c r="AE643" s="3">
        <v>54.693301893189364</v>
      </c>
    </row>
    <row r="644" spans="1:31" ht="13" x14ac:dyDescent="0.3">
      <c r="A644" s="13">
        <v>2016</v>
      </c>
      <c r="B644" s="13" t="s">
        <v>631</v>
      </c>
      <c r="C644" s="22" t="s">
        <v>41</v>
      </c>
      <c r="D644" s="2" t="str">
        <f t="shared" si="18"/>
        <v>M2</v>
      </c>
      <c r="E644" s="2" t="str">
        <f t="shared" si="19"/>
        <v>G13a_M2_12</v>
      </c>
      <c r="F644" s="21" t="s">
        <v>547</v>
      </c>
      <c r="G644" s="2">
        <v>2012</v>
      </c>
      <c r="H644" s="2" t="s">
        <v>778</v>
      </c>
      <c r="I644" s="4">
        <v>2.61</v>
      </c>
      <c r="J644" s="5">
        <v>0.16700000000000001</v>
      </c>
      <c r="K644" s="4">
        <v>0.95</v>
      </c>
      <c r="L644" s="4">
        <v>0.72</v>
      </c>
      <c r="M644" s="4">
        <v>0.18</v>
      </c>
      <c r="N644" s="4">
        <v>0.54700000000000004</v>
      </c>
      <c r="O644" s="4">
        <v>0.21299999999999999</v>
      </c>
      <c r="P644" s="6">
        <v>15.965</v>
      </c>
      <c r="Q644" s="6">
        <v>64.77</v>
      </c>
      <c r="R644" s="4">
        <v>5.0199999999999996</v>
      </c>
      <c r="S644" s="7">
        <v>524.87</v>
      </c>
      <c r="T644" s="4">
        <v>17.98</v>
      </c>
      <c r="U644" s="4">
        <v>24.105740000000001</v>
      </c>
      <c r="V644" s="8">
        <v>94.536504339710589</v>
      </c>
      <c r="W644" s="8">
        <v>96.2797814072227</v>
      </c>
      <c r="X644" s="8">
        <v>111.76470588235294</v>
      </c>
      <c r="Y644" s="8">
        <v>94.73684210526315</v>
      </c>
      <c r="Z644" s="8">
        <v>91.166666666666671</v>
      </c>
      <c r="AA644" s="8">
        <v>106.43333333333334</v>
      </c>
      <c r="AB644" s="9">
        <v>75.051837026301754</v>
      </c>
      <c r="AC644" s="9">
        <v>19.755703137172965</v>
      </c>
      <c r="AD644" s="3">
        <v>32.373191855785137</v>
      </c>
      <c r="AE644" s="3">
        <v>47.871105007041884</v>
      </c>
    </row>
    <row r="645" spans="1:31" ht="13" x14ac:dyDescent="0.3">
      <c r="A645" s="13">
        <v>2016</v>
      </c>
      <c r="B645" s="13" t="s">
        <v>631</v>
      </c>
      <c r="C645" s="22" t="s">
        <v>42</v>
      </c>
      <c r="D645" s="2" t="str">
        <f t="shared" si="18"/>
        <v>M1</v>
      </c>
      <c r="E645" s="2" t="str">
        <f t="shared" si="19"/>
        <v>G13b_M1_12</v>
      </c>
      <c r="F645" s="21" t="s">
        <v>548</v>
      </c>
      <c r="G645" s="2">
        <v>2012</v>
      </c>
      <c r="H645" s="2" t="s">
        <v>803</v>
      </c>
      <c r="I645" s="4">
        <v>2.62</v>
      </c>
      <c r="J645" s="5">
        <v>0.16500000000000001</v>
      </c>
      <c r="K645" s="4">
        <v>0.79</v>
      </c>
      <c r="L645" s="4">
        <v>0.81</v>
      </c>
      <c r="M645" s="4">
        <v>0.18</v>
      </c>
      <c r="N645" s="4">
        <v>0.50800000000000001</v>
      </c>
      <c r="O645" s="4">
        <v>0.20200000000000001</v>
      </c>
      <c r="P645" s="6">
        <v>16.748999999999999</v>
      </c>
      <c r="Q645" s="6">
        <v>57.25</v>
      </c>
      <c r="R645" s="4">
        <v>5.13</v>
      </c>
      <c r="S645" s="7">
        <v>665.89</v>
      </c>
      <c r="T645" s="4">
        <v>18.100000000000001</v>
      </c>
      <c r="U645" s="4">
        <v>23.560471</v>
      </c>
      <c r="V645" s="8">
        <v>94.898713168598377</v>
      </c>
      <c r="W645" s="8">
        <v>95.126730132884703</v>
      </c>
      <c r="X645" s="8">
        <v>92.941176470588232</v>
      </c>
      <c r="Y645" s="8">
        <v>94.73684210526315</v>
      </c>
      <c r="Z645" s="8">
        <v>84.666666666666671</v>
      </c>
      <c r="AA645" s="8">
        <v>111.65999999999998</v>
      </c>
      <c r="AB645" s="9">
        <v>75.450783379120409</v>
      </c>
      <c r="AC645" s="9">
        <v>19.651244768936536</v>
      </c>
      <c r="AD645" s="3">
        <v>26.778520613947531</v>
      </c>
      <c r="AE645" s="3">
        <v>53.570234617115929</v>
      </c>
    </row>
    <row r="646" spans="1:31" ht="13" x14ac:dyDescent="0.3">
      <c r="A646" s="13">
        <v>2016</v>
      </c>
      <c r="B646" s="13" t="s">
        <v>631</v>
      </c>
      <c r="C646" s="22" t="s">
        <v>43</v>
      </c>
      <c r="D646" s="2" t="str">
        <f t="shared" ref="D646:D709" si="20">MID(C646,8,2)</f>
        <v>M2</v>
      </c>
      <c r="E646" s="2" t="str">
        <f t="shared" ref="E646:E709" si="21">CONCATENATE(F646,"_",D646,"_",MID(G646,3,2))</f>
        <v>G13b_M2_12</v>
      </c>
      <c r="F646" s="21" t="s">
        <v>548</v>
      </c>
      <c r="G646" s="2">
        <v>2012</v>
      </c>
      <c r="H646" s="2" t="s">
        <v>803</v>
      </c>
      <c r="I646" s="4">
        <v>2.52</v>
      </c>
      <c r="J646" s="5">
        <v>0.158</v>
      </c>
      <c r="K646" s="4">
        <v>0.82</v>
      </c>
      <c r="L646" s="4">
        <v>0.83</v>
      </c>
      <c r="M646" s="4">
        <v>0.17</v>
      </c>
      <c r="N646" s="4">
        <v>0.52400000000000002</v>
      </c>
      <c r="O646" s="4">
        <v>0.19800000000000001</v>
      </c>
      <c r="P646" s="6">
        <v>11.502000000000001</v>
      </c>
      <c r="Q646" s="6">
        <v>55.33</v>
      </c>
      <c r="R646" s="4">
        <v>5.52</v>
      </c>
      <c r="S646" s="7">
        <v>386.71</v>
      </c>
      <c r="T646" s="4">
        <v>17.37</v>
      </c>
      <c r="U646" s="4">
        <v>23.560471</v>
      </c>
      <c r="V646" s="8">
        <v>91.276624879720586</v>
      </c>
      <c r="W646" s="8">
        <v>91.091050672701712</v>
      </c>
      <c r="X646" s="8">
        <v>96.470588235294116</v>
      </c>
      <c r="Y646" s="8">
        <v>89.473684210526315</v>
      </c>
      <c r="Z646" s="8">
        <v>87.333333333333343</v>
      </c>
      <c r="AA646" s="8">
        <v>76.680000000000007</v>
      </c>
      <c r="AB646" s="9">
        <v>76.392327569251279</v>
      </c>
      <c r="AC646" s="9">
        <v>18.330760874148904</v>
      </c>
      <c r="AD646" s="3">
        <v>27.452844644197004</v>
      </c>
      <c r="AE646" s="3">
        <v>54.216394481654106</v>
      </c>
    </row>
    <row r="647" spans="1:31" ht="13" x14ac:dyDescent="0.3">
      <c r="A647" s="13">
        <v>2016</v>
      </c>
      <c r="B647" s="13" t="s">
        <v>631</v>
      </c>
      <c r="C647" s="22" t="s">
        <v>44</v>
      </c>
      <c r="D647" s="2" t="str">
        <f t="shared" si="20"/>
        <v>M1</v>
      </c>
      <c r="E647" s="2" t="str">
        <f t="shared" si="21"/>
        <v>C14c_M1_12</v>
      </c>
      <c r="F647" s="21" t="s">
        <v>549</v>
      </c>
      <c r="G647" s="2">
        <v>2012</v>
      </c>
      <c r="H647" s="2" t="s">
        <v>800</v>
      </c>
      <c r="I647" s="4">
        <v>2.4700000000000002</v>
      </c>
      <c r="J647" s="5">
        <v>0.16300000000000001</v>
      </c>
      <c r="K647" s="4">
        <v>0.81</v>
      </c>
      <c r="L647" s="4">
        <v>0.87</v>
      </c>
      <c r="M647" s="4">
        <v>0.18</v>
      </c>
      <c r="N647" s="4">
        <v>0.57299999999999995</v>
      </c>
      <c r="O647" s="4">
        <v>0.192</v>
      </c>
      <c r="P647" s="6">
        <v>13.048999999999999</v>
      </c>
      <c r="Q647" s="6">
        <v>49.34</v>
      </c>
      <c r="R647" s="4">
        <v>5.44</v>
      </c>
      <c r="S647" s="7">
        <v>303.37</v>
      </c>
      <c r="T647" s="4">
        <v>24.12</v>
      </c>
      <c r="U647" s="4">
        <v>21.121113000000001</v>
      </c>
      <c r="V647" s="8">
        <v>89.465580735281677</v>
      </c>
      <c r="W647" s="8">
        <v>93.973678858546705</v>
      </c>
      <c r="X647" s="8">
        <v>95.294117647058826</v>
      </c>
      <c r="Y647" s="8">
        <v>94.73684210526315</v>
      </c>
      <c r="Z647" s="8">
        <v>95.5</v>
      </c>
      <c r="AA647" s="8">
        <v>86.993333333333339</v>
      </c>
      <c r="AB647" s="9">
        <v>78.956304306574964</v>
      </c>
      <c r="AC647" s="9">
        <v>18.778764092529009</v>
      </c>
      <c r="AD647" s="3">
        <v>26.237439446927368</v>
      </c>
      <c r="AE647" s="3">
        <v>54.983796460543608</v>
      </c>
    </row>
    <row r="648" spans="1:31" ht="13" x14ac:dyDescent="0.3">
      <c r="A648" s="13">
        <v>2016</v>
      </c>
      <c r="B648" s="13" t="s">
        <v>631</v>
      </c>
      <c r="C648" s="22" t="s">
        <v>45</v>
      </c>
      <c r="D648" s="2" t="str">
        <f t="shared" si="20"/>
        <v>M2</v>
      </c>
      <c r="E648" s="2" t="str">
        <f t="shared" si="21"/>
        <v>C14c_M2_12</v>
      </c>
      <c r="F648" s="21" t="s">
        <v>549</v>
      </c>
      <c r="G648" s="2">
        <v>2012</v>
      </c>
      <c r="H648" s="2" t="s">
        <v>800</v>
      </c>
      <c r="I648" s="4">
        <v>2.44</v>
      </c>
      <c r="J648" s="5">
        <v>0.159</v>
      </c>
      <c r="K648" s="4">
        <v>0.83</v>
      </c>
      <c r="L648" s="4">
        <v>0.81</v>
      </c>
      <c r="M648" s="4">
        <v>0.17</v>
      </c>
      <c r="N648" s="4">
        <v>0.53500000000000003</v>
      </c>
      <c r="O648" s="4">
        <v>0.19700000000000001</v>
      </c>
      <c r="P648" s="6">
        <v>14.956</v>
      </c>
      <c r="Q648" s="6">
        <v>46.6</v>
      </c>
      <c r="R648" s="4">
        <v>6.69</v>
      </c>
      <c r="S648" s="7">
        <v>275.18</v>
      </c>
      <c r="T648" s="4">
        <v>16.66</v>
      </c>
      <c r="U648" s="4">
        <v>21.121113000000001</v>
      </c>
      <c r="V648" s="8">
        <v>88.378954248618342</v>
      </c>
      <c r="W648" s="8">
        <v>91.667576309870711</v>
      </c>
      <c r="X648" s="8">
        <v>97.647058823529406</v>
      </c>
      <c r="Y648" s="8">
        <v>89.473684210526315</v>
      </c>
      <c r="Z648" s="8">
        <v>89.166666666666671</v>
      </c>
      <c r="AA648" s="8">
        <v>99.706666666666663</v>
      </c>
      <c r="AB648" s="9">
        <v>75.650078052938653</v>
      </c>
      <c r="AC648" s="9">
        <v>18.510615260854998</v>
      </c>
      <c r="AD648" s="3">
        <v>28.060277040984971</v>
      </c>
      <c r="AE648" s="3">
        <v>53.429107698160024</v>
      </c>
    </row>
    <row r="649" spans="1:31" ht="13" x14ac:dyDescent="0.3">
      <c r="A649" s="13">
        <v>2016</v>
      </c>
      <c r="B649" s="13" t="s">
        <v>631</v>
      </c>
      <c r="C649" s="22" t="s">
        <v>46</v>
      </c>
      <c r="D649" s="2" t="str">
        <f t="shared" si="20"/>
        <v>M1</v>
      </c>
      <c r="E649" s="2" t="str">
        <f t="shared" si="21"/>
        <v>D14a_M1_12</v>
      </c>
      <c r="F649" s="21" t="s">
        <v>550</v>
      </c>
      <c r="G649" s="2">
        <v>2012</v>
      </c>
      <c r="H649" s="2" t="s">
        <v>788</v>
      </c>
      <c r="I649" s="4">
        <v>2.41</v>
      </c>
      <c r="J649" s="5">
        <v>0.157</v>
      </c>
      <c r="K649" s="4">
        <v>0.77</v>
      </c>
      <c r="L649" s="4">
        <v>0.92</v>
      </c>
      <c r="M649" s="4">
        <v>0.16</v>
      </c>
      <c r="N649" s="4">
        <v>0.56100000000000005</v>
      </c>
      <c r="O649" s="4">
        <v>0.191</v>
      </c>
      <c r="P649" s="6">
        <v>12.378</v>
      </c>
      <c r="Q649" s="6">
        <v>50.14</v>
      </c>
      <c r="R649" s="4">
        <v>5.21</v>
      </c>
      <c r="S649" s="7">
        <v>281.68</v>
      </c>
      <c r="T649" s="4">
        <v>19.12</v>
      </c>
      <c r="U649" s="4">
        <v>20.646386</v>
      </c>
      <c r="V649" s="8">
        <v>87.292327761955008</v>
      </c>
      <c r="W649" s="8">
        <v>90.514525035532714</v>
      </c>
      <c r="X649" s="8">
        <v>90.588235294117652</v>
      </c>
      <c r="Y649" s="8">
        <v>84.210526315789465</v>
      </c>
      <c r="Z649" s="8">
        <v>93.500000000000014</v>
      </c>
      <c r="AA649" s="8">
        <v>82.52000000000001</v>
      </c>
      <c r="AB649" s="9">
        <v>78.780849925811467</v>
      </c>
      <c r="AC649" s="9">
        <v>16.729410353318386</v>
      </c>
      <c r="AD649" s="3">
        <v>24.997311716871739</v>
      </c>
      <c r="AE649" s="3">
        <v>58.273277929809872</v>
      </c>
    </row>
    <row r="650" spans="1:31" ht="13" x14ac:dyDescent="0.3">
      <c r="A650" s="13">
        <v>2016</v>
      </c>
      <c r="B650" s="13" t="s">
        <v>631</v>
      </c>
      <c r="C650" s="22" t="s">
        <v>47</v>
      </c>
      <c r="D650" s="2" t="str">
        <f t="shared" si="20"/>
        <v>M2</v>
      </c>
      <c r="E650" s="2" t="str">
        <f t="shared" si="21"/>
        <v>D14a_M2_12</v>
      </c>
      <c r="F650" s="21" t="s">
        <v>550</v>
      </c>
      <c r="G650" s="2">
        <v>2012</v>
      </c>
      <c r="H650" s="2" t="s">
        <v>788</v>
      </c>
      <c r="I650" s="4">
        <v>2.42</v>
      </c>
      <c r="J650" s="5">
        <v>0.157</v>
      </c>
      <c r="K650" s="4">
        <v>0.87</v>
      </c>
      <c r="L650" s="4">
        <v>0.79</v>
      </c>
      <c r="M650" s="4">
        <v>0.15</v>
      </c>
      <c r="N650" s="4">
        <v>0.53800000000000003</v>
      </c>
      <c r="O650" s="4">
        <v>0.19400000000000001</v>
      </c>
      <c r="P650" s="6">
        <v>12.840999999999999</v>
      </c>
      <c r="Q650" s="6">
        <v>44.82</v>
      </c>
      <c r="R650" s="4">
        <v>5.01</v>
      </c>
      <c r="S650" s="7">
        <v>268.23</v>
      </c>
      <c r="T650" s="4">
        <v>16.32</v>
      </c>
      <c r="U650" s="4">
        <v>20.646386</v>
      </c>
      <c r="V650" s="8">
        <v>87.654536590842781</v>
      </c>
      <c r="W650" s="8">
        <v>90.514525035532714</v>
      </c>
      <c r="X650" s="8">
        <v>102.35294117647058</v>
      </c>
      <c r="Y650" s="8">
        <v>78.94736842105263</v>
      </c>
      <c r="Z650" s="8">
        <v>89.666666666666671</v>
      </c>
      <c r="AA650" s="8">
        <v>85.606666666666669</v>
      </c>
      <c r="AB650" s="9">
        <v>74.027645505745866</v>
      </c>
      <c r="AC650" s="9">
        <v>16.690856977163797</v>
      </c>
      <c r="AD650" s="3">
        <v>30.057202595295578</v>
      </c>
      <c r="AE650" s="3">
        <v>53.251940427540625</v>
      </c>
    </row>
    <row r="651" spans="1:31" ht="13" x14ac:dyDescent="0.3">
      <c r="A651" s="13">
        <v>2016</v>
      </c>
      <c r="B651" s="13" t="s">
        <v>631</v>
      </c>
      <c r="C651" s="22" t="s">
        <v>48</v>
      </c>
      <c r="D651" s="2" t="str">
        <f t="shared" si="20"/>
        <v>M1</v>
      </c>
      <c r="E651" s="2" t="str">
        <f t="shared" si="21"/>
        <v>D14b_M1_12</v>
      </c>
      <c r="F651" s="21" t="s">
        <v>551</v>
      </c>
      <c r="G651" s="2">
        <v>2012</v>
      </c>
      <c r="H651" s="2" t="s">
        <v>789</v>
      </c>
      <c r="I651" s="4">
        <v>2.46</v>
      </c>
      <c r="J651" s="5">
        <v>0.159</v>
      </c>
      <c r="K651" s="4">
        <v>0.7</v>
      </c>
      <c r="L651" s="4">
        <v>0.93</v>
      </c>
      <c r="M651" s="4">
        <v>0.12</v>
      </c>
      <c r="N651" s="4">
        <v>0.46899999999999997</v>
      </c>
      <c r="O651" s="4">
        <v>0.19500000000000001</v>
      </c>
      <c r="P651" s="6">
        <v>12.824999999999999</v>
      </c>
      <c r="Q651" s="6">
        <v>47.21</v>
      </c>
      <c r="R651" s="4">
        <v>5.41</v>
      </c>
      <c r="S651" s="7">
        <v>317.27999999999997</v>
      </c>
      <c r="T651" s="4">
        <v>18.93</v>
      </c>
      <c r="U651" s="4">
        <v>22.356663000000001</v>
      </c>
      <c r="V651" s="8">
        <v>89.103371906393889</v>
      </c>
      <c r="W651" s="8">
        <v>91.667576309870711</v>
      </c>
      <c r="X651" s="8">
        <v>82.35294117647058</v>
      </c>
      <c r="Y651" s="8">
        <v>63.157894736842103</v>
      </c>
      <c r="Z651" s="8">
        <v>78.166666666666657</v>
      </c>
      <c r="AA651" s="8">
        <v>85.5</v>
      </c>
      <c r="AB651" s="9">
        <v>74.194677675915955</v>
      </c>
      <c r="AC651" s="9">
        <v>13.322625095990301</v>
      </c>
      <c r="AD651" s="3">
        <v>24.129511522959415</v>
      </c>
      <c r="AE651" s="3">
        <v>62.54786338105027</v>
      </c>
    </row>
    <row r="652" spans="1:31" ht="13" x14ac:dyDescent="0.3">
      <c r="A652" s="13">
        <v>2016</v>
      </c>
      <c r="B652" s="13" t="s">
        <v>631</v>
      </c>
      <c r="C652" s="22" t="s">
        <v>49</v>
      </c>
      <c r="D652" s="2" t="str">
        <f t="shared" si="20"/>
        <v>M2</v>
      </c>
      <c r="E652" s="2" t="str">
        <f t="shared" si="21"/>
        <v>D14b_M2_12</v>
      </c>
      <c r="F652" s="21" t="s">
        <v>551</v>
      </c>
      <c r="G652" s="2">
        <v>2012</v>
      </c>
      <c r="H652" s="2" t="s">
        <v>789</v>
      </c>
      <c r="I652" s="4">
        <v>2.4700000000000002</v>
      </c>
      <c r="J652" s="5">
        <v>0.16500000000000001</v>
      </c>
      <c r="K652" s="4">
        <v>0.86</v>
      </c>
      <c r="L652" s="4">
        <v>0.85</v>
      </c>
      <c r="M652" s="4">
        <v>0.16</v>
      </c>
      <c r="N652" s="4">
        <v>0.58499999999999996</v>
      </c>
      <c r="O652" s="4">
        <v>0.20100000000000001</v>
      </c>
      <c r="P652" s="6">
        <v>12.29</v>
      </c>
      <c r="Q652" s="6">
        <v>49.42</v>
      </c>
      <c r="R652" s="4">
        <v>4.8499999999999996</v>
      </c>
      <c r="S652" s="7">
        <v>343.89</v>
      </c>
      <c r="T652" s="4">
        <v>17.05</v>
      </c>
      <c r="U652" s="4">
        <v>22.356663000000001</v>
      </c>
      <c r="V652" s="8">
        <v>89.465580735281677</v>
      </c>
      <c r="W652" s="8">
        <v>95.126730132884703</v>
      </c>
      <c r="X652" s="8">
        <v>101.17647058823529</v>
      </c>
      <c r="Y652" s="8">
        <v>84.210526315789465</v>
      </c>
      <c r="Z652" s="8">
        <v>97.5</v>
      </c>
      <c r="AA652" s="8">
        <v>81.933333333333323</v>
      </c>
      <c r="AB652" s="9">
        <v>77.589626235085504</v>
      </c>
      <c r="AC652" s="9">
        <v>16.986254868645325</v>
      </c>
      <c r="AD652" s="3">
        <v>28.347713447986678</v>
      </c>
      <c r="AE652" s="3">
        <v>54.66603168336799</v>
      </c>
    </row>
    <row r="653" spans="1:31" ht="13" x14ac:dyDescent="0.3">
      <c r="A653" s="13">
        <v>2016</v>
      </c>
      <c r="B653" s="13" t="s">
        <v>631</v>
      </c>
      <c r="C653" s="22" t="s">
        <v>50</v>
      </c>
      <c r="D653" s="2" t="str">
        <f t="shared" si="20"/>
        <v>M1</v>
      </c>
      <c r="E653" s="2" t="str">
        <f t="shared" si="21"/>
        <v>D14c_M1_12</v>
      </c>
      <c r="F653" s="21" t="s">
        <v>552</v>
      </c>
      <c r="G653" s="2">
        <v>2012</v>
      </c>
      <c r="H653" s="2" t="s">
        <v>793</v>
      </c>
      <c r="I653" s="4">
        <v>2.69</v>
      </c>
      <c r="J653" s="5">
        <v>0.17100000000000001</v>
      </c>
      <c r="K653" s="4">
        <v>0.82</v>
      </c>
      <c r="L653" s="4">
        <v>0.98</v>
      </c>
      <c r="M653" s="4">
        <v>0.15</v>
      </c>
      <c r="N653" s="4">
        <v>0.55500000000000005</v>
      </c>
      <c r="O653" s="4">
        <v>0.20799999999999999</v>
      </c>
      <c r="P653" s="6">
        <v>11.657999999999999</v>
      </c>
      <c r="Q653" s="6">
        <v>49.13</v>
      </c>
      <c r="R653" s="4">
        <v>5.54</v>
      </c>
      <c r="S653" s="7">
        <v>371.55</v>
      </c>
      <c r="T653" s="4">
        <v>16.88</v>
      </c>
      <c r="U653" s="4">
        <v>24.088640000000002</v>
      </c>
      <c r="V653" s="8">
        <v>97.434174970812833</v>
      </c>
      <c r="W653" s="8">
        <v>98.585883955898694</v>
      </c>
      <c r="X653" s="8">
        <v>96.470588235294116</v>
      </c>
      <c r="Y653" s="8">
        <v>78.94736842105263</v>
      </c>
      <c r="Z653" s="8">
        <v>92.500000000000014</v>
      </c>
      <c r="AA653" s="8">
        <v>77.72</v>
      </c>
      <c r="AB653" s="9">
        <v>82.229911051380924</v>
      </c>
      <c r="AC653" s="9">
        <v>15.025978110575089</v>
      </c>
      <c r="AD653" s="3">
        <v>25.503939794569973</v>
      </c>
      <c r="AE653" s="3">
        <v>59.470082094854945</v>
      </c>
    </row>
    <row r="654" spans="1:31" ht="13" x14ac:dyDescent="0.3">
      <c r="A654" s="13">
        <v>2016</v>
      </c>
      <c r="B654" s="13" t="s">
        <v>631</v>
      </c>
      <c r="C654" s="22" t="s">
        <v>51</v>
      </c>
      <c r="D654" s="2" t="str">
        <f t="shared" si="20"/>
        <v>M2</v>
      </c>
      <c r="E654" s="2" t="str">
        <f t="shared" si="21"/>
        <v>D14c_M2_12</v>
      </c>
      <c r="F654" s="21" t="s">
        <v>552</v>
      </c>
      <c r="G654" s="2">
        <v>2012</v>
      </c>
      <c r="H654" s="2" t="s">
        <v>793</v>
      </c>
      <c r="I654" s="4">
        <v>2.69</v>
      </c>
      <c r="J654" s="5">
        <v>0.17299999999999999</v>
      </c>
      <c r="K654" s="4">
        <v>0.72</v>
      </c>
      <c r="L654" s="4">
        <v>1.02</v>
      </c>
      <c r="M654" s="4">
        <v>0.186</v>
      </c>
      <c r="N654" s="4">
        <v>0.53600000000000003</v>
      </c>
      <c r="O654" s="4">
        <v>0.215</v>
      </c>
      <c r="P654" s="6">
        <v>11.739000000000001</v>
      </c>
      <c r="Q654" s="6">
        <v>50.13</v>
      </c>
      <c r="R654" s="4">
        <v>5.0199999999999996</v>
      </c>
      <c r="S654" s="7">
        <v>387.41</v>
      </c>
      <c r="T654" s="4">
        <v>16.739999999999998</v>
      </c>
      <c r="U654" s="4">
        <v>24.088640000000002</v>
      </c>
      <c r="V654" s="8">
        <v>97.434174970812833</v>
      </c>
      <c r="W654" s="8">
        <v>99.738935230236677</v>
      </c>
      <c r="X654" s="8">
        <v>84.705882352941174</v>
      </c>
      <c r="Y654" s="8">
        <v>97.89473684210526</v>
      </c>
      <c r="Z654" s="8">
        <v>89.333333333333343</v>
      </c>
      <c r="AA654" s="8">
        <v>78.260000000000005</v>
      </c>
      <c r="AB654" s="9">
        <v>84.633777902761835</v>
      </c>
      <c r="AC654" s="9">
        <v>18.102999108595974</v>
      </c>
      <c r="AD654" s="3">
        <v>21.757651267554337</v>
      </c>
      <c r="AE654" s="3">
        <v>60.139349623849682</v>
      </c>
    </row>
    <row r="655" spans="1:31" ht="13" x14ac:dyDescent="0.3">
      <c r="A655" s="13">
        <v>2016</v>
      </c>
      <c r="B655" s="13" t="s">
        <v>631</v>
      </c>
      <c r="C655" s="22" t="s">
        <v>52</v>
      </c>
      <c r="D655" s="2" t="str">
        <f t="shared" si="20"/>
        <v>M1</v>
      </c>
      <c r="E655" s="2" t="str">
        <f t="shared" si="21"/>
        <v>E14a_M1_12</v>
      </c>
      <c r="F655" s="21" t="s">
        <v>553</v>
      </c>
      <c r="G655" s="2">
        <v>2012</v>
      </c>
      <c r="H655" s="2" t="s">
        <v>792</v>
      </c>
      <c r="I655" s="4">
        <v>2.64</v>
      </c>
      <c r="J655" s="5">
        <v>0.17199999999999999</v>
      </c>
      <c r="K655" s="4">
        <v>0.8</v>
      </c>
      <c r="L655" s="4">
        <v>0.86</v>
      </c>
      <c r="M655" s="4">
        <v>0.17</v>
      </c>
      <c r="N655" s="4">
        <v>0.53800000000000003</v>
      </c>
      <c r="O655" s="4">
        <v>0.20499999999999999</v>
      </c>
      <c r="P655" s="6">
        <v>13.304</v>
      </c>
      <c r="Q655" s="6">
        <v>52.35</v>
      </c>
      <c r="R655" s="4">
        <v>5.34</v>
      </c>
      <c r="S655" s="7">
        <v>369.94</v>
      </c>
      <c r="T655" s="4">
        <v>16.48</v>
      </c>
      <c r="U655" s="4">
        <v>25.210605999999999</v>
      </c>
      <c r="V655" s="8">
        <v>95.623130826373952</v>
      </c>
      <c r="W655" s="8">
        <v>99.162409593067679</v>
      </c>
      <c r="X655" s="8">
        <v>94.117647058823536</v>
      </c>
      <c r="Y655" s="8">
        <v>89.473684210526315</v>
      </c>
      <c r="Z655" s="8">
        <v>89.666666666666671</v>
      </c>
      <c r="AA655" s="8">
        <v>88.693333333333328</v>
      </c>
      <c r="AB655" s="9">
        <v>77.377824605868582</v>
      </c>
      <c r="AC655" s="9">
        <v>18.097297209172154</v>
      </c>
      <c r="AD655" s="3">
        <v>26.442146907699708</v>
      </c>
      <c r="AE655" s="3">
        <v>55.460555883128151</v>
      </c>
    </row>
    <row r="656" spans="1:31" ht="13" x14ac:dyDescent="0.3">
      <c r="A656" s="13">
        <v>2016</v>
      </c>
      <c r="B656" s="13" t="s">
        <v>631</v>
      </c>
      <c r="C656" s="22" t="s">
        <v>53</v>
      </c>
      <c r="D656" s="2" t="str">
        <f t="shared" si="20"/>
        <v>M2</v>
      </c>
      <c r="E656" s="2" t="str">
        <f t="shared" si="21"/>
        <v>E14a_M2_12</v>
      </c>
      <c r="F656" s="21" t="s">
        <v>553</v>
      </c>
      <c r="G656" s="2">
        <v>2012</v>
      </c>
      <c r="H656" s="2" t="s">
        <v>792</v>
      </c>
      <c r="I656" s="4">
        <v>2.63</v>
      </c>
      <c r="J656" s="5">
        <v>0.17399999999999999</v>
      </c>
      <c r="K656" s="4">
        <v>0.78</v>
      </c>
      <c r="L656" s="4">
        <v>0.9</v>
      </c>
      <c r="M656" s="4">
        <v>0.17</v>
      </c>
      <c r="N656" s="4">
        <v>0.48099999999999998</v>
      </c>
      <c r="O656" s="4">
        <v>0.20599999999999999</v>
      </c>
      <c r="P656" s="6">
        <v>13.832000000000001</v>
      </c>
      <c r="Q656" s="6">
        <v>49.4</v>
      </c>
      <c r="R656" s="4">
        <v>4.82</v>
      </c>
      <c r="S656" s="7">
        <v>368.62</v>
      </c>
      <c r="T656" s="4">
        <v>16.329999999999998</v>
      </c>
      <c r="U656" s="4">
        <v>25.210605999999999</v>
      </c>
      <c r="V656" s="8">
        <v>95.260921997486165</v>
      </c>
      <c r="W656" s="8">
        <v>100.31546086740568</v>
      </c>
      <c r="X656" s="8">
        <v>91.764705882352942</v>
      </c>
      <c r="Y656" s="8">
        <v>89.473684210526315</v>
      </c>
      <c r="Z656" s="8">
        <v>80.166666666666657</v>
      </c>
      <c r="AA656" s="8">
        <v>92.213333333333338</v>
      </c>
      <c r="AB656" s="9">
        <v>78.862323638493876</v>
      </c>
      <c r="AC656" s="9">
        <v>17.756634913659532</v>
      </c>
      <c r="AD656" s="3">
        <v>25.29579168413192</v>
      </c>
      <c r="AE656" s="3">
        <v>56.94757340220854</v>
      </c>
    </row>
    <row r="657" spans="1:31" ht="13" x14ac:dyDescent="0.3">
      <c r="A657" s="13">
        <v>2016</v>
      </c>
      <c r="B657" s="13" t="s">
        <v>631</v>
      </c>
      <c r="C657" s="22" t="s">
        <v>54</v>
      </c>
      <c r="D657" s="2" t="str">
        <f t="shared" si="20"/>
        <v>M1</v>
      </c>
      <c r="E657" s="2" t="str">
        <f t="shared" si="21"/>
        <v>E14b_M1_12</v>
      </c>
      <c r="F657" s="21" t="s">
        <v>554</v>
      </c>
      <c r="G657" s="2">
        <v>2012</v>
      </c>
      <c r="H657" s="2" t="s">
        <v>791</v>
      </c>
      <c r="I657" s="4">
        <v>2.57</v>
      </c>
      <c r="J657" s="5">
        <v>0.17199999999999999</v>
      </c>
      <c r="K657" s="4">
        <v>0.75</v>
      </c>
      <c r="L657" s="4">
        <v>0.9</v>
      </c>
      <c r="M657" s="4">
        <v>0.18</v>
      </c>
      <c r="N657" s="4">
        <v>0.57099999999999995</v>
      </c>
      <c r="O657" s="4">
        <v>0.19800000000000001</v>
      </c>
      <c r="P657" s="6">
        <v>13.656000000000001</v>
      </c>
      <c r="Q657" s="6">
        <v>53.72</v>
      </c>
      <c r="R657" s="4">
        <v>5.2</v>
      </c>
      <c r="S657" s="7">
        <v>352.43</v>
      </c>
      <c r="T657" s="4">
        <v>17.66</v>
      </c>
      <c r="U657" s="4">
        <v>25.238641000000001</v>
      </c>
      <c r="V657" s="8">
        <v>93.087669024159467</v>
      </c>
      <c r="W657" s="8">
        <v>99.162409593067679</v>
      </c>
      <c r="X657" s="8">
        <v>88.235294117647058</v>
      </c>
      <c r="Y657" s="8">
        <v>94.73684210526315</v>
      </c>
      <c r="Z657" s="8">
        <v>95.166666666666671</v>
      </c>
      <c r="AA657" s="8">
        <v>91.039999999999992</v>
      </c>
      <c r="AB657" s="9">
        <v>78.918783440378959</v>
      </c>
      <c r="AC657" s="9">
        <v>18.787692201454746</v>
      </c>
      <c r="AD657" s="3">
        <v>24.305475631464262</v>
      </c>
      <c r="AE657" s="3">
        <v>56.906832167080992</v>
      </c>
    </row>
    <row r="658" spans="1:31" ht="13" x14ac:dyDescent="0.3">
      <c r="A658" s="13">
        <v>2016</v>
      </c>
      <c r="B658" s="13" t="s">
        <v>631</v>
      </c>
      <c r="C658" s="22" t="s">
        <v>55</v>
      </c>
      <c r="D658" s="2" t="str">
        <f t="shared" si="20"/>
        <v>M2</v>
      </c>
      <c r="E658" s="2" t="str">
        <f t="shared" si="21"/>
        <v>E14b_M2_12</v>
      </c>
      <c r="F658" s="21" t="s">
        <v>554</v>
      </c>
      <c r="G658" s="2">
        <v>2012</v>
      </c>
      <c r="H658" s="2" t="s">
        <v>791</v>
      </c>
      <c r="I658" s="4">
        <v>2.61</v>
      </c>
      <c r="J658" s="5">
        <v>0.17199999999999999</v>
      </c>
      <c r="K658" s="4">
        <v>0.66</v>
      </c>
      <c r="L658" s="4">
        <v>0.81</v>
      </c>
      <c r="M658" s="4">
        <v>0.18</v>
      </c>
      <c r="N658" s="4">
        <v>0.45400000000000001</v>
      </c>
      <c r="O658" s="4">
        <v>0.20200000000000001</v>
      </c>
      <c r="P658" s="6">
        <v>13.63</v>
      </c>
      <c r="Q658" s="6">
        <v>53.24</v>
      </c>
      <c r="R658" s="4">
        <v>4.57</v>
      </c>
      <c r="S658" s="7">
        <v>312.39999999999998</v>
      </c>
      <c r="T658" s="4">
        <v>17.47</v>
      </c>
      <c r="U658" s="4">
        <v>25.238641000000001</v>
      </c>
      <c r="V658" s="8">
        <v>94.536504339710589</v>
      </c>
      <c r="W658" s="8">
        <v>99.162409593067679</v>
      </c>
      <c r="X658" s="8">
        <v>77.64705882352942</v>
      </c>
      <c r="Y658" s="8">
        <v>94.73684210526315</v>
      </c>
      <c r="Z658" s="8">
        <v>75.666666666666671</v>
      </c>
      <c r="AA658" s="8">
        <v>90.866666666666674</v>
      </c>
      <c r="AB658" s="9">
        <v>72.125975194977187</v>
      </c>
      <c r="AC658" s="9">
        <v>20.557112859589566</v>
      </c>
      <c r="AD658" s="3">
        <v>23.403212713295748</v>
      </c>
      <c r="AE658" s="3">
        <v>56.039674427114697</v>
      </c>
    </row>
    <row r="659" spans="1:31" ht="13" x14ac:dyDescent="0.3">
      <c r="A659" s="13">
        <v>2016</v>
      </c>
      <c r="B659" s="13" t="s">
        <v>631</v>
      </c>
      <c r="C659" s="22" t="s">
        <v>56</v>
      </c>
      <c r="D659" s="2" t="str">
        <f t="shared" si="20"/>
        <v>M1</v>
      </c>
      <c r="E659" s="2" t="str">
        <f t="shared" si="21"/>
        <v>E14c_M1_12</v>
      </c>
      <c r="F659" s="21" t="s">
        <v>555</v>
      </c>
      <c r="G659" s="2">
        <v>2012</v>
      </c>
      <c r="H659" s="2" t="s">
        <v>790</v>
      </c>
      <c r="I659" s="4">
        <v>2.61</v>
      </c>
      <c r="J659" s="5">
        <v>0.17100000000000001</v>
      </c>
      <c r="K659" s="4">
        <v>0.82</v>
      </c>
      <c r="L659" s="4">
        <v>0.83</v>
      </c>
      <c r="M659" s="4">
        <v>0.2</v>
      </c>
      <c r="N659" s="4">
        <v>0.52700000000000002</v>
      </c>
      <c r="O659" s="4">
        <v>0.215</v>
      </c>
      <c r="P659" s="6">
        <v>14.035</v>
      </c>
      <c r="Q659" s="6">
        <v>56.55</v>
      </c>
      <c r="R659" s="4">
        <v>5.43</v>
      </c>
      <c r="S659" s="7">
        <v>533.02</v>
      </c>
      <c r="T659" s="4">
        <v>15.8</v>
      </c>
      <c r="U659" s="4">
        <v>25.820817000000002</v>
      </c>
      <c r="V659" s="8">
        <v>94.536504339710589</v>
      </c>
      <c r="W659" s="8">
        <v>98.585883955898694</v>
      </c>
      <c r="X659" s="8">
        <v>96.470588235294116</v>
      </c>
      <c r="Y659" s="8">
        <v>105.26315789473684</v>
      </c>
      <c r="Z659" s="8">
        <v>87.833333333333343</v>
      </c>
      <c r="AA659" s="8">
        <v>93.566666666666663</v>
      </c>
      <c r="AB659" s="9">
        <v>78.863497256236457</v>
      </c>
      <c r="AC659" s="9">
        <v>20.889847842245377</v>
      </c>
      <c r="AD659" s="3">
        <v>26.592616023015893</v>
      </c>
      <c r="AE659" s="3">
        <v>52.517536134738741</v>
      </c>
    </row>
    <row r="660" spans="1:31" ht="13" x14ac:dyDescent="0.3">
      <c r="A660" s="13">
        <v>2016</v>
      </c>
      <c r="B660" s="13" t="s">
        <v>631</v>
      </c>
      <c r="C660" s="22" t="s">
        <v>57</v>
      </c>
      <c r="D660" s="2" t="str">
        <f t="shared" si="20"/>
        <v>M2</v>
      </c>
      <c r="E660" s="2" t="str">
        <f t="shared" si="21"/>
        <v>E14c_M2_12</v>
      </c>
      <c r="F660" s="21" t="s">
        <v>555</v>
      </c>
      <c r="G660" s="2">
        <v>2012</v>
      </c>
      <c r="H660" s="2" t="s">
        <v>790</v>
      </c>
      <c r="I660" s="4">
        <v>2.66</v>
      </c>
      <c r="J660" s="5">
        <v>0.17399999999999999</v>
      </c>
      <c r="K660" s="4">
        <v>0.78</v>
      </c>
      <c r="L660" s="4">
        <v>0.86</v>
      </c>
      <c r="M660" s="4">
        <v>0.2</v>
      </c>
      <c r="N660" s="4">
        <v>0.51400000000000001</v>
      </c>
      <c r="O660" s="4">
        <v>0.20499999999999999</v>
      </c>
      <c r="P660" s="6">
        <v>12.919</v>
      </c>
      <c r="Q660" s="6">
        <v>63.58</v>
      </c>
      <c r="R660" s="4">
        <v>5.76</v>
      </c>
      <c r="S660" s="7">
        <v>304.95999999999998</v>
      </c>
      <c r="T660" s="4">
        <v>17.61</v>
      </c>
      <c r="U660" s="4">
        <v>25.820817000000002</v>
      </c>
      <c r="V660" s="8">
        <v>96.347548484149499</v>
      </c>
      <c r="W660" s="8">
        <v>100.31546086740568</v>
      </c>
      <c r="X660" s="8">
        <v>91.764705882352942</v>
      </c>
      <c r="Y660" s="8">
        <v>105.26315789473684</v>
      </c>
      <c r="Z660" s="8">
        <v>85.666666666666671</v>
      </c>
      <c r="AA660" s="8">
        <v>86.126666666666679</v>
      </c>
      <c r="AB660" s="9">
        <v>79.337485341447106</v>
      </c>
      <c r="AC660" s="9">
        <v>20.765045059090927</v>
      </c>
      <c r="AD660" s="3">
        <v>25.144292157742175</v>
      </c>
      <c r="AE660" s="3">
        <v>54.090662783166898</v>
      </c>
    </row>
    <row r="661" spans="1:31" ht="13" x14ac:dyDescent="0.3">
      <c r="A661" s="13">
        <v>2016</v>
      </c>
      <c r="B661" s="13" t="s">
        <v>631</v>
      </c>
      <c r="C661" s="22" t="s">
        <v>58</v>
      </c>
      <c r="D661" s="2" t="str">
        <f t="shared" si="20"/>
        <v>M1</v>
      </c>
      <c r="E661" s="2" t="str">
        <f t="shared" si="21"/>
        <v>F14a_M1_12</v>
      </c>
      <c r="F661" s="21" t="s">
        <v>556</v>
      </c>
      <c r="G661" s="2">
        <v>2012</v>
      </c>
      <c r="H661" s="2" t="s">
        <v>795</v>
      </c>
      <c r="I661" s="4">
        <v>2.56</v>
      </c>
      <c r="J661" s="5">
        <v>0.16900000000000001</v>
      </c>
      <c r="K661" s="4">
        <v>0.84</v>
      </c>
      <c r="L661" s="4">
        <v>0.73</v>
      </c>
      <c r="M661" s="4">
        <v>0.19</v>
      </c>
      <c r="N661" s="4">
        <v>0.59199999999999997</v>
      </c>
      <c r="O661" s="4">
        <v>0.20200000000000001</v>
      </c>
      <c r="P661" s="6">
        <v>14.112</v>
      </c>
      <c r="Q661" s="6">
        <v>59.04</v>
      </c>
      <c r="R661" s="4">
        <v>5.07</v>
      </c>
      <c r="S661" s="7">
        <v>389.35</v>
      </c>
      <c r="T661" s="4">
        <v>17.37</v>
      </c>
      <c r="U661" s="4">
        <v>26.858435</v>
      </c>
      <c r="V661" s="8">
        <v>92.725460195271708</v>
      </c>
      <c r="W661" s="8">
        <v>97.432832681560697</v>
      </c>
      <c r="X661" s="8">
        <v>98.82352941176471</v>
      </c>
      <c r="Y661" s="8">
        <v>100</v>
      </c>
      <c r="Z661" s="8">
        <v>98.666666666666671</v>
      </c>
      <c r="AA661" s="8">
        <v>94.08</v>
      </c>
      <c r="AB661" s="9">
        <v>73.561263018568212</v>
      </c>
      <c r="AC661" s="9">
        <v>21.275792052340865</v>
      </c>
      <c r="AD661" s="3">
        <v>29.204740480946452</v>
      </c>
      <c r="AE661" s="3">
        <v>49.519467466712683</v>
      </c>
    </row>
    <row r="662" spans="1:31" ht="13" x14ac:dyDescent="0.3">
      <c r="A662" s="13">
        <v>2016</v>
      </c>
      <c r="B662" s="13" t="s">
        <v>631</v>
      </c>
      <c r="C662" s="22" t="s">
        <v>59</v>
      </c>
      <c r="D662" s="2" t="str">
        <f t="shared" si="20"/>
        <v>M2</v>
      </c>
      <c r="E662" s="2" t="str">
        <f t="shared" si="21"/>
        <v>F14a_M2_12</v>
      </c>
      <c r="F662" s="21" t="s">
        <v>556</v>
      </c>
      <c r="G662" s="2">
        <v>2012</v>
      </c>
      <c r="H662" s="2" t="s">
        <v>795</v>
      </c>
      <c r="I662" s="4">
        <v>2.5499999999999998</v>
      </c>
      <c r="J662" s="5">
        <v>0.16500000000000001</v>
      </c>
      <c r="K662" s="4">
        <v>0.82</v>
      </c>
      <c r="L662" s="4">
        <v>0.8</v>
      </c>
      <c r="M662" s="4">
        <v>0.21</v>
      </c>
      <c r="N662" s="4">
        <v>0.51800000000000002</v>
      </c>
      <c r="O662" s="4">
        <v>0.19500000000000001</v>
      </c>
      <c r="P662" s="6">
        <v>13.225</v>
      </c>
      <c r="Q662" s="6">
        <v>55.8</v>
      </c>
      <c r="R662" s="4">
        <v>5.16</v>
      </c>
      <c r="S662" s="7">
        <v>398.75</v>
      </c>
      <c r="T662" s="4">
        <v>16.309999999999999</v>
      </c>
      <c r="U662" s="4">
        <v>26.858435</v>
      </c>
      <c r="V662" s="8">
        <v>92.363251366383921</v>
      </c>
      <c r="W662" s="8">
        <v>95.126730132884703</v>
      </c>
      <c r="X662" s="8">
        <v>96.470588235294116</v>
      </c>
      <c r="Y662" s="8">
        <v>110.52631578947367</v>
      </c>
      <c r="Z662" s="8">
        <v>86.333333333333343</v>
      </c>
      <c r="AA662" s="8">
        <v>88.166666666666657</v>
      </c>
      <c r="AB662" s="9">
        <v>78.190214497207563</v>
      </c>
      <c r="AC662" s="9">
        <v>22.123213141350298</v>
      </c>
      <c r="AD662" s="3">
        <v>26.821600557729138</v>
      </c>
      <c r="AE662" s="3">
        <v>51.055186300920575</v>
      </c>
    </row>
    <row r="663" spans="1:31" ht="13" x14ac:dyDescent="0.3">
      <c r="A663" s="13">
        <v>2016</v>
      </c>
      <c r="B663" s="13" t="s">
        <v>631</v>
      </c>
      <c r="C663" s="22" t="s">
        <v>60</v>
      </c>
      <c r="D663" s="2" t="str">
        <f t="shared" si="20"/>
        <v>M1</v>
      </c>
      <c r="E663" s="2" t="str">
        <f t="shared" si="21"/>
        <v>F14b_M1_12</v>
      </c>
      <c r="F663" s="21" t="s">
        <v>557</v>
      </c>
      <c r="G663" s="2">
        <v>2012</v>
      </c>
      <c r="H663" s="2" t="s">
        <v>796</v>
      </c>
      <c r="I663" s="4">
        <v>2.42</v>
      </c>
      <c r="J663" s="5">
        <v>0.158</v>
      </c>
      <c r="K663" s="4">
        <v>0.83</v>
      </c>
      <c r="L663" s="4">
        <v>0.79</v>
      </c>
      <c r="M663" s="4">
        <v>0.2</v>
      </c>
      <c r="N663" s="4">
        <v>0.58799999999999997</v>
      </c>
      <c r="O663" s="4">
        <v>0.193</v>
      </c>
      <c r="P663" s="6">
        <v>14.208</v>
      </c>
      <c r="Q663" s="6">
        <v>51.95</v>
      </c>
      <c r="R663" s="4">
        <v>4.76</v>
      </c>
      <c r="S663" s="7">
        <v>383.49</v>
      </c>
      <c r="T663" s="4">
        <v>16.86</v>
      </c>
      <c r="U663" s="4">
        <v>26.305648000000001</v>
      </c>
      <c r="V663" s="8">
        <v>87.654536590842781</v>
      </c>
      <c r="W663" s="8">
        <v>91.091050672701712</v>
      </c>
      <c r="X663" s="8">
        <v>97.647058823529406</v>
      </c>
      <c r="Y663" s="8">
        <v>105.26315789473684</v>
      </c>
      <c r="Z663" s="8">
        <v>98</v>
      </c>
      <c r="AA663" s="8">
        <v>94.72</v>
      </c>
      <c r="AB663" s="9">
        <v>77.12324374790785</v>
      </c>
      <c r="AC663" s="9">
        <v>21.361218459315726</v>
      </c>
      <c r="AD663" s="3">
        <v>27.524285094598095</v>
      </c>
      <c r="AE663" s="3">
        <v>51.114496446086186</v>
      </c>
    </row>
    <row r="664" spans="1:31" ht="13" x14ac:dyDescent="0.3">
      <c r="A664" s="13">
        <v>2016</v>
      </c>
      <c r="B664" s="13" t="s">
        <v>631</v>
      </c>
      <c r="C664" s="22" t="s">
        <v>61</v>
      </c>
      <c r="D664" s="2" t="str">
        <f t="shared" si="20"/>
        <v>M2</v>
      </c>
      <c r="E664" s="2" t="str">
        <f t="shared" si="21"/>
        <v>F14b_M2_12</v>
      </c>
      <c r="F664" s="21" t="s">
        <v>557</v>
      </c>
      <c r="G664" s="2">
        <v>2012</v>
      </c>
      <c r="H664" s="2" t="s">
        <v>796</v>
      </c>
      <c r="I664" s="4">
        <v>2.66</v>
      </c>
      <c r="J664" s="5">
        <v>0.17100000000000001</v>
      </c>
      <c r="K664" s="4">
        <v>0.88</v>
      </c>
      <c r="L664" s="4">
        <v>0.81</v>
      </c>
      <c r="M664" s="4">
        <v>0.21</v>
      </c>
      <c r="N664" s="4">
        <v>0.55500000000000005</v>
      </c>
      <c r="O664" s="4">
        <v>0.218</v>
      </c>
      <c r="P664" s="6">
        <v>13.031000000000001</v>
      </c>
      <c r="Q664" s="6">
        <v>53.92</v>
      </c>
      <c r="R664" s="4">
        <v>5.41</v>
      </c>
      <c r="S664" s="7">
        <v>552.37</v>
      </c>
      <c r="T664" s="4">
        <v>16.440000000000001</v>
      </c>
      <c r="U664" s="4">
        <v>26.305648000000001</v>
      </c>
      <c r="V664" s="8">
        <v>96.347548484149499</v>
      </c>
      <c r="W664" s="8">
        <v>98.585883955898694</v>
      </c>
      <c r="X664" s="8">
        <v>103.5294117647059</v>
      </c>
      <c r="Y664" s="8">
        <v>110.52631578947367</v>
      </c>
      <c r="Z664" s="8">
        <v>92.500000000000014</v>
      </c>
      <c r="AA664" s="8">
        <v>86.873333333333335</v>
      </c>
      <c r="AB664" s="9">
        <v>80.223743347435516</v>
      </c>
      <c r="AC664" s="9">
        <v>21.562429135200876</v>
      </c>
      <c r="AD664" s="3">
        <v>28.054529647689435</v>
      </c>
      <c r="AE664" s="3">
        <v>50.383041217109671</v>
      </c>
    </row>
    <row r="665" spans="1:31" ht="13" x14ac:dyDescent="0.3">
      <c r="A665" s="13">
        <v>2016</v>
      </c>
      <c r="B665" s="13" t="s">
        <v>631</v>
      </c>
      <c r="C665" s="22" t="s">
        <v>62</v>
      </c>
      <c r="D665" s="2" t="str">
        <f t="shared" si="20"/>
        <v>M1</v>
      </c>
      <c r="E665" s="2" t="str">
        <f t="shared" si="21"/>
        <v>F14c_M1_12</v>
      </c>
      <c r="F665" s="21" t="s">
        <v>558</v>
      </c>
      <c r="G665" s="2">
        <v>2012</v>
      </c>
      <c r="H665" s="2" t="s">
        <v>797</v>
      </c>
      <c r="I665" s="4">
        <v>2.54</v>
      </c>
      <c r="J665" s="5">
        <v>0.16500000000000001</v>
      </c>
      <c r="K665" s="4">
        <v>0.76</v>
      </c>
      <c r="L665" s="4">
        <v>0.83</v>
      </c>
      <c r="M665" s="4">
        <v>0.21</v>
      </c>
      <c r="N665" s="4">
        <v>0.58699999999999997</v>
      </c>
      <c r="O665" s="4">
        <v>0.20699999999999999</v>
      </c>
      <c r="P665" s="6">
        <v>13.12</v>
      </c>
      <c r="Q665" s="6">
        <v>50.34</v>
      </c>
      <c r="R665" s="4">
        <v>4.68</v>
      </c>
      <c r="S665" s="7">
        <v>335.84</v>
      </c>
      <c r="T665" s="4">
        <v>17.22</v>
      </c>
      <c r="U665" s="4">
        <v>24.269089999999998</v>
      </c>
      <c r="V665" s="8">
        <v>92.001042537496133</v>
      </c>
      <c r="W665" s="8">
        <v>95.126730132884703</v>
      </c>
      <c r="X665" s="8">
        <v>89.411764705882362</v>
      </c>
      <c r="Y665" s="8">
        <v>110.52631578947367</v>
      </c>
      <c r="Z665" s="8">
        <v>97.833333333333329</v>
      </c>
      <c r="AA665" s="8">
        <v>87.466666666666654</v>
      </c>
      <c r="AB665" s="9">
        <v>78.152693631011573</v>
      </c>
      <c r="AC665" s="9">
        <v>22.133834427470276</v>
      </c>
      <c r="AD665" s="3">
        <v>24.870979169603185</v>
      </c>
      <c r="AE665" s="3">
        <v>52.995186402926528</v>
      </c>
    </row>
    <row r="666" spans="1:31" ht="13" x14ac:dyDescent="0.3">
      <c r="A666" s="13">
        <v>2016</v>
      </c>
      <c r="B666" s="13" t="s">
        <v>631</v>
      </c>
      <c r="C666" s="22" t="s">
        <v>63</v>
      </c>
      <c r="D666" s="2" t="str">
        <f t="shared" si="20"/>
        <v>M2</v>
      </c>
      <c r="E666" s="2" t="str">
        <f t="shared" si="21"/>
        <v>F14c_M2_12</v>
      </c>
      <c r="F666" s="21" t="s">
        <v>558</v>
      </c>
      <c r="G666" s="2">
        <v>2012</v>
      </c>
      <c r="H666" s="2" t="s">
        <v>797</v>
      </c>
      <c r="I666" s="4">
        <v>2.58</v>
      </c>
      <c r="J666" s="5">
        <v>0.16400000000000001</v>
      </c>
      <c r="K666" s="4">
        <v>0.85</v>
      </c>
      <c r="L666" s="4">
        <v>0.77200000000000002</v>
      </c>
      <c r="M666" s="4">
        <v>0.16800000000000001</v>
      </c>
      <c r="N666" s="4">
        <v>0.48499999999999999</v>
      </c>
      <c r="O666" s="4">
        <v>0.19800000000000001</v>
      </c>
      <c r="P666" s="6">
        <v>20.613</v>
      </c>
      <c r="Q666" s="6">
        <v>51.2</v>
      </c>
      <c r="R666" s="4">
        <v>4.6900000000000004</v>
      </c>
      <c r="S666" s="7">
        <v>647.92999999999995</v>
      </c>
      <c r="T666" s="4">
        <v>17.559999999999999</v>
      </c>
      <c r="U666" s="4">
        <v>24.269089999999998</v>
      </c>
      <c r="V666" s="8">
        <v>93.449877853047255</v>
      </c>
      <c r="W666" s="8">
        <v>94.550204495715704</v>
      </c>
      <c r="X666" s="8">
        <v>100</v>
      </c>
      <c r="Y666" s="8">
        <v>88.421052631578959</v>
      </c>
      <c r="Z666" s="8">
        <v>80.833333333333329</v>
      </c>
      <c r="AA666" s="8">
        <v>137.41999999999999</v>
      </c>
      <c r="AB666" s="9">
        <v>74.100634773715953</v>
      </c>
      <c r="AC666" s="9">
        <v>18.675346425002022</v>
      </c>
      <c r="AD666" s="3">
        <v>29.337306625197279</v>
      </c>
      <c r="AE666" s="3">
        <v>51.987346949800695</v>
      </c>
    </row>
    <row r="667" spans="1:31" ht="13" x14ac:dyDescent="0.3">
      <c r="A667" s="13">
        <v>2016</v>
      </c>
      <c r="B667" s="13" t="s">
        <v>631</v>
      </c>
      <c r="C667" s="22" t="s">
        <v>66</v>
      </c>
      <c r="D667" s="2" t="str">
        <f t="shared" si="20"/>
        <v>M2</v>
      </c>
      <c r="E667" s="2" t="str">
        <f t="shared" si="21"/>
        <v>G14b_M2_12</v>
      </c>
      <c r="F667" s="21" t="s">
        <v>560</v>
      </c>
      <c r="G667" s="2">
        <v>2012</v>
      </c>
      <c r="H667" s="2" t="s">
        <v>799</v>
      </c>
      <c r="I667" s="4">
        <v>2.61</v>
      </c>
      <c r="J667" s="5">
        <v>0.16200000000000001</v>
      </c>
      <c r="K667" s="4">
        <v>0.75</v>
      </c>
      <c r="L667" s="4">
        <v>0.89</v>
      </c>
      <c r="M667" s="4">
        <v>0.18</v>
      </c>
      <c r="N667" s="4">
        <v>0.47499999999999998</v>
      </c>
      <c r="O667" s="4">
        <v>0.19600000000000001</v>
      </c>
      <c r="P667" s="6">
        <v>14.888999999999999</v>
      </c>
      <c r="Q667" s="6">
        <v>52.76</v>
      </c>
      <c r="R667" s="4">
        <v>5.92</v>
      </c>
      <c r="S667" s="7">
        <v>630.54999999999995</v>
      </c>
      <c r="T667" s="4">
        <v>18.27</v>
      </c>
      <c r="U667" s="4">
        <v>19.269877999999999</v>
      </c>
      <c r="V667" s="8">
        <v>94.536504339710589</v>
      </c>
      <c r="W667" s="8">
        <v>93.397153221377707</v>
      </c>
      <c r="X667" s="8">
        <v>88.235294117647058</v>
      </c>
      <c r="Y667" s="8">
        <v>94.73684210526315</v>
      </c>
      <c r="Z667" s="8">
        <v>79.166666666666657</v>
      </c>
      <c r="AA667" s="8">
        <v>99.259999999999991</v>
      </c>
      <c r="AB667" s="9">
        <v>78.419781444370983</v>
      </c>
      <c r="AC667" s="9">
        <v>18.907242342200288</v>
      </c>
      <c r="AD667" s="3">
        <v>24.460136619172161</v>
      </c>
      <c r="AE667" s="3">
        <v>56.632621038627541</v>
      </c>
    </row>
    <row r="668" spans="1:31" ht="13" x14ac:dyDescent="0.3">
      <c r="A668" s="13">
        <v>2016</v>
      </c>
      <c r="B668" s="13" t="s">
        <v>631</v>
      </c>
      <c r="C668" s="22" t="s">
        <v>67</v>
      </c>
      <c r="D668" s="2" t="str">
        <f t="shared" si="20"/>
        <v>M1</v>
      </c>
      <c r="E668" s="2" t="str">
        <f t="shared" si="21"/>
        <v>C12c_M1_13</v>
      </c>
      <c r="F668" s="21" t="s">
        <v>561</v>
      </c>
      <c r="G668" s="2">
        <v>2013</v>
      </c>
      <c r="H668" s="2" t="s">
        <v>815</v>
      </c>
      <c r="I668" s="4">
        <v>2.71</v>
      </c>
      <c r="J668" s="5">
        <v>0.17299999999999999</v>
      </c>
      <c r="K668" s="4">
        <v>0.74</v>
      </c>
      <c r="L668" s="4">
        <v>1.02</v>
      </c>
      <c r="M668" s="4">
        <v>0.15</v>
      </c>
      <c r="N668" s="4">
        <v>0.55300000000000005</v>
      </c>
      <c r="O668" s="4">
        <v>0.217</v>
      </c>
      <c r="P668" s="6">
        <v>17.890999999999998</v>
      </c>
      <c r="Q668" s="6">
        <v>52.23</v>
      </c>
      <c r="R668" s="4">
        <v>4.8600000000000003</v>
      </c>
      <c r="S668" s="7">
        <v>449.77</v>
      </c>
      <c r="T668" s="4">
        <v>16.8</v>
      </c>
      <c r="U668" s="4">
        <v>19.733978</v>
      </c>
      <c r="V668" s="8">
        <v>96.606290352819784</v>
      </c>
      <c r="W668" s="8">
        <v>98.511924821426504</v>
      </c>
      <c r="X668" s="8">
        <v>87.058823529411768</v>
      </c>
      <c r="Y668" s="8">
        <v>78.94736842105263</v>
      </c>
      <c r="Z668" s="8">
        <v>92.166666666666671</v>
      </c>
      <c r="AA668" s="8">
        <v>119.27333333333333</v>
      </c>
      <c r="AB668" s="9">
        <v>82.179883229786284</v>
      </c>
      <c r="AC668" s="9">
        <v>15.035125324256313</v>
      </c>
      <c r="AD668" s="3">
        <v>23.029761613467862</v>
      </c>
      <c r="AE668" s="3">
        <v>61.935113062275818</v>
      </c>
    </row>
    <row r="669" spans="1:31" ht="13" x14ac:dyDescent="0.3">
      <c r="A669" s="13">
        <v>2016</v>
      </c>
      <c r="B669" s="13" t="s">
        <v>631</v>
      </c>
      <c r="C669" s="22" t="s">
        <v>68</v>
      </c>
      <c r="D669" s="2" t="str">
        <f t="shared" si="20"/>
        <v>M2</v>
      </c>
      <c r="E669" s="2" t="str">
        <f t="shared" si="21"/>
        <v>C12c_M2_13</v>
      </c>
      <c r="F669" s="21" t="s">
        <v>561</v>
      </c>
      <c r="G669" s="2">
        <v>2013</v>
      </c>
      <c r="H669" s="2" t="s">
        <v>815</v>
      </c>
      <c r="I669" s="4">
        <v>2.75</v>
      </c>
      <c r="J669" s="5">
        <v>0.17199999999999999</v>
      </c>
      <c r="K669" s="4">
        <v>0.74</v>
      </c>
      <c r="L669" s="4">
        <v>1.08</v>
      </c>
      <c r="M669" s="4">
        <v>0.16</v>
      </c>
      <c r="N669" s="4">
        <v>0.49299999999999999</v>
      </c>
      <c r="O669" s="4">
        <v>0.219</v>
      </c>
      <c r="P669" s="6">
        <v>14.144</v>
      </c>
      <c r="Q669" s="6">
        <v>58.9</v>
      </c>
      <c r="R669" s="4">
        <v>5.93</v>
      </c>
      <c r="S669" s="7">
        <v>311.51</v>
      </c>
      <c r="T669" s="4">
        <v>18.760000000000002</v>
      </c>
      <c r="U669" s="4">
        <v>19.733978</v>
      </c>
      <c r="V669" s="8">
        <v>98.032213457658457</v>
      </c>
      <c r="W669" s="8">
        <v>97.94249172997317</v>
      </c>
      <c r="X669" s="8">
        <v>87.058823529411768</v>
      </c>
      <c r="Y669" s="8">
        <v>84.210526315789465</v>
      </c>
      <c r="Z669" s="8">
        <v>82.166666666666671</v>
      </c>
      <c r="AA669" s="8">
        <v>94.293333333333322</v>
      </c>
      <c r="AB669" s="9">
        <v>85.997618434829235</v>
      </c>
      <c r="AC669" s="9">
        <v>15.325507733575986</v>
      </c>
      <c r="AD669" s="3">
        <v>22.007389909743161</v>
      </c>
      <c r="AE669" s="3">
        <v>62.667102356680857</v>
      </c>
    </row>
    <row r="670" spans="1:31" ht="13" x14ac:dyDescent="0.3">
      <c r="A670" s="13">
        <v>2016</v>
      </c>
      <c r="B670" s="13" t="s">
        <v>631</v>
      </c>
      <c r="C670" s="22" t="s">
        <v>72</v>
      </c>
      <c r="D670" s="2" t="str">
        <f t="shared" si="20"/>
        <v>M1</v>
      </c>
      <c r="E670" s="2" t="str">
        <f t="shared" si="21"/>
        <v>D12a_M1_13</v>
      </c>
      <c r="F670" s="21" t="s">
        <v>562</v>
      </c>
      <c r="G670" s="2">
        <v>2013</v>
      </c>
      <c r="H670" s="2" t="s">
        <v>814</v>
      </c>
      <c r="I670" s="4">
        <v>2.63</v>
      </c>
      <c r="J670" s="5">
        <v>0.17100000000000001</v>
      </c>
      <c r="K670" s="4">
        <v>0.84</v>
      </c>
      <c r="L670" s="4">
        <v>0.99</v>
      </c>
      <c r="M670" s="4">
        <v>0.15</v>
      </c>
      <c r="N670" s="4">
        <v>0.60699999999999998</v>
      </c>
      <c r="O670" s="4">
        <v>0.20200000000000001</v>
      </c>
      <c r="P670" s="6">
        <v>13.911</v>
      </c>
      <c r="Q670" s="6">
        <v>53.26</v>
      </c>
      <c r="R670" s="4">
        <v>5.68</v>
      </c>
      <c r="S670" s="7">
        <v>503.68</v>
      </c>
      <c r="T670" s="4">
        <v>16.79</v>
      </c>
      <c r="U670" s="4">
        <v>19.435851</v>
      </c>
      <c r="V670" s="8">
        <v>93.75444414314245</v>
      </c>
      <c r="W670" s="8">
        <v>97.373058638519851</v>
      </c>
      <c r="X670" s="8">
        <v>98.82352941176471</v>
      </c>
      <c r="Y670" s="8">
        <v>78.94736842105263</v>
      </c>
      <c r="Z670" s="8">
        <v>101.16666666666667</v>
      </c>
      <c r="AA670" s="8">
        <v>92.74</v>
      </c>
      <c r="AB670" s="9">
        <v>83.240421998795568</v>
      </c>
      <c r="AC670" s="9">
        <v>14.843567750178687</v>
      </c>
      <c r="AD670" s="3">
        <v>25.808826340873349</v>
      </c>
      <c r="AE670" s="3">
        <v>59.347605908947962</v>
      </c>
    </row>
    <row r="671" spans="1:31" ht="13" x14ac:dyDescent="0.3">
      <c r="A671" s="13">
        <v>2016</v>
      </c>
      <c r="B671" s="13" t="s">
        <v>631</v>
      </c>
      <c r="C671" s="22" t="s">
        <v>73</v>
      </c>
      <c r="D671" s="2" t="str">
        <f t="shared" si="20"/>
        <v>M2</v>
      </c>
      <c r="E671" s="2" t="str">
        <f t="shared" si="21"/>
        <v>D12a_M2_13</v>
      </c>
      <c r="F671" s="21" t="s">
        <v>562</v>
      </c>
      <c r="G671" s="2">
        <v>2013</v>
      </c>
      <c r="H671" s="2" t="s">
        <v>814</v>
      </c>
      <c r="I671" s="4">
        <v>2.72</v>
      </c>
      <c r="J671" s="5">
        <v>0.16800000000000001</v>
      </c>
      <c r="K671" s="4">
        <v>0.74</v>
      </c>
      <c r="L671" s="4">
        <v>0.94</v>
      </c>
      <c r="M671" s="4">
        <v>0.16</v>
      </c>
      <c r="N671" s="4">
        <v>0.48</v>
      </c>
      <c r="O671" s="4">
        <v>0.20699999999999999</v>
      </c>
      <c r="P671" s="6">
        <v>13.36</v>
      </c>
      <c r="Q671" s="6">
        <v>55.17</v>
      </c>
      <c r="R671" s="4">
        <v>5.86</v>
      </c>
      <c r="S671" s="7">
        <v>307.52</v>
      </c>
      <c r="T671" s="4">
        <v>18.28</v>
      </c>
      <c r="U671" s="4">
        <v>19.435851</v>
      </c>
      <c r="V671" s="8">
        <v>96.962771129029463</v>
      </c>
      <c r="W671" s="8">
        <v>95.664759364159863</v>
      </c>
      <c r="X671" s="8">
        <v>87.058823529411768</v>
      </c>
      <c r="Y671" s="8">
        <v>84.210526315789465</v>
      </c>
      <c r="Z671" s="8">
        <v>80</v>
      </c>
      <c r="AA671" s="8">
        <v>89.066666666666663</v>
      </c>
      <c r="AB671" s="9">
        <v>79.011590490717452</v>
      </c>
      <c r="AC671" s="9">
        <v>16.680554817421758</v>
      </c>
      <c r="AD671" s="3">
        <v>23.953234056552127</v>
      </c>
      <c r="AE671" s="3">
        <v>59.366211126026116</v>
      </c>
    </row>
    <row r="672" spans="1:31" ht="13" x14ac:dyDescent="0.3">
      <c r="A672" s="13">
        <v>2016</v>
      </c>
      <c r="B672" s="13" t="s">
        <v>631</v>
      </c>
      <c r="C672" s="22" t="s">
        <v>74</v>
      </c>
      <c r="D672" s="2" t="str">
        <f t="shared" si="20"/>
        <v>M1</v>
      </c>
      <c r="E672" s="2" t="str">
        <f t="shared" si="21"/>
        <v>D12b_M1_13</v>
      </c>
      <c r="F672" s="21" t="s">
        <v>563</v>
      </c>
      <c r="G672" s="2">
        <v>2013</v>
      </c>
      <c r="H672" s="2" t="s">
        <v>813</v>
      </c>
      <c r="I672" s="4">
        <v>2.77</v>
      </c>
      <c r="J672" s="5">
        <v>0.17399999999999999</v>
      </c>
      <c r="K672" s="4">
        <v>0.86</v>
      </c>
      <c r="L672" s="4">
        <v>0.92</v>
      </c>
      <c r="M672" s="4">
        <v>0.16</v>
      </c>
      <c r="N672" s="4">
        <v>0.55600000000000005</v>
      </c>
      <c r="O672" s="4">
        <v>0.22</v>
      </c>
      <c r="P672" s="6">
        <v>15.308999999999999</v>
      </c>
      <c r="Q672" s="6">
        <v>55.4</v>
      </c>
      <c r="R672" s="4">
        <v>6.4</v>
      </c>
      <c r="S672" s="7">
        <v>505.3</v>
      </c>
      <c r="T672" s="4">
        <v>16.88</v>
      </c>
      <c r="U672" s="4">
        <v>19.922844999999999</v>
      </c>
      <c r="V672" s="8">
        <v>98.745175010077787</v>
      </c>
      <c r="W672" s="8">
        <v>99.081357912879838</v>
      </c>
      <c r="X672" s="8">
        <v>101.17647058823529</v>
      </c>
      <c r="Y672" s="8">
        <v>84.210526315789465</v>
      </c>
      <c r="Z672" s="8">
        <v>92.666666666666671</v>
      </c>
      <c r="AA672" s="8">
        <v>102.06</v>
      </c>
      <c r="AB672" s="9">
        <v>81.082640207141395</v>
      </c>
      <c r="AC672" s="9">
        <v>16.254492490934112</v>
      </c>
      <c r="AD672" s="3">
        <v>27.12650310139842</v>
      </c>
      <c r="AE672" s="3">
        <v>56.619004407667461</v>
      </c>
    </row>
    <row r="673" spans="1:31" ht="13" x14ac:dyDescent="0.3">
      <c r="A673" s="13">
        <v>2016</v>
      </c>
      <c r="B673" s="13" t="s">
        <v>631</v>
      </c>
      <c r="C673" s="22" t="s">
        <v>75</v>
      </c>
      <c r="D673" s="2" t="str">
        <f t="shared" si="20"/>
        <v>M2</v>
      </c>
      <c r="E673" s="2" t="str">
        <f t="shared" si="21"/>
        <v>D12b_M2_13</v>
      </c>
      <c r="F673" s="21" t="s">
        <v>563</v>
      </c>
      <c r="G673" s="2">
        <v>2013</v>
      </c>
      <c r="H673" s="2" t="s">
        <v>813</v>
      </c>
      <c r="I673" s="4">
        <v>2.73</v>
      </c>
      <c r="J673" s="5">
        <v>0.17100000000000001</v>
      </c>
      <c r="K673" s="4">
        <v>0.84</v>
      </c>
      <c r="L673" s="4">
        <v>0.9</v>
      </c>
      <c r="M673" s="4">
        <v>0.19</v>
      </c>
      <c r="N673" s="4">
        <v>0.51200000000000001</v>
      </c>
      <c r="O673" s="4">
        <v>0.20699999999999999</v>
      </c>
      <c r="P673" s="6">
        <v>14.061999999999999</v>
      </c>
      <c r="Q673" s="6">
        <v>55.17</v>
      </c>
      <c r="R673" s="4">
        <v>6.54</v>
      </c>
      <c r="S673" s="7">
        <v>292.67</v>
      </c>
      <c r="T673" s="4">
        <v>16.489999999999998</v>
      </c>
      <c r="U673" s="4">
        <v>19.922844999999999</v>
      </c>
      <c r="V673" s="8">
        <v>97.319251905239128</v>
      </c>
      <c r="W673" s="8">
        <v>97.373058638519851</v>
      </c>
      <c r="X673" s="8">
        <v>98.82352941176471</v>
      </c>
      <c r="Y673" s="8">
        <v>100</v>
      </c>
      <c r="Z673" s="8">
        <v>85.333333333333343</v>
      </c>
      <c r="AA673" s="8">
        <v>93.74666666666667</v>
      </c>
      <c r="AB673" s="9">
        <v>82.044296950703952</v>
      </c>
      <c r="AC673" s="9">
        <v>19.075964975737183</v>
      </c>
      <c r="AD673" s="3">
        <v>26.185093611061717</v>
      </c>
      <c r="AE673" s="3">
        <v>54.738941413201083</v>
      </c>
    </row>
    <row r="674" spans="1:31" ht="13" x14ac:dyDescent="0.3">
      <c r="A674" s="13">
        <v>2016</v>
      </c>
      <c r="B674" s="13" t="s">
        <v>631</v>
      </c>
      <c r="C674" s="22" t="s">
        <v>76</v>
      </c>
      <c r="D674" s="2" t="str">
        <f t="shared" si="20"/>
        <v>M1</v>
      </c>
      <c r="E674" s="2" t="str">
        <f t="shared" si="21"/>
        <v>D12c_M1_13</v>
      </c>
      <c r="F674" s="21" t="s">
        <v>564</v>
      </c>
      <c r="G674" s="2">
        <v>2013</v>
      </c>
      <c r="H674" s="2" t="s">
        <v>812</v>
      </c>
      <c r="I674" s="4">
        <v>2.76</v>
      </c>
      <c r="J674" s="5">
        <v>0.17699999999999999</v>
      </c>
      <c r="K674" s="4">
        <v>0.79</v>
      </c>
      <c r="L674" s="4">
        <v>0.88</v>
      </c>
      <c r="M674" s="4">
        <v>0.19</v>
      </c>
      <c r="N674" s="4">
        <v>0.55300000000000005</v>
      </c>
      <c r="O674" s="4">
        <v>0.22</v>
      </c>
      <c r="P674" s="6">
        <v>13.122999999999999</v>
      </c>
      <c r="Q674" s="6">
        <v>55.09</v>
      </c>
      <c r="R674" s="4">
        <v>5.81</v>
      </c>
      <c r="S674" s="7">
        <v>320.79000000000002</v>
      </c>
      <c r="T674" s="4">
        <v>15.97</v>
      </c>
      <c r="U674" s="4">
        <v>17.635787000000001</v>
      </c>
      <c r="V674" s="8">
        <v>98.388694233868108</v>
      </c>
      <c r="W674" s="8">
        <v>100.78965718723984</v>
      </c>
      <c r="X674" s="8">
        <v>92.941176470588232</v>
      </c>
      <c r="Y674" s="8">
        <v>100</v>
      </c>
      <c r="Z674" s="8">
        <v>92.166666666666671</v>
      </c>
      <c r="AA674" s="8">
        <v>87.48666666666665</v>
      </c>
      <c r="AB674" s="9">
        <v>79.76752058017135</v>
      </c>
      <c r="AC674" s="9">
        <v>19.620443555314122</v>
      </c>
      <c r="AD674" s="3">
        <v>25.329361416286929</v>
      </c>
      <c r="AE674" s="3">
        <v>55.050195028398939</v>
      </c>
    </row>
    <row r="675" spans="1:31" ht="13" x14ac:dyDescent="0.3">
      <c r="A675" s="13">
        <v>2016</v>
      </c>
      <c r="B675" s="13" t="s">
        <v>631</v>
      </c>
      <c r="C675" s="22" t="s">
        <v>77</v>
      </c>
      <c r="D675" s="2" t="str">
        <f t="shared" si="20"/>
        <v>M2</v>
      </c>
      <c r="E675" s="2" t="str">
        <f t="shared" si="21"/>
        <v>D12c_M2_13</v>
      </c>
      <c r="F675" s="21" t="s">
        <v>564</v>
      </c>
      <c r="G675" s="2">
        <v>2013</v>
      </c>
      <c r="H675" s="2" t="s">
        <v>812</v>
      </c>
      <c r="I675" s="4">
        <v>2.69</v>
      </c>
      <c r="J675" s="5">
        <v>0.17499999999999999</v>
      </c>
      <c r="K675" s="4">
        <v>0.83</v>
      </c>
      <c r="L675" s="4">
        <v>0.86</v>
      </c>
      <c r="M675" s="4">
        <v>0.2</v>
      </c>
      <c r="N675" s="4">
        <v>0.57999999999999996</v>
      </c>
      <c r="O675" s="4">
        <v>0.19400000000000001</v>
      </c>
      <c r="P675" s="6">
        <v>12.048999999999999</v>
      </c>
      <c r="Q675" s="6">
        <v>49.91</v>
      </c>
      <c r="R675" s="4">
        <v>6.37</v>
      </c>
      <c r="S675" s="7">
        <v>274.69</v>
      </c>
      <c r="T675" s="4">
        <v>16.14</v>
      </c>
      <c r="U675" s="4">
        <v>17.635787000000001</v>
      </c>
      <c r="V675" s="8">
        <v>95.89332880040044</v>
      </c>
      <c r="W675" s="8">
        <v>99.650791004333172</v>
      </c>
      <c r="X675" s="8">
        <v>97.647058823529406</v>
      </c>
      <c r="Y675" s="8">
        <v>105.26315789473684</v>
      </c>
      <c r="Z675" s="8">
        <v>96.666666666666671</v>
      </c>
      <c r="AA675" s="8">
        <v>80.326666666666668</v>
      </c>
      <c r="AB675" s="9">
        <v>80.616257719963741</v>
      </c>
      <c r="AC675" s="9">
        <v>20.4356603070418</v>
      </c>
      <c r="AD675" s="3">
        <v>26.331688028876542</v>
      </c>
      <c r="AE675" s="3">
        <v>53.232651664081644</v>
      </c>
    </row>
    <row r="676" spans="1:31" ht="13" x14ac:dyDescent="0.3">
      <c r="A676" s="13">
        <v>2016</v>
      </c>
      <c r="B676" s="13" t="s">
        <v>631</v>
      </c>
      <c r="C676" s="22" t="s">
        <v>78</v>
      </c>
      <c r="D676" s="2" t="str">
        <f t="shared" si="20"/>
        <v>M2</v>
      </c>
      <c r="E676" s="2" t="str">
        <f t="shared" si="21"/>
        <v>E12a_M2_13</v>
      </c>
      <c r="F676" s="21" t="s">
        <v>531</v>
      </c>
      <c r="G676" s="2">
        <v>2013</v>
      </c>
      <c r="H676" s="2" t="s">
        <v>811</v>
      </c>
      <c r="I676" s="4">
        <v>2.92</v>
      </c>
      <c r="J676" s="5">
        <v>0.184</v>
      </c>
      <c r="K676" s="4">
        <v>0.71</v>
      </c>
      <c r="L676" s="4">
        <v>0.97</v>
      </c>
      <c r="M676" s="4">
        <v>0.17</v>
      </c>
      <c r="N676" s="4">
        <v>0.45500000000000002</v>
      </c>
      <c r="O676" s="4">
        <v>0.214</v>
      </c>
      <c r="P676" s="6">
        <v>16.143999999999998</v>
      </c>
      <c r="Q676" s="6">
        <v>55.76</v>
      </c>
      <c r="R676" s="4">
        <v>6.81</v>
      </c>
      <c r="S676" s="7">
        <v>365.18</v>
      </c>
      <c r="T676" s="4">
        <v>16.78</v>
      </c>
      <c r="U676" s="4">
        <v>18.871507000000001</v>
      </c>
      <c r="V676" s="8">
        <v>104.0923866532228</v>
      </c>
      <c r="W676" s="8">
        <v>104.77568882741318</v>
      </c>
      <c r="X676" s="8">
        <v>83.529411764705884</v>
      </c>
      <c r="Y676" s="8">
        <v>89.473684210526315</v>
      </c>
      <c r="Z676" s="8">
        <v>75.833333333333343</v>
      </c>
      <c r="AA676" s="8">
        <v>107.62666666666665</v>
      </c>
      <c r="AB676" s="9">
        <v>80.565056280626493</v>
      </c>
      <c r="AC676" s="9">
        <v>17.381350599618901</v>
      </c>
      <c r="AD676" s="3">
        <v>22.539012089417053</v>
      </c>
      <c r="AE676" s="3">
        <v>60.079637310964038</v>
      </c>
    </row>
    <row r="677" spans="1:31" ht="13" x14ac:dyDescent="0.3">
      <c r="A677" s="13">
        <v>2017</v>
      </c>
      <c r="B677" s="13" t="s">
        <v>630</v>
      </c>
      <c r="C677" s="2" t="s">
        <v>79</v>
      </c>
      <c r="D677" s="2" t="str">
        <f t="shared" si="20"/>
        <v>M1</v>
      </c>
      <c r="E677" s="2" t="str">
        <f t="shared" si="21"/>
        <v>B02c_M1_06</v>
      </c>
      <c r="F677" s="21" t="s">
        <v>429</v>
      </c>
      <c r="G677" s="13">
        <v>2006</v>
      </c>
      <c r="H677" s="2" t="s">
        <v>650</v>
      </c>
      <c r="I677" s="32">
        <v>2.17</v>
      </c>
      <c r="J677" s="32">
        <v>0.14299999999999999</v>
      </c>
      <c r="K677" s="32">
        <v>0.8</v>
      </c>
      <c r="L677" s="32">
        <v>0.74</v>
      </c>
      <c r="M677" s="32">
        <v>0.24</v>
      </c>
      <c r="N677" s="32">
        <v>0.61099999999999999</v>
      </c>
      <c r="O677" s="32">
        <v>0.186</v>
      </c>
      <c r="P677" s="33">
        <v>14.536</v>
      </c>
      <c r="Q677" s="33">
        <v>79.02</v>
      </c>
      <c r="R677" s="32">
        <v>4.9000000000000004</v>
      </c>
      <c r="S677" s="34">
        <v>301.51</v>
      </c>
      <c r="T677" s="32">
        <v>18.239999999999998</v>
      </c>
      <c r="U677" s="4">
        <v>22.581631000000002</v>
      </c>
      <c r="V677" s="8">
        <v>85.213046942651957</v>
      </c>
      <c r="W677" s="8">
        <v>87.720700633434703</v>
      </c>
      <c r="X677" s="8">
        <v>94.117647058823536</v>
      </c>
      <c r="Y677" s="8">
        <v>126.31578947368421</v>
      </c>
      <c r="Z677" s="8">
        <v>101.83333333333333</v>
      </c>
      <c r="AA677" s="8">
        <v>96.906666666666666</v>
      </c>
      <c r="AB677" s="9">
        <v>77.155863256738186</v>
      </c>
      <c r="AC677" s="9">
        <v>25.622624984569637</v>
      </c>
      <c r="AD677" s="3">
        <v>26.51821545717608</v>
      </c>
      <c r="AE677" s="3">
        <v>47.859159558254291</v>
      </c>
    </row>
    <row r="678" spans="1:31" ht="13" x14ac:dyDescent="0.3">
      <c r="A678" s="13">
        <v>2017</v>
      </c>
      <c r="B678" s="13" t="s">
        <v>630</v>
      </c>
      <c r="C678" s="2" t="s">
        <v>80</v>
      </c>
      <c r="D678" s="2" t="str">
        <f t="shared" si="20"/>
        <v>M1</v>
      </c>
      <c r="E678" s="2" t="str">
        <f t="shared" si="21"/>
        <v>B03c_M1_08</v>
      </c>
      <c r="F678" s="21" t="s">
        <v>565</v>
      </c>
      <c r="G678" s="13">
        <v>2008</v>
      </c>
      <c r="H678" s="2" t="s">
        <v>655</v>
      </c>
      <c r="I678" s="32">
        <v>2.4</v>
      </c>
      <c r="J678" s="32">
        <v>0.14699999999999999</v>
      </c>
      <c r="K678" s="32">
        <v>0.87</v>
      </c>
      <c r="L678" s="32">
        <v>0.62</v>
      </c>
      <c r="M678" s="32">
        <v>0.18</v>
      </c>
      <c r="N678" s="32">
        <v>0.59</v>
      </c>
      <c r="O678" s="32">
        <v>0.185</v>
      </c>
      <c r="P678" s="33">
        <v>16.161000000000001</v>
      </c>
      <c r="Q678" s="33">
        <v>81.67</v>
      </c>
      <c r="R678" s="32">
        <v>4.6500000000000004</v>
      </c>
      <c r="S678" s="34">
        <v>294.41000000000003</v>
      </c>
      <c r="T678" s="32">
        <v>16.39</v>
      </c>
      <c r="U678" s="4">
        <v>20.342310999999999</v>
      </c>
      <c r="V678" s="8">
        <v>92.532065773908485</v>
      </c>
      <c r="W678" s="8">
        <v>88.92224273908937</v>
      </c>
      <c r="X678" s="8">
        <v>102.35294117647058</v>
      </c>
      <c r="Y678" s="8">
        <v>94.73684210526315</v>
      </c>
      <c r="Z678" s="8">
        <v>98.333333333333329</v>
      </c>
      <c r="AA678" s="8">
        <v>107.74000000000001</v>
      </c>
      <c r="AB678" s="9">
        <v>68.015781260595304</v>
      </c>
      <c r="AC678" s="9">
        <v>21.799379272146972</v>
      </c>
      <c r="AD678" s="3">
        <v>32.713936345064205</v>
      </c>
      <c r="AE678" s="3">
        <v>45.48668438278883</v>
      </c>
    </row>
    <row r="679" spans="1:31" ht="13" x14ac:dyDescent="0.3">
      <c r="A679" s="13">
        <v>2017</v>
      </c>
      <c r="B679" s="13" t="s">
        <v>630</v>
      </c>
      <c r="C679" s="2" t="s">
        <v>81</v>
      </c>
      <c r="D679" s="2" t="str">
        <f t="shared" si="20"/>
        <v>M2</v>
      </c>
      <c r="E679" s="2" t="str">
        <f t="shared" si="21"/>
        <v>B03c_M2_08</v>
      </c>
      <c r="F679" s="21" t="s">
        <v>565</v>
      </c>
      <c r="G679" s="13">
        <v>2008</v>
      </c>
      <c r="H679" s="2" t="s">
        <v>655</v>
      </c>
      <c r="I679" s="32">
        <v>2.7</v>
      </c>
      <c r="J679" s="32">
        <v>0.16300000000000001</v>
      </c>
      <c r="K679" s="32">
        <v>1</v>
      </c>
      <c r="L679" s="32">
        <v>0.57999999999999996</v>
      </c>
      <c r="M679" s="32">
        <v>0.19</v>
      </c>
      <c r="N679" s="32">
        <v>0.56299999999999994</v>
      </c>
      <c r="O679" s="32">
        <v>0.192</v>
      </c>
      <c r="P679" s="33">
        <v>18.36</v>
      </c>
      <c r="Q679" s="33">
        <v>89.41</v>
      </c>
      <c r="R679" s="32">
        <v>4.66</v>
      </c>
      <c r="S679" s="34">
        <v>244.76</v>
      </c>
      <c r="T679" s="32">
        <v>15.77</v>
      </c>
      <c r="U679" s="4">
        <v>20.342310999999999</v>
      </c>
      <c r="V679" s="8">
        <v>104.09857399564706</v>
      </c>
      <c r="W679" s="8">
        <v>98.600854193684157</v>
      </c>
      <c r="X679" s="8">
        <v>117.64705882352942</v>
      </c>
      <c r="Y679" s="8">
        <v>100</v>
      </c>
      <c r="Z679" s="8">
        <v>93.833333333333329</v>
      </c>
      <c r="AA679" s="8">
        <v>122.39999999999999</v>
      </c>
      <c r="AB679" s="9">
        <v>70.168304689701642</v>
      </c>
      <c r="AC679" s="9">
        <v>22.304573867242226</v>
      </c>
      <c r="AD679" s="3">
        <v>36.448718097768293</v>
      </c>
      <c r="AE679" s="3">
        <v>41.246708034989489</v>
      </c>
    </row>
    <row r="680" spans="1:31" ht="13" x14ac:dyDescent="0.3">
      <c r="A680" s="13">
        <v>2017</v>
      </c>
      <c r="B680" s="13" t="s">
        <v>630</v>
      </c>
      <c r="C680" s="2" t="s">
        <v>82</v>
      </c>
      <c r="D680" s="2" t="str">
        <f t="shared" si="20"/>
        <v>M1</v>
      </c>
      <c r="E680" s="2" t="str">
        <f t="shared" si="21"/>
        <v>C03a_M1_08</v>
      </c>
      <c r="F680" s="21" t="s">
        <v>566</v>
      </c>
      <c r="G680" s="13">
        <v>2008</v>
      </c>
      <c r="H680" s="2" t="s">
        <v>658</v>
      </c>
      <c r="I680" s="32">
        <v>2.44</v>
      </c>
      <c r="J680" s="32">
        <v>0.152</v>
      </c>
      <c r="K680" s="32">
        <v>0.94</v>
      </c>
      <c r="L680" s="32">
        <v>0.63</v>
      </c>
      <c r="M680" s="32">
        <v>0.18</v>
      </c>
      <c r="N680" s="32">
        <v>0.63900000000000001</v>
      </c>
      <c r="O680" s="32">
        <v>0.19700000000000001</v>
      </c>
      <c r="P680" s="33">
        <v>15.9</v>
      </c>
      <c r="Q680" s="33">
        <v>75.33</v>
      </c>
      <c r="R680" s="32">
        <v>3.76</v>
      </c>
      <c r="S680" s="34">
        <v>288.5</v>
      </c>
      <c r="T680" s="32">
        <v>16.73</v>
      </c>
      <c r="U680" s="4">
        <v>22.439997000000002</v>
      </c>
      <c r="V680" s="8">
        <v>94.074266870140306</v>
      </c>
      <c r="W680" s="8">
        <v>91.94680881865024</v>
      </c>
      <c r="X680" s="8">
        <v>110.58823529411765</v>
      </c>
      <c r="Y680" s="8">
        <v>94.73684210526315</v>
      </c>
      <c r="Z680" s="8">
        <v>106.50000000000001</v>
      </c>
      <c r="AA680" s="8">
        <v>106</v>
      </c>
      <c r="AB680" s="9">
        <v>70.305064586526569</v>
      </c>
      <c r="AC680" s="9">
        <v>21.089544841627983</v>
      </c>
      <c r="AD680" s="3">
        <v>34.195147757135821</v>
      </c>
      <c r="AE680" s="3">
        <v>44.715307401236196</v>
      </c>
    </row>
    <row r="681" spans="1:31" ht="13" x14ac:dyDescent="0.3">
      <c r="A681" s="13">
        <v>2017</v>
      </c>
      <c r="B681" s="13" t="s">
        <v>630</v>
      </c>
      <c r="C681" s="2" t="s">
        <v>83</v>
      </c>
      <c r="D681" s="2" t="str">
        <f t="shared" si="20"/>
        <v>M2</v>
      </c>
      <c r="E681" s="2" t="str">
        <f t="shared" si="21"/>
        <v>C03a_M2_08</v>
      </c>
      <c r="F681" s="21" t="s">
        <v>566</v>
      </c>
      <c r="G681" s="13">
        <v>2008</v>
      </c>
      <c r="H681" s="2" t="s">
        <v>658</v>
      </c>
      <c r="I681" s="32">
        <v>2.4500000000000002</v>
      </c>
      <c r="J681" s="32">
        <v>0.154</v>
      </c>
      <c r="K681" s="32">
        <v>0.96</v>
      </c>
      <c r="L681" s="32">
        <v>0.57999999999999996</v>
      </c>
      <c r="M681" s="32">
        <v>0.2</v>
      </c>
      <c r="N681" s="32">
        <v>0.57699999999999996</v>
      </c>
      <c r="O681" s="32">
        <v>0.18099999999999999</v>
      </c>
      <c r="P681" s="33">
        <v>17.481999999999999</v>
      </c>
      <c r="Q681" s="33">
        <v>93.02</v>
      </c>
      <c r="R681" s="32">
        <v>3.45</v>
      </c>
      <c r="S681" s="34">
        <v>230.28</v>
      </c>
      <c r="T681" s="32">
        <v>15.83</v>
      </c>
      <c r="U681" s="4">
        <v>22.439997000000002</v>
      </c>
      <c r="V681" s="8">
        <v>94.459817144198269</v>
      </c>
      <c r="W681" s="8">
        <v>93.156635250474579</v>
      </c>
      <c r="X681" s="8">
        <v>112.94117647058823</v>
      </c>
      <c r="Y681" s="8">
        <v>105.26315789473684</v>
      </c>
      <c r="Z681" s="8">
        <v>96.166666666666671</v>
      </c>
      <c r="AA681" s="8">
        <v>116.54666666666667</v>
      </c>
      <c r="AB681" s="9">
        <v>69.969010015883399</v>
      </c>
      <c r="AC681" s="9">
        <v>23.54537326762426</v>
      </c>
      <c r="AD681" s="3">
        <v>35.090434553734042</v>
      </c>
      <c r="AE681" s="3">
        <v>41.364192178641709</v>
      </c>
    </row>
    <row r="682" spans="1:31" ht="13" x14ac:dyDescent="0.3">
      <c r="A682" s="13">
        <v>2017</v>
      </c>
      <c r="B682" s="13" t="s">
        <v>630</v>
      </c>
      <c r="C682" s="2" t="s">
        <v>84</v>
      </c>
      <c r="D682" s="2" t="str">
        <f t="shared" si="20"/>
        <v>M2</v>
      </c>
      <c r="E682" s="2" t="str">
        <f t="shared" si="21"/>
        <v>A04c_M2_08</v>
      </c>
      <c r="F682" s="21" t="s">
        <v>567</v>
      </c>
      <c r="G682" s="13">
        <v>2008</v>
      </c>
      <c r="H682" s="2" t="s">
        <v>652</v>
      </c>
      <c r="I682" s="32">
        <v>2.14</v>
      </c>
      <c r="J682" s="32">
        <v>0.13600000000000001</v>
      </c>
      <c r="K682" s="32">
        <v>0.82</v>
      </c>
      <c r="L682" s="32">
        <v>0.76</v>
      </c>
      <c r="M682" s="32">
        <v>0.22</v>
      </c>
      <c r="N682" s="32">
        <v>0.65700000000000003</v>
      </c>
      <c r="O682" s="32">
        <v>0.185</v>
      </c>
      <c r="P682" s="33">
        <v>15.305</v>
      </c>
      <c r="Q682" s="33">
        <v>81.290000000000006</v>
      </c>
      <c r="R682" s="32">
        <v>4.1500000000000004</v>
      </c>
      <c r="S682" s="34">
        <v>401.4</v>
      </c>
      <c r="T682" s="32">
        <v>18.91</v>
      </c>
      <c r="U682" s="4">
        <v>20.647848</v>
      </c>
      <c r="V682" s="8">
        <v>82.507758648401747</v>
      </c>
      <c r="W682" s="8">
        <v>82.268197364055482</v>
      </c>
      <c r="X682" s="8">
        <v>96.470588235294116</v>
      </c>
      <c r="Y682" s="8">
        <v>115.78947368421053</v>
      </c>
      <c r="Z682" s="8">
        <v>109.50000000000001</v>
      </c>
      <c r="AA682" s="8">
        <v>102.03333333333333</v>
      </c>
      <c r="AB682" s="9">
        <v>77.017929742170679</v>
      </c>
      <c r="AC682" s="9">
        <v>23.529470473378264</v>
      </c>
      <c r="AD682" s="3">
        <v>27.229850345080902</v>
      </c>
      <c r="AE682" s="3">
        <v>49.240679181540848</v>
      </c>
    </row>
    <row r="683" spans="1:31" ht="13" x14ac:dyDescent="0.3">
      <c r="A683" s="13">
        <v>2017</v>
      </c>
      <c r="B683" s="13" t="s">
        <v>630</v>
      </c>
      <c r="C683" s="2" t="s">
        <v>85</v>
      </c>
      <c r="D683" s="2" t="str">
        <f t="shared" si="20"/>
        <v>M1</v>
      </c>
      <c r="E683" s="2" t="str">
        <f t="shared" si="21"/>
        <v>B04a_M1_08</v>
      </c>
      <c r="F683" s="21" t="s">
        <v>568</v>
      </c>
      <c r="G683" s="13">
        <v>2008</v>
      </c>
      <c r="H683" s="2" t="s">
        <v>654</v>
      </c>
      <c r="I683" s="32">
        <v>2.35</v>
      </c>
      <c r="J683" s="32">
        <v>0.154</v>
      </c>
      <c r="K683" s="32">
        <v>0.89</v>
      </c>
      <c r="L683" s="32">
        <v>0.77</v>
      </c>
      <c r="M683" s="32">
        <v>0.25</v>
      </c>
      <c r="N683" s="32">
        <v>0.63100000000000001</v>
      </c>
      <c r="O683" s="32">
        <v>0.17199999999999999</v>
      </c>
      <c r="P683" s="33">
        <v>12.606999999999999</v>
      </c>
      <c r="Q683" s="33">
        <v>75.459999999999994</v>
      </c>
      <c r="R683" s="32">
        <v>5.59</v>
      </c>
      <c r="S683" s="34">
        <v>582.76</v>
      </c>
      <c r="T683" s="32">
        <v>17.809999999999999</v>
      </c>
      <c r="U683" s="4">
        <v>22.569324999999999</v>
      </c>
      <c r="V683" s="8">
        <v>90.60431440361873</v>
      </c>
      <c r="W683" s="8">
        <v>93.156635250474579</v>
      </c>
      <c r="X683" s="8">
        <v>104.70588235294119</v>
      </c>
      <c r="Y683" s="8">
        <v>131.57894736842107</v>
      </c>
      <c r="Z683" s="8">
        <v>105.16666666666667</v>
      </c>
      <c r="AA683" s="8">
        <v>84.046666666666653</v>
      </c>
      <c r="AB683" s="9">
        <v>81.778382755087108</v>
      </c>
      <c r="AC683" s="9">
        <v>25.181570032448981</v>
      </c>
      <c r="AD683" s="3">
        <v>27.833942871877067</v>
      </c>
      <c r="AE683" s="3">
        <v>46.984487095673977</v>
      </c>
    </row>
    <row r="684" spans="1:31" ht="13" x14ac:dyDescent="0.3">
      <c r="A684" s="13">
        <v>2017</v>
      </c>
      <c r="B684" s="13" t="s">
        <v>630</v>
      </c>
      <c r="C684" s="2" t="s">
        <v>86</v>
      </c>
      <c r="D684" s="2" t="str">
        <f t="shared" si="20"/>
        <v>M1</v>
      </c>
      <c r="E684" s="2" t="str">
        <f t="shared" si="21"/>
        <v>B04b_M1_08</v>
      </c>
      <c r="F684" s="21" t="s">
        <v>569</v>
      </c>
      <c r="G684" s="13">
        <v>2008</v>
      </c>
      <c r="H684" s="2" t="s">
        <v>656</v>
      </c>
      <c r="I684" s="32">
        <v>2.3199999999999998</v>
      </c>
      <c r="J684" s="32">
        <v>0.14799999999999999</v>
      </c>
      <c r="K684" s="32">
        <v>0.86</v>
      </c>
      <c r="L684" s="32">
        <v>0.64</v>
      </c>
      <c r="M684" s="32">
        <v>0.22</v>
      </c>
      <c r="N684" s="32">
        <v>0.63200000000000001</v>
      </c>
      <c r="O684" s="32">
        <v>0.19500000000000001</v>
      </c>
      <c r="P684" s="33">
        <v>14.2</v>
      </c>
      <c r="Q684" s="33">
        <v>74.099999999999994</v>
      </c>
      <c r="R684" s="32">
        <v>5.64</v>
      </c>
      <c r="S684" s="34">
        <v>385.95</v>
      </c>
      <c r="T684" s="32">
        <v>19.399999999999999</v>
      </c>
      <c r="U684" s="4">
        <v>19.946213</v>
      </c>
      <c r="V684" s="8">
        <v>89.447663581444871</v>
      </c>
      <c r="W684" s="8">
        <v>89.527155955001547</v>
      </c>
      <c r="X684" s="8">
        <v>101.17647058823529</v>
      </c>
      <c r="Y684" s="8">
        <v>115.78947368421053</v>
      </c>
      <c r="Z684" s="8">
        <v>105.33333333333334</v>
      </c>
      <c r="AA684" s="8">
        <v>94.666666666666671</v>
      </c>
      <c r="AB684" s="9">
        <v>72.052923692888186</v>
      </c>
      <c r="AC684" s="9">
        <v>25.150833733177087</v>
      </c>
      <c r="AD684" s="3">
        <v>30.526013079267848</v>
      </c>
      <c r="AE684" s="3">
        <v>44.323153187555057</v>
      </c>
    </row>
    <row r="685" spans="1:31" ht="13" x14ac:dyDescent="0.3">
      <c r="A685" s="13">
        <v>2017</v>
      </c>
      <c r="B685" s="13" t="s">
        <v>630</v>
      </c>
      <c r="C685" s="2" t="s">
        <v>87</v>
      </c>
      <c r="D685" s="2" t="str">
        <f t="shared" si="20"/>
        <v>M2</v>
      </c>
      <c r="E685" s="2" t="str">
        <f t="shared" si="21"/>
        <v>B04c_M2_08</v>
      </c>
      <c r="F685" s="21" t="s">
        <v>570</v>
      </c>
      <c r="G685" s="13">
        <v>2008</v>
      </c>
      <c r="H685" s="2" t="s">
        <v>657</v>
      </c>
      <c r="I685" s="32">
        <v>2.2400000000000002</v>
      </c>
      <c r="J685" s="32">
        <v>0.14499999999999999</v>
      </c>
      <c r="K685" s="32">
        <v>0.83</v>
      </c>
      <c r="L685" s="32">
        <v>0.69</v>
      </c>
      <c r="M685" s="32">
        <v>0.23</v>
      </c>
      <c r="N685" s="32">
        <v>0.622</v>
      </c>
      <c r="O685" s="32">
        <v>0.182</v>
      </c>
      <c r="P685" s="33">
        <v>14.138999999999999</v>
      </c>
      <c r="Q685" s="33">
        <v>57.67</v>
      </c>
      <c r="R685" s="32">
        <v>5.98</v>
      </c>
      <c r="S685" s="34">
        <v>517.76</v>
      </c>
      <c r="T685" s="32">
        <v>18.95</v>
      </c>
      <c r="U685" s="4">
        <v>22.44162</v>
      </c>
      <c r="V685" s="8">
        <v>86.363261388981272</v>
      </c>
      <c r="W685" s="8">
        <v>87.71241630726503</v>
      </c>
      <c r="X685" s="8">
        <v>97.647058823529406</v>
      </c>
      <c r="Y685" s="8">
        <v>121.05263157894737</v>
      </c>
      <c r="Z685" s="8">
        <v>103.66666666666666</v>
      </c>
      <c r="AA685" s="8">
        <v>94.26</v>
      </c>
      <c r="AB685" s="9">
        <v>74.604393474813179</v>
      </c>
      <c r="AC685" s="9">
        <v>25.394796987770523</v>
      </c>
      <c r="AD685" s="3">
        <v>28.453580941640531</v>
      </c>
      <c r="AE685" s="3">
        <v>46.151622070588949</v>
      </c>
    </row>
    <row r="686" spans="1:31" ht="13" x14ac:dyDescent="0.3">
      <c r="A686" s="13">
        <v>2017</v>
      </c>
      <c r="B686" s="13" t="s">
        <v>630</v>
      </c>
      <c r="C686" s="2" t="s">
        <v>88</v>
      </c>
      <c r="D686" s="2" t="str">
        <f t="shared" si="20"/>
        <v>M1</v>
      </c>
      <c r="E686" s="2" t="str">
        <f t="shared" si="21"/>
        <v>A05c_M1_08</v>
      </c>
      <c r="F686" s="21" t="s">
        <v>410</v>
      </c>
      <c r="G686" s="13">
        <v>2008</v>
      </c>
      <c r="H686" s="2" t="s">
        <v>651</v>
      </c>
      <c r="I686" s="32">
        <v>2.37</v>
      </c>
      <c r="J686" s="32">
        <v>0.153</v>
      </c>
      <c r="K686" s="32">
        <v>1.03</v>
      </c>
      <c r="L686" s="32">
        <v>0.54</v>
      </c>
      <c r="M686" s="32">
        <v>0.19</v>
      </c>
      <c r="N686" s="32">
        <v>0.58699999999999997</v>
      </c>
      <c r="O686" s="32">
        <v>0.17899999999999999</v>
      </c>
      <c r="P686" s="33">
        <v>13.242000000000001</v>
      </c>
      <c r="Q686" s="33">
        <v>60.22</v>
      </c>
      <c r="R686" s="32">
        <v>4.84</v>
      </c>
      <c r="S686" s="34">
        <v>332.38</v>
      </c>
      <c r="T686" s="32">
        <v>16.22</v>
      </c>
      <c r="U686" s="4">
        <v>21.000907999999999</v>
      </c>
      <c r="V686" s="8">
        <v>91.375414951734641</v>
      </c>
      <c r="W686" s="8">
        <v>92.551722034562417</v>
      </c>
      <c r="X686" s="8">
        <v>121.1764705882353</v>
      </c>
      <c r="Y686" s="8">
        <v>100</v>
      </c>
      <c r="Z686" s="8">
        <v>97.833333333333329</v>
      </c>
      <c r="AA686" s="8">
        <v>88.28</v>
      </c>
      <c r="AB686" s="9">
        <v>68.93956013277969</v>
      </c>
      <c r="AC686" s="9">
        <v>22.702119538857357</v>
      </c>
      <c r="AD686" s="3">
        <v>38.211312846652326</v>
      </c>
      <c r="AE686" s="3">
        <v>39.086567614490313</v>
      </c>
    </row>
    <row r="687" spans="1:31" ht="13" x14ac:dyDescent="0.3">
      <c r="A687" s="13">
        <v>2017</v>
      </c>
      <c r="B687" s="13" t="s">
        <v>630</v>
      </c>
      <c r="C687" s="2" t="s">
        <v>89</v>
      </c>
      <c r="D687" s="2" t="str">
        <f t="shared" si="20"/>
        <v>M1</v>
      </c>
      <c r="E687" s="2" t="str">
        <f t="shared" si="21"/>
        <v>B05a_M1_08</v>
      </c>
      <c r="F687" s="21" t="s">
        <v>526</v>
      </c>
      <c r="G687" s="13">
        <v>2008</v>
      </c>
      <c r="H687" s="2" t="s">
        <v>675</v>
      </c>
      <c r="I687" s="32">
        <v>2.34</v>
      </c>
      <c r="J687" s="32">
        <v>0.14599999999999999</v>
      </c>
      <c r="K687" s="32">
        <v>0.81</v>
      </c>
      <c r="L687" s="32">
        <v>0.7</v>
      </c>
      <c r="M687" s="32">
        <v>0.2</v>
      </c>
      <c r="N687" s="32">
        <v>0.61699999999999999</v>
      </c>
      <c r="O687" s="32">
        <v>0.189</v>
      </c>
      <c r="P687" s="33">
        <v>13.595000000000001</v>
      </c>
      <c r="Q687" s="33">
        <v>77.650000000000006</v>
      </c>
      <c r="R687" s="32">
        <v>5.74</v>
      </c>
      <c r="S687" s="34">
        <v>503.71</v>
      </c>
      <c r="T687" s="32">
        <v>20.73</v>
      </c>
      <c r="U687" s="4">
        <v>19.065321000000001</v>
      </c>
      <c r="V687" s="8">
        <v>90.218764129560782</v>
      </c>
      <c r="W687" s="8">
        <v>88.317329523177207</v>
      </c>
      <c r="X687" s="8">
        <v>95.294117647058826</v>
      </c>
      <c r="Y687" s="8">
        <v>105.26315789473684</v>
      </c>
      <c r="Z687" s="8">
        <v>102.83333333333333</v>
      </c>
      <c r="AA687" s="8">
        <v>90.633333333333326</v>
      </c>
      <c r="AB687" s="9">
        <v>72.120716832429352</v>
      </c>
      <c r="AC687" s="9">
        <v>22.84290187822058</v>
      </c>
      <c r="AD687" s="3">
        <v>28.724218840063209</v>
      </c>
      <c r="AE687" s="3">
        <v>48.432879281716204</v>
      </c>
    </row>
    <row r="688" spans="1:31" ht="13" x14ac:dyDescent="0.3">
      <c r="A688" s="13">
        <v>2017</v>
      </c>
      <c r="B688" s="13" t="s">
        <v>630</v>
      </c>
      <c r="C688" s="2" t="s">
        <v>90</v>
      </c>
      <c r="D688" s="2" t="str">
        <f t="shared" si="20"/>
        <v>M1</v>
      </c>
      <c r="E688" s="2" t="str">
        <f t="shared" si="21"/>
        <v>B05b_M1_08</v>
      </c>
      <c r="F688" s="21" t="s">
        <v>571</v>
      </c>
      <c r="G688" s="13">
        <v>2008</v>
      </c>
      <c r="H688" s="2" t="s">
        <v>653</v>
      </c>
      <c r="I688" s="32">
        <v>2.11</v>
      </c>
      <c r="J688" s="32">
        <v>0.13200000000000001</v>
      </c>
      <c r="K688" s="32">
        <v>0.81</v>
      </c>
      <c r="L688" s="32">
        <v>0.64</v>
      </c>
      <c r="M688" s="32">
        <v>0.2</v>
      </c>
      <c r="N688" s="32">
        <v>0.63400000000000001</v>
      </c>
      <c r="O688" s="32">
        <v>0.185</v>
      </c>
      <c r="P688" s="33">
        <v>12.051</v>
      </c>
      <c r="Q688" s="33">
        <v>69.989999999999995</v>
      </c>
      <c r="R688" s="32">
        <v>5.73</v>
      </c>
      <c r="S688" s="34">
        <v>494.01</v>
      </c>
      <c r="T688" s="32">
        <v>21.16</v>
      </c>
      <c r="U688" s="4">
        <v>18.823937999999998</v>
      </c>
      <c r="V688" s="8">
        <v>81.351107826227889</v>
      </c>
      <c r="W688" s="8">
        <v>79.848544500406788</v>
      </c>
      <c r="X688" s="8">
        <v>95.294117647058826</v>
      </c>
      <c r="Y688" s="8">
        <v>105.26315789473684</v>
      </c>
      <c r="Z688" s="8">
        <v>105.66666666666666</v>
      </c>
      <c r="AA688" s="8">
        <v>80.34</v>
      </c>
      <c r="AB688" s="9">
        <v>69.126704856381451</v>
      </c>
      <c r="AC688" s="9">
        <v>23.832272367283693</v>
      </c>
      <c r="AD688" s="3">
        <v>29.968320600568738</v>
      </c>
      <c r="AE688" s="3">
        <v>46.199407032147569</v>
      </c>
    </row>
    <row r="689" spans="1:31" ht="13" x14ac:dyDescent="0.3">
      <c r="A689" s="13">
        <v>2017</v>
      </c>
      <c r="B689" s="13" t="s">
        <v>630</v>
      </c>
      <c r="C689" s="2" t="s">
        <v>91</v>
      </c>
      <c r="D689" s="2" t="str">
        <f t="shared" si="20"/>
        <v>M2</v>
      </c>
      <c r="E689" s="2" t="str">
        <f t="shared" si="21"/>
        <v>B05b_M2_08</v>
      </c>
      <c r="F689" s="21" t="s">
        <v>571</v>
      </c>
      <c r="G689" s="13">
        <v>2008</v>
      </c>
      <c r="H689" s="2" t="s">
        <v>653</v>
      </c>
      <c r="I689" s="32">
        <v>2.36</v>
      </c>
      <c r="J689" s="32">
        <v>0.14599999999999999</v>
      </c>
      <c r="K689" s="32">
        <v>0.91</v>
      </c>
      <c r="L689" s="32">
        <v>0.62</v>
      </c>
      <c r="M689" s="32">
        <v>0.18</v>
      </c>
      <c r="N689" s="32">
        <v>0.56100000000000005</v>
      </c>
      <c r="O689" s="32">
        <v>0.18099999999999999</v>
      </c>
      <c r="P689" s="33">
        <v>12.484999999999999</v>
      </c>
      <c r="Q689" s="33">
        <v>63.07</v>
      </c>
      <c r="R689" s="32">
        <v>5.65</v>
      </c>
      <c r="S689" s="34">
        <v>370.09</v>
      </c>
      <c r="T689" s="32">
        <v>15.9</v>
      </c>
      <c r="U689" s="4">
        <v>18.823937999999998</v>
      </c>
      <c r="V689" s="8">
        <v>90.989864677676678</v>
      </c>
      <c r="W689" s="8">
        <v>88.317329523177207</v>
      </c>
      <c r="X689" s="8">
        <v>107.05882352941177</v>
      </c>
      <c r="Y689" s="8">
        <v>94.73684210526315</v>
      </c>
      <c r="Z689" s="8">
        <v>93.500000000000014</v>
      </c>
      <c r="AA689" s="8">
        <v>83.23333333333332</v>
      </c>
      <c r="AB689" s="9">
        <v>69.038799163408598</v>
      </c>
      <c r="AC689" s="9">
        <v>21.476355761659217</v>
      </c>
      <c r="AD689" s="3">
        <v>33.710982188314013</v>
      </c>
      <c r="AE689" s="3">
        <v>44.812662050026788</v>
      </c>
    </row>
    <row r="690" spans="1:31" ht="13" x14ac:dyDescent="0.3">
      <c r="A690" s="13">
        <v>2017</v>
      </c>
      <c r="B690" s="13" t="s">
        <v>630</v>
      </c>
      <c r="C690" s="2" t="s">
        <v>92</v>
      </c>
      <c r="D690" s="2" t="str">
        <f t="shared" si="20"/>
        <v>M1</v>
      </c>
      <c r="E690" s="2" t="str">
        <f t="shared" si="21"/>
        <v>B05c_M1_08</v>
      </c>
      <c r="F690" s="21" t="s">
        <v>491</v>
      </c>
      <c r="G690" s="13">
        <v>2008</v>
      </c>
      <c r="H690" s="2" t="s">
        <v>670</v>
      </c>
      <c r="I690" s="32">
        <v>2.35</v>
      </c>
      <c r="J690" s="32">
        <v>0.155</v>
      </c>
      <c r="K690" s="32">
        <v>0.97</v>
      </c>
      <c r="L690" s="32">
        <v>0.65</v>
      </c>
      <c r="M690" s="32">
        <v>0.19</v>
      </c>
      <c r="N690" s="32">
        <v>0.67700000000000005</v>
      </c>
      <c r="O690" s="32">
        <v>0.17299999999999999</v>
      </c>
      <c r="P690" s="33">
        <v>11.831</v>
      </c>
      <c r="Q690" s="33">
        <v>66.81</v>
      </c>
      <c r="R690" s="32">
        <v>6.29</v>
      </c>
      <c r="S690" s="34">
        <v>532.24</v>
      </c>
      <c r="T690" s="32">
        <v>21.49</v>
      </c>
      <c r="U690" s="4">
        <v>24.741102999999999</v>
      </c>
      <c r="V690" s="8">
        <v>90.60431440361873</v>
      </c>
      <c r="W690" s="8">
        <v>93.761548466386756</v>
      </c>
      <c r="X690" s="8">
        <v>114.11764705882352</v>
      </c>
      <c r="Y690" s="8">
        <v>100</v>
      </c>
      <c r="Z690" s="8">
        <v>112.83333333333334</v>
      </c>
      <c r="AA690" s="8">
        <v>78.873333333333335</v>
      </c>
      <c r="AB690" s="9">
        <v>72.894055234647567</v>
      </c>
      <c r="AC690" s="9">
        <v>21.470531856851721</v>
      </c>
      <c r="AD690" s="3">
        <v>34.033206224244786</v>
      </c>
      <c r="AE690" s="3">
        <v>44.496261918903492</v>
      </c>
    </row>
    <row r="691" spans="1:31" ht="13" x14ac:dyDescent="0.3">
      <c r="A691" s="13">
        <v>2017</v>
      </c>
      <c r="B691" s="13" t="s">
        <v>630</v>
      </c>
      <c r="C691" s="2" t="s">
        <v>93</v>
      </c>
      <c r="D691" s="2" t="str">
        <f t="shared" si="20"/>
        <v>M2</v>
      </c>
      <c r="E691" s="2" t="str">
        <f t="shared" si="21"/>
        <v>C05a_M2_08</v>
      </c>
      <c r="F691" s="21" t="s">
        <v>492</v>
      </c>
      <c r="G691" s="13">
        <v>2008</v>
      </c>
      <c r="H691" s="2" t="s">
        <v>672</v>
      </c>
      <c r="I691" s="32">
        <v>2.23</v>
      </c>
      <c r="J691" s="32">
        <v>0.15</v>
      </c>
      <c r="K691" s="32">
        <v>1.02</v>
      </c>
      <c r="L691" s="32">
        <v>0.64</v>
      </c>
      <c r="M691" s="32">
        <v>0.2</v>
      </c>
      <c r="N691" s="32">
        <v>0.68500000000000005</v>
      </c>
      <c r="O691" s="32">
        <v>0.17</v>
      </c>
      <c r="P691" s="33">
        <v>11.122</v>
      </c>
      <c r="Q691" s="33">
        <v>76.2</v>
      </c>
      <c r="R691" s="32">
        <v>5.94</v>
      </c>
      <c r="S691" s="34">
        <v>387.27</v>
      </c>
      <c r="T691" s="32">
        <v>18.52</v>
      </c>
      <c r="U691" s="4">
        <v>21.895544999999998</v>
      </c>
      <c r="V691" s="8">
        <v>85.977711114923324</v>
      </c>
      <c r="W691" s="8">
        <v>90.736982386825886</v>
      </c>
      <c r="X691" s="8">
        <v>120</v>
      </c>
      <c r="Y691" s="8">
        <v>105.26315789473684</v>
      </c>
      <c r="Z691" s="8">
        <v>114.16666666666669</v>
      </c>
      <c r="AA691" s="8">
        <v>74.146666666666661</v>
      </c>
      <c r="AB691" s="9">
        <v>74.497548846151261</v>
      </c>
      <c r="AC691" s="9">
        <v>22.114102859844987</v>
      </c>
      <c r="AD691" s="3">
        <v>35.017201137198015</v>
      </c>
      <c r="AE691" s="3">
        <v>42.868696002956995</v>
      </c>
    </row>
    <row r="692" spans="1:31" ht="13" x14ac:dyDescent="0.3">
      <c r="A692" s="13">
        <v>2017</v>
      </c>
      <c r="B692" s="13" t="s">
        <v>630</v>
      </c>
      <c r="C692" s="2" t="s">
        <v>94</v>
      </c>
      <c r="D692" s="2" t="str">
        <f t="shared" si="20"/>
        <v>M1</v>
      </c>
      <c r="E692" s="2" t="str">
        <f t="shared" si="21"/>
        <v>C05b_M1_08</v>
      </c>
      <c r="F692" s="21" t="s">
        <v>493</v>
      </c>
      <c r="G692" s="13">
        <v>2008</v>
      </c>
      <c r="H692" s="2" t="s">
        <v>671</v>
      </c>
      <c r="I692" s="32">
        <v>2.62</v>
      </c>
      <c r="J692" s="32">
        <v>0.16700000000000001</v>
      </c>
      <c r="K692" s="32">
        <v>1.02</v>
      </c>
      <c r="L692" s="32">
        <v>0.83</v>
      </c>
      <c r="M692" s="32">
        <v>0.22</v>
      </c>
      <c r="N692" s="32">
        <v>0.64600000000000002</v>
      </c>
      <c r="O692" s="32">
        <v>0.192</v>
      </c>
      <c r="P692" s="33">
        <v>10.624000000000001</v>
      </c>
      <c r="Q692" s="33">
        <v>60.22</v>
      </c>
      <c r="R692" s="32">
        <v>7.22</v>
      </c>
      <c r="S692" s="34">
        <v>476.53</v>
      </c>
      <c r="T692" s="32">
        <v>18.25</v>
      </c>
      <c r="U692" s="4">
        <v>20.593868000000001</v>
      </c>
      <c r="V692" s="8">
        <v>101.01417180318344</v>
      </c>
      <c r="W692" s="8">
        <v>101.02050705733284</v>
      </c>
      <c r="X692" s="8">
        <v>120</v>
      </c>
      <c r="Y692" s="8">
        <v>115.78947368421053</v>
      </c>
      <c r="Z692" s="8">
        <v>107.66666666666667</v>
      </c>
      <c r="AA692" s="8">
        <v>70.826666666666668</v>
      </c>
      <c r="AB692" s="9">
        <v>85.626033228293068</v>
      </c>
      <c r="AC692" s="9">
        <v>21.16402028057901</v>
      </c>
      <c r="AD692" s="3">
        <v>30.466150933544959</v>
      </c>
      <c r="AE692" s="3">
        <v>48.369828785876031</v>
      </c>
    </row>
    <row r="693" spans="1:31" ht="13" x14ac:dyDescent="0.3">
      <c r="A693" s="13">
        <v>2017</v>
      </c>
      <c r="B693" s="13" t="s">
        <v>630</v>
      </c>
      <c r="C693" s="2" t="s">
        <v>95</v>
      </c>
      <c r="D693" s="2" t="str">
        <f t="shared" si="20"/>
        <v>M2</v>
      </c>
      <c r="E693" s="2" t="str">
        <f t="shared" si="21"/>
        <v>F05a_M2_08</v>
      </c>
      <c r="F693" s="21" t="s">
        <v>412</v>
      </c>
      <c r="G693" s="13">
        <v>2008</v>
      </c>
      <c r="H693" s="2" t="s">
        <v>666</v>
      </c>
      <c r="I693" s="32">
        <v>2.41</v>
      </c>
      <c r="J693" s="32">
        <v>0.16</v>
      </c>
      <c r="K693" s="32">
        <v>0.75</v>
      </c>
      <c r="L693" s="32">
        <v>0.78</v>
      </c>
      <c r="M693" s="32">
        <v>0.24</v>
      </c>
      <c r="N693" s="32">
        <v>0.61299999999999999</v>
      </c>
      <c r="O693" s="32">
        <v>0.17799999999999999</v>
      </c>
      <c r="P693" s="33">
        <v>10.215</v>
      </c>
      <c r="Q693" s="33">
        <v>61.65</v>
      </c>
      <c r="R693" s="32">
        <v>6.41</v>
      </c>
      <c r="S693" s="34">
        <v>295.66000000000003</v>
      </c>
      <c r="T693" s="32">
        <v>19.02</v>
      </c>
      <c r="U693" s="4">
        <v>20.404506000000001</v>
      </c>
      <c r="V693" s="8">
        <v>92.917616047966462</v>
      </c>
      <c r="W693" s="8">
        <v>96.786114545947626</v>
      </c>
      <c r="X693" s="8">
        <v>88.235294117647058</v>
      </c>
      <c r="Y693" s="8">
        <v>126.31578947368421</v>
      </c>
      <c r="Z693" s="8">
        <v>102.16666666666667</v>
      </c>
      <c r="AA693" s="8">
        <v>68.099999999999994</v>
      </c>
      <c r="AB693" s="9">
        <v>77.873098862253499</v>
      </c>
      <c r="AC693" s="9">
        <v>25.386632591635504</v>
      </c>
      <c r="AD693" s="3">
        <v>24.631850996040203</v>
      </c>
      <c r="AE693" s="3">
        <v>49.981516412324304</v>
      </c>
    </row>
    <row r="694" spans="1:31" ht="13" x14ac:dyDescent="0.3">
      <c r="A694" s="13">
        <v>2017</v>
      </c>
      <c r="B694" s="13" t="s">
        <v>630</v>
      </c>
      <c r="C694" s="2" t="s">
        <v>98</v>
      </c>
      <c r="D694" s="2" t="str">
        <f t="shared" si="20"/>
        <v>M1</v>
      </c>
      <c r="E694" s="2" t="str">
        <f t="shared" si="21"/>
        <v>C06c_M1_08</v>
      </c>
      <c r="F694" s="21" t="s">
        <v>572</v>
      </c>
      <c r="G694" s="13">
        <v>2008</v>
      </c>
      <c r="H694" s="2" t="s">
        <v>659</v>
      </c>
      <c r="I694" s="32">
        <v>2.27</v>
      </c>
      <c r="J694" s="32">
        <v>0.157</v>
      </c>
      <c r="K694" s="32">
        <v>0.75</v>
      </c>
      <c r="L694" s="32">
        <v>0.69</v>
      </c>
      <c r="M694" s="32">
        <v>0.19</v>
      </c>
      <c r="N694" s="32">
        <v>0.60299999999999998</v>
      </c>
      <c r="O694" s="32">
        <v>0.183</v>
      </c>
      <c r="P694" s="33">
        <v>8.9440000000000008</v>
      </c>
      <c r="Q694" s="33">
        <v>53.44</v>
      </c>
      <c r="R694" s="32">
        <v>5.86</v>
      </c>
      <c r="S694" s="34">
        <v>355.38</v>
      </c>
      <c r="T694" s="32">
        <v>23.38</v>
      </c>
      <c r="U694" s="4">
        <v>21.240580999999999</v>
      </c>
      <c r="V694" s="8">
        <v>87.51991221115513</v>
      </c>
      <c r="W694" s="8">
        <v>94.97137489821111</v>
      </c>
      <c r="X694" s="8">
        <v>88.235294117647058</v>
      </c>
      <c r="Y694" s="8">
        <v>100</v>
      </c>
      <c r="Z694" s="8">
        <v>100.50000000000001</v>
      </c>
      <c r="AA694" s="8">
        <v>59.626666666666672</v>
      </c>
      <c r="AB694" s="9">
        <v>69.26346475320635</v>
      </c>
      <c r="AC694" s="9">
        <v>22.595955034405911</v>
      </c>
      <c r="AD694" s="3">
        <v>27.693656022111433</v>
      </c>
      <c r="AE694" s="3">
        <v>49.710388943482663</v>
      </c>
    </row>
    <row r="695" spans="1:31" ht="13" x14ac:dyDescent="0.3">
      <c r="A695" s="13">
        <v>2017</v>
      </c>
      <c r="B695" s="13" t="s">
        <v>630</v>
      </c>
      <c r="C695" s="2" t="s">
        <v>99</v>
      </c>
      <c r="D695" s="2" t="str">
        <f t="shared" si="20"/>
        <v>M2</v>
      </c>
      <c r="E695" s="2" t="str">
        <f t="shared" si="21"/>
        <v>C06c_M2_08</v>
      </c>
      <c r="F695" s="21" t="s">
        <v>572</v>
      </c>
      <c r="G695" s="13">
        <v>2008</v>
      </c>
      <c r="H695" s="2" t="s">
        <v>659</v>
      </c>
      <c r="I695" s="32">
        <v>2.2400000000000002</v>
      </c>
      <c r="J695" s="32">
        <v>0.159</v>
      </c>
      <c r="K695" s="32">
        <v>0.83</v>
      </c>
      <c r="L695" s="32">
        <v>0.75</v>
      </c>
      <c r="M695" s="32">
        <v>0.19</v>
      </c>
      <c r="N695" s="32">
        <v>0.61599999999999999</v>
      </c>
      <c r="O695" s="32">
        <v>0.184</v>
      </c>
      <c r="P695" s="33">
        <v>9.8849999999999998</v>
      </c>
      <c r="Q695" s="33">
        <v>51.4</v>
      </c>
      <c r="R695" s="32">
        <v>5.66</v>
      </c>
      <c r="S695" s="34">
        <v>270.02999999999997</v>
      </c>
      <c r="T695" s="32">
        <v>20.74</v>
      </c>
      <c r="U695" s="4">
        <v>21.240580999999999</v>
      </c>
      <c r="V695" s="8">
        <v>86.363261388981272</v>
      </c>
      <c r="W695" s="8">
        <v>96.181201330035464</v>
      </c>
      <c r="X695" s="8">
        <v>97.647058823529406</v>
      </c>
      <c r="Y695" s="8">
        <v>100</v>
      </c>
      <c r="Z695" s="8">
        <v>102.66666666666666</v>
      </c>
      <c r="AA695" s="8">
        <v>65.900000000000006</v>
      </c>
      <c r="AB695" s="9">
        <v>74.303512534880852</v>
      </c>
      <c r="AC695" s="9">
        <v>21.063259080193617</v>
      </c>
      <c r="AD695" s="3">
        <v>28.56879945401089</v>
      </c>
      <c r="AE695" s="3">
        <v>50.367941465795496</v>
      </c>
    </row>
    <row r="696" spans="1:31" ht="13" x14ac:dyDescent="0.3">
      <c r="A696" s="13">
        <v>2017</v>
      </c>
      <c r="B696" s="13" t="s">
        <v>630</v>
      </c>
      <c r="C696" s="2" t="s">
        <v>100</v>
      </c>
      <c r="D696" s="2" t="str">
        <f t="shared" si="20"/>
        <v>M1</v>
      </c>
      <c r="E696" s="2" t="str">
        <f t="shared" si="21"/>
        <v>D06a_M1_08</v>
      </c>
      <c r="F696" s="21" t="s">
        <v>573</v>
      </c>
      <c r="G696" s="13">
        <v>2008</v>
      </c>
      <c r="H696" s="2" t="s">
        <v>660</v>
      </c>
      <c r="I696" s="32">
        <v>2.5</v>
      </c>
      <c r="J696" s="32">
        <v>0.16200000000000001</v>
      </c>
      <c r="K696" s="32">
        <v>0.72</v>
      </c>
      <c r="L696" s="32">
        <v>0.68</v>
      </c>
      <c r="M696" s="32">
        <v>0.19</v>
      </c>
      <c r="N696" s="32">
        <v>0.55700000000000005</v>
      </c>
      <c r="O696" s="32">
        <v>0.19</v>
      </c>
      <c r="P696" s="33">
        <v>12.131</v>
      </c>
      <c r="Q696" s="33">
        <v>57.92</v>
      </c>
      <c r="R696" s="32">
        <v>5.23</v>
      </c>
      <c r="S696" s="34">
        <v>513.94000000000005</v>
      </c>
      <c r="T696" s="32">
        <v>15.36</v>
      </c>
      <c r="U696" s="4">
        <v>19.796056</v>
      </c>
      <c r="V696" s="8">
        <v>96.387568514488024</v>
      </c>
      <c r="W696" s="8">
        <v>97.99594097777198</v>
      </c>
      <c r="X696" s="8">
        <v>84.705882352941174</v>
      </c>
      <c r="Y696" s="8">
        <v>100</v>
      </c>
      <c r="Z696" s="8">
        <v>92.833333333333343</v>
      </c>
      <c r="AA696" s="8">
        <v>80.873333333333335</v>
      </c>
      <c r="AB696" s="9">
        <v>67.997199330088392</v>
      </c>
      <c r="AC696" s="9">
        <v>23.016744079311994</v>
      </c>
      <c r="AD696" s="3">
        <v>27.081001029539674</v>
      </c>
      <c r="AE696" s="3">
        <v>49.902254891148331</v>
      </c>
    </row>
    <row r="697" spans="1:31" ht="13" x14ac:dyDescent="0.3">
      <c r="A697" s="13">
        <v>2017</v>
      </c>
      <c r="B697" s="13" t="s">
        <v>630</v>
      </c>
      <c r="C697" s="2" t="s">
        <v>101</v>
      </c>
      <c r="D697" s="2" t="str">
        <f t="shared" si="20"/>
        <v>M2</v>
      </c>
      <c r="E697" s="2" t="str">
        <f t="shared" si="21"/>
        <v>D06a_M2_08</v>
      </c>
      <c r="F697" s="21" t="s">
        <v>573</v>
      </c>
      <c r="G697" s="13">
        <v>2008</v>
      </c>
      <c r="H697" s="2" t="s">
        <v>660</v>
      </c>
      <c r="I697" s="32">
        <v>2.2999999999999998</v>
      </c>
      <c r="J697" s="32">
        <v>0.16200000000000001</v>
      </c>
      <c r="K697" s="32">
        <v>0.8</v>
      </c>
      <c r="L697" s="32">
        <v>0.73</v>
      </c>
      <c r="M697" s="32">
        <v>0.21</v>
      </c>
      <c r="N697" s="32">
        <v>0.65900000000000003</v>
      </c>
      <c r="O697" s="32">
        <v>0.185</v>
      </c>
      <c r="P697" s="33">
        <v>10.459</v>
      </c>
      <c r="Q697" s="33">
        <v>47.92</v>
      </c>
      <c r="R697" s="32">
        <v>6.56</v>
      </c>
      <c r="S697" s="34">
        <v>305.8</v>
      </c>
      <c r="T697" s="32">
        <v>19.98</v>
      </c>
      <c r="U697" s="4">
        <v>19.796056</v>
      </c>
      <c r="V697" s="8">
        <v>88.676563033328975</v>
      </c>
      <c r="W697" s="8">
        <v>97.99594097777198</v>
      </c>
      <c r="X697" s="8">
        <v>94.117647058823536</v>
      </c>
      <c r="Y697" s="8">
        <v>110.52631578947367</v>
      </c>
      <c r="Z697" s="8">
        <v>109.83333333333334</v>
      </c>
      <c r="AA697" s="8">
        <v>69.726666666666659</v>
      </c>
      <c r="AB697" s="9">
        <v>74.185691573745018</v>
      </c>
      <c r="AC697" s="9">
        <v>23.317418011397486</v>
      </c>
      <c r="AD697" s="3">
        <v>27.579924945401586</v>
      </c>
      <c r="AE697" s="3">
        <v>49.102657043200942</v>
      </c>
    </row>
    <row r="698" spans="1:31" ht="13" x14ac:dyDescent="0.3">
      <c r="A698" s="13">
        <v>2017</v>
      </c>
      <c r="B698" s="13" t="s">
        <v>630</v>
      </c>
      <c r="C698" s="2" t="s">
        <v>102</v>
      </c>
      <c r="D698" s="2" t="str">
        <f t="shared" si="20"/>
        <v>M1</v>
      </c>
      <c r="E698" s="2" t="str">
        <f t="shared" si="21"/>
        <v>D06b_M1_08</v>
      </c>
      <c r="F698" s="21" t="s">
        <v>574</v>
      </c>
      <c r="G698" s="13">
        <v>2008</v>
      </c>
      <c r="H698" s="2" t="s">
        <v>661</v>
      </c>
      <c r="I698" s="32">
        <v>2.2599999999999998</v>
      </c>
      <c r="J698" s="32">
        <v>0.156</v>
      </c>
      <c r="K698" s="32">
        <v>0.81</v>
      </c>
      <c r="L698" s="32">
        <v>0.59</v>
      </c>
      <c r="M698" s="32">
        <v>0.2</v>
      </c>
      <c r="N698" s="32">
        <v>0.57999999999999996</v>
      </c>
      <c r="O698" s="32">
        <v>0.189</v>
      </c>
      <c r="P698" s="33">
        <v>9.7739999999999991</v>
      </c>
      <c r="Q698" s="33">
        <v>63.25</v>
      </c>
      <c r="R698" s="32">
        <v>5.48</v>
      </c>
      <c r="S698" s="34">
        <v>261.48</v>
      </c>
      <c r="T698" s="32">
        <v>17.350000000000001</v>
      </c>
      <c r="U698" s="4">
        <v>24.220865</v>
      </c>
      <c r="V698" s="8">
        <v>87.134361937097154</v>
      </c>
      <c r="W698" s="8">
        <v>94.366461682298933</v>
      </c>
      <c r="X698" s="8">
        <v>95.294117647058826</v>
      </c>
      <c r="Y698" s="8">
        <v>105.26315789473684</v>
      </c>
      <c r="Z698" s="8">
        <v>96.666666666666671</v>
      </c>
      <c r="AA698" s="8">
        <v>65.16</v>
      </c>
      <c r="AB698" s="9">
        <v>66.631694876341513</v>
      </c>
      <c r="AC698" s="9">
        <v>24.724666857829895</v>
      </c>
      <c r="AD698" s="3">
        <v>31.090478143194954</v>
      </c>
      <c r="AE698" s="3">
        <v>44.184854998975162</v>
      </c>
    </row>
    <row r="699" spans="1:31" ht="13" x14ac:dyDescent="0.3">
      <c r="A699" s="13">
        <v>2017</v>
      </c>
      <c r="B699" s="13" t="s">
        <v>630</v>
      </c>
      <c r="C699" s="2" t="s">
        <v>103</v>
      </c>
      <c r="D699" s="2" t="str">
        <f t="shared" si="20"/>
        <v>M2</v>
      </c>
      <c r="E699" s="2" t="str">
        <f t="shared" si="21"/>
        <v>D06b_M2_08</v>
      </c>
      <c r="F699" s="21" t="s">
        <v>574</v>
      </c>
      <c r="G699" s="13">
        <v>2008</v>
      </c>
      <c r="H699" s="2" t="s">
        <v>661</v>
      </c>
      <c r="I699" s="32">
        <v>2.36</v>
      </c>
      <c r="J699" s="32">
        <v>0.16300000000000001</v>
      </c>
      <c r="K699" s="32">
        <v>0.93</v>
      </c>
      <c r="L699" s="32">
        <v>0.65</v>
      </c>
      <c r="M699" s="32">
        <v>0.21</v>
      </c>
      <c r="N699" s="32">
        <v>0.59799999999999998</v>
      </c>
      <c r="O699" s="32">
        <v>0.183</v>
      </c>
      <c r="P699" s="33">
        <v>8.99</v>
      </c>
      <c r="Q699" s="33">
        <v>58.35</v>
      </c>
      <c r="R699" s="32">
        <v>7.3</v>
      </c>
      <c r="S699" s="34">
        <v>300.51</v>
      </c>
      <c r="T699" s="32">
        <v>21.72</v>
      </c>
      <c r="U699" s="4">
        <v>24.220865</v>
      </c>
      <c r="V699" s="8">
        <v>90.989864677676678</v>
      </c>
      <c r="W699" s="8">
        <v>98.600854193684157</v>
      </c>
      <c r="X699" s="8">
        <v>109.41176470588236</v>
      </c>
      <c r="Y699" s="8">
        <v>110.52631578947367</v>
      </c>
      <c r="Z699" s="8">
        <v>99.666666666666671</v>
      </c>
      <c r="AA699" s="8">
        <v>59.933333333333337</v>
      </c>
      <c r="AB699" s="9">
        <v>73.518483789824387</v>
      </c>
      <c r="AC699" s="9">
        <v>23.529032315667035</v>
      </c>
      <c r="AD699" s="3">
        <v>32.352634350303731</v>
      </c>
      <c r="AE699" s="3">
        <v>44.118333334029231</v>
      </c>
    </row>
    <row r="700" spans="1:31" ht="13" x14ac:dyDescent="0.3">
      <c r="A700" s="13">
        <v>2017</v>
      </c>
      <c r="B700" s="13" t="s">
        <v>630</v>
      </c>
      <c r="C700" s="2" t="s">
        <v>104</v>
      </c>
      <c r="D700" s="2" t="str">
        <f t="shared" si="20"/>
        <v>M1</v>
      </c>
      <c r="E700" s="2" t="str">
        <f t="shared" si="21"/>
        <v>D06c_M1_08</v>
      </c>
      <c r="F700" s="21" t="s">
        <v>575</v>
      </c>
      <c r="G700" s="13">
        <v>2008</v>
      </c>
      <c r="H700" s="2" t="s">
        <v>662</v>
      </c>
      <c r="I700" s="32">
        <v>2.4</v>
      </c>
      <c r="J700" s="32">
        <v>0.159</v>
      </c>
      <c r="K700" s="32">
        <v>0.71</v>
      </c>
      <c r="L700" s="32">
        <v>0.83</v>
      </c>
      <c r="M700" s="32">
        <v>0.19</v>
      </c>
      <c r="N700" s="32">
        <v>0.57499999999999996</v>
      </c>
      <c r="O700" s="32">
        <v>0.19800000000000001</v>
      </c>
      <c r="P700" s="33">
        <v>11.07</v>
      </c>
      <c r="Q700" s="33">
        <v>62.59</v>
      </c>
      <c r="R700" s="32">
        <v>7.09</v>
      </c>
      <c r="S700" s="34">
        <v>279.86</v>
      </c>
      <c r="T700" s="32">
        <v>22.27</v>
      </c>
      <c r="U700" s="4">
        <v>20.280386</v>
      </c>
      <c r="V700" s="8">
        <v>92.532065773908485</v>
      </c>
      <c r="W700" s="8">
        <v>96.181201330035464</v>
      </c>
      <c r="X700" s="8">
        <v>83.529411764705884</v>
      </c>
      <c r="Y700" s="8">
        <v>100</v>
      </c>
      <c r="Z700" s="8">
        <v>95.833333333333329</v>
      </c>
      <c r="AA700" s="8">
        <v>73.8</v>
      </c>
      <c r="AB700" s="9">
        <v>75.226474794504824</v>
      </c>
      <c r="AC700" s="9">
        <v>20.804831535252745</v>
      </c>
      <c r="AD700" s="3">
        <v>24.138533441238049</v>
      </c>
      <c r="AE700" s="3">
        <v>55.056635023509216</v>
      </c>
    </row>
    <row r="701" spans="1:31" ht="13" x14ac:dyDescent="0.3">
      <c r="A701" s="13">
        <v>2017</v>
      </c>
      <c r="B701" s="13" t="s">
        <v>630</v>
      </c>
      <c r="C701" s="2" t="s">
        <v>105</v>
      </c>
      <c r="D701" s="2" t="str">
        <f t="shared" si="20"/>
        <v>M2</v>
      </c>
      <c r="E701" s="2" t="str">
        <f t="shared" si="21"/>
        <v>D06c_M2_08</v>
      </c>
      <c r="F701" s="21" t="s">
        <v>575</v>
      </c>
      <c r="G701" s="13">
        <v>2008</v>
      </c>
      <c r="H701" s="2" t="s">
        <v>662</v>
      </c>
      <c r="I701" s="32">
        <v>2.36</v>
      </c>
      <c r="J701" s="32">
        <v>0.158</v>
      </c>
      <c r="K701" s="32">
        <v>0.7</v>
      </c>
      <c r="L701" s="32">
        <v>0.67</v>
      </c>
      <c r="M701" s="32">
        <v>0.2</v>
      </c>
      <c r="N701" s="32">
        <v>0.59299999999999997</v>
      </c>
      <c r="O701" s="32">
        <v>0.20200000000000001</v>
      </c>
      <c r="P701" s="33">
        <v>11.728999999999999</v>
      </c>
      <c r="Q701" s="33">
        <v>70.81</v>
      </c>
      <c r="R701" s="32">
        <v>5.15</v>
      </c>
      <c r="S701" s="34">
        <v>303.25</v>
      </c>
      <c r="T701" s="32">
        <v>17.399999999999999</v>
      </c>
      <c r="U701" s="4">
        <v>20.280386</v>
      </c>
      <c r="V701" s="8">
        <v>90.989864677676678</v>
      </c>
      <c r="W701" s="8">
        <v>95.576288114123273</v>
      </c>
      <c r="X701" s="8">
        <v>82.35294117647058</v>
      </c>
      <c r="Y701" s="8">
        <v>105.26315789473684</v>
      </c>
      <c r="Z701" s="8">
        <v>98.833333333333329</v>
      </c>
      <c r="AA701" s="8">
        <v>78.193333333333328</v>
      </c>
      <c r="AB701" s="9">
        <v>67.810411611668812</v>
      </c>
      <c r="AC701" s="9">
        <v>24.294889513789986</v>
      </c>
      <c r="AD701" s="3">
        <v>26.401275075215768</v>
      </c>
      <c r="AE701" s="3">
        <v>49.30383541099426</v>
      </c>
    </row>
    <row r="702" spans="1:31" ht="13" x14ac:dyDescent="0.3">
      <c r="A702" s="13">
        <v>2017</v>
      </c>
      <c r="B702" s="13" t="s">
        <v>630</v>
      </c>
      <c r="C702" s="2" t="s">
        <v>106</v>
      </c>
      <c r="D702" s="2" t="str">
        <f t="shared" si="20"/>
        <v>M1</v>
      </c>
      <c r="E702" s="2" t="str">
        <f t="shared" si="21"/>
        <v>E06a_M1_08</v>
      </c>
      <c r="F702" s="21" t="s">
        <v>576</v>
      </c>
      <c r="G702" s="13">
        <v>2008</v>
      </c>
      <c r="H702" s="2" t="s">
        <v>663</v>
      </c>
      <c r="I702" s="32">
        <v>2.4300000000000002</v>
      </c>
      <c r="J702" s="32">
        <v>0.17</v>
      </c>
      <c r="K702" s="32">
        <v>0.78</v>
      </c>
      <c r="L702" s="32">
        <v>0.73</v>
      </c>
      <c r="M702" s="32">
        <v>0.18</v>
      </c>
      <c r="N702" s="32">
        <v>0.627</v>
      </c>
      <c r="O702" s="32">
        <v>0.18</v>
      </c>
      <c r="P702" s="33">
        <v>9.8870000000000005</v>
      </c>
      <c r="Q702" s="33">
        <v>59.66</v>
      </c>
      <c r="R702" s="32">
        <v>5.9</v>
      </c>
      <c r="S702" s="34">
        <v>193.58</v>
      </c>
      <c r="T702" s="32">
        <v>16.96</v>
      </c>
      <c r="U702" s="4">
        <v>19.870234</v>
      </c>
      <c r="V702" s="8">
        <v>93.688716596082358</v>
      </c>
      <c r="W702" s="8">
        <v>102.83524670506937</v>
      </c>
      <c r="X702" s="8">
        <v>91.764705882352942</v>
      </c>
      <c r="Y702" s="8">
        <v>94.73684210526315</v>
      </c>
      <c r="Z702" s="8">
        <v>104.50000000000001</v>
      </c>
      <c r="AA702" s="8">
        <v>65.913333333333341</v>
      </c>
      <c r="AB702" s="9">
        <v>71.2030129353532</v>
      </c>
      <c r="AC702" s="9">
        <v>20.82358247307992</v>
      </c>
      <c r="AD702" s="3">
        <v>28.016860919876159</v>
      </c>
      <c r="AE702" s="3">
        <v>51.159556607043932</v>
      </c>
    </row>
    <row r="703" spans="1:31" ht="13" x14ac:dyDescent="0.3">
      <c r="A703" s="13">
        <v>2017</v>
      </c>
      <c r="B703" s="13" t="s">
        <v>630</v>
      </c>
      <c r="C703" s="2" t="s">
        <v>107</v>
      </c>
      <c r="D703" s="2" t="str">
        <f t="shared" si="20"/>
        <v>M2</v>
      </c>
      <c r="E703" s="2" t="str">
        <f t="shared" si="21"/>
        <v>E06a_M2_08</v>
      </c>
      <c r="F703" s="21" t="s">
        <v>576</v>
      </c>
      <c r="G703" s="13">
        <v>2008</v>
      </c>
      <c r="H703" s="2" t="s">
        <v>663</v>
      </c>
      <c r="I703" s="32">
        <v>2.29</v>
      </c>
      <c r="J703" s="32">
        <v>0.16</v>
      </c>
      <c r="K703" s="32">
        <v>0.78</v>
      </c>
      <c r="L703" s="32">
        <v>0.67</v>
      </c>
      <c r="M703" s="32">
        <v>0.18</v>
      </c>
      <c r="N703" s="32">
        <v>0.57499999999999996</v>
      </c>
      <c r="O703" s="32">
        <v>0.17499999999999999</v>
      </c>
      <c r="P703" s="33">
        <v>11.483000000000001</v>
      </c>
      <c r="Q703" s="33">
        <v>62.28</v>
      </c>
      <c r="R703" s="32">
        <v>5.2</v>
      </c>
      <c r="S703" s="34">
        <v>321.51</v>
      </c>
      <c r="T703" s="32">
        <v>16.170000000000002</v>
      </c>
      <c r="U703" s="4">
        <v>19.870234</v>
      </c>
      <c r="V703" s="8">
        <v>88.291012759271027</v>
      </c>
      <c r="W703" s="8">
        <v>96.786114545947626</v>
      </c>
      <c r="X703" s="8">
        <v>91.764705882352942</v>
      </c>
      <c r="Y703" s="8">
        <v>94.73684210526315</v>
      </c>
      <c r="Z703" s="8">
        <v>95.833333333333329</v>
      </c>
      <c r="AA703" s="8">
        <v>76.553333333333342</v>
      </c>
      <c r="AB703" s="9">
        <v>68.2090009593053</v>
      </c>
      <c r="AC703" s="9">
        <v>21.737626872378762</v>
      </c>
      <c r="AD703" s="3">
        <v>29.246651943723929</v>
      </c>
      <c r="AE703" s="3">
        <v>49.01572118389732</v>
      </c>
    </row>
    <row r="704" spans="1:31" ht="13" x14ac:dyDescent="0.3">
      <c r="A704" s="13">
        <v>2017</v>
      </c>
      <c r="B704" s="13" t="s">
        <v>630</v>
      </c>
      <c r="C704" s="2" t="s">
        <v>108</v>
      </c>
      <c r="D704" s="2" t="str">
        <f t="shared" si="20"/>
        <v>M1</v>
      </c>
      <c r="E704" s="2" t="str">
        <f t="shared" si="21"/>
        <v>E06b_M1_08</v>
      </c>
      <c r="F704" s="21" t="s">
        <v>577</v>
      </c>
      <c r="G704" s="13">
        <v>2008</v>
      </c>
      <c r="H704" s="2" t="s">
        <v>665</v>
      </c>
      <c r="I704" s="32">
        <v>2.41</v>
      </c>
      <c r="J704" s="32">
        <v>0.16500000000000001</v>
      </c>
      <c r="K704" s="32">
        <v>0.8</v>
      </c>
      <c r="L704" s="32">
        <v>0.77</v>
      </c>
      <c r="M704" s="32">
        <v>0.19</v>
      </c>
      <c r="N704" s="32">
        <v>0.66300000000000003</v>
      </c>
      <c r="O704" s="32">
        <v>0.19</v>
      </c>
      <c r="P704" s="33">
        <v>13.01</v>
      </c>
      <c r="Q704" s="33">
        <v>67.239999999999995</v>
      </c>
      <c r="R704" s="32">
        <v>5.39</v>
      </c>
      <c r="S704" s="34">
        <v>350.2</v>
      </c>
      <c r="T704" s="32">
        <v>14.89</v>
      </c>
      <c r="U704" s="4">
        <v>20.837152</v>
      </c>
      <c r="V704" s="8">
        <v>92.917616047966462</v>
      </c>
      <c r="W704" s="8">
        <v>99.810680625508496</v>
      </c>
      <c r="X704" s="8">
        <v>94.117647058823536</v>
      </c>
      <c r="Y704" s="8">
        <v>100</v>
      </c>
      <c r="Z704" s="8">
        <v>110.50000000000001</v>
      </c>
      <c r="AA704" s="8">
        <v>86.733333333333334</v>
      </c>
      <c r="AB704" s="9">
        <v>74.534253099786852</v>
      </c>
      <c r="AC704" s="9">
        <v>20.998052170661456</v>
      </c>
      <c r="AD704" s="3">
        <v>27.450946652505593</v>
      </c>
      <c r="AE704" s="3">
        <v>51.551001176832955</v>
      </c>
    </row>
    <row r="705" spans="1:31" ht="13" x14ac:dyDescent="0.3">
      <c r="A705" s="13">
        <v>2017</v>
      </c>
      <c r="B705" s="13" t="s">
        <v>630</v>
      </c>
      <c r="C705" s="2" t="s">
        <v>109</v>
      </c>
      <c r="D705" s="2" t="str">
        <f t="shared" si="20"/>
        <v>M2</v>
      </c>
      <c r="E705" s="2" t="str">
        <f t="shared" si="21"/>
        <v>E06b_M2_08</v>
      </c>
      <c r="F705" s="21" t="s">
        <v>577</v>
      </c>
      <c r="G705" s="13">
        <v>2008</v>
      </c>
      <c r="H705" s="2" t="s">
        <v>665</v>
      </c>
      <c r="I705" s="32">
        <v>2.2400000000000002</v>
      </c>
      <c r="J705" s="32">
        <v>0.158</v>
      </c>
      <c r="K705" s="32">
        <v>0.91</v>
      </c>
      <c r="L705" s="32">
        <v>0.56000000000000005</v>
      </c>
      <c r="M705" s="32">
        <v>0.21</v>
      </c>
      <c r="N705" s="32">
        <v>0.63400000000000001</v>
      </c>
      <c r="O705" s="32">
        <v>0.17100000000000001</v>
      </c>
      <c r="P705" s="33">
        <v>9.7899999999999991</v>
      </c>
      <c r="Q705" s="33">
        <v>51.89</v>
      </c>
      <c r="R705" s="32">
        <v>6.69</v>
      </c>
      <c r="S705" s="34">
        <v>392.08</v>
      </c>
      <c r="T705" s="32">
        <v>19.38</v>
      </c>
      <c r="U705" s="4">
        <v>20.837152</v>
      </c>
      <c r="V705" s="8">
        <v>86.363261388981272</v>
      </c>
      <c r="W705" s="8">
        <v>95.576288114123273</v>
      </c>
      <c r="X705" s="8">
        <v>107.05882352941177</v>
      </c>
      <c r="Y705" s="8">
        <v>110.52631578947367</v>
      </c>
      <c r="Z705" s="8">
        <v>105.66666666666666</v>
      </c>
      <c r="AA705" s="8">
        <v>65.266666666666666</v>
      </c>
      <c r="AB705" s="9">
        <v>68.515956874345875</v>
      </c>
      <c r="AC705" s="9">
        <v>25.246947715581118</v>
      </c>
      <c r="AD705" s="3">
        <v>33.968229228243921</v>
      </c>
      <c r="AE705" s="3">
        <v>40.784823056174965</v>
      </c>
    </row>
    <row r="706" spans="1:31" ht="13" x14ac:dyDescent="0.3">
      <c r="A706" s="13">
        <v>2017</v>
      </c>
      <c r="B706" s="13" t="s">
        <v>630</v>
      </c>
      <c r="C706" s="2" t="s">
        <v>110</v>
      </c>
      <c r="D706" s="2" t="str">
        <f t="shared" si="20"/>
        <v>M1</v>
      </c>
      <c r="E706" s="2" t="str">
        <f t="shared" si="21"/>
        <v>E06c_M1_08</v>
      </c>
      <c r="F706" s="21" t="s">
        <v>578</v>
      </c>
      <c r="G706" s="13">
        <v>2008</v>
      </c>
      <c r="H706" s="2" t="s">
        <v>664</v>
      </c>
      <c r="I706" s="32">
        <v>2.2799999999999998</v>
      </c>
      <c r="J706" s="32">
        <v>0.159</v>
      </c>
      <c r="K706" s="32">
        <v>0.77</v>
      </c>
      <c r="L706" s="32">
        <v>0.66</v>
      </c>
      <c r="M706" s="32">
        <v>0.22</v>
      </c>
      <c r="N706" s="32">
        <v>0.622</v>
      </c>
      <c r="O706" s="32">
        <v>0.182</v>
      </c>
      <c r="P706" s="33">
        <v>9.7140000000000004</v>
      </c>
      <c r="Q706" s="33">
        <v>64.34</v>
      </c>
      <c r="R706" s="32">
        <v>7.22</v>
      </c>
      <c r="S706" s="34">
        <v>406.08</v>
      </c>
      <c r="T706" s="32">
        <v>19.91</v>
      </c>
      <c r="U706" s="4">
        <v>20.306733999999999</v>
      </c>
      <c r="V706" s="8">
        <v>87.905462485213064</v>
      </c>
      <c r="W706" s="8">
        <v>96.181201330035464</v>
      </c>
      <c r="X706" s="8">
        <v>90.588235294117652</v>
      </c>
      <c r="Y706" s="8">
        <v>115.78947368421053</v>
      </c>
      <c r="Z706" s="8">
        <v>103.66666666666666</v>
      </c>
      <c r="AA706" s="8">
        <v>64.760000000000005</v>
      </c>
      <c r="AB706" s="9">
        <v>70.749137403574224</v>
      </c>
      <c r="AC706" s="9">
        <v>25.614320828420095</v>
      </c>
      <c r="AD706" s="3">
        <v>27.835102097175707</v>
      </c>
      <c r="AE706" s="3">
        <v>46.550577074404202</v>
      </c>
    </row>
    <row r="707" spans="1:31" ht="13" x14ac:dyDescent="0.3">
      <c r="A707" s="13">
        <v>2017</v>
      </c>
      <c r="B707" s="13" t="s">
        <v>630</v>
      </c>
      <c r="C707" s="2" t="s">
        <v>111</v>
      </c>
      <c r="D707" s="2" t="str">
        <f t="shared" si="20"/>
        <v>M2</v>
      </c>
      <c r="E707" s="2" t="str">
        <f t="shared" si="21"/>
        <v>E06c_M2_08</v>
      </c>
      <c r="F707" s="21" t="s">
        <v>578</v>
      </c>
      <c r="G707" s="13">
        <v>2008</v>
      </c>
      <c r="H707" s="2" t="s">
        <v>664</v>
      </c>
      <c r="I707" s="32">
        <v>2.34</v>
      </c>
      <c r="J707" s="32">
        <v>0.161</v>
      </c>
      <c r="K707" s="32">
        <v>0.7</v>
      </c>
      <c r="L707" s="32">
        <v>0.74</v>
      </c>
      <c r="M707" s="32">
        <v>0.23</v>
      </c>
      <c r="N707" s="32">
        <v>0.57399999999999995</v>
      </c>
      <c r="O707" s="32">
        <v>0.188</v>
      </c>
      <c r="P707" s="33">
        <v>9.81</v>
      </c>
      <c r="Q707" s="33">
        <v>52.78</v>
      </c>
      <c r="R707" s="32">
        <v>7.49</v>
      </c>
      <c r="S707" s="34">
        <v>437.57</v>
      </c>
      <c r="T707" s="32">
        <v>19.37</v>
      </c>
      <c r="U707" s="4">
        <v>20.306733999999999</v>
      </c>
      <c r="V707" s="8">
        <v>90.218764129560782</v>
      </c>
      <c r="W707" s="8">
        <v>97.391027761859803</v>
      </c>
      <c r="X707" s="8">
        <v>82.35294117647058</v>
      </c>
      <c r="Y707" s="8">
        <v>121.05263157894737</v>
      </c>
      <c r="Z707" s="8">
        <v>95.666666666666671</v>
      </c>
      <c r="AA707" s="8">
        <v>65.400000000000006</v>
      </c>
      <c r="AB707" s="9">
        <v>73.774595270709881</v>
      </c>
      <c r="AC707" s="9">
        <v>25.68043131564038</v>
      </c>
      <c r="AD707" s="3">
        <v>24.26690818640186</v>
      </c>
      <c r="AE707" s="3">
        <v>50.052660497957767</v>
      </c>
    </row>
    <row r="708" spans="1:31" ht="13" x14ac:dyDescent="0.3">
      <c r="A708" s="13">
        <v>2017</v>
      </c>
      <c r="B708" s="13" t="s">
        <v>630</v>
      </c>
      <c r="C708" s="2" t="s">
        <v>112</v>
      </c>
      <c r="D708" s="2" t="str">
        <f t="shared" si="20"/>
        <v>M1</v>
      </c>
      <c r="E708" s="2" t="str">
        <f t="shared" si="21"/>
        <v>F06a_M1_08</v>
      </c>
      <c r="F708" s="21" t="s">
        <v>579</v>
      </c>
      <c r="G708" s="13">
        <v>2008</v>
      </c>
      <c r="H708" s="2" t="s">
        <v>667</v>
      </c>
      <c r="I708" s="32">
        <v>2.2599999999999998</v>
      </c>
      <c r="J708" s="32">
        <v>0.155</v>
      </c>
      <c r="K708" s="32">
        <v>0.88</v>
      </c>
      <c r="L708" s="32">
        <v>0.63</v>
      </c>
      <c r="M708" s="32">
        <v>0.22</v>
      </c>
      <c r="N708" s="32">
        <v>0.59799999999999998</v>
      </c>
      <c r="O708" s="32">
        <v>0.17799999999999999</v>
      </c>
      <c r="P708" s="33">
        <v>11.118</v>
      </c>
      <c r="Q708" s="33">
        <v>49.56</v>
      </c>
      <c r="R708" s="32">
        <v>5.3</v>
      </c>
      <c r="S708" s="34">
        <v>315.85000000000002</v>
      </c>
      <c r="T708" s="32">
        <v>15.67</v>
      </c>
      <c r="U708" s="4">
        <v>23.638169000000001</v>
      </c>
      <c r="V708" s="8">
        <v>87.134361937097154</v>
      </c>
      <c r="W708" s="8">
        <v>93.761548466386756</v>
      </c>
      <c r="X708" s="8">
        <v>103.5294117647059</v>
      </c>
      <c r="Y708" s="8">
        <v>115.78947368421053</v>
      </c>
      <c r="Z708" s="8">
        <v>99.666666666666671</v>
      </c>
      <c r="AA708" s="8">
        <v>74.11999999999999</v>
      </c>
      <c r="AB708" s="9">
        <v>72.065430648286849</v>
      </c>
      <c r="AC708" s="9">
        <v>25.146468806014223</v>
      </c>
      <c r="AD708" s="3">
        <v>31.230499366241705</v>
      </c>
      <c r="AE708" s="3">
        <v>43.623031827744072</v>
      </c>
    </row>
    <row r="709" spans="1:31" ht="13" x14ac:dyDescent="0.3">
      <c r="A709" s="13">
        <v>2017</v>
      </c>
      <c r="B709" s="13" t="s">
        <v>630</v>
      </c>
      <c r="C709" s="2" t="s">
        <v>113</v>
      </c>
      <c r="D709" s="2" t="str">
        <f t="shared" si="20"/>
        <v>M2</v>
      </c>
      <c r="E709" s="2" t="str">
        <f t="shared" si="21"/>
        <v>F06a_M2_08</v>
      </c>
      <c r="F709" s="21" t="s">
        <v>579</v>
      </c>
      <c r="G709" s="13">
        <v>2008</v>
      </c>
      <c r="H709" s="2" t="s">
        <v>667</v>
      </c>
      <c r="I709" s="32">
        <v>2.29</v>
      </c>
      <c r="J709" s="32">
        <v>0.154</v>
      </c>
      <c r="K709" s="32">
        <v>0.8</v>
      </c>
      <c r="L709" s="32">
        <v>0.5</v>
      </c>
      <c r="M709" s="32">
        <v>0.21</v>
      </c>
      <c r="N709" s="32">
        <v>0.62</v>
      </c>
      <c r="O709" s="32">
        <v>0.19700000000000001</v>
      </c>
      <c r="P709" s="33">
        <v>11.786</v>
      </c>
      <c r="Q709" s="33">
        <v>57.75</v>
      </c>
      <c r="R709" s="32">
        <v>5.44</v>
      </c>
      <c r="S709" s="34">
        <v>607.46</v>
      </c>
      <c r="T709" s="32">
        <v>17.45</v>
      </c>
      <c r="U709" s="4">
        <v>23.638169000000001</v>
      </c>
      <c r="V709" s="8">
        <v>88.291012759271027</v>
      </c>
      <c r="W709" s="8">
        <v>93.156635250474579</v>
      </c>
      <c r="X709" s="8">
        <v>94.117647058823536</v>
      </c>
      <c r="Y709" s="8">
        <v>110.52631578947367</v>
      </c>
      <c r="Z709" s="8">
        <v>103.33333333333334</v>
      </c>
      <c r="AA709" s="8">
        <v>78.573333333333323</v>
      </c>
      <c r="AB709" s="9">
        <v>62.708645665561392</v>
      </c>
      <c r="AC709" s="9">
        <v>27.585012601214736</v>
      </c>
      <c r="AD709" s="3">
        <v>32.627651002679038</v>
      </c>
      <c r="AE709" s="3">
        <v>39.787336396106234</v>
      </c>
    </row>
    <row r="710" spans="1:31" ht="13" x14ac:dyDescent="0.3">
      <c r="A710" s="13">
        <v>2017</v>
      </c>
      <c r="B710" s="13" t="s">
        <v>630</v>
      </c>
      <c r="C710" s="2" t="s">
        <v>114</v>
      </c>
      <c r="D710" s="2" t="str">
        <f t="shared" ref="D710:D773" si="22">MID(C710,8,2)</f>
        <v>M1</v>
      </c>
      <c r="E710" s="2" t="str">
        <f t="shared" ref="E710:E773" si="23">CONCATENATE(F710,"_",D710,"_",MID(G710,3,2))</f>
        <v>F06b_M1_08</v>
      </c>
      <c r="F710" s="21" t="s">
        <v>580</v>
      </c>
      <c r="G710" s="13">
        <v>2008</v>
      </c>
      <c r="H710" s="2" t="s">
        <v>668</v>
      </c>
      <c r="I710" s="32">
        <v>2.23</v>
      </c>
      <c r="J710" s="32">
        <v>0.156</v>
      </c>
      <c r="K710" s="32">
        <v>0.89</v>
      </c>
      <c r="L710" s="32">
        <v>0.61</v>
      </c>
      <c r="M710" s="32">
        <v>0.22</v>
      </c>
      <c r="N710" s="32">
        <v>0.67800000000000005</v>
      </c>
      <c r="O710" s="32">
        <v>0.18</v>
      </c>
      <c r="P710" s="33">
        <v>11.45</v>
      </c>
      <c r="Q710" s="33">
        <v>49.05</v>
      </c>
      <c r="R710" s="32">
        <v>5.19</v>
      </c>
      <c r="S710" s="34">
        <v>412.71</v>
      </c>
      <c r="T710" s="32">
        <v>19.2</v>
      </c>
      <c r="U710" s="4">
        <v>18.641514000000001</v>
      </c>
      <c r="V710" s="8">
        <v>85.977711114923324</v>
      </c>
      <c r="W710" s="8">
        <v>94.366461682298933</v>
      </c>
      <c r="X710" s="8">
        <v>104.70588235294119</v>
      </c>
      <c r="Y710" s="8">
        <v>115.78947368421053</v>
      </c>
      <c r="Z710" s="8">
        <v>113.00000000000001</v>
      </c>
      <c r="AA710" s="8">
        <v>76.333333333333329</v>
      </c>
      <c r="AB710" s="9">
        <v>71.323181131974195</v>
      </c>
      <c r="AC710" s="9">
        <v>25.408164288632957</v>
      </c>
      <c r="AD710" s="3">
        <v>31.914095776908123</v>
      </c>
      <c r="AE710" s="3">
        <v>42.677739934458927</v>
      </c>
    </row>
    <row r="711" spans="1:31" ht="13" x14ac:dyDescent="0.3">
      <c r="A711" s="13">
        <v>2017</v>
      </c>
      <c r="B711" s="13" t="s">
        <v>630</v>
      </c>
      <c r="C711" s="2" t="s">
        <v>115</v>
      </c>
      <c r="D711" s="2" t="str">
        <f t="shared" si="22"/>
        <v>M2</v>
      </c>
      <c r="E711" s="2" t="str">
        <f t="shared" si="23"/>
        <v>F06b_M2_08</v>
      </c>
      <c r="F711" s="21" t="s">
        <v>580</v>
      </c>
      <c r="G711" s="13">
        <v>2008</v>
      </c>
      <c r="H711" s="2" t="s">
        <v>668</v>
      </c>
      <c r="I711" s="32">
        <v>2.2599999999999998</v>
      </c>
      <c r="J711" s="32">
        <v>0.153</v>
      </c>
      <c r="K711" s="32">
        <v>0.87</v>
      </c>
      <c r="L711" s="32">
        <v>0.47</v>
      </c>
      <c r="M711" s="32">
        <v>0.23</v>
      </c>
      <c r="N711" s="32">
        <v>0.65400000000000003</v>
      </c>
      <c r="O711" s="32">
        <v>0.184</v>
      </c>
      <c r="P711" s="33">
        <v>10.734999999999999</v>
      </c>
      <c r="Q711" s="33">
        <v>66.42</v>
      </c>
      <c r="R711" s="32">
        <v>5.62</v>
      </c>
      <c r="S711" s="34">
        <v>467.59</v>
      </c>
      <c r="T711" s="32">
        <v>20.63</v>
      </c>
      <c r="U711" s="4">
        <v>18.641514000000001</v>
      </c>
      <c r="V711" s="8">
        <v>87.134361937097154</v>
      </c>
      <c r="W711" s="8">
        <v>92.551722034562417</v>
      </c>
      <c r="X711" s="8">
        <v>102.35294117647058</v>
      </c>
      <c r="Y711" s="8">
        <v>121.05263157894737</v>
      </c>
      <c r="Z711" s="8">
        <v>109.00000000000001</v>
      </c>
      <c r="AA711" s="8">
        <v>71.566666666666663</v>
      </c>
      <c r="AB711" s="9">
        <v>64.649367465450837</v>
      </c>
      <c r="AC711" s="9">
        <v>29.305212115201329</v>
      </c>
      <c r="AD711" s="3">
        <v>34.417412356091781</v>
      </c>
      <c r="AE711" s="3">
        <v>36.277375528706877</v>
      </c>
    </row>
    <row r="712" spans="1:31" ht="13" x14ac:dyDescent="0.3">
      <c r="A712" s="13">
        <v>2017</v>
      </c>
      <c r="B712" s="13" t="s">
        <v>630</v>
      </c>
      <c r="C712" s="2" t="s">
        <v>116</v>
      </c>
      <c r="D712" s="2" t="str">
        <f t="shared" si="22"/>
        <v>M1</v>
      </c>
      <c r="E712" s="2" t="str">
        <f t="shared" si="23"/>
        <v>F06c_M1_08</v>
      </c>
      <c r="F712" s="21" t="s">
        <v>225</v>
      </c>
      <c r="G712" s="13">
        <v>2008</v>
      </c>
      <c r="H712" s="2" t="s">
        <v>669</v>
      </c>
      <c r="I712" s="32">
        <v>2.33</v>
      </c>
      <c r="J712" s="32">
        <v>0.159</v>
      </c>
      <c r="K712" s="32">
        <v>0.81</v>
      </c>
      <c r="L712" s="32">
        <v>0.55000000000000004</v>
      </c>
      <c r="M712" s="32">
        <v>0.21</v>
      </c>
      <c r="N712" s="32">
        <v>0.57799999999999996</v>
      </c>
      <c r="O712" s="32">
        <v>0.19500000000000001</v>
      </c>
      <c r="P712" s="33">
        <v>11.388</v>
      </c>
      <c r="Q712" s="33">
        <v>56.31</v>
      </c>
      <c r="R712" s="32">
        <v>4.97</v>
      </c>
      <c r="S712" s="34">
        <v>360.88</v>
      </c>
      <c r="T712" s="32">
        <v>16.059999999999999</v>
      </c>
      <c r="U712" s="4">
        <v>20.557001</v>
      </c>
      <c r="V712" s="8">
        <v>89.833213855502834</v>
      </c>
      <c r="W712" s="8">
        <v>96.181201330035464</v>
      </c>
      <c r="X712" s="8">
        <v>95.294117647058826</v>
      </c>
      <c r="Y712" s="8">
        <v>110.52631578947367</v>
      </c>
      <c r="Z712" s="8">
        <v>96.333333333333329</v>
      </c>
      <c r="AA712" s="8">
        <v>75.92</v>
      </c>
      <c r="AB712" s="9">
        <v>65.459410121304643</v>
      </c>
      <c r="AC712" s="9">
        <v>26.425822928804976</v>
      </c>
      <c r="AD712" s="3">
        <v>31.647264302534516</v>
      </c>
      <c r="AE712" s="3">
        <v>41.926912768660507</v>
      </c>
    </row>
    <row r="713" spans="1:31" ht="13" x14ac:dyDescent="0.3">
      <c r="A713" s="13">
        <v>2017</v>
      </c>
      <c r="B713" s="13" t="s">
        <v>630</v>
      </c>
      <c r="C713" s="2" t="s">
        <v>117</v>
      </c>
      <c r="D713" s="2" t="str">
        <f t="shared" si="22"/>
        <v>M2</v>
      </c>
      <c r="E713" s="2" t="str">
        <f t="shared" si="23"/>
        <v>F06c_M2_08</v>
      </c>
      <c r="F713" s="21" t="s">
        <v>225</v>
      </c>
      <c r="G713" s="13">
        <v>2008</v>
      </c>
      <c r="H713" s="2" t="s">
        <v>669</v>
      </c>
      <c r="I713" s="32">
        <v>2.2599999999999998</v>
      </c>
      <c r="J713" s="32">
        <v>0.16</v>
      </c>
      <c r="K713" s="32">
        <v>1.02</v>
      </c>
      <c r="L713" s="32">
        <v>0.76</v>
      </c>
      <c r="M713" s="32">
        <v>0.23</v>
      </c>
      <c r="N713" s="32">
        <v>0.69599999999999995</v>
      </c>
      <c r="O713" s="32">
        <v>0.18099999999999999</v>
      </c>
      <c r="P713" s="33">
        <v>10.247999999999999</v>
      </c>
      <c r="Q713" s="33">
        <v>73.58</v>
      </c>
      <c r="R713" s="32">
        <v>5.85</v>
      </c>
      <c r="S713" s="34">
        <v>491.6</v>
      </c>
      <c r="T713" s="32">
        <v>21.8</v>
      </c>
      <c r="U713" s="4">
        <v>20.557001</v>
      </c>
      <c r="V713" s="8">
        <v>87.134361937097154</v>
      </c>
      <c r="W713" s="8">
        <v>96.786114545947626</v>
      </c>
      <c r="X713" s="8">
        <v>120</v>
      </c>
      <c r="Y713" s="8">
        <v>121.05263157894737</v>
      </c>
      <c r="Z713" s="8">
        <v>115.99999999999999</v>
      </c>
      <c r="AA713" s="8">
        <v>68.319999999999993</v>
      </c>
      <c r="AB713" s="9">
        <v>82.95674248523224</v>
      </c>
      <c r="AC713" s="9">
        <v>22.83796795692524</v>
      </c>
      <c r="AD713" s="3">
        <v>31.446457201936379</v>
      </c>
      <c r="AE713" s="3">
        <v>45.715574841138391</v>
      </c>
    </row>
    <row r="714" spans="1:31" ht="13" x14ac:dyDescent="0.3">
      <c r="A714" s="13">
        <v>2017</v>
      </c>
      <c r="B714" s="13" t="s">
        <v>630</v>
      </c>
      <c r="C714" s="2" t="s">
        <v>93</v>
      </c>
      <c r="D714" s="2" t="str">
        <f t="shared" si="22"/>
        <v>M2</v>
      </c>
      <c r="E714" s="2" t="str">
        <f t="shared" si="23"/>
        <v>C05a_M2_09</v>
      </c>
      <c r="F714" s="21" t="s">
        <v>492</v>
      </c>
      <c r="G714" s="13">
        <v>2009</v>
      </c>
      <c r="H714" s="2" t="s">
        <v>676</v>
      </c>
      <c r="I714" s="32">
        <v>2.37</v>
      </c>
      <c r="J714" s="32">
        <v>0.14199999999999999</v>
      </c>
      <c r="K714" s="32">
        <v>0.85</v>
      </c>
      <c r="L714" s="32">
        <v>0.67</v>
      </c>
      <c r="M714" s="32">
        <v>0.19</v>
      </c>
      <c r="N714" s="32">
        <v>0.56899999999999995</v>
      </c>
      <c r="O714" s="32">
        <v>0.19</v>
      </c>
      <c r="P714" s="33">
        <v>18.085999999999999</v>
      </c>
      <c r="Q714" s="33">
        <v>68.680000000000007</v>
      </c>
      <c r="R714" s="32">
        <v>5.86</v>
      </c>
      <c r="S714" s="34">
        <v>364.73</v>
      </c>
      <c r="T714" s="32">
        <v>14.67</v>
      </c>
      <c r="U714" s="4">
        <v>22.093001999999998</v>
      </c>
      <c r="V714" s="8">
        <v>90.425476895548059</v>
      </c>
      <c r="W714" s="8">
        <v>85.213678692359125</v>
      </c>
      <c r="X714" s="8">
        <v>100</v>
      </c>
      <c r="Y714" s="8">
        <v>100</v>
      </c>
      <c r="Z714" s="8">
        <v>94.833333333333329</v>
      </c>
      <c r="AA714" s="8">
        <v>120.57333333333334</v>
      </c>
      <c r="AB714" s="9">
        <v>70.823005518223624</v>
      </c>
      <c r="AC714" s="9">
        <v>22.09838630313277</v>
      </c>
      <c r="AD714" s="3">
        <v>30.695012553779389</v>
      </c>
      <c r="AE714" s="3">
        <v>47.206601143087859</v>
      </c>
    </row>
    <row r="715" spans="1:31" ht="13" x14ac:dyDescent="0.3">
      <c r="A715" s="13">
        <v>2017</v>
      </c>
      <c r="B715" s="13" t="s">
        <v>630</v>
      </c>
      <c r="C715" s="2" t="s">
        <v>120</v>
      </c>
      <c r="D715" s="2" t="str">
        <f t="shared" si="22"/>
        <v>M2</v>
      </c>
      <c r="E715" s="2" t="str">
        <f t="shared" si="23"/>
        <v>E05b_M2_09</v>
      </c>
      <c r="F715" s="21" t="s">
        <v>527</v>
      </c>
      <c r="G715" s="13">
        <v>2009</v>
      </c>
      <c r="H715" s="2" t="s">
        <v>708</v>
      </c>
      <c r="I715" s="32">
        <v>2.2799999999999998</v>
      </c>
      <c r="J715" s="32">
        <v>0.16</v>
      </c>
      <c r="K715" s="32">
        <v>0.98</v>
      </c>
      <c r="L715" s="32">
        <v>0.68</v>
      </c>
      <c r="M715" s="32">
        <v>0.18</v>
      </c>
      <c r="N715" s="32">
        <v>0.71599999999999997</v>
      </c>
      <c r="O715" s="32">
        <v>0.17699999999999999</v>
      </c>
      <c r="P715" s="33">
        <v>10.93</v>
      </c>
      <c r="Q715" s="33">
        <v>61.15</v>
      </c>
      <c r="R715" s="32">
        <v>4.95</v>
      </c>
      <c r="S715" s="34">
        <v>286.01</v>
      </c>
      <c r="T715" s="32">
        <v>17.829999999999998</v>
      </c>
      <c r="U715" s="4">
        <v>22.909148999999999</v>
      </c>
      <c r="V715" s="8">
        <v>86.991598026096852</v>
      </c>
      <c r="W715" s="8">
        <v>96.015412611108871</v>
      </c>
      <c r="X715" s="8">
        <v>115.29411764705881</v>
      </c>
      <c r="Y715" s="8">
        <v>94.73684210526315</v>
      </c>
      <c r="Z715" s="8">
        <v>119.33333333333334</v>
      </c>
      <c r="AA715" s="8">
        <v>72.866666666666674</v>
      </c>
      <c r="AB715" s="9">
        <v>73.823092469379773</v>
      </c>
      <c r="AC715" s="9">
        <v>20.084525892844386</v>
      </c>
      <c r="AD715" s="3">
        <v>33.951352863362921</v>
      </c>
      <c r="AE715" s="3">
        <v>45.964121243792697</v>
      </c>
    </row>
    <row r="716" spans="1:31" ht="13" x14ac:dyDescent="0.3">
      <c r="A716" s="13">
        <v>2017</v>
      </c>
      <c r="B716" s="13" t="s">
        <v>630</v>
      </c>
      <c r="C716" s="2" t="s">
        <v>122</v>
      </c>
      <c r="D716" s="2" t="str">
        <f t="shared" si="22"/>
        <v>M1</v>
      </c>
      <c r="E716" s="2" t="str">
        <f t="shared" si="23"/>
        <v>C06b_M1_09</v>
      </c>
      <c r="F716" s="21" t="s">
        <v>581</v>
      </c>
      <c r="G716" s="13">
        <v>2009</v>
      </c>
      <c r="H716" s="2" t="s">
        <v>681</v>
      </c>
      <c r="I716" s="32">
        <v>2.2799999999999998</v>
      </c>
      <c r="J716" s="32">
        <v>0.156</v>
      </c>
      <c r="K716" s="32">
        <v>0.8</v>
      </c>
      <c r="L716" s="32">
        <v>0.59</v>
      </c>
      <c r="M716" s="32">
        <v>0.16</v>
      </c>
      <c r="N716" s="32">
        <v>0.55200000000000005</v>
      </c>
      <c r="O716" s="32">
        <v>0.20200000000000001</v>
      </c>
      <c r="P716" s="33">
        <v>10.106</v>
      </c>
      <c r="Q716" s="33">
        <v>55.89</v>
      </c>
      <c r="R716" s="32">
        <v>4.82</v>
      </c>
      <c r="S716" s="34">
        <v>302.58999999999997</v>
      </c>
      <c r="T716" s="32">
        <v>14.43</v>
      </c>
      <c r="U716" s="4">
        <v>23.040713</v>
      </c>
      <c r="V716" s="8">
        <v>86.991598026096852</v>
      </c>
      <c r="W716" s="8">
        <v>93.615027295831155</v>
      </c>
      <c r="X716" s="8">
        <v>94.117647058823536</v>
      </c>
      <c r="Y716" s="8">
        <v>84.210526315789465</v>
      </c>
      <c r="Z716" s="8">
        <v>92.000000000000014</v>
      </c>
      <c r="AA716" s="8">
        <v>67.373333333333335</v>
      </c>
      <c r="AB716" s="9">
        <v>63.081047484657965</v>
      </c>
      <c r="AC716" s="9">
        <v>20.893076747221652</v>
      </c>
      <c r="AD716" s="3">
        <v>32.435032188142053</v>
      </c>
      <c r="AE716" s="3">
        <v>46.671891064636299</v>
      </c>
    </row>
    <row r="717" spans="1:31" ht="13" x14ac:dyDescent="0.3">
      <c r="A717" s="13">
        <v>2017</v>
      </c>
      <c r="B717" s="13" t="s">
        <v>630</v>
      </c>
      <c r="C717" s="2" t="s">
        <v>123</v>
      </c>
      <c r="D717" s="2" t="str">
        <f t="shared" si="22"/>
        <v>M2</v>
      </c>
      <c r="E717" s="2" t="str">
        <f t="shared" si="23"/>
        <v>C06b_M2_09</v>
      </c>
      <c r="F717" s="21" t="s">
        <v>581</v>
      </c>
      <c r="G717" s="13">
        <v>2009</v>
      </c>
      <c r="H717" s="2" t="s">
        <v>681</v>
      </c>
      <c r="I717" s="32">
        <v>2.1800000000000002</v>
      </c>
      <c r="J717" s="32">
        <v>0.153</v>
      </c>
      <c r="K717" s="32">
        <v>0.9</v>
      </c>
      <c r="L717" s="32">
        <v>0.71</v>
      </c>
      <c r="M717" s="32">
        <v>0.19</v>
      </c>
      <c r="N717" s="32">
        <v>0.57299999999999995</v>
      </c>
      <c r="O717" s="32">
        <v>0.18</v>
      </c>
      <c r="P717" s="33">
        <v>9.6679999999999993</v>
      </c>
      <c r="Q717" s="33">
        <v>53.79</v>
      </c>
      <c r="R717" s="32">
        <v>5.33</v>
      </c>
      <c r="S717" s="34">
        <v>325.16000000000003</v>
      </c>
      <c r="T717" s="32">
        <v>17.510000000000002</v>
      </c>
      <c r="U717" s="4">
        <v>23.040713</v>
      </c>
      <c r="V717" s="8">
        <v>83.176177060039976</v>
      </c>
      <c r="W717" s="8">
        <v>91.814738309372871</v>
      </c>
      <c r="X717" s="8">
        <v>105.88235294117648</v>
      </c>
      <c r="Y717" s="8">
        <v>100</v>
      </c>
      <c r="Z717" s="8">
        <v>95.5</v>
      </c>
      <c r="AA717" s="8">
        <v>64.453333333333333</v>
      </c>
      <c r="AB717" s="9">
        <v>74.097785880772207</v>
      </c>
      <c r="AC717" s="9">
        <v>21.12173955654907</v>
      </c>
      <c r="AD717" s="3">
        <v>31.064224847873895</v>
      </c>
      <c r="AE717" s="3">
        <v>47.814035595577018</v>
      </c>
    </row>
    <row r="718" spans="1:31" ht="13" x14ac:dyDescent="0.3">
      <c r="A718" s="13">
        <v>2017</v>
      </c>
      <c r="B718" s="13" t="s">
        <v>630</v>
      </c>
      <c r="C718" s="2" t="s">
        <v>124</v>
      </c>
      <c r="D718" s="2" t="str">
        <f t="shared" si="22"/>
        <v>M1</v>
      </c>
      <c r="E718" s="2" t="str">
        <f t="shared" si="23"/>
        <v>B07b_M1_09</v>
      </c>
      <c r="F718" s="21" t="s">
        <v>221</v>
      </c>
      <c r="G718" s="13">
        <v>2009</v>
      </c>
      <c r="H718" s="2" t="s">
        <v>706</v>
      </c>
      <c r="I718" s="32">
        <v>2.39</v>
      </c>
      <c r="J718" s="32">
        <v>0.16700000000000001</v>
      </c>
      <c r="K718" s="32">
        <v>0.9</v>
      </c>
      <c r="L718" s="32">
        <v>0.92</v>
      </c>
      <c r="M718" s="32">
        <v>0.21</v>
      </c>
      <c r="N718" s="32">
        <v>0.72099999999999997</v>
      </c>
      <c r="O718" s="32">
        <v>0.19900000000000001</v>
      </c>
      <c r="P718" s="33">
        <v>10.47</v>
      </c>
      <c r="Q718" s="33">
        <v>51.94</v>
      </c>
      <c r="R718" s="32">
        <v>5.17</v>
      </c>
      <c r="S718" s="34">
        <v>346.27</v>
      </c>
      <c r="T718" s="32">
        <v>18.25</v>
      </c>
      <c r="U718" s="4">
        <v>24.394983</v>
      </c>
      <c r="V718" s="8">
        <v>91.188561088759428</v>
      </c>
      <c r="W718" s="8">
        <v>100.21608691284489</v>
      </c>
      <c r="X718" s="8">
        <v>105.88235294117648</v>
      </c>
      <c r="Y718" s="8">
        <v>110.52631578947367</v>
      </c>
      <c r="Z718" s="8">
        <v>120.16666666666667</v>
      </c>
      <c r="AA718" s="8">
        <v>69.800000000000011</v>
      </c>
      <c r="AB718" s="9">
        <v>86.224274254929981</v>
      </c>
      <c r="AC718" s="9">
        <v>20.061853762610433</v>
      </c>
      <c r="AD718" s="3">
        <v>26.695385971292367</v>
      </c>
      <c r="AE718" s="3">
        <v>53.2427602660972</v>
      </c>
    </row>
    <row r="719" spans="1:31" ht="13" x14ac:dyDescent="0.3">
      <c r="A719" s="13">
        <v>2017</v>
      </c>
      <c r="B719" s="13" t="s">
        <v>630</v>
      </c>
      <c r="C719" s="2" t="s">
        <v>125</v>
      </c>
      <c r="D719" s="2" t="str">
        <f t="shared" si="22"/>
        <v>M2</v>
      </c>
      <c r="E719" s="2" t="str">
        <f t="shared" si="23"/>
        <v>B07b_M2_09</v>
      </c>
      <c r="F719" s="21" t="s">
        <v>221</v>
      </c>
      <c r="G719" s="13">
        <v>2009</v>
      </c>
      <c r="H719" s="2" t="s">
        <v>706</v>
      </c>
      <c r="I719" s="32">
        <v>2.38</v>
      </c>
      <c r="J719" s="32">
        <v>0.161</v>
      </c>
      <c r="K719" s="32">
        <v>0.83</v>
      </c>
      <c r="L719" s="32">
        <v>0.68</v>
      </c>
      <c r="M719" s="32">
        <v>0.17</v>
      </c>
      <c r="N719" s="32">
        <v>0.63200000000000001</v>
      </c>
      <c r="O719" s="32">
        <v>0.19</v>
      </c>
      <c r="P719" s="33">
        <v>11.558999999999999</v>
      </c>
      <c r="Q719" s="33">
        <v>68.5</v>
      </c>
      <c r="R719" s="32">
        <v>4.79</v>
      </c>
      <c r="S719" s="34">
        <v>367.81</v>
      </c>
      <c r="T719" s="32">
        <v>15.46</v>
      </c>
      <c r="U719" s="4">
        <v>24.394983</v>
      </c>
      <c r="V719" s="8">
        <v>90.807018992153729</v>
      </c>
      <c r="W719" s="8">
        <v>96.615508939928304</v>
      </c>
      <c r="X719" s="8">
        <v>97.647058823529406</v>
      </c>
      <c r="Y719" s="8">
        <v>89.473684210526315</v>
      </c>
      <c r="Z719" s="8">
        <v>105.33333333333334</v>
      </c>
      <c r="AA719" s="8">
        <v>77.06</v>
      </c>
      <c r="AB719" s="9">
        <v>69.163052104834847</v>
      </c>
      <c r="AC719" s="9">
        <v>20.246785627230988</v>
      </c>
      <c r="AD719" s="3">
        <v>30.692141016564591</v>
      </c>
      <c r="AE719" s="3">
        <v>49.061073356204432</v>
      </c>
    </row>
    <row r="720" spans="1:31" ht="13" x14ac:dyDescent="0.3">
      <c r="A720" s="13">
        <v>2017</v>
      </c>
      <c r="B720" s="13" t="s">
        <v>630</v>
      </c>
      <c r="C720" s="2" t="s">
        <v>126</v>
      </c>
      <c r="D720" s="2" t="str">
        <f t="shared" si="22"/>
        <v>M1</v>
      </c>
      <c r="E720" s="2" t="str">
        <f t="shared" si="23"/>
        <v>B07c_M1_09</v>
      </c>
      <c r="F720" s="21" t="s">
        <v>222</v>
      </c>
      <c r="G720" s="13">
        <v>2009</v>
      </c>
      <c r="H720" s="2" t="s">
        <v>677</v>
      </c>
      <c r="I720" s="32">
        <v>2.4500000000000002</v>
      </c>
      <c r="J720" s="32">
        <v>0.16500000000000001</v>
      </c>
      <c r="K720" s="32">
        <v>0.8</v>
      </c>
      <c r="L720" s="32">
        <v>0.73</v>
      </c>
      <c r="M720" s="32">
        <v>0.18</v>
      </c>
      <c r="N720" s="32">
        <v>0.56699999999999995</v>
      </c>
      <c r="O720" s="32">
        <v>0.21099999999999999</v>
      </c>
      <c r="P720" s="33">
        <v>12.698</v>
      </c>
      <c r="Q720" s="33">
        <v>57.79</v>
      </c>
      <c r="R720" s="32">
        <v>5.62</v>
      </c>
      <c r="S720" s="34">
        <v>349.76</v>
      </c>
      <c r="T720" s="32">
        <v>14.65</v>
      </c>
      <c r="U720" s="4">
        <v>22.962211</v>
      </c>
      <c r="V720" s="8">
        <v>93.477813668393551</v>
      </c>
      <c r="W720" s="8">
        <v>99.015894255206035</v>
      </c>
      <c r="X720" s="8">
        <v>94.117647058823536</v>
      </c>
      <c r="Y720" s="8">
        <v>94.73684210526315</v>
      </c>
      <c r="Z720" s="8">
        <v>94.5</v>
      </c>
      <c r="AA720" s="8">
        <v>84.653333333333336</v>
      </c>
      <c r="AB720" s="9">
        <v>71.714521886759869</v>
      </c>
      <c r="AC720" s="9">
        <v>20.675056783232129</v>
      </c>
      <c r="AD720" s="3">
        <v>28.530285802607342</v>
      </c>
      <c r="AE720" s="3">
        <v>50.794657414160518</v>
      </c>
    </row>
    <row r="721" spans="1:31" ht="13" x14ac:dyDescent="0.3">
      <c r="A721" s="13">
        <v>2017</v>
      </c>
      <c r="B721" s="13" t="s">
        <v>630</v>
      </c>
      <c r="C721" s="2" t="s">
        <v>127</v>
      </c>
      <c r="D721" s="2" t="str">
        <f t="shared" si="22"/>
        <v>M2</v>
      </c>
      <c r="E721" s="2" t="str">
        <f t="shared" si="23"/>
        <v>B07c_M2_09</v>
      </c>
      <c r="F721" s="21" t="s">
        <v>222</v>
      </c>
      <c r="G721" s="13">
        <v>2009</v>
      </c>
      <c r="H721" s="2" t="s">
        <v>677</v>
      </c>
      <c r="I721" s="32">
        <v>2.3199999999999998</v>
      </c>
      <c r="J721" s="32">
        <v>0.159</v>
      </c>
      <c r="K721" s="32">
        <v>0.86</v>
      </c>
      <c r="L721" s="32">
        <v>0.55000000000000004</v>
      </c>
      <c r="M721" s="32">
        <v>0.2</v>
      </c>
      <c r="N721" s="32">
        <v>0.54900000000000004</v>
      </c>
      <c r="O721" s="32">
        <v>0.20100000000000001</v>
      </c>
      <c r="P721" s="33">
        <v>13.161</v>
      </c>
      <c r="Q721" s="33">
        <v>62.93</v>
      </c>
      <c r="R721" s="32">
        <v>5.52</v>
      </c>
      <c r="S721" s="34">
        <v>326.02999999999997</v>
      </c>
      <c r="T721" s="32">
        <v>13.26</v>
      </c>
      <c r="U721" s="4">
        <v>22.962211</v>
      </c>
      <c r="V721" s="8">
        <v>88.517766412519592</v>
      </c>
      <c r="W721" s="8">
        <v>95.415316282289453</v>
      </c>
      <c r="X721" s="8">
        <v>101.17647058823529</v>
      </c>
      <c r="Y721" s="8">
        <v>105.26315789473684</v>
      </c>
      <c r="Z721" s="8">
        <v>91.500000000000014</v>
      </c>
      <c r="AA721" s="8">
        <v>87.74</v>
      </c>
      <c r="AB721" s="9">
        <v>65.9144592708262</v>
      </c>
      <c r="AC721" s="9">
        <v>24.993703600315758</v>
      </c>
      <c r="AD721" s="3">
        <v>33.368831594467601</v>
      </c>
      <c r="AE721" s="3">
        <v>41.637464805216659</v>
      </c>
    </row>
    <row r="722" spans="1:31" ht="13" x14ac:dyDescent="0.3">
      <c r="A722" s="13">
        <v>2017</v>
      </c>
      <c r="B722" s="13" t="s">
        <v>630</v>
      </c>
      <c r="C722" s="2" t="s">
        <v>128</v>
      </c>
      <c r="D722" s="2" t="str">
        <f t="shared" si="22"/>
        <v>M1</v>
      </c>
      <c r="E722" s="2" t="str">
        <f t="shared" si="23"/>
        <v>C07a_M1_09</v>
      </c>
      <c r="F722" s="21" t="s">
        <v>224</v>
      </c>
      <c r="G722" s="13">
        <v>2009</v>
      </c>
      <c r="H722" s="2" t="s">
        <v>679</v>
      </c>
      <c r="I722" s="32">
        <v>2.33</v>
      </c>
      <c r="J722" s="32">
        <v>0.16300000000000001</v>
      </c>
      <c r="K722" s="32">
        <v>0.8</v>
      </c>
      <c r="L722" s="32">
        <v>0.74</v>
      </c>
      <c r="M722" s="32">
        <v>0.2</v>
      </c>
      <c r="N722" s="32">
        <v>0.60299999999999998</v>
      </c>
      <c r="O722" s="32">
        <v>0.187</v>
      </c>
      <c r="P722" s="33">
        <v>10.654999999999999</v>
      </c>
      <c r="Q722" s="33">
        <v>62.59</v>
      </c>
      <c r="R722" s="32">
        <v>5.41</v>
      </c>
      <c r="S722" s="34">
        <v>326.12</v>
      </c>
      <c r="T722" s="32">
        <v>20.89</v>
      </c>
      <c r="U722" s="4">
        <v>23.009907999999999</v>
      </c>
      <c r="V722" s="8">
        <v>88.899308509125291</v>
      </c>
      <c r="W722" s="8">
        <v>97.81570159756717</v>
      </c>
      <c r="X722" s="8">
        <v>94.117647058823536</v>
      </c>
      <c r="Y722" s="8">
        <v>105.26315789473684</v>
      </c>
      <c r="Z722" s="8">
        <v>100.50000000000001</v>
      </c>
      <c r="AA722" s="8">
        <v>71.033333333333331</v>
      </c>
      <c r="AB722" s="9">
        <v>73.860970340757959</v>
      </c>
      <c r="AC722" s="9">
        <v>22.304695570469935</v>
      </c>
      <c r="AD722" s="3">
        <v>27.701176902864965</v>
      </c>
      <c r="AE722" s="3">
        <v>49.994127526665103</v>
      </c>
    </row>
    <row r="723" spans="1:31" ht="13" x14ac:dyDescent="0.3">
      <c r="A723" s="13">
        <v>2017</v>
      </c>
      <c r="B723" s="13" t="s">
        <v>630</v>
      </c>
      <c r="C723" s="2" t="s">
        <v>129</v>
      </c>
      <c r="D723" s="2" t="str">
        <f t="shared" si="22"/>
        <v>M2</v>
      </c>
      <c r="E723" s="2" t="str">
        <f t="shared" si="23"/>
        <v>C07a_M2_09</v>
      </c>
      <c r="F723" s="21" t="s">
        <v>224</v>
      </c>
      <c r="G723" s="13">
        <v>2009</v>
      </c>
      <c r="H723" s="2" t="s">
        <v>679</v>
      </c>
      <c r="I723" s="32">
        <v>2.35</v>
      </c>
      <c r="J723" s="32">
        <v>0.16200000000000001</v>
      </c>
      <c r="K723" s="32">
        <v>0.88</v>
      </c>
      <c r="L723" s="32">
        <v>0.71</v>
      </c>
      <c r="M723" s="32">
        <v>0.2</v>
      </c>
      <c r="N723" s="32">
        <v>0.61299999999999999</v>
      </c>
      <c r="O723" s="32">
        <v>0.19</v>
      </c>
      <c r="P723" s="33">
        <v>9.8759999999999994</v>
      </c>
      <c r="Q723" s="33">
        <v>57.87</v>
      </c>
      <c r="R723" s="32">
        <v>5.26</v>
      </c>
      <c r="S723" s="34">
        <v>404.48</v>
      </c>
      <c r="T723" s="32">
        <v>17.63</v>
      </c>
      <c r="U723" s="4">
        <v>23.009907999999999</v>
      </c>
      <c r="V723" s="8">
        <v>89.662392702336675</v>
      </c>
      <c r="W723" s="8">
        <v>97.215605268747737</v>
      </c>
      <c r="X723" s="8">
        <v>103.5294117647059</v>
      </c>
      <c r="Y723" s="8">
        <v>105.26315789473684</v>
      </c>
      <c r="Z723" s="8">
        <v>102.16666666666667</v>
      </c>
      <c r="AA723" s="8">
        <v>65.84</v>
      </c>
      <c r="AB723" s="9">
        <v>74.410000158360603</v>
      </c>
      <c r="AC723" s="9">
        <v>22.140121683698322</v>
      </c>
      <c r="AD723" s="3">
        <v>30.246463934947048</v>
      </c>
      <c r="AE723" s="3">
        <v>47.613414381354623</v>
      </c>
    </row>
    <row r="724" spans="1:31" ht="13" x14ac:dyDescent="0.3">
      <c r="A724" s="13">
        <v>2017</v>
      </c>
      <c r="B724" s="13" t="s">
        <v>630</v>
      </c>
      <c r="C724" s="2" t="s">
        <v>130</v>
      </c>
      <c r="D724" s="2" t="str">
        <f t="shared" si="22"/>
        <v>M1</v>
      </c>
      <c r="E724" s="2" t="str">
        <f t="shared" si="23"/>
        <v>C07b_M1_09</v>
      </c>
      <c r="F724" s="21" t="s">
        <v>582</v>
      </c>
      <c r="G724" s="13">
        <v>2009</v>
      </c>
      <c r="H724" s="2" t="s">
        <v>682</v>
      </c>
      <c r="I724" s="32">
        <v>2.36</v>
      </c>
      <c r="J724" s="32">
        <v>0.16700000000000001</v>
      </c>
      <c r="K724" s="32">
        <v>0.87</v>
      </c>
      <c r="L724" s="32">
        <v>0.76</v>
      </c>
      <c r="M724" s="32">
        <v>0.21</v>
      </c>
      <c r="N724" s="32">
        <v>0.63900000000000001</v>
      </c>
      <c r="O724" s="32">
        <v>0.193</v>
      </c>
      <c r="P724" s="33">
        <v>9.4269999999999996</v>
      </c>
      <c r="Q724" s="33">
        <v>55.38</v>
      </c>
      <c r="R724" s="32">
        <v>5.8</v>
      </c>
      <c r="S724" s="34">
        <v>358.01</v>
      </c>
      <c r="T724" s="32">
        <v>17.309999999999999</v>
      </c>
      <c r="U724" s="4">
        <v>24.794222999999999</v>
      </c>
      <c r="V724" s="8">
        <v>90.043934798942345</v>
      </c>
      <c r="W724" s="8">
        <v>100.21608691284489</v>
      </c>
      <c r="X724" s="8">
        <v>102.35294117647058</v>
      </c>
      <c r="Y724" s="8">
        <v>110.52631578947367</v>
      </c>
      <c r="Z724" s="8">
        <v>106.50000000000001</v>
      </c>
      <c r="AA724" s="8">
        <v>62.846666666666664</v>
      </c>
      <c r="AB724" s="9">
        <v>77.472978891692264</v>
      </c>
      <c r="AC724" s="9">
        <v>22.328027212015673</v>
      </c>
      <c r="AD724" s="3">
        <v>28.720516113490095</v>
      </c>
      <c r="AE724" s="3">
        <v>48.951456674494217</v>
      </c>
    </row>
    <row r="725" spans="1:31" ht="13" x14ac:dyDescent="0.3">
      <c r="A725" s="13">
        <v>2017</v>
      </c>
      <c r="B725" s="13" t="s">
        <v>630</v>
      </c>
      <c r="C725" s="2" t="s">
        <v>131</v>
      </c>
      <c r="D725" s="2" t="str">
        <f t="shared" si="22"/>
        <v>M2</v>
      </c>
      <c r="E725" s="2" t="str">
        <f t="shared" si="23"/>
        <v>C07b_M2_09</v>
      </c>
      <c r="F725" s="21" t="s">
        <v>582</v>
      </c>
      <c r="G725" s="13">
        <v>2009</v>
      </c>
      <c r="H725" s="2" t="s">
        <v>682</v>
      </c>
      <c r="I725" s="32">
        <v>2.37</v>
      </c>
      <c r="J725" s="32">
        <v>0.16400000000000001</v>
      </c>
      <c r="K725" s="32">
        <v>0.87</v>
      </c>
      <c r="L725" s="32">
        <v>0.71</v>
      </c>
      <c r="M725" s="32">
        <v>0.25</v>
      </c>
      <c r="N725" s="32">
        <v>0.64500000000000002</v>
      </c>
      <c r="O725" s="32">
        <v>0.182</v>
      </c>
      <c r="P725" s="33">
        <v>12.222</v>
      </c>
      <c r="Q725" s="33">
        <v>56.33</v>
      </c>
      <c r="R725" s="32">
        <v>6.19</v>
      </c>
      <c r="S725" s="34">
        <v>360.18</v>
      </c>
      <c r="T725" s="32">
        <v>17.63</v>
      </c>
      <c r="U725" s="4">
        <v>24.794222999999999</v>
      </c>
      <c r="V725" s="8">
        <v>90.425476895548059</v>
      </c>
      <c r="W725" s="8">
        <v>98.415797926386603</v>
      </c>
      <c r="X725" s="8">
        <v>102.35294117647058</v>
      </c>
      <c r="Y725" s="8">
        <v>131.57894736842107</v>
      </c>
      <c r="Z725" s="8">
        <v>107.50000000000001</v>
      </c>
      <c r="AA725" s="8">
        <v>81.47999999999999</v>
      </c>
      <c r="AB725" s="9">
        <v>78.272861827632568</v>
      </c>
      <c r="AC725" s="9">
        <v>26.309349427168243</v>
      </c>
      <c r="AD725" s="3">
        <v>28.427016550369878</v>
      </c>
      <c r="AE725" s="3">
        <v>45.263634022461872</v>
      </c>
    </row>
    <row r="726" spans="1:31" ht="13" x14ac:dyDescent="0.3">
      <c r="A726" s="13">
        <v>2017</v>
      </c>
      <c r="B726" s="13" t="s">
        <v>630</v>
      </c>
      <c r="C726" s="2" t="s">
        <v>132</v>
      </c>
      <c r="D726" s="2" t="str">
        <f t="shared" si="22"/>
        <v>M1</v>
      </c>
      <c r="E726" s="2" t="str">
        <f t="shared" si="23"/>
        <v>C07c_M1_09</v>
      </c>
      <c r="F726" s="21" t="s">
        <v>583</v>
      </c>
      <c r="G726" s="13">
        <v>2009</v>
      </c>
      <c r="H726" s="2" t="s">
        <v>714</v>
      </c>
      <c r="I726" s="32">
        <v>2.37</v>
      </c>
      <c r="J726" s="32">
        <v>0.16</v>
      </c>
      <c r="K726" s="32">
        <v>0.81</v>
      </c>
      <c r="L726" s="32">
        <v>0.67</v>
      </c>
      <c r="M726" s="32">
        <v>0.22</v>
      </c>
      <c r="N726" s="32">
        <v>0.63400000000000001</v>
      </c>
      <c r="O726" s="32">
        <v>0.17100000000000001</v>
      </c>
      <c r="P726" s="33">
        <v>10.84</v>
      </c>
      <c r="Q726" s="33">
        <v>59.25</v>
      </c>
      <c r="R726" s="32">
        <v>6.14</v>
      </c>
      <c r="S726" s="34">
        <v>582.02</v>
      </c>
      <c r="T726" s="32">
        <v>18.41</v>
      </c>
      <c r="U726" s="4">
        <v>22.478556000000001</v>
      </c>
      <c r="V726" s="8">
        <v>90.425476895548059</v>
      </c>
      <c r="W726" s="8">
        <v>96.015412611108871</v>
      </c>
      <c r="X726" s="8">
        <v>95.294117647058826</v>
      </c>
      <c r="Y726" s="8">
        <v>115.78947368421053</v>
      </c>
      <c r="Z726" s="8">
        <v>105.66666666666666</v>
      </c>
      <c r="AA726" s="8">
        <v>72.266666666666666</v>
      </c>
      <c r="AB726" s="9">
        <v>72.271157302395494</v>
      </c>
      <c r="AC726" s="9">
        <v>25.07488701483766</v>
      </c>
      <c r="AD726" s="3">
        <v>28.664426176668762</v>
      </c>
      <c r="AE726" s="3">
        <v>46.260686808493602</v>
      </c>
    </row>
    <row r="727" spans="1:31" ht="13" x14ac:dyDescent="0.3">
      <c r="A727" s="13">
        <v>2017</v>
      </c>
      <c r="B727" s="13" t="s">
        <v>630</v>
      </c>
      <c r="C727" s="2" t="s">
        <v>133</v>
      </c>
      <c r="D727" s="2" t="str">
        <f t="shared" si="22"/>
        <v>M2</v>
      </c>
      <c r="E727" s="2" t="str">
        <f t="shared" si="23"/>
        <v>C07c_M2_09</v>
      </c>
      <c r="F727" s="21" t="s">
        <v>583</v>
      </c>
      <c r="G727" s="13">
        <v>2009</v>
      </c>
      <c r="H727" s="2" t="s">
        <v>714</v>
      </c>
      <c r="I727" s="32">
        <v>2.48</v>
      </c>
      <c r="J727" s="32">
        <v>0.159</v>
      </c>
      <c r="K727" s="32">
        <v>0.76</v>
      </c>
      <c r="L727" s="32">
        <v>0.53</v>
      </c>
      <c r="M727" s="32">
        <v>0.24</v>
      </c>
      <c r="N727" s="32">
        <v>0.58899999999999997</v>
      </c>
      <c r="O727" s="32">
        <v>0.20599999999999999</v>
      </c>
      <c r="P727" s="33">
        <v>13.167999999999999</v>
      </c>
      <c r="Q727" s="33">
        <v>66.28</v>
      </c>
      <c r="R727" s="32">
        <v>6.03</v>
      </c>
      <c r="S727" s="34">
        <v>359.62</v>
      </c>
      <c r="T727" s="32">
        <v>15.26</v>
      </c>
      <c r="U727" s="4">
        <v>22.478556000000001</v>
      </c>
      <c r="V727" s="8">
        <v>94.62243995821062</v>
      </c>
      <c r="W727" s="8">
        <v>95.415316282289453</v>
      </c>
      <c r="X727" s="8">
        <v>89.411764705882362</v>
      </c>
      <c r="Y727" s="8">
        <v>126.31578947368421</v>
      </c>
      <c r="Z727" s="8">
        <v>98.166666666666671</v>
      </c>
      <c r="AA727" s="8">
        <v>87.786666666666662</v>
      </c>
      <c r="AB727" s="9">
        <v>65.653803437757233</v>
      </c>
      <c r="AC727" s="9">
        <v>30.111518999236086</v>
      </c>
      <c r="AD727" s="3">
        <v>29.605809771371678</v>
      </c>
      <c r="AE727" s="3">
        <v>40.282671229392228</v>
      </c>
    </row>
    <row r="728" spans="1:31" ht="13" x14ac:dyDescent="0.3">
      <c r="A728" s="13">
        <v>2017</v>
      </c>
      <c r="B728" s="13" t="s">
        <v>630</v>
      </c>
      <c r="C728" s="2" t="s">
        <v>134</v>
      </c>
      <c r="D728" s="2" t="str">
        <f t="shared" si="22"/>
        <v>M2</v>
      </c>
      <c r="E728" s="2" t="str">
        <f t="shared" si="23"/>
        <v>D07a_M2_09</v>
      </c>
      <c r="F728" s="21" t="s">
        <v>584</v>
      </c>
      <c r="G728" s="13">
        <v>2009</v>
      </c>
      <c r="H728" s="2" t="s">
        <v>713</v>
      </c>
      <c r="I728" s="32">
        <v>2.54</v>
      </c>
      <c r="J728" s="32">
        <v>0.16300000000000001</v>
      </c>
      <c r="K728" s="32">
        <v>0.73</v>
      </c>
      <c r="L728" s="32">
        <v>0.57999999999999996</v>
      </c>
      <c r="M728" s="32">
        <v>0.22</v>
      </c>
      <c r="N728" s="32">
        <v>0.60699999999999998</v>
      </c>
      <c r="O728" s="32">
        <v>0.22600000000000001</v>
      </c>
      <c r="P728" s="33">
        <v>12.962</v>
      </c>
      <c r="Q728" s="33">
        <v>62.84</v>
      </c>
      <c r="R728" s="32">
        <v>6.31</v>
      </c>
      <c r="S728" s="34">
        <v>333.24</v>
      </c>
      <c r="T728" s="32">
        <v>14.11</v>
      </c>
      <c r="U728" s="4">
        <v>20.095970999999999</v>
      </c>
      <c r="V728" s="8">
        <v>96.911692537844743</v>
      </c>
      <c r="W728" s="8">
        <v>97.81570159756717</v>
      </c>
      <c r="X728" s="8">
        <v>85.882352941176464</v>
      </c>
      <c r="Y728" s="8">
        <v>115.78947368421053</v>
      </c>
      <c r="Z728" s="8">
        <v>101.16666666666667</v>
      </c>
      <c r="AA728" s="8">
        <v>86.413333333333327</v>
      </c>
      <c r="AB728" s="9">
        <v>65.734103532697048</v>
      </c>
      <c r="AC728" s="9">
        <v>27.568507158353771</v>
      </c>
      <c r="AD728" s="3">
        <v>28.402420848496028</v>
      </c>
      <c r="AE728" s="3">
        <v>44.029071993150197</v>
      </c>
    </row>
    <row r="729" spans="1:31" ht="13" x14ac:dyDescent="0.3">
      <c r="A729" s="13">
        <v>2017</v>
      </c>
      <c r="B729" s="13" t="s">
        <v>630</v>
      </c>
      <c r="C729" s="2" t="s">
        <v>135</v>
      </c>
      <c r="D729" s="2" t="str">
        <f t="shared" si="22"/>
        <v>M2</v>
      </c>
      <c r="E729" s="2" t="str">
        <f t="shared" si="23"/>
        <v>D07b_M2_09</v>
      </c>
      <c r="F729" s="21" t="s">
        <v>585</v>
      </c>
      <c r="G729" s="13">
        <v>2009</v>
      </c>
      <c r="H729" s="2" t="s">
        <v>707</v>
      </c>
      <c r="I729" s="32">
        <v>2.4700000000000002</v>
      </c>
      <c r="J729" s="32">
        <v>0.16600000000000001</v>
      </c>
      <c r="K729" s="32">
        <v>0.92</v>
      </c>
      <c r="L729" s="32">
        <v>0.65</v>
      </c>
      <c r="M729" s="32">
        <v>0.2</v>
      </c>
      <c r="N729" s="32">
        <v>0.61299999999999999</v>
      </c>
      <c r="O729" s="32">
        <v>0.187</v>
      </c>
      <c r="P729" s="33">
        <v>10.199</v>
      </c>
      <c r="Q729" s="33">
        <v>55.89</v>
      </c>
      <c r="R729" s="32">
        <v>6.98</v>
      </c>
      <c r="S729" s="34">
        <v>265.8</v>
      </c>
      <c r="T729" s="32">
        <v>14.8</v>
      </c>
      <c r="U729" s="4">
        <v>22.206683999999999</v>
      </c>
      <c r="V729" s="8">
        <v>94.240897861604935</v>
      </c>
      <c r="W729" s="8">
        <v>99.615990584025454</v>
      </c>
      <c r="X729" s="8">
        <v>108.23529411764707</v>
      </c>
      <c r="Y729" s="8">
        <v>105.26315789473684</v>
      </c>
      <c r="Z729" s="8">
        <v>102.16666666666667</v>
      </c>
      <c r="AA729" s="8">
        <v>67.993333333333325</v>
      </c>
      <c r="AB729" s="9">
        <v>72.439006085125996</v>
      </c>
      <c r="AC729" s="9">
        <v>22.742532608110807</v>
      </c>
      <c r="AD729" s="3">
        <v>32.481687748525317</v>
      </c>
      <c r="AE729" s="3">
        <v>44.775779643363876</v>
      </c>
    </row>
    <row r="730" spans="1:31" ht="13" x14ac:dyDescent="0.3">
      <c r="A730" s="13">
        <v>2017</v>
      </c>
      <c r="B730" s="13" t="s">
        <v>630</v>
      </c>
      <c r="C730" s="2" t="s">
        <v>136</v>
      </c>
      <c r="D730" s="2" t="str">
        <f t="shared" si="22"/>
        <v>M2</v>
      </c>
      <c r="E730" s="2" t="str">
        <f t="shared" si="23"/>
        <v>D07c_M2_09</v>
      </c>
      <c r="F730" s="21" t="s">
        <v>586</v>
      </c>
      <c r="G730" s="13">
        <v>2009</v>
      </c>
      <c r="H730" s="2" t="s">
        <v>715</v>
      </c>
      <c r="I730" s="32">
        <v>2.2799999999999998</v>
      </c>
      <c r="J730" s="32">
        <v>0.155</v>
      </c>
      <c r="K730" s="32">
        <v>0.79</v>
      </c>
      <c r="L730" s="32">
        <v>0.54</v>
      </c>
      <c r="M730" s="32">
        <v>0.17</v>
      </c>
      <c r="N730" s="32">
        <v>0.49199999999999999</v>
      </c>
      <c r="O730" s="32">
        <v>0.20200000000000001</v>
      </c>
      <c r="P730" s="33">
        <v>9.9600000000000009</v>
      </c>
      <c r="Q730" s="33">
        <v>76.44</v>
      </c>
      <c r="R730" s="32">
        <v>5.61</v>
      </c>
      <c r="S730" s="34">
        <v>272.23</v>
      </c>
      <c r="T730" s="32">
        <v>15.6</v>
      </c>
      <c r="U730" s="4">
        <v>21.728584999999999</v>
      </c>
      <c r="V730" s="8">
        <v>86.991598026096852</v>
      </c>
      <c r="W730" s="8">
        <v>93.014930967011722</v>
      </c>
      <c r="X730" s="8">
        <v>92.941176470588232</v>
      </c>
      <c r="Y730" s="8">
        <v>89.473684210526315</v>
      </c>
      <c r="Z730" s="8">
        <v>82</v>
      </c>
      <c r="AA730" s="8">
        <v>66.400000000000006</v>
      </c>
      <c r="AB730" s="9">
        <v>61.154006257909778</v>
      </c>
      <c r="AC730" s="9">
        <v>22.898409686944699</v>
      </c>
      <c r="AD730" s="3">
        <v>33.03888791087887</v>
      </c>
      <c r="AE730" s="3">
        <v>44.062702402176441</v>
      </c>
    </row>
    <row r="731" spans="1:31" ht="13" x14ac:dyDescent="0.3">
      <c r="A731" s="13">
        <v>2017</v>
      </c>
      <c r="B731" s="13" t="s">
        <v>630</v>
      </c>
      <c r="C731" s="2" t="s">
        <v>137</v>
      </c>
      <c r="D731" s="2" t="str">
        <f t="shared" si="22"/>
        <v>M2</v>
      </c>
      <c r="E731" s="2" t="str">
        <f t="shared" si="23"/>
        <v>E07a_M2_09</v>
      </c>
      <c r="F731" s="21" t="s">
        <v>587</v>
      </c>
      <c r="G731" s="13">
        <v>2009</v>
      </c>
      <c r="H731" s="2" t="s">
        <v>688</v>
      </c>
      <c r="I731" s="32">
        <v>2.27</v>
      </c>
      <c r="J731" s="32">
        <v>0.155</v>
      </c>
      <c r="K731" s="32">
        <v>0.99</v>
      </c>
      <c r="L731" s="32">
        <v>0.51</v>
      </c>
      <c r="M731" s="32">
        <v>0.21</v>
      </c>
      <c r="N731" s="32">
        <v>0.57699999999999996</v>
      </c>
      <c r="O731" s="32">
        <v>0.193</v>
      </c>
      <c r="P731" s="33">
        <v>10.394</v>
      </c>
      <c r="Q731" s="33">
        <v>81.86</v>
      </c>
      <c r="R731" s="32">
        <v>6.48</v>
      </c>
      <c r="S731" s="34">
        <v>309.70999999999998</v>
      </c>
      <c r="T731" s="32">
        <v>18.36</v>
      </c>
      <c r="U731" s="4">
        <v>20.484802999999999</v>
      </c>
      <c r="V731" s="8">
        <v>86.610055929491168</v>
      </c>
      <c r="W731" s="8">
        <v>93.014930967011722</v>
      </c>
      <c r="X731" s="8">
        <v>116.47058823529413</v>
      </c>
      <c r="Y731" s="8">
        <v>110.52631578947367</v>
      </c>
      <c r="Z731" s="8">
        <v>96.166666666666671</v>
      </c>
      <c r="AA731" s="8">
        <v>69.293333333333322</v>
      </c>
      <c r="AB731" s="9">
        <v>68.066982699932552</v>
      </c>
      <c r="AC731" s="9">
        <v>25.413478198605898</v>
      </c>
      <c r="AD731" s="3">
        <v>37.198201081203855</v>
      </c>
      <c r="AE731" s="3">
        <v>37.388320720190237</v>
      </c>
    </row>
    <row r="732" spans="1:31" ht="13" x14ac:dyDescent="0.3">
      <c r="A732" s="13">
        <v>2017</v>
      </c>
      <c r="B732" s="13" t="s">
        <v>630</v>
      </c>
      <c r="C732" s="2" t="s">
        <v>138</v>
      </c>
      <c r="D732" s="2" t="str">
        <f t="shared" si="22"/>
        <v>M2</v>
      </c>
      <c r="E732" s="2" t="str">
        <f t="shared" si="23"/>
        <v>E07b_M2_09</v>
      </c>
      <c r="F732" s="21" t="s">
        <v>588</v>
      </c>
      <c r="G732" s="13">
        <v>2009</v>
      </c>
      <c r="H732" s="2" t="s">
        <v>690</v>
      </c>
      <c r="I732" s="32">
        <v>2.35</v>
      </c>
      <c r="J732" s="32">
        <v>0.16</v>
      </c>
      <c r="K732" s="32">
        <v>0.9</v>
      </c>
      <c r="L732" s="32">
        <v>0.55000000000000004</v>
      </c>
      <c r="M732" s="32">
        <v>0.24</v>
      </c>
      <c r="N732" s="32">
        <v>0.55900000000000005</v>
      </c>
      <c r="O732" s="32">
        <v>0.18</v>
      </c>
      <c r="P732" s="33">
        <v>15.16</v>
      </c>
      <c r="Q732" s="33">
        <v>76.790000000000006</v>
      </c>
      <c r="R732" s="32">
        <v>6.92</v>
      </c>
      <c r="S732" s="34">
        <v>322.44</v>
      </c>
      <c r="T732" s="32">
        <v>21.12</v>
      </c>
      <c r="U732" s="4">
        <v>21.065683</v>
      </c>
      <c r="V732" s="8">
        <v>89.662392702336675</v>
      </c>
      <c r="W732" s="8">
        <v>96.015412611108871</v>
      </c>
      <c r="X732" s="8">
        <v>105.88235294117648</v>
      </c>
      <c r="Y732" s="8">
        <v>126.31578947368421</v>
      </c>
      <c r="Z732" s="8">
        <v>93.166666666666671</v>
      </c>
      <c r="AA732" s="8">
        <v>101.06666666666666</v>
      </c>
      <c r="AB732" s="9">
        <v>70.232370089619749</v>
      </c>
      <c r="AC732" s="9">
        <v>28.148498293101561</v>
      </c>
      <c r="AD732" s="3">
        <v>32.77392288474293</v>
      </c>
      <c r="AE732" s="3">
        <v>39.077578822155509</v>
      </c>
    </row>
    <row r="733" spans="1:31" ht="13" x14ac:dyDescent="0.3">
      <c r="A733" s="13">
        <v>2017</v>
      </c>
      <c r="B733" s="13" t="s">
        <v>630</v>
      </c>
      <c r="C733" s="2" t="s">
        <v>139</v>
      </c>
      <c r="D733" s="2" t="str">
        <f t="shared" si="22"/>
        <v>M1</v>
      </c>
      <c r="E733" s="2" t="str">
        <f t="shared" si="23"/>
        <v>E07c_M1_09</v>
      </c>
      <c r="F733" s="21" t="s">
        <v>589</v>
      </c>
      <c r="G733" s="13">
        <v>2009</v>
      </c>
      <c r="H733" s="2" t="s">
        <v>711</v>
      </c>
      <c r="I733" s="32">
        <v>2.46</v>
      </c>
      <c r="J733" s="32">
        <v>0.16600000000000001</v>
      </c>
      <c r="K733" s="32">
        <v>0.84</v>
      </c>
      <c r="L733" s="32">
        <v>0.62</v>
      </c>
      <c r="M733" s="32">
        <v>0.22</v>
      </c>
      <c r="N733" s="32">
        <v>0.54400000000000004</v>
      </c>
      <c r="O733" s="32">
        <v>0.18</v>
      </c>
      <c r="P733" s="33">
        <v>9.9670000000000005</v>
      </c>
      <c r="Q733" s="33">
        <v>57.85</v>
      </c>
      <c r="R733" s="32">
        <v>5.74</v>
      </c>
      <c r="S733" s="34">
        <v>277.72000000000003</v>
      </c>
      <c r="T733" s="32">
        <v>14.87</v>
      </c>
      <c r="U733" s="4">
        <v>21.569944</v>
      </c>
      <c r="V733" s="8">
        <v>93.859355764999236</v>
      </c>
      <c r="W733" s="8">
        <v>99.615990584025454</v>
      </c>
      <c r="X733" s="8">
        <v>98.82352941176471</v>
      </c>
      <c r="Y733" s="8">
        <v>115.78947368421053</v>
      </c>
      <c r="Z733" s="8">
        <v>90.666666666666671</v>
      </c>
      <c r="AA733" s="8">
        <v>66.446666666666658</v>
      </c>
      <c r="AB733" s="9">
        <v>70.543410749465565</v>
      </c>
      <c r="AC733" s="9">
        <v>25.689020200981076</v>
      </c>
      <c r="AD733" s="3">
        <v>30.454121413801982</v>
      </c>
      <c r="AE733" s="3">
        <v>43.856858385216938</v>
      </c>
    </row>
    <row r="734" spans="1:31" ht="13" x14ac:dyDescent="0.3">
      <c r="A734" s="13">
        <v>2017</v>
      </c>
      <c r="B734" s="13" t="s">
        <v>630</v>
      </c>
      <c r="C734" s="2" t="s">
        <v>140</v>
      </c>
      <c r="D734" s="2" t="str">
        <f t="shared" si="22"/>
        <v>M2</v>
      </c>
      <c r="E734" s="2" t="str">
        <f t="shared" si="23"/>
        <v>E07c_M2_09</v>
      </c>
      <c r="F734" s="21" t="s">
        <v>589</v>
      </c>
      <c r="G734" s="13">
        <v>2009</v>
      </c>
      <c r="H734" s="2" t="s">
        <v>711</v>
      </c>
      <c r="I734" s="32">
        <v>2.35</v>
      </c>
      <c r="J734" s="32">
        <v>0.16300000000000001</v>
      </c>
      <c r="K734" s="32">
        <v>0.9</v>
      </c>
      <c r="L734" s="32">
        <v>0.55000000000000004</v>
      </c>
      <c r="M734" s="32">
        <v>0.22</v>
      </c>
      <c r="N734" s="32">
        <v>0.58599999999999997</v>
      </c>
      <c r="O734" s="32">
        <v>0.19</v>
      </c>
      <c r="P734" s="33">
        <v>10.45</v>
      </c>
      <c r="Q734" s="33">
        <v>60.91</v>
      </c>
      <c r="R734" s="32">
        <v>6</v>
      </c>
      <c r="S734" s="34">
        <v>342.91</v>
      </c>
      <c r="T734" s="32">
        <v>15.9</v>
      </c>
      <c r="U734" s="4">
        <v>21.569944</v>
      </c>
      <c r="V734" s="8">
        <v>89.662392702336675</v>
      </c>
      <c r="W734" s="8">
        <v>97.81570159756717</v>
      </c>
      <c r="X734" s="8">
        <v>105.88235294117648</v>
      </c>
      <c r="Y734" s="8">
        <v>115.78947368421053</v>
      </c>
      <c r="Z734" s="8">
        <v>97.666666666666671</v>
      </c>
      <c r="AA734" s="8">
        <v>69.666666666666671</v>
      </c>
      <c r="AB734" s="9">
        <v>68.584923631629636</v>
      </c>
      <c r="AC734" s="9">
        <v>26.422586886914456</v>
      </c>
      <c r="AD734" s="3">
        <v>33.561169998422159</v>
      </c>
      <c r="AE734" s="3">
        <v>40.016243114663368</v>
      </c>
    </row>
    <row r="735" spans="1:31" ht="13" x14ac:dyDescent="0.3">
      <c r="A735" s="13">
        <v>2017</v>
      </c>
      <c r="B735" s="13" t="s">
        <v>630</v>
      </c>
      <c r="C735" s="2" t="s">
        <v>141</v>
      </c>
      <c r="D735" s="2" t="str">
        <f t="shared" si="22"/>
        <v>M1</v>
      </c>
      <c r="E735" s="2" t="str">
        <f t="shared" si="23"/>
        <v>F07a_M1_09</v>
      </c>
      <c r="F735" s="21" t="s">
        <v>590</v>
      </c>
      <c r="G735" s="13">
        <v>2009</v>
      </c>
      <c r="H735" s="2" t="s">
        <v>692</v>
      </c>
      <c r="I735" s="32">
        <v>2.39</v>
      </c>
      <c r="J735" s="32">
        <v>0.16700000000000001</v>
      </c>
      <c r="K735" s="32">
        <v>0.79</v>
      </c>
      <c r="L735" s="32">
        <v>0.52</v>
      </c>
      <c r="M735" s="32">
        <v>0.22</v>
      </c>
      <c r="N735" s="32">
        <v>0.59799999999999998</v>
      </c>
      <c r="O735" s="32">
        <v>0.188</v>
      </c>
      <c r="P735" s="33">
        <v>10.045999999999999</v>
      </c>
      <c r="Q735" s="33">
        <v>63.11</v>
      </c>
      <c r="R735" s="32">
        <v>5.69</v>
      </c>
      <c r="S735" s="34">
        <v>351.21</v>
      </c>
      <c r="T735" s="32">
        <v>15.66</v>
      </c>
      <c r="U735" s="4">
        <v>26.221748000000002</v>
      </c>
      <c r="V735" s="8">
        <v>91.188561088759428</v>
      </c>
      <c r="W735" s="8">
        <v>100.21608691284489</v>
      </c>
      <c r="X735" s="8">
        <v>92.941176470588232</v>
      </c>
      <c r="Y735" s="8">
        <v>115.78947368421053</v>
      </c>
      <c r="Z735" s="8">
        <v>99.666666666666671</v>
      </c>
      <c r="AA735" s="8">
        <v>66.973333333333329</v>
      </c>
      <c r="AB735" s="9">
        <v>64.274618410869095</v>
      </c>
      <c r="AC735" s="9">
        <v>28.19450583440069</v>
      </c>
      <c r="AD735" s="3">
        <v>31.434809074099423</v>
      </c>
      <c r="AE735" s="3">
        <v>40.370685091499887</v>
      </c>
    </row>
    <row r="736" spans="1:31" ht="13" x14ac:dyDescent="0.3">
      <c r="A736" s="13">
        <v>2017</v>
      </c>
      <c r="B736" s="13" t="s">
        <v>630</v>
      </c>
      <c r="C736" s="2" t="s">
        <v>142</v>
      </c>
      <c r="D736" s="2" t="str">
        <f t="shared" si="22"/>
        <v>M2</v>
      </c>
      <c r="E736" s="2" t="str">
        <f t="shared" si="23"/>
        <v>F07a_M2_09</v>
      </c>
      <c r="F736" s="21" t="s">
        <v>590</v>
      </c>
      <c r="G736" s="13">
        <v>2009</v>
      </c>
      <c r="H736" s="2" t="s">
        <v>692</v>
      </c>
      <c r="I736" s="32">
        <v>2.15</v>
      </c>
      <c r="J736" s="32">
        <v>0.154</v>
      </c>
      <c r="K736" s="32">
        <v>0.93</v>
      </c>
      <c r="L736" s="32">
        <v>0.61</v>
      </c>
      <c r="M736" s="32">
        <v>0.21</v>
      </c>
      <c r="N736" s="32">
        <v>0.65600000000000003</v>
      </c>
      <c r="O736" s="32">
        <v>0.188</v>
      </c>
      <c r="P736" s="33">
        <v>9.2029999999999994</v>
      </c>
      <c r="Q736" s="33">
        <v>57.42</v>
      </c>
      <c r="R736" s="32">
        <v>5.73</v>
      </c>
      <c r="S736" s="34">
        <v>291.48</v>
      </c>
      <c r="T736" s="32">
        <v>16.670000000000002</v>
      </c>
      <c r="U736" s="4">
        <v>26.221748000000002</v>
      </c>
      <c r="V736" s="8">
        <v>82.031550770222907</v>
      </c>
      <c r="W736" s="8">
        <v>92.414834638192289</v>
      </c>
      <c r="X736" s="8">
        <v>109.41176470588236</v>
      </c>
      <c r="Y736" s="8">
        <v>110.52631578947367</v>
      </c>
      <c r="Z736" s="8">
        <v>109.33333333333334</v>
      </c>
      <c r="AA736" s="8">
        <v>61.353333333333325</v>
      </c>
      <c r="AB736" s="9">
        <v>71.522475805792439</v>
      </c>
      <c r="AC736" s="9">
        <v>24.185666972528473</v>
      </c>
      <c r="AD736" s="3">
        <v>33.25551300124723</v>
      </c>
      <c r="AE736" s="3">
        <v>42.558820026224303</v>
      </c>
    </row>
    <row r="737" spans="1:31" ht="13" x14ac:dyDescent="0.3">
      <c r="A737" s="13">
        <v>2017</v>
      </c>
      <c r="B737" s="13" t="s">
        <v>630</v>
      </c>
      <c r="C737" s="2" t="s">
        <v>143</v>
      </c>
      <c r="D737" s="2" t="str">
        <f t="shared" si="22"/>
        <v>M1</v>
      </c>
      <c r="E737" s="2" t="str">
        <f t="shared" si="23"/>
        <v>F07b_M1_09</v>
      </c>
      <c r="F737" s="21" t="s">
        <v>591</v>
      </c>
      <c r="G737" s="13">
        <v>2009</v>
      </c>
      <c r="H737" s="2" t="s">
        <v>694</v>
      </c>
      <c r="I737" s="32">
        <v>2.36</v>
      </c>
      <c r="J737" s="32">
        <v>0.153</v>
      </c>
      <c r="K737" s="32">
        <v>0.82</v>
      </c>
      <c r="L737" s="32">
        <v>0.66</v>
      </c>
      <c r="M737" s="32">
        <v>0.2</v>
      </c>
      <c r="N737" s="32">
        <v>0.54400000000000004</v>
      </c>
      <c r="O737" s="32">
        <v>0.17399999999999999</v>
      </c>
      <c r="P737" s="33">
        <v>11.896000000000001</v>
      </c>
      <c r="Q737" s="33">
        <v>60.37</v>
      </c>
      <c r="R737" s="32">
        <v>5.79</v>
      </c>
      <c r="S737" s="34">
        <v>344.49</v>
      </c>
      <c r="T737" s="32">
        <v>18.23</v>
      </c>
      <c r="U737" s="4">
        <v>18.952591000000002</v>
      </c>
      <c r="V737" s="8">
        <v>90.043934798942345</v>
      </c>
      <c r="W737" s="8">
        <v>91.814738309372871</v>
      </c>
      <c r="X737" s="8">
        <v>96.470588235294116</v>
      </c>
      <c r="Y737" s="8">
        <v>105.26315789473684</v>
      </c>
      <c r="Z737" s="8">
        <v>90.666666666666671</v>
      </c>
      <c r="AA737" s="8">
        <v>79.306666666666672</v>
      </c>
      <c r="AB737" s="9">
        <v>70.380463324100717</v>
      </c>
      <c r="AC737" s="9">
        <v>23.407723964584534</v>
      </c>
      <c r="AD737" s="3">
        <v>29.79785300801101</v>
      </c>
      <c r="AE737" s="3">
        <v>46.794423027404477</v>
      </c>
    </row>
    <row r="738" spans="1:31" ht="13" x14ac:dyDescent="0.3">
      <c r="A738" s="13">
        <v>2017</v>
      </c>
      <c r="B738" s="13" t="s">
        <v>630</v>
      </c>
      <c r="C738" s="2" t="s">
        <v>144</v>
      </c>
      <c r="D738" s="2" t="str">
        <f t="shared" si="22"/>
        <v>M2</v>
      </c>
      <c r="E738" s="2" t="str">
        <f t="shared" si="23"/>
        <v>F07b_M2_09</v>
      </c>
      <c r="F738" s="21" t="s">
        <v>591</v>
      </c>
      <c r="G738" s="13">
        <v>2009</v>
      </c>
      <c r="H738" s="2" t="s">
        <v>694</v>
      </c>
      <c r="I738" s="32">
        <v>2.39</v>
      </c>
      <c r="J738" s="32">
        <v>0.158</v>
      </c>
      <c r="K738" s="32">
        <v>0.87</v>
      </c>
      <c r="L738" s="32">
        <v>0.76</v>
      </c>
      <c r="M738" s="32">
        <v>0.13</v>
      </c>
      <c r="N738" s="32">
        <v>0.46200000000000002</v>
      </c>
      <c r="O738" s="32">
        <v>0.19</v>
      </c>
      <c r="P738" s="33">
        <v>15.670999999999999</v>
      </c>
      <c r="Q738" s="33">
        <v>62.8</v>
      </c>
      <c r="R738" s="32">
        <v>5.6</v>
      </c>
      <c r="S738" s="34">
        <v>360.35</v>
      </c>
      <c r="T738" s="32">
        <v>14.91</v>
      </c>
      <c r="U738" s="4">
        <v>18.952591000000002</v>
      </c>
      <c r="V738" s="8">
        <v>91.188561088759428</v>
      </c>
      <c r="W738" s="8">
        <v>94.81521995347002</v>
      </c>
      <c r="X738" s="8">
        <v>102.35294117647058</v>
      </c>
      <c r="Y738" s="8">
        <v>68.421052631578945</v>
      </c>
      <c r="Z738" s="8">
        <v>77</v>
      </c>
      <c r="AA738" s="8">
        <v>104.47333333333333</v>
      </c>
      <c r="AB738" s="9">
        <v>70.883193059731781</v>
      </c>
      <c r="AC738" s="9">
        <v>15.107110042167546</v>
      </c>
      <c r="AD738" s="3">
        <v>31.390571482070662</v>
      </c>
      <c r="AE738" s="3">
        <v>53.502318475761811</v>
      </c>
    </row>
    <row r="739" spans="1:31" ht="13" x14ac:dyDescent="0.3">
      <c r="A739" s="13">
        <v>2017</v>
      </c>
      <c r="B739" s="13" t="s">
        <v>630</v>
      </c>
      <c r="C739" s="2" t="s">
        <v>145</v>
      </c>
      <c r="D739" s="2" t="str">
        <f t="shared" si="22"/>
        <v>M1</v>
      </c>
      <c r="E739" s="2" t="str">
        <f t="shared" si="23"/>
        <v>F07c_M1_09</v>
      </c>
      <c r="F739" s="21" t="s">
        <v>592</v>
      </c>
      <c r="G739" s="13">
        <v>2009</v>
      </c>
      <c r="H739" s="2" t="s">
        <v>696</v>
      </c>
      <c r="I739" s="32">
        <v>2.5099999999999998</v>
      </c>
      <c r="J739" s="32">
        <v>0.152</v>
      </c>
      <c r="K739" s="32">
        <v>0.74</v>
      </c>
      <c r="L739" s="32">
        <v>0.61</v>
      </c>
      <c r="M739" s="32">
        <v>0.17</v>
      </c>
      <c r="N739" s="32">
        <v>0.52700000000000002</v>
      </c>
      <c r="O739" s="32">
        <v>0.184</v>
      </c>
      <c r="P739" s="33">
        <v>16.605</v>
      </c>
      <c r="Q739" s="33">
        <v>68.33</v>
      </c>
      <c r="R739" s="32">
        <v>6.1</v>
      </c>
      <c r="S739" s="34">
        <v>521.07000000000005</v>
      </c>
      <c r="T739" s="32">
        <v>20.16</v>
      </c>
      <c r="U739" s="4">
        <v>16.813697000000001</v>
      </c>
      <c r="V739" s="8">
        <v>95.76706624802766</v>
      </c>
      <c r="W739" s="8">
        <v>91.214641980553438</v>
      </c>
      <c r="X739" s="8">
        <v>87.058823529411768</v>
      </c>
      <c r="Y739" s="8">
        <v>89.473684210526315</v>
      </c>
      <c r="Z739" s="8">
        <v>87.833333333333343</v>
      </c>
      <c r="AA739" s="8">
        <v>110.7</v>
      </c>
      <c r="AB739" s="9">
        <v>63.368247851449041</v>
      </c>
      <c r="AC739" s="9">
        <v>22.098283237597467</v>
      </c>
      <c r="AD739" s="3">
        <v>29.866426552321435</v>
      </c>
      <c r="AE739" s="3">
        <v>48.035290210081094</v>
      </c>
    </row>
    <row r="740" spans="1:31" ht="13" x14ac:dyDescent="0.3">
      <c r="A740" s="13">
        <v>2017</v>
      </c>
      <c r="B740" s="13" t="s">
        <v>630</v>
      </c>
      <c r="C740" s="2" t="s">
        <v>146</v>
      </c>
      <c r="D740" s="2" t="str">
        <f t="shared" si="22"/>
        <v>M2</v>
      </c>
      <c r="E740" s="2" t="str">
        <f t="shared" si="23"/>
        <v>F07c_M2_09</v>
      </c>
      <c r="F740" s="21" t="s">
        <v>592</v>
      </c>
      <c r="G740" s="13">
        <v>2009</v>
      </c>
      <c r="H740" s="2" t="s">
        <v>696</v>
      </c>
      <c r="I740" s="32">
        <v>2.5099999999999998</v>
      </c>
      <c r="J740" s="32">
        <v>0.155</v>
      </c>
      <c r="K740" s="32">
        <v>0.83</v>
      </c>
      <c r="L740" s="32">
        <v>0.79</v>
      </c>
      <c r="M740" s="32">
        <v>0.17</v>
      </c>
      <c r="N740" s="32">
        <v>0.61399999999999999</v>
      </c>
      <c r="O740" s="32">
        <v>0.19</v>
      </c>
      <c r="P740" s="33">
        <v>14.984</v>
      </c>
      <c r="Q740" s="33">
        <v>74.83</v>
      </c>
      <c r="R740" s="32">
        <v>5.91</v>
      </c>
      <c r="S740" s="34">
        <v>365.33</v>
      </c>
      <c r="T740" s="32">
        <v>19.27</v>
      </c>
      <c r="U740" s="4">
        <v>16.813697000000001</v>
      </c>
      <c r="V740" s="8">
        <v>95.76706624802766</v>
      </c>
      <c r="W740" s="8">
        <v>93.014930967011722</v>
      </c>
      <c r="X740" s="8">
        <v>97.647058823529406</v>
      </c>
      <c r="Y740" s="8">
        <v>89.473684210526315</v>
      </c>
      <c r="Z740" s="8">
        <v>102.33333333333334</v>
      </c>
      <c r="AA740" s="8">
        <v>99.893333333333331</v>
      </c>
      <c r="AB740" s="9">
        <v>74.652074060922672</v>
      </c>
      <c r="AC740" s="9">
        <v>18.75807881973655</v>
      </c>
      <c r="AD740" s="3">
        <v>28.435407522706395</v>
      </c>
      <c r="AE740" s="3">
        <v>52.806513657557062</v>
      </c>
    </row>
    <row r="741" spans="1:31" ht="13" x14ac:dyDescent="0.3">
      <c r="A741" s="13">
        <v>2017</v>
      </c>
      <c r="B741" s="13" t="s">
        <v>630</v>
      </c>
      <c r="C741" s="2" t="s">
        <v>147</v>
      </c>
      <c r="D741" s="2" t="str">
        <f t="shared" si="22"/>
        <v>M1</v>
      </c>
      <c r="E741" s="2" t="str">
        <f t="shared" si="23"/>
        <v>G07a_M1_09</v>
      </c>
      <c r="F741" s="21" t="s">
        <v>593</v>
      </c>
      <c r="G741" s="13">
        <v>2009</v>
      </c>
      <c r="H741" s="2" t="s">
        <v>698</v>
      </c>
      <c r="I741" s="32">
        <v>2.48</v>
      </c>
      <c r="J741" s="32">
        <v>0.158</v>
      </c>
      <c r="K741" s="32">
        <v>0.88</v>
      </c>
      <c r="L741" s="32">
        <v>0.44</v>
      </c>
      <c r="M741" s="32">
        <v>0.16</v>
      </c>
      <c r="N741" s="32">
        <v>0.495</v>
      </c>
      <c r="O741" s="32">
        <v>0.21299999999999999</v>
      </c>
      <c r="P741" s="33">
        <v>16.658000000000001</v>
      </c>
      <c r="Q741" s="33">
        <v>63.67</v>
      </c>
      <c r="R741" s="32">
        <v>5.0199999999999996</v>
      </c>
      <c r="S741" s="34">
        <v>454.83</v>
      </c>
      <c r="T741" s="32">
        <v>14.83</v>
      </c>
      <c r="U741" s="4">
        <v>17.270800000000001</v>
      </c>
      <c r="V741" s="8">
        <v>94.62243995821062</v>
      </c>
      <c r="W741" s="8">
        <v>94.81521995347002</v>
      </c>
      <c r="X741" s="8">
        <v>103.5294117647059</v>
      </c>
      <c r="Y741" s="8">
        <v>84.210526315789465</v>
      </c>
      <c r="Z741" s="8">
        <v>82.5</v>
      </c>
      <c r="AA741" s="8">
        <v>111.05333333333334</v>
      </c>
      <c r="AB741" s="9">
        <v>57.642053350164801</v>
      </c>
      <c r="AC741" s="9">
        <v>22.864507591111416</v>
      </c>
      <c r="AD741" s="3">
        <v>39.045093909424786</v>
      </c>
      <c r="AE741" s="3">
        <v>38.090398499463802</v>
      </c>
    </row>
    <row r="742" spans="1:31" ht="13" x14ac:dyDescent="0.3">
      <c r="A742" s="13">
        <v>2017</v>
      </c>
      <c r="B742" s="13" t="s">
        <v>630</v>
      </c>
      <c r="C742" s="2" t="s">
        <v>148</v>
      </c>
      <c r="D742" s="2" t="str">
        <f t="shared" si="22"/>
        <v>M2</v>
      </c>
      <c r="E742" s="2" t="str">
        <f t="shared" si="23"/>
        <v>G07a_M2_09</v>
      </c>
      <c r="F742" s="21" t="s">
        <v>593</v>
      </c>
      <c r="G742" s="13">
        <v>2009</v>
      </c>
      <c r="H742" s="2" t="s">
        <v>698</v>
      </c>
      <c r="I742" s="32">
        <v>2.42</v>
      </c>
      <c r="J742" s="32">
        <v>0.15</v>
      </c>
      <c r="K742" s="32">
        <v>0.73</v>
      </c>
      <c r="L742" s="32">
        <v>0.42</v>
      </c>
      <c r="M742" s="32">
        <v>0.2</v>
      </c>
      <c r="N742" s="32">
        <v>0.51400000000000001</v>
      </c>
      <c r="O742" s="32">
        <v>0.21099999999999999</v>
      </c>
      <c r="P742" s="33">
        <v>12.909000000000001</v>
      </c>
      <c r="Q742" s="33">
        <v>66.42</v>
      </c>
      <c r="R742" s="32">
        <v>5.74</v>
      </c>
      <c r="S742" s="34">
        <v>332.97</v>
      </c>
      <c r="T742" s="32">
        <v>16.66</v>
      </c>
      <c r="U742" s="4">
        <v>17.270800000000001</v>
      </c>
      <c r="V742" s="8">
        <v>92.333187378576483</v>
      </c>
      <c r="W742" s="8">
        <v>90.014449322914572</v>
      </c>
      <c r="X742" s="8">
        <v>85.882352941176464</v>
      </c>
      <c r="Y742" s="8">
        <v>105.26315789473684</v>
      </c>
      <c r="Z742" s="8">
        <v>85.666666666666671</v>
      </c>
      <c r="AA742" s="8">
        <v>86.06</v>
      </c>
      <c r="AB742" s="9">
        <v>56.102625138579192</v>
      </c>
      <c r="AC742" s="9">
        <v>29.364872925656414</v>
      </c>
      <c r="AD742" s="3">
        <v>33.278436936285459</v>
      </c>
      <c r="AE742" s="3">
        <v>37.356690138058113</v>
      </c>
    </row>
    <row r="743" spans="1:31" ht="13" x14ac:dyDescent="0.3">
      <c r="A743" s="13">
        <v>2017</v>
      </c>
      <c r="B743" s="13" t="s">
        <v>630</v>
      </c>
      <c r="C743" s="2" t="s">
        <v>149</v>
      </c>
      <c r="D743" s="2" t="str">
        <f t="shared" si="22"/>
        <v>M1</v>
      </c>
      <c r="E743" s="2" t="str">
        <f t="shared" si="23"/>
        <v>G07b_M1_09</v>
      </c>
      <c r="F743" s="21" t="s">
        <v>245</v>
      </c>
      <c r="G743" s="13">
        <v>2009</v>
      </c>
      <c r="H743" s="2" t="s">
        <v>700</v>
      </c>
      <c r="I743" s="32">
        <v>2.4</v>
      </c>
      <c r="J743" s="32">
        <v>0.151</v>
      </c>
      <c r="K743" s="32">
        <v>0.84</v>
      </c>
      <c r="L743" s="32">
        <v>0.41</v>
      </c>
      <c r="M743" s="32">
        <v>0.21</v>
      </c>
      <c r="N743" s="32">
        <v>0.57499999999999996</v>
      </c>
      <c r="O743" s="32">
        <v>0.20100000000000001</v>
      </c>
      <c r="P743" s="33">
        <v>15.548</v>
      </c>
      <c r="Q743" s="33">
        <v>58.65</v>
      </c>
      <c r="R743" s="32">
        <v>5.27</v>
      </c>
      <c r="S743" s="34">
        <v>469.79</v>
      </c>
      <c r="T743" s="32">
        <v>16.41</v>
      </c>
      <c r="U743" s="4">
        <v>17.790731000000001</v>
      </c>
      <c r="V743" s="8">
        <v>91.570103185365099</v>
      </c>
      <c r="W743" s="8">
        <v>90.614545651734005</v>
      </c>
      <c r="X743" s="8">
        <v>98.82352941176471</v>
      </c>
      <c r="Y743" s="8">
        <v>110.52631578947367</v>
      </c>
      <c r="Z743" s="8">
        <v>95.833333333333329</v>
      </c>
      <c r="AA743" s="8">
        <v>103.65333333333334</v>
      </c>
      <c r="AB743" s="9">
        <v>59.240645604302841</v>
      </c>
      <c r="AC743" s="9">
        <v>29.199863763199406</v>
      </c>
      <c r="AD743" s="3">
        <v>36.264587834807251</v>
      </c>
      <c r="AE743" s="3">
        <v>34.535548401993339</v>
      </c>
    </row>
    <row r="744" spans="1:31" ht="13" x14ac:dyDescent="0.3">
      <c r="A744" s="13">
        <v>2017</v>
      </c>
      <c r="B744" s="13" t="s">
        <v>630</v>
      </c>
      <c r="C744" s="2" t="s">
        <v>150</v>
      </c>
      <c r="D744" s="2" t="str">
        <f t="shared" si="22"/>
        <v>M2</v>
      </c>
      <c r="E744" s="2" t="str">
        <f t="shared" si="23"/>
        <v>G07b_M2_09</v>
      </c>
      <c r="F744" s="21" t="s">
        <v>245</v>
      </c>
      <c r="G744" s="13">
        <v>2009</v>
      </c>
      <c r="H744" s="2" t="s">
        <v>700</v>
      </c>
      <c r="I744" s="32">
        <v>2.46</v>
      </c>
      <c r="J744" s="32">
        <v>0.154</v>
      </c>
      <c r="K744" s="32">
        <v>0.69</v>
      </c>
      <c r="L744" s="32">
        <v>0.55000000000000004</v>
      </c>
      <c r="M744" s="32">
        <v>0.2</v>
      </c>
      <c r="N744" s="32">
        <v>0.54800000000000004</v>
      </c>
      <c r="O744" s="32">
        <v>0.20200000000000001</v>
      </c>
      <c r="P744" s="33">
        <v>12.106</v>
      </c>
      <c r="Q744" s="33">
        <v>61.97</v>
      </c>
      <c r="R744" s="32">
        <v>4.91</v>
      </c>
      <c r="S744" s="34">
        <v>303.13</v>
      </c>
      <c r="T744" s="32">
        <v>17.59</v>
      </c>
      <c r="U744" s="4">
        <v>17.790731000000001</v>
      </c>
      <c r="V744" s="8">
        <v>93.859355764999236</v>
      </c>
      <c r="W744" s="8">
        <v>92.414834638192289</v>
      </c>
      <c r="X744" s="8">
        <v>81.17647058823529</v>
      </c>
      <c r="Y744" s="8">
        <v>105.26315789473684</v>
      </c>
      <c r="Z744" s="8">
        <v>91.333333333333343</v>
      </c>
      <c r="AA744" s="8">
        <v>80.706666666666678</v>
      </c>
      <c r="AB744" s="9">
        <v>61.566633183869683</v>
      </c>
      <c r="AC744" s="9">
        <v>26.758755072248171</v>
      </c>
      <c r="AD744" s="3">
        <v>28.663348815625827</v>
      </c>
      <c r="AE744" s="3">
        <v>44.577896112126005</v>
      </c>
    </row>
    <row r="745" spans="1:31" ht="13" x14ac:dyDescent="0.3">
      <c r="A745" s="13">
        <v>2017</v>
      </c>
      <c r="B745" s="13" t="s">
        <v>630</v>
      </c>
      <c r="C745" s="2" t="s">
        <v>151</v>
      </c>
      <c r="D745" s="2" t="str">
        <f t="shared" si="22"/>
        <v>M1</v>
      </c>
      <c r="E745" s="2" t="str">
        <f t="shared" si="23"/>
        <v>G07c_M1_09</v>
      </c>
      <c r="F745" s="21" t="s">
        <v>446</v>
      </c>
      <c r="G745" s="13">
        <v>2009</v>
      </c>
      <c r="H745" s="2" t="s">
        <v>702</v>
      </c>
      <c r="I745" s="32">
        <v>2.42</v>
      </c>
      <c r="J745" s="32">
        <v>0.158</v>
      </c>
      <c r="K745" s="32">
        <v>0.85</v>
      </c>
      <c r="L745" s="32">
        <v>0.65</v>
      </c>
      <c r="M745" s="32">
        <v>0.22</v>
      </c>
      <c r="N745" s="32">
        <v>0.60799999999999998</v>
      </c>
      <c r="O745" s="32">
        <v>0.19400000000000001</v>
      </c>
      <c r="P745" s="33">
        <v>11.18</v>
      </c>
      <c r="Q745" s="33">
        <v>56.17</v>
      </c>
      <c r="R745" s="32">
        <v>6.84</v>
      </c>
      <c r="S745" s="34">
        <v>415.9</v>
      </c>
      <c r="T745" s="32">
        <v>20.079999999999998</v>
      </c>
      <c r="U745" s="4">
        <v>18.512988</v>
      </c>
      <c r="V745" s="8">
        <v>92.333187378576483</v>
      </c>
      <c r="W745" s="8">
        <v>94.81521995347002</v>
      </c>
      <c r="X745" s="8">
        <v>100</v>
      </c>
      <c r="Y745" s="8">
        <v>115.78947368421053</v>
      </c>
      <c r="Z745" s="8">
        <v>101.33333333333334</v>
      </c>
      <c r="AA745" s="8">
        <v>74.533333333333331</v>
      </c>
      <c r="AB745" s="9">
        <v>72.296171213192849</v>
      </c>
      <c r="AC745" s="9">
        <v>25.066211299699255</v>
      </c>
      <c r="AD745" s="3">
        <v>30.069545966240018</v>
      </c>
      <c r="AE745" s="3">
        <v>44.864242734060717</v>
      </c>
    </row>
    <row r="746" spans="1:31" ht="13" x14ac:dyDescent="0.3">
      <c r="A746" s="13">
        <v>2017</v>
      </c>
      <c r="B746" s="13" t="s">
        <v>630</v>
      </c>
      <c r="C746" s="2" t="s">
        <v>152</v>
      </c>
      <c r="D746" s="2" t="str">
        <f t="shared" si="22"/>
        <v>M2</v>
      </c>
      <c r="E746" s="2" t="str">
        <f t="shared" si="23"/>
        <v>B08b_M2_09</v>
      </c>
      <c r="F746" s="21" t="s">
        <v>594</v>
      </c>
      <c r="G746" s="13">
        <v>2009</v>
      </c>
      <c r="H746" s="2" t="s">
        <v>709</v>
      </c>
      <c r="I746" s="32">
        <v>2.42</v>
      </c>
      <c r="J746" s="32">
        <v>0.16500000000000001</v>
      </c>
      <c r="K746" s="32">
        <v>0.83</v>
      </c>
      <c r="L746" s="32">
        <v>0.67</v>
      </c>
      <c r="M746" s="32">
        <v>0.23</v>
      </c>
      <c r="N746" s="32">
        <v>0.56899999999999995</v>
      </c>
      <c r="O746" s="32">
        <v>0.17799999999999999</v>
      </c>
      <c r="P746" s="33">
        <v>9.9649999999999999</v>
      </c>
      <c r="Q746" s="33">
        <v>60.33</v>
      </c>
      <c r="R746" s="32">
        <v>6.6</v>
      </c>
      <c r="S746" s="34">
        <v>330.39</v>
      </c>
      <c r="T746" s="32">
        <v>20.170000000000002</v>
      </c>
      <c r="U746" s="4">
        <v>20.335742</v>
      </c>
      <c r="V746" s="8">
        <v>92.333187378576483</v>
      </c>
      <c r="W746" s="8">
        <v>99.015894255206035</v>
      </c>
      <c r="X746" s="8">
        <v>97.647058823529406</v>
      </c>
      <c r="Y746" s="8">
        <v>121.05263157894737</v>
      </c>
      <c r="Z746" s="8">
        <v>94.833333333333329</v>
      </c>
      <c r="AA746" s="8">
        <v>66.433333333333337</v>
      </c>
      <c r="AB746" s="9">
        <v>73.606389482797212</v>
      </c>
      <c r="AC746" s="9">
        <v>25.73911640009754</v>
      </c>
      <c r="AD746" s="3">
        <v>28.839373364913019</v>
      </c>
      <c r="AE746" s="3">
        <v>45.421510234989448</v>
      </c>
    </row>
    <row r="747" spans="1:31" ht="13" x14ac:dyDescent="0.3">
      <c r="A747" s="13">
        <v>2017</v>
      </c>
      <c r="B747" s="13" t="s">
        <v>630</v>
      </c>
      <c r="C747" s="2" t="s">
        <v>153</v>
      </c>
      <c r="D747" s="2" t="str">
        <f t="shared" si="22"/>
        <v>M2</v>
      </c>
      <c r="E747" s="2" t="str">
        <f t="shared" si="23"/>
        <v>B08c_M2_09</v>
      </c>
      <c r="F747" s="21" t="s">
        <v>595</v>
      </c>
      <c r="G747" s="13">
        <v>2009</v>
      </c>
      <c r="H747" s="2" t="s">
        <v>678</v>
      </c>
      <c r="I747" s="32">
        <v>2.2599999999999998</v>
      </c>
      <c r="J747" s="32">
        <v>0.154</v>
      </c>
      <c r="K747" s="32">
        <v>0.77</v>
      </c>
      <c r="L747" s="32">
        <v>0.69</v>
      </c>
      <c r="M747" s="32">
        <v>0.19</v>
      </c>
      <c r="N747" s="32">
        <v>0.60299999999999998</v>
      </c>
      <c r="O747" s="32">
        <v>0.19700000000000001</v>
      </c>
      <c r="P747" s="33">
        <v>12.43</v>
      </c>
      <c r="Q747" s="33">
        <v>63.67</v>
      </c>
      <c r="R747" s="32">
        <v>5.71</v>
      </c>
      <c r="S747" s="34">
        <v>314.49</v>
      </c>
      <c r="T747" s="32">
        <v>14.78</v>
      </c>
      <c r="U747" s="4">
        <v>23.586418999999999</v>
      </c>
      <c r="V747" s="8">
        <v>86.228513832885469</v>
      </c>
      <c r="W747" s="8">
        <v>92.414834638192289</v>
      </c>
      <c r="X747" s="8">
        <v>90.588235294117652</v>
      </c>
      <c r="Y747" s="8">
        <v>100</v>
      </c>
      <c r="Z747" s="8">
        <v>100.50000000000001</v>
      </c>
      <c r="AA747" s="8">
        <v>82.86666666666666</v>
      </c>
      <c r="AB747" s="9">
        <v>69.774973704613004</v>
      </c>
      <c r="AC747" s="9">
        <v>22.43030777361853</v>
      </c>
      <c r="AD747" s="3">
        <v>28.223722036105976</v>
      </c>
      <c r="AE747" s="3">
        <v>49.345970190275501</v>
      </c>
    </row>
    <row r="748" spans="1:31" ht="13" x14ac:dyDescent="0.3">
      <c r="A748" s="13">
        <v>2017</v>
      </c>
      <c r="B748" s="13" t="s">
        <v>630</v>
      </c>
      <c r="C748" s="2" t="s">
        <v>154</v>
      </c>
      <c r="D748" s="2" t="str">
        <f t="shared" si="22"/>
        <v>M1</v>
      </c>
      <c r="E748" s="2" t="str">
        <f t="shared" si="23"/>
        <v>C08a_M1_09</v>
      </c>
      <c r="F748" s="21" t="s">
        <v>596</v>
      </c>
      <c r="G748" s="13">
        <v>2009</v>
      </c>
      <c r="H748" s="2" t="s">
        <v>680</v>
      </c>
      <c r="I748" s="32">
        <v>2.3199999999999998</v>
      </c>
      <c r="J748" s="32">
        <v>0.16200000000000001</v>
      </c>
      <c r="K748" s="32">
        <v>0.85</v>
      </c>
      <c r="L748" s="32">
        <v>0.68</v>
      </c>
      <c r="M748" s="32">
        <v>0.2</v>
      </c>
      <c r="N748" s="32">
        <v>0.59699999999999998</v>
      </c>
      <c r="O748" s="32">
        <v>0.19400000000000001</v>
      </c>
      <c r="P748" s="33">
        <v>11.641</v>
      </c>
      <c r="Q748" s="33">
        <v>60.97</v>
      </c>
      <c r="R748" s="32">
        <v>4.43</v>
      </c>
      <c r="S748" s="34">
        <v>340</v>
      </c>
      <c r="T748" s="32">
        <v>16.75</v>
      </c>
      <c r="U748" s="4">
        <v>23.597517</v>
      </c>
      <c r="V748" s="8">
        <v>88.517766412519592</v>
      </c>
      <c r="W748" s="8">
        <v>97.215605268747737</v>
      </c>
      <c r="X748" s="8">
        <v>100</v>
      </c>
      <c r="Y748" s="8">
        <v>105.26315789473684</v>
      </c>
      <c r="Z748" s="8">
        <v>99.5</v>
      </c>
      <c r="AA748" s="8">
        <v>77.606666666666669</v>
      </c>
      <c r="AB748" s="9">
        <v>72.145730743226665</v>
      </c>
      <c r="AC748" s="9">
        <v>22.834981931966698</v>
      </c>
      <c r="AD748" s="3">
        <v>30.132247897182147</v>
      </c>
      <c r="AE748" s="3">
        <v>47.032770170851173</v>
      </c>
    </row>
    <row r="749" spans="1:31" ht="13" x14ac:dyDescent="0.3">
      <c r="A749" s="13">
        <v>2017</v>
      </c>
      <c r="B749" s="13" t="s">
        <v>630</v>
      </c>
      <c r="C749" s="2" t="s">
        <v>155</v>
      </c>
      <c r="D749" s="2" t="str">
        <f t="shared" si="22"/>
        <v>M2</v>
      </c>
      <c r="E749" s="2" t="str">
        <f t="shared" si="23"/>
        <v>C08a_M2_09</v>
      </c>
      <c r="F749" s="21" t="s">
        <v>596</v>
      </c>
      <c r="G749" s="13">
        <v>2009</v>
      </c>
      <c r="H749" s="2" t="s">
        <v>680</v>
      </c>
      <c r="I749" s="32">
        <v>2.31</v>
      </c>
      <c r="J749" s="32">
        <v>0.16200000000000001</v>
      </c>
      <c r="K749" s="32">
        <v>0.86</v>
      </c>
      <c r="L749" s="32">
        <v>0.75</v>
      </c>
      <c r="M749" s="32">
        <v>0.22</v>
      </c>
      <c r="N749" s="32">
        <v>0.621</v>
      </c>
      <c r="O749" s="32">
        <v>0.18099999999999999</v>
      </c>
      <c r="P749" s="33">
        <v>10.763</v>
      </c>
      <c r="Q749" s="33">
        <v>66.75</v>
      </c>
      <c r="R749" s="32">
        <v>4.41</v>
      </c>
      <c r="S749" s="34">
        <v>323.93</v>
      </c>
      <c r="T749" s="32">
        <v>16.79</v>
      </c>
      <c r="U749" s="4">
        <v>23.597517</v>
      </c>
      <c r="V749" s="8">
        <v>88.136224315913921</v>
      </c>
      <c r="W749" s="8">
        <v>97.215605268747737</v>
      </c>
      <c r="X749" s="8">
        <v>101.17647058823529</v>
      </c>
      <c r="Y749" s="8">
        <v>115.78947368421053</v>
      </c>
      <c r="Z749" s="8">
        <v>103.50000000000001</v>
      </c>
      <c r="AA749" s="8">
        <v>71.75333333333333</v>
      </c>
      <c r="AB749" s="9">
        <v>77.541945648976011</v>
      </c>
      <c r="AC749" s="9">
        <v>23.370462123722294</v>
      </c>
      <c r="AD749" s="3">
        <v>28.365144472972599</v>
      </c>
      <c r="AE749" s="3">
        <v>48.264393403305107</v>
      </c>
    </row>
    <row r="750" spans="1:31" ht="13" x14ac:dyDescent="0.3">
      <c r="A750" s="13">
        <v>2017</v>
      </c>
      <c r="B750" s="13" t="s">
        <v>630</v>
      </c>
      <c r="C750" s="2" t="s">
        <v>156</v>
      </c>
      <c r="D750" s="2" t="str">
        <f t="shared" si="22"/>
        <v>M1</v>
      </c>
      <c r="E750" s="2" t="str">
        <f t="shared" si="23"/>
        <v>C08b_M1_09</v>
      </c>
      <c r="F750" s="21" t="s">
        <v>597</v>
      </c>
      <c r="G750" s="13">
        <v>2009</v>
      </c>
      <c r="H750" s="2" t="s">
        <v>683</v>
      </c>
      <c r="I750" s="32">
        <v>2.4900000000000002</v>
      </c>
      <c r="J750" s="32">
        <v>0.16500000000000001</v>
      </c>
      <c r="K750" s="32">
        <v>0.89</v>
      </c>
      <c r="L750" s="32">
        <v>0.76</v>
      </c>
      <c r="M750" s="32">
        <v>0.18</v>
      </c>
      <c r="N750" s="32">
        <v>0.61</v>
      </c>
      <c r="O750" s="32">
        <v>0.17599999999999999</v>
      </c>
      <c r="P750" s="33">
        <v>10.766999999999999</v>
      </c>
      <c r="Q750" s="33">
        <v>62.27</v>
      </c>
      <c r="R750" s="32">
        <v>5.2</v>
      </c>
      <c r="S750" s="34">
        <v>328.47</v>
      </c>
      <c r="T750" s="32">
        <v>16.920000000000002</v>
      </c>
      <c r="U750" s="4">
        <v>24.034466999999999</v>
      </c>
      <c r="V750" s="8">
        <v>95.003982054816305</v>
      </c>
      <c r="W750" s="8">
        <v>99.015894255206035</v>
      </c>
      <c r="X750" s="8">
        <v>104.70588235294119</v>
      </c>
      <c r="Y750" s="8">
        <v>94.73684210526315</v>
      </c>
      <c r="Z750" s="8">
        <v>101.66666666666666</v>
      </c>
      <c r="AA750" s="8">
        <v>71.78</v>
      </c>
      <c r="AB750" s="9">
        <v>75.513318156113726</v>
      </c>
      <c r="AC750" s="9">
        <v>19.634971001086392</v>
      </c>
      <c r="AD750" s="3">
        <v>30.143223597376824</v>
      </c>
      <c r="AE750" s="3">
        <v>50.221805401536798</v>
      </c>
    </row>
    <row r="751" spans="1:31" ht="13" x14ac:dyDescent="0.3">
      <c r="A751" s="13">
        <v>2017</v>
      </c>
      <c r="B751" s="13" t="s">
        <v>630</v>
      </c>
      <c r="C751" s="2" t="s">
        <v>157</v>
      </c>
      <c r="D751" s="2" t="str">
        <f t="shared" si="22"/>
        <v>M2</v>
      </c>
      <c r="E751" s="2" t="str">
        <f t="shared" si="23"/>
        <v>C08b_M2_09</v>
      </c>
      <c r="F751" s="21" t="s">
        <v>597</v>
      </c>
      <c r="G751" s="13">
        <v>2009</v>
      </c>
      <c r="H751" s="2" t="s">
        <v>683</v>
      </c>
      <c r="I751" s="32">
        <v>2.4500000000000002</v>
      </c>
      <c r="J751" s="32">
        <v>0.17</v>
      </c>
      <c r="K751" s="32">
        <v>0.85</v>
      </c>
      <c r="L751" s="32">
        <v>0.59</v>
      </c>
      <c r="M751" s="32">
        <v>0.21</v>
      </c>
      <c r="N751" s="32">
        <v>0.55200000000000005</v>
      </c>
      <c r="O751" s="32">
        <v>0.191</v>
      </c>
      <c r="P751" s="33">
        <v>9.4570000000000007</v>
      </c>
      <c r="Q751" s="33">
        <v>52.4</v>
      </c>
      <c r="R751" s="32">
        <v>4.3600000000000003</v>
      </c>
      <c r="S751" s="34">
        <v>355.02</v>
      </c>
      <c r="T751" s="32">
        <v>15.53</v>
      </c>
      <c r="U751" s="4">
        <v>24.034466999999999</v>
      </c>
      <c r="V751" s="8">
        <v>93.477813668393551</v>
      </c>
      <c r="W751" s="8">
        <v>102.01637589930318</v>
      </c>
      <c r="X751" s="8">
        <v>100</v>
      </c>
      <c r="Y751" s="8">
        <v>110.52631578947367</v>
      </c>
      <c r="Z751" s="8">
        <v>92.000000000000014</v>
      </c>
      <c r="AA751" s="8">
        <v>63.046666666666674</v>
      </c>
      <c r="AB751" s="9">
        <v>68.47843600814987</v>
      </c>
      <c r="AC751" s="9">
        <v>25.260781082730173</v>
      </c>
      <c r="AD751" s="3">
        <v>31.745950553244757</v>
      </c>
      <c r="AE751" s="3">
        <v>42.993268364025084</v>
      </c>
    </row>
    <row r="752" spans="1:31" ht="13" x14ac:dyDescent="0.3">
      <c r="A752" s="13">
        <v>2017</v>
      </c>
      <c r="B752" s="13" t="s">
        <v>630</v>
      </c>
      <c r="C752" s="2" t="s">
        <v>158</v>
      </c>
      <c r="D752" s="2" t="str">
        <f t="shared" si="22"/>
        <v>M1</v>
      </c>
      <c r="E752" s="2" t="str">
        <f t="shared" si="23"/>
        <v>C08c_M1_09</v>
      </c>
      <c r="F752" s="21" t="s">
        <v>598</v>
      </c>
      <c r="G752" s="13">
        <v>2009</v>
      </c>
      <c r="H752" s="2" t="s">
        <v>684</v>
      </c>
      <c r="I752" s="32">
        <v>2.5299999999999998</v>
      </c>
      <c r="J752" s="32">
        <v>0.16200000000000001</v>
      </c>
      <c r="K752" s="32">
        <v>0.67</v>
      </c>
      <c r="L752" s="32">
        <v>0.68</v>
      </c>
      <c r="M752" s="32">
        <v>0.24</v>
      </c>
      <c r="N752" s="32">
        <v>0.59499999999999997</v>
      </c>
      <c r="O752" s="32">
        <v>0.21299999999999999</v>
      </c>
      <c r="P752" s="33">
        <v>11.153</v>
      </c>
      <c r="Q752" s="33">
        <v>65.11</v>
      </c>
      <c r="R752" s="32">
        <v>5.82</v>
      </c>
      <c r="S752" s="34">
        <v>448.21</v>
      </c>
      <c r="T752" s="32">
        <v>15.31</v>
      </c>
      <c r="U752" s="4">
        <v>20.805434999999999</v>
      </c>
      <c r="V752" s="8">
        <v>96.530150441239044</v>
      </c>
      <c r="W752" s="8">
        <v>97.215605268747737</v>
      </c>
      <c r="X752" s="8">
        <v>78.82352941176471</v>
      </c>
      <c r="Y752" s="8">
        <v>126.31578947368421</v>
      </c>
      <c r="Z752" s="8">
        <v>99.166666666666671</v>
      </c>
      <c r="AA752" s="8">
        <v>74.353333333333339</v>
      </c>
      <c r="AB752" s="9">
        <v>70.837043096547063</v>
      </c>
      <c r="AC752" s="9">
        <v>27.908219529910099</v>
      </c>
      <c r="AD752" s="3">
        <v>24.190097614277793</v>
      </c>
      <c r="AE752" s="3">
        <v>47.901682855812105</v>
      </c>
    </row>
    <row r="753" spans="1:31" ht="13" x14ac:dyDescent="0.3">
      <c r="A753" s="13">
        <v>2017</v>
      </c>
      <c r="B753" s="13" t="s">
        <v>630</v>
      </c>
      <c r="C753" s="2" t="s">
        <v>159</v>
      </c>
      <c r="D753" s="2" t="str">
        <f t="shared" si="22"/>
        <v>M2</v>
      </c>
      <c r="E753" s="2" t="str">
        <f t="shared" si="23"/>
        <v>C08c_M2_09</v>
      </c>
      <c r="F753" s="21" t="s">
        <v>598</v>
      </c>
      <c r="G753" s="13">
        <v>2009</v>
      </c>
      <c r="H753" s="2" t="s">
        <v>684</v>
      </c>
      <c r="I753" s="32">
        <v>2.36</v>
      </c>
      <c r="J753" s="32">
        <v>0.156</v>
      </c>
      <c r="K753" s="32">
        <v>0.67</v>
      </c>
      <c r="L753" s="32">
        <v>0.73</v>
      </c>
      <c r="M753" s="32">
        <v>0.24</v>
      </c>
      <c r="N753" s="32">
        <v>0.60499999999999998</v>
      </c>
      <c r="O753" s="32">
        <v>0.17899999999999999</v>
      </c>
      <c r="P753" s="33">
        <v>10.304</v>
      </c>
      <c r="Q753" s="33">
        <v>58.92</v>
      </c>
      <c r="R753" s="32">
        <v>6.06</v>
      </c>
      <c r="S753" s="34">
        <v>328.59</v>
      </c>
      <c r="T753" s="32">
        <v>20.28</v>
      </c>
      <c r="U753" s="4">
        <v>20.805434999999999</v>
      </c>
      <c r="V753" s="8">
        <v>90.043934798942345</v>
      </c>
      <c r="W753" s="8">
        <v>93.615027295831155</v>
      </c>
      <c r="X753" s="8">
        <v>78.82352941176471</v>
      </c>
      <c r="Y753" s="8">
        <v>126.31578947368421</v>
      </c>
      <c r="Z753" s="8">
        <v>100.83333333333333</v>
      </c>
      <c r="AA753" s="8">
        <v>68.693333333333342</v>
      </c>
      <c r="AB753" s="9">
        <v>73.332053076586973</v>
      </c>
      <c r="AC753" s="9">
        <v>26.958685413095612</v>
      </c>
      <c r="AD753" s="3">
        <v>23.367066859871812</v>
      </c>
      <c r="AE753" s="3">
        <v>49.674247727032586</v>
      </c>
    </row>
    <row r="754" spans="1:31" ht="13" x14ac:dyDescent="0.3">
      <c r="A754" s="13">
        <v>2017</v>
      </c>
      <c r="B754" s="13" t="s">
        <v>630</v>
      </c>
      <c r="C754" s="2" t="s">
        <v>160</v>
      </c>
      <c r="D754" s="2" t="str">
        <f t="shared" si="22"/>
        <v>M1</v>
      </c>
      <c r="E754" s="2" t="str">
        <f t="shared" si="23"/>
        <v>D08a_M1_09</v>
      </c>
      <c r="F754" s="21" t="s">
        <v>599</v>
      </c>
      <c r="G754" s="13">
        <v>2009</v>
      </c>
      <c r="H754" s="2" t="s">
        <v>685</v>
      </c>
      <c r="I754" s="32">
        <v>2.39</v>
      </c>
      <c r="J754" s="32">
        <v>0.158</v>
      </c>
      <c r="K754" s="32">
        <v>0.7</v>
      </c>
      <c r="L754" s="32">
        <v>0.67</v>
      </c>
      <c r="M754" s="32">
        <v>0.21</v>
      </c>
      <c r="N754" s="32">
        <v>0.501</v>
      </c>
      <c r="O754" s="32">
        <v>0.19800000000000001</v>
      </c>
      <c r="P754" s="33">
        <v>10.778</v>
      </c>
      <c r="Q754" s="33">
        <v>63.05</v>
      </c>
      <c r="R754" s="32">
        <v>5.71</v>
      </c>
      <c r="S754" s="34">
        <v>371.17</v>
      </c>
      <c r="T754" s="32">
        <v>14.81</v>
      </c>
      <c r="U754" s="4">
        <v>20.744050999999999</v>
      </c>
      <c r="V754" s="8">
        <v>91.188561088759428</v>
      </c>
      <c r="W754" s="8">
        <v>94.81521995347002</v>
      </c>
      <c r="X754" s="8">
        <v>82.35294117647058</v>
      </c>
      <c r="Y754" s="8">
        <v>110.52631578947367</v>
      </c>
      <c r="Z754" s="8">
        <v>83.500000000000014</v>
      </c>
      <c r="AA754" s="8">
        <v>71.853333333333339</v>
      </c>
      <c r="AB754" s="9">
        <v>68.63413484066389</v>
      </c>
      <c r="AC754" s="9">
        <v>25.203476155202431</v>
      </c>
      <c r="AD754" s="3">
        <v>26.084416071965695</v>
      </c>
      <c r="AE754" s="3">
        <v>48.712107772831857</v>
      </c>
    </row>
    <row r="755" spans="1:31" ht="13" x14ac:dyDescent="0.3">
      <c r="A755" s="13">
        <v>2017</v>
      </c>
      <c r="B755" s="13" t="s">
        <v>630</v>
      </c>
      <c r="C755" s="2" t="s">
        <v>161</v>
      </c>
      <c r="D755" s="2" t="str">
        <f t="shared" si="22"/>
        <v>M2</v>
      </c>
      <c r="E755" s="2" t="str">
        <f t="shared" si="23"/>
        <v>D08a_M2_09</v>
      </c>
      <c r="F755" s="21" t="s">
        <v>599</v>
      </c>
      <c r="G755" s="13">
        <v>2009</v>
      </c>
      <c r="H755" s="2" t="s">
        <v>685</v>
      </c>
      <c r="I755" s="32">
        <v>2.37</v>
      </c>
      <c r="J755" s="32">
        <v>0.155</v>
      </c>
      <c r="K755" s="32">
        <v>0.64</v>
      </c>
      <c r="L755" s="32">
        <v>0.67</v>
      </c>
      <c r="M755" s="32">
        <v>0.22</v>
      </c>
      <c r="N755" s="32">
        <v>0.505</v>
      </c>
      <c r="O755" s="32">
        <v>0.215</v>
      </c>
      <c r="P755" s="33">
        <v>12.62</v>
      </c>
      <c r="Q755" s="33">
        <v>62.81</v>
      </c>
      <c r="R755" s="32">
        <v>5.71</v>
      </c>
      <c r="S755" s="34">
        <v>348.12</v>
      </c>
      <c r="T755" s="32">
        <v>14.6</v>
      </c>
      <c r="U755" s="4">
        <v>20.744050999999999</v>
      </c>
      <c r="V755" s="8">
        <v>90.425476895548059</v>
      </c>
      <c r="W755" s="8">
        <v>93.014930967011722</v>
      </c>
      <c r="X755" s="8">
        <v>75.294117647058826</v>
      </c>
      <c r="Y755" s="8">
        <v>115.78947368421053</v>
      </c>
      <c r="Z755" s="8">
        <v>84.166666666666671</v>
      </c>
      <c r="AA755" s="8">
        <v>84.133333333333326</v>
      </c>
      <c r="AB755" s="9">
        <v>67.923331215438978</v>
      </c>
      <c r="AC755" s="9">
        <v>26.679950340498248</v>
      </c>
      <c r="AD755" s="3">
        <v>24.098179744889002</v>
      </c>
      <c r="AE755" s="3">
        <v>49.221869914612761</v>
      </c>
    </row>
    <row r="756" spans="1:31" ht="13" x14ac:dyDescent="0.3">
      <c r="A756" s="13">
        <v>2017</v>
      </c>
      <c r="B756" s="13" t="s">
        <v>630</v>
      </c>
      <c r="C756" s="2" t="s">
        <v>162</v>
      </c>
      <c r="D756" s="2" t="str">
        <f t="shared" si="22"/>
        <v>M1</v>
      </c>
      <c r="E756" s="2" t="str">
        <f t="shared" si="23"/>
        <v>D08b_M1_09</v>
      </c>
      <c r="F756" s="21" t="s">
        <v>600</v>
      </c>
      <c r="G756" s="13">
        <v>2009</v>
      </c>
      <c r="H756" s="2" t="s">
        <v>686</v>
      </c>
      <c r="I756" s="32">
        <v>2.1800000000000002</v>
      </c>
      <c r="J756" s="32">
        <v>0.14599999999999999</v>
      </c>
      <c r="K756" s="32">
        <v>0.89</v>
      </c>
      <c r="L756" s="32">
        <v>0.57999999999999996</v>
      </c>
      <c r="M756" s="32">
        <v>0.2</v>
      </c>
      <c r="N756" s="32">
        <v>0.61599999999999999</v>
      </c>
      <c r="O756" s="32">
        <v>0.186</v>
      </c>
      <c r="P756" s="33">
        <v>9.2100000000000009</v>
      </c>
      <c r="Q756" s="33">
        <v>71.790000000000006</v>
      </c>
      <c r="R756" s="32">
        <v>6.14</v>
      </c>
      <c r="S756" s="34">
        <v>385.21</v>
      </c>
      <c r="T756" s="32">
        <v>16.72</v>
      </c>
      <c r="U756" s="4">
        <v>22.327959</v>
      </c>
      <c r="V756" s="8">
        <v>83.176177060039976</v>
      </c>
      <c r="W756" s="8">
        <v>87.614064007636856</v>
      </c>
      <c r="X756" s="8">
        <v>104.70588235294119</v>
      </c>
      <c r="Y756" s="8">
        <v>105.26315789473684</v>
      </c>
      <c r="Z756" s="8">
        <v>102.66666666666666</v>
      </c>
      <c r="AA756" s="8">
        <v>61.400000000000013</v>
      </c>
      <c r="AB756" s="9">
        <v>68.178728685960124</v>
      </c>
      <c r="AC756" s="9">
        <v>24.163642968153056</v>
      </c>
      <c r="AD756" s="3">
        <v>33.385997035000834</v>
      </c>
      <c r="AE756" s="3">
        <v>42.450359996846124</v>
      </c>
    </row>
    <row r="757" spans="1:31" ht="13" x14ac:dyDescent="0.3">
      <c r="A757" s="13">
        <v>2017</v>
      </c>
      <c r="B757" s="13" t="s">
        <v>630</v>
      </c>
      <c r="C757" s="2" t="s">
        <v>163</v>
      </c>
      <c r="D757" s="2" t="str">
        <f t="shared" si="22"/>
        <v>M2</v>
      </c>
      <c r="E757" s="2" t="str">
        <f t="shared" si="23"/>
        <v>D08b_M2_09</v>
      </c>
      <c r="F757" s="21" t="s">
        <v>600</v>
      </c>
      <c r="G757" s="13">
        <v>2009</v>
      </c>
      <c r="H757" s="2" t="s">
        <v>686</v>
      </c>
      <c r="I757" s="32">
        <v>2.17</v>
      </c>
      <c r="J757" s="32">
        <v>0.14599999999999999</v>
      </c>
      <c r="K757" s="32">
        <v>0.76</v>
      </c>
      <c r="L757" s="32">
        <v>0.64</v>
      </c>
      <c r="M757" s="32">
        <v>0.22</v>
      </c>
      <c r="N757" s="32">
        <v>0.57199999999999995</v>
      </c>
      <c r="O757" s="32">
        <v>0.18099999999999999</v>
      </c>
      <c r="P757" s="33">
        <v>10.345000000000001</v>
      </c>
      <c r="Q757" s="33">
        <v>64.72</v>
      </c>
      <c r="R757" s="32">
        <v>6.52</v>
      </c>
      <c r="S757" s="34">
        <v>398.12</v>
      </c>
      <c r="T757" s="32">
        <v>21.13</v>
      </c>
      <c r="U757" s="4">
        <v>22.327959</v>
      </c>
      <c r="V757" s="8">
        <v>82.794634963434291</v>
      </c>
      <c r="W757" s="8">
        <v>87.614064007636856</v>
      </c>
      <c r="X757" s="8">
        <v>89.411764705882362</v>
      </c>
      <c r="Y757" s="8">
        <v>115.78947368421053</v>
      </c>
      <c r="Z757" s="8">
        <v>95.333333333333329</v>
      </c>
      <c r="AA757" s="8">
        <v>68.966666666666683</v>
      </c>
      <c r="AB757" s="9">
        <v>69.495378935854944</v>
      </c>
      <c r="AC757" s="9">
        <v>26.07642596584444</v>
      </c>
      <c r="AD757" s="3">
        <v>27.969255583732522</v>
      </c>
      <c r="AE757" s="3">
        <v>45.954318450423024</v>
      </c>
    </row>
    <row r="758" spans="1:31" ht="13" x14ac:dyDescent="0.3">
      <c r="A758" s="13">
        <v>2017</v>
      </c>
      <c r="B758" s="13" t="s">
        <v>630</v>
      </c>
      <c r="C758" s="2" t="s">
        <v>164</v>
      </c>
      <c r="D758" s="2" t="str">
        <f t="shared" si="22"/>
        <v>M1</v>
      </c>
      <c r="E758" s="2" t="str">
        <f t="shared" si="23"/>
        <v>D08c_M1_09</v>
      </c>
      <c r="F758" s="21" t="s">
        <v>601</v>
      </c>
      <c r="G758" s="13">
        <v>2009</v>
      </c>
      <c r="H758" s="2" t="s">
        <v>687</v>
      </c>
      <c r="I758" s="32">
        <v>2.2400000000000002</v>
      </c>
      <c r="J758" s="32">
        <v>0.151</v>
      </c>
      <c r="K758" s="32">
        <v>0.8</v>
      </c>
      <c r="L758" s="32">
        <v>0.56000000000000005</v>
      </c>
      <c r="M758" s="32">
        <v>0.23</v>
      </c>
      <c r="N758" s="32">
        <v>0.60599999999999998</v>
      </c>
      <c r="O758" s="32">
        <v>0.2</v>
      </c>
      <c r="P758" s="33">
        <v>11.66</v>
      </c>
      <c r="Q758" s="33">
        <v>72.989999999999995</v>
      </c>
      <c r="R758" s="32">
        <v>5.69</v>
      </c>
      <c r="S758" s="34">
        <v>478.48</v>
      </c>
      <c r="T758" s="32">
        <v>15.2</v>
      </c>
      <c r="U758" s="4">
        <v>18.807268000000001</v>
      </c>
      <c r="V758" s="8">
        <v>85.465429639674113</v>
      </c>
      <c r="W758" s="8">
        <v>90.614545651734005</v>
      </c>
      <c r="X758" s="8">
        <v>94.117647058823536</v>
      </c>
      <c r="Y758" s="8">
        <v>121.05263157894737</v>
      </c>
      <c r="Z758" s="8">
        <v>101</v>
      </c>
      <c r="AA758" s="8">
        <v>77.733333333333334</v>
      </c>
      <c r="AB758" s="9">
        <v>67.35010409959942</v>
      </c>
      <c r="AC758" s="9">
        <v>28.130074214687085</v>
      </c>
      <c r="AD758" s="3">
        <v>30.379103833319359</v>
      </c>
      <c r="AE758" s="3">
        <v>41.490821951993553</v>
      </c>
    </row>
    <row r="759" spans="1:31" ht="13" x14ac:dyDescent="0.3">
      <c r="A759" s="13">
        <v>2017</v>
      </c>
      <c r="B759" s="13" t="s">
        <v>630</v>
      </c>
      <c r="C759" s="2" t="s">
        <v>165</v>
      </c>
      <c r="D759" s="2" t="str">
        <f t="shared" si="22"/>
        <v>M2</v>
      </c>
      <c r="E759" s="2" t="str">
        <f t="shared" si="23"/>
        <v>D08c_M2_09</v>
      </c>
      <c r="F759" s="21" t="s">
        <v>601</v>
      </c>
      <c r="G759" s="13">
        <v>2009</v>
      </c>
      <c r="H759" s="2" t="s">
        <v>687</v>
      </c>
      <c r="I759" s="32">
        <v>2.15</v>
      </c>
      <c r="J759" s="32">
        <v>0.152</v>
      </c>
      <c r="K759" s="32">
        <v>0.74</v>
      </c>
      <c r="L759" s="32">
        <v>0.63</v>
      </c>
      <c r="M759" s="32">
        <v>0.21</v>
      </c>
      <c r="N759" s="32">
        <v>0.6</v>
      </c>
      <c r="O759" s="32">
        <v>0.19400000000000001</v>
      </c>
      <c r="P759" s="33">
        <v>11.478</v>
      </c>
      <c r="Q759" s="33">
        <v>66.22</v>
      </c>
      <c r="R759" s="32">
        <v>6.73</v>
      </c>
      <c r="S759" s="34">
        <v>352.77</v>
      </c>
      <c r="T759" s="32">
        <v>16.09</v>
      </c>
      <c r="U759" s="4">
        <v>18.807268000000001</v>
      </c>
      <c r="V759" s="8">
        <v>82.031550770222907</v>
      </c>
      <c r="W759" s="8">
        <v>91.214641980553438</v>
      </c>
      <c r="X759" s="8">
        <v>87.058823529411768</v>
      </c>
      <c r="Y759" s="8">
        <v>110.52631578947367</v>
      </c>
      <c r="Z759" s="8">
        <v>100</v>
      </c>
      <c r="AA759" s="8">
        <v>76.52</v>
      </c>
      <c r="AB759" s="9">
        <v>67.661144759445236</v>
      </c>
      <c r="AC759" s="9">
        <v>25.565910642505717</v>
      </c>
      <c r="AD759" s="3">
        <v>27.971491273659037</v>
      </c>
      <c r="AE759" s="3">
        <v>46.462598083835253</v>
      </c>
    </row>
    <row r="760" spans="1:31" ht="13" x14ac:dyDescent="0.3">
      <c r="A760" s="13">
        <v>2017</v>
      </c>
      <c r="B760" s="13" t="s">
        <v>630</v>
      </c>
      <c r="C760" s="2" t="s">
        <v>166</v>
      </c>
      <c r="D760" s="2" t="str">
        <f t="shared" si="22"/>
        <v>M1</v>
      </c>
      <c r="E760" s="2" t="str">
        <f t="shared" si="23"/>
        <v>E08a_M1_09</v>
      </c>
      <c r="F760" s="21" t="s">
        <v>602</v>
      </c>
      <c r="G760" s="13">
        <v>2009</v>
      </c>
      <c r="H760" s="2" t="s">
        <v>689</v>
      </c>
      <c r="I760" s="32">
        <v>2.3199999999999998</v>
      </c>
      <c r="J760" s="32">
        <v>0.156</v>
      </c>
      <c r="K760" s="32">
        <v>0.74</v>
      </c>
      <c r="L760" s="32">
        <v>0.65</v>
      </c>
      <c r="M760" s="32">
        <v>0.22</v>
      </c>
      <c r="N760" s="32">
        <v>0.47899999999999998</v>
      </c>
      <c r="O760" s="32">
        <v>0.18</v>
      </c>
      <c r="P760" s="33">
        <v>11.446999999999999</v>
      </c>
      <c r="Q760" s="33">
        <v>63</v>
      </c>
      <c r="R760" s="32">
        <v>6.51</v>
      </c>
      <c r="S760" s="34">
        <v>403.84</v>
      </c>
      <c r="T760" s="32">
        <v>16.39</v>
      </c>
      <c r="U760" s="4">
        <v>19.953061000000002</v>
      </c>
      <c r="V760" s="8">
        <v>88.517766412519592</v>
      </c>
      <c r="W760" s="8">
        <v>93.615027295831155</v>
      </c>
      <c r="X760" s="8">
        <v>87.058823529411768</v>
      </c>
      <c r="Y760" s="8">
        <v>115.78947368421053</v>
      </c>
      <c r="Z760" s="8">
        <v>79.833333333333329</v>
      </c>
      <c r="AA760" s="8">
        <v>76.313333333333333</v>
      </c>
      <c r="AB760" s="9">
        <v>69.482871980456267</v>
      </c>
      <c r="AC760" s="9">
        <v>26.081119736945375</v>
      </c>
      <c r="AD760" s="3">
        <v>27.238124537180013</v>
      </c>
      <c r="AE760" s="3">
        <v>46.680755725874612</v>
      </c>
    </row>
    <row r="761" spans="1:31" ht="13" x14ac:dyDescent="0.3">
      <c r="A761" s="13">
        <v>2017</v>
      </c>
      <c r="B761" s="13" t="s">
        <v>630</v>
      </c>
      <c r="C761" s="2" t="s">
        <v>167</v>
      </c>
      <c r="D761" s="2" t="str">
        <f t="shared" si="22"/>
        <v>M2</v>
      </c>
      <c r="E761" s="2" t="str">
        <f t="shared" si="23"/>
        <v>E08a_M2_09</v>
      </c>
      <c r="F761" s="21" t="s">
        <v>602</v>
      </c>
      <c r="G761" s="13">
        <v>2009</v>
      </c>
      <c r="H761" s="2" t="s">
        <v>689</v>
      </c>
      <c r="I761" s="32">
        <v>2.38</v>
      </c>
      <c r="J761" s="32">
        <v>0.153</v>
      </c>
      <c r="K761" s="32">
        <v>0.83</v>
      </c>
      <c r="L761" s="32">
        <v>0.59</v>
      </c>
      <c r="M761" s="32">
        <v>0.19</v>
      </c>
      <c r="N761" s="32">
        <v>0.56499999999999995</v>
      </c>
      <c r="O761" s="32">
        <v>0.2</v>
      </c>
      <c r="P761" s="33">
        <v>13.227</v>
      </c>
      <c r="Q761" s="33">
        <v>60.88</v>
      </c>
      <c r="R761" s="32">
        <v>5.49</v>
      </c>
      <c r="S761" s="34">
        <v>415.39</v>
      </c>
      <c r="T761" s="32">
        <v>15.01</v>
      </c>
      <c r="U761" s="4">
        <v>19.953061000000002</v>
      </c>
      <c r="V761" s="8">
        <v>90.807018992153729</v>
      </c>
      <c r="W761" s="8">
        <v>91.814738309372871</v>
      </c>
      <c r="X761" s="8">
        <v>97.647058823529406</v>
      </c>
      <c r="Y761" s="8">
        <v>100</v>
      </c>
      <c r="Z761" s="8">
        <v>94.166666666666671</v>
      </c>
      <c r="AA761" s="8">
        <v>88.18</v>
      </c>
      <c r="AB761" s="9">
        <v>66.319480598753117</v>
      </c>
      <c r="AC761" s="9">
        <v>23.599010742554498</v>
      </c>
      <c r="AD761" s="3">
        <v>32.008123844949196</v>
      </c>
      <c r="AE761" s="3">
        <v>44.392865412496292</v>
      </c>
    </row>
    <row r="762" spans="1:31" ht="13" x14ac:dyDescent="0.3">
      <c r="A762" s="13">
        <v>2017</v>
      </c>
      <c r="B762" s="13" t="s">
        <v>630</v>
      </c>
      <c r="C762" s="2" t="s">
        <v>168</v>
      </c>
      <c r="D762" s="2" t="str">
        <f t="shared" si="22"/>
        <v>M1</v>
      </c>
      <c r="E762" s="2" t="str">
        <f t="shared" si="23"/>
        <v>E08b_M1_09</v>
      </c>
      <c r="F762" s="21" t="s">
        <v>603</v>
      </c>
      <c r="G762" s="13">
        <v>2009</v>
      </c>
      <c r="H762" s="2" t="s">
        <v>691</v>
      </c>
      <c r="I762" s="32">
        <v>2.27</v>
      </c>
      <c r="J762" s="32">
        <v>0.155</v>
      </c>
      <c r="K762" s="32">
        <v>0.81</v>
      </c>
      <c r="L762" s="32">
        <v>0.56000000000000005</v>
      </c>
      <c r="M762" s="32">
        <v>0.19</v>
      </c>
      <c r="N762" s="32">
        <v>0.48199999999999998</v>
      </c>
      <c r="O762" s="32">
        <v>0.185</v>
      </c>
      <c r="P762" s="33">
        <v>12.868</v>
      </c>
      <c r="Q762" s="33">
        <v>76.64</v>
      </c>
      <c r="R762" s="32">
        <v>4.88</v>
      </c>
      <c r="S762" s="34">
        <v>471.37</v>
      </c>
      <c r="T762" s="32">
        <v>13.89</v>
      </c>
      <c r="U762" s="4">
        <v>21.341691000000001</v>
      </c>
      <c r="V762" s="8">
        <v>86.610055929491168</v>
      </c>
      <c r="W762" s="8">
        <v>93.014930967011722</v>
      </c>
      <c r="X762" s="8">
        <v>95.294117647058826</v>
      </c>
      <c r="Y762" s="8">
        <v>100</v>
      </c>
      <c r="Z762" s="8">
        <v>80.333333333333329</v>
      </c>
      <c r="AA762" s="8">
        <v>85.786666666666662</v>
      </c>
      <c r="AB762" s="9">
        <v>64.310965659322505</v>
      </c>
      <c r="AC762" s="9">
        <v>24.336038481856271</v>
      </c>
      <c r="AD762" s="3">
        <v>32.212410931146245</v>
      </c>
      <c r="AE762" s="3">
        <v>43.451550586997499</v>
      </c>
    </row>
    <row r="763" spans="1:31" ht="13" x14ac:dyDescent="0.3">
      <c r="A763" s="13">
        <v>2017</v>
      </c>
      <c r="B763" s="13" t="s">
        <v>630</v>
      </c>
      <c r="C763" s="2" t="s">
        <v>169</v>
      </c>
      <c r="D763" s="2" t="str">
        <f t="shared" si="22"/>
        <v>M2</v>
      </c>
      <c r="E763" s="2" t="str">
        <f t="shared" si="23"/>
        <v>E08b_M2_09</v>
      </c>
      <c r="F763" s="21" t="s">
        <v>603</v>
      </c>
      <c r="G763" s="13">
        <v>2009</v>
      </c>
      <c r="H763" s="2" t="s">
        <v>691</v>
      </c>
      <c r="I763" s="32">
        <v>2.2799999999999998</v>
      </c>
      <c r="J763" s="32">
        <v>0.154</v>
      </c>
      <c r="K763" s="32">
        <v>0.78</v>
      </c>
      <c r="L763" s="32">
        <v>0.64</v>
      </c>
      <c r="M763" s="32">
        <v>0.2</v>
      </c>
      <c r="N763" s="32">
        <v>0.52500000000000002</v>
      </c>
      <c r="O763" s="32">
        <v>0.20200000000000001</v>
      </c>
      <c r="P763" s="33">
        <v>10.904999999999999</v>
      </c>
      <c r="Q763" s="33">
        <v>63.27</v>
      </c>
      <c r="R763" s="32">
        <v>5.09</v>
      </c>
      <c r="S763" s="34">
        <v>318.42</v>
      </c>
      <c r="T763" s="32">
        <v>13.82</v>
      </c>
      <c r="U763" s="4">
        <v>21.341691000000001</v>
      </c>
      <c r="V763" s="8">
        <v>86.991598026096852</v>
      </c>
      <c r="W763" s="8">
        <v>92.414834638192289</v>
      </c>
      <c r="X763" s="8">
        <v>91.764705882352942</v>
      </c>
      <c r="Y763" s="8">
        <v>105.26315789473684</v>
      </c>
      <c r="Z763" s="8">
        <v>87.500000000000014</v>
      </c>
      <c r="AA763" s="8">
        <v>72.7</v>
      </c>
      <c r="AB763" s="9">
        <v>68.35944142927147</v>
      </c>
      <c r="AC763" s="9">
        <v>24.099764766139234</v>
      </c>
      <c r="AD763" s="3">
        <v>29.182288046486654</v>
      </c>
      <c r="AE763" s="3">
        <v>46.717947187374108</v>
      </c>
    </row>
    <row r="764" spans="1:31" ht="13" x14ac:dyDescent="0.3">
      <c r="A764" s="13">
        <v>2017</v>
      </c>
      <c r="B764" s="13" t="s">
        <v>630</v>
      </c>
      <c r="C764" s="2" t="s">
        <v>170</v>
      </c>
      <c r="D764" s="2" t="str">
        <f t="shared" si="22"/>
        <v>M1</v>
      </c>
      <c r="E764" s="2" t="str">
        <f t="shared" si="23"/>
        <v>E08c_M1_09</v>
      </c>
      <c r="F764" s="21" t="s">
        <v>604</v>
      </c>
      <c r="G764" s="13">
        <v>2009</v>
      </c>
      <c r="H764" s="2" t="s">
        <v>710</v>
      </c>
      <c r="I764" s="32">
        <v>2.58</v>
      </c>
      <c r="J764" s="32">
        <v>0.161</v>
      </c>
      <c r="K764" s="32">
        <v>0.75</v>
      </c>
      <c r="L764" s="32">
        <v>0.8</v>
      </c>
      <c r="M764" s="32">
        <v>0.19</v>
      </c>
      <c r="N764" s="32">
        <v>0.46600000000000003</v>
      </c>
      <c r="O764" s="32">
        <v>0.20300000000000001</v>
      </c>
      <c r="P764" s="33">
        <v>17.314</v>
      </c>
      <c r="Q764" s="33">
        <v>70.569999999999993</v>
      </c>
      <c r="R764" s="32">
        <v>5.9</v>
      </c>
      <c r="S764" s="34">
        <v>639.72</v>
      </c>
      <c r="T764" s="32">
        <v>18.04</v>
      </c>
      <c r="U764" s="4">
        <v>22.465890999999999</v>
      </c>
      <c r="V764" s="8">
        <v>98.437860924267497</v>
      </c>
      <c r="W764" s="8">
        <v>96.615508939928304</v>
      </c>
      <c r="X764" s="8">
        <v>88.235294117647058</v>
      </c>
      <c r="Y764" s="8">
        <v>100</v>
      </c>
      <c r="Z764" s="8">
        <v>77.666666666666671</v>
      </c>
      <c r="AA764" s="8">
        <v>115.42666666666668</v>
      </c>
      <c r="AB764" s="9">
        <v>74.752486709294189</v>
      </c>
      <c r="AC764" s="9">
        <v>20.93675012012703</v>
      </c>
      <c r="AD764" s="3">
        <v>25.66013054835868</v>
      </c>
      <c r="AE764" s="3">
        <v>53.403119331514283</v>
      </c>
    </row>
    <row r="765" spans="1:31" ht="13" x14ac:dyDescent="0.3">
      <c r="A765" s="13">
        <v>2017</v>
      </c>
      <c r="B765" s="13" t="s">
        <v>630</v>
      </c>
      <c r="C765" s="2" t="s">
        <v>171</v>
      </c>
      <c r="D765" s="2" t="str">
        <f t="shared" si="22"/>
        <v>M2</v>
      </c>
      <c r="E765" s="2" t="str">
        <f t="shared" si="23"/>
        <v>E08c_M2_09</v>
      </c>
      <c r="F765" s="21" t="s">
        <v>604</v>
      </c>
      <c r="G765" s="13">
        <v>2009</v>
      </c>
      <c r="H765" s="2" t="s">
        <v>710</v>
      </c>
      <c r="I765" s="32">
        <v>2.35</v>
      </c>
      <c r="J765" s="32">
        <v>0.154</v>
      </c>
      <c r="K765" s="32">
        <v>0.72</v>
      </c>
      <c r="L765" s="32">
        <v>0.56999999999999995</v>
      </c>
      <c r="M765" s="32">
        <v>0.17</v>
      </c>
      <c r="N765" s="32">
        <v>0.44600000000000001</v>
      </c>
      <c r="O765" s="32">
        <v>0.23200000000000001</v>
      </c>
      <c r="P765" s="33">
        <v>15.394</v>
      </c>
      <c r="Q765" s="33">
        <v>62</v>
      </c>
      <c r="R765" s="32">
        <v>4.76</v>
      </c>
      <c r="S765" s="34">
        <v>798.09</v>
      </c>
      <c r="T765" s="32">
        <v>12.93</v>
      </c>
      <c r="U765" s="4">
        <v>22.465890999999999</v>
      </c>
      <c r="V765" s="8">
        <v>89.662392702336675</v>
      </c>
      <c r="W765" s="8">
        <v>92.414834638192289</v>
      </c>
      <c r="X765" s="8">
        <v>84.705882352941174</v>
      </c>
      <c r="Y765" s="8">
        <v>89.473684210526315</v>
      </c>
      <c r="Z765" s="8">
        <v>74.333333333333343</v>
      </c>
      <c r="AA765" s="8">
        <v>102.62666666666667</v>
      </c>
      <c r="AB765" s="9">
        <v>60.860730916010446</v>
      </c>
      <c r="AC765" s="9">
        <v>23.00875241252184</v>
      </c>
      <c r="AD765" s="3">
        <v>30.256492114844423</v>
      </c>
      <c r="AE765" s="3">
        <v>46.734755472633744</v>
      </c>
    </row>
    <row r="766" spans="1:31" ht="13" x14ac:dyDescent="0.3">
      <c r="A766" s="13">
        <v>2017</v>
      </c>
      <c r="B766" s="13" t="s">
        <v>630</v>
      </c>
      <c r="C766" s="2" t="s">
        <v>172</v>
      </c>
      <c r="D766" s="2" t="str">
        <f t="shared" si="22"/>
        <v>M1</v>
      </c>
      <c r="E766" s="2" t="str">
        <f t="shared" si="23"/>
        <v>F08a_M1_09</v>
      </c>
      <c r="F766" s="21" t="s">
        <v>605</v>
      </c>
      <c r="G766" s="13">
        <v>2009</v>
      </c>
      <c r="H766" s="2" t="s">
        <v>693</v>
      </c>
      <c r="I766" s="32">
        <v>2.3199999999999998</v>
      </c>
      <c r="J766" s="32">
        <v>0.159</v>
      </c>
      <c r="K766" s="32">
        <v>1</v>
      </c>
      <c r="L766" s="32">
        <v>0.55000000000000004</v>
      </c>
      <c r="M766" s="32">
        <v>0.21</v>
      </c>
      <c r="N766" s="32">
        <v>0.54600000000000004</v>
      </c>
      <c r="O766" s="32">
        <v>0.192</v>
      </c>
      <c r="P766" s="33">
        <v>10.749000000000001</v>
      </c>
      <c r="Q766" s="33">
        <v>65.45</v>
      </c>
      <c r="R766" s="32">
        <v>6.12</v>
      </c>
      <c r="S766" s="34">
        <v>602.49</v>
      </c>
      <c r="T766" s="32">
        <v>18.66</v>
      </c>
      <c r="U766" s="4">
        <v>21.689509999999999</v>
      </c>
      <c r="V766" s="8">
        <v>88.517766412519592</v>
      </c>
      <c r="W766" s="8">
        <v>95.415316282289453</v>
      </c>
      <c r="X766" s="8">
        <v>117.64705882352942</v>
      </c>
      <c r="Y766" s="8">
        <v>110.52631578947367</v>
      </c>
      <c r="Z766" s="8">
        <v>91.000000000000014</v>
      </c>
      <c r="AA766" s="8">
        <v>71.66</v>
      </c>
      <c r="AB766" s="9">
        <v>70.318745159667827</v>
      </c>
      <c r="AC766" s="9">
        <v>24.599682161020407</v>
      </c>
      <c r="AD766" s="3">
        <v>36.370739426962338</v>
      </c>
      <c r="AE766" s="3">
        <v>39.02957841201723</v>
      </c>
    </row>
    <row r="767" spans="1:31" ht="13" x14ac:dyDescent="0.3">
      <c r="A767" s="13">
        <v>2017</v>
      </c>
      <c r="B767" s="13" t="s">
        <v>630</v>
      </c>
      <c r="C767" s="2" t="s">
        <v>173</v>
      </c>
      <c r="D767" s="2" t="str">
        <f t="shared" si="22"/>
        <v>M2</v>
      </c>
      <c r="E767" s="2" t="str">
        <f t="shared" si="23"/>
        <v>F08a_M2_09</v>
      </c>
      <c r="F767" s="21" t="s">
        <v>605</v>
      </c>
      <c r="G767" s="13">
        <v>2009</v>
      </c>
      <c r="H767" s="2" t="s">
        <v>693</v>
      </c>
      <c r="I767" s="32">
        <v>2.41</v>
      </c>
      <c r="J767" s="32">
        <v>0.157</v>
      </c>
      <c r="K767" s="32">
        <v>0.97</v>
      </c>
      <c r="L767" s="32">
        <v>0.56000000000000005</v>
      </c>
      <c r="M767" s="32">
        <v>0.22</v>
      </c>
      <c r="N767" s="32">
        <v>0.60799999999999998</v>
      </c>
      <c r="O767" s="32">
        <v>0.182</v>
      </c>
      <c r="P767" s="33">
        <v>12.435</v>
      </c>
      <c r="Q767" s="33">
        <v>59.21</v>
      </c>
      <c r="R767" s="32">
        <v>6.71</v>
      </c>
      <c r="S767" s="34">
        <v>527.62</v>
      </c>
      <c r="T767" s="32">
        <v>18.14</v>
      </c>
      <c r="U767" s="4">
        <v>21.689509999999999</v>
      </c>
      <c r="V767" s="8">
        <v>91.951645281970812</v>
      </c>
      <c r="W767" s="8">
        <v>94.215123624650587</v>
      </c>
      <c r="X767" s="8">
        <v>114.11764705882352</v>
      </c>
      <c r="Y767" s="8">
        <v>115.78947368421053</v>
      </c>
      <c r="Z767" s="8">
        <v>101.33333333333334</v>
      </c>
      <c r="AA767" s="8">
        <v>82.9</v>
      </c>
      <c r="AB767" s="9">
        <v>70.874206957560887</v>
      </c>
      <c r="AC767" s="9">
        <v>25.56912001673976</v>
      </c>
      <c r="AD767" s="3">
        <v>35.003120610686366</v>
      </c>
      <c r="AE767" s="3">
        <v>39.42775937257386</v>
      </c>
    </row>
    <row r="768" spans="1:31" ht="13" x14ac:dyDescent="0.3">
      <c r="A768" s="13">
        <v>2017</v>
      </c>
      <c r="B768" s="13" t="s">
        <v>630</v>
      </c>
      <c r="C768" s="2" t="s">
        <v>174</v>
      </c>
      <c r="D768" s="2" t="str">
        <f t="shared" si="22"/>
        <v>M1</v>
      </c>
      <c r="E768" s="2" t="str">
        <f t="shared" si="23"/>
        <v>F08b_M1_09</v>
      </c>
      <c r="F768" s="21" t="s">
        <v>606</v>
      </c>
      <c r="G768" s="13">
        <v>2009</v>
      </c>
      <c r="H768" s="2" t="s">
        <v>695</v>
      </c>
      <c r="I768" s="32">
        <v>2.56</v>
      </c>
      <c r="J768" s="32">
        <v>0.17</v>
      </c>
      <c r="K768" s="32">
        <v>0.88</v>
      </c>
      <c r="L768" s="32">
        <v>0.59</v>
      </c>
      <c r="M768" s="32">
        <v>0.21</v>
      </c>
      <c r="N768" s="32">
        <v>0.55300000000000005</v>
      </c>
      <c r="O768" s="32">
        <v>0.189</v>
      </c>
      <c r="P768" s="33">
        <v>11.536</v>
      </c>
      <c r="Q768" s="33">
        <v>69.88</v>
      </c>
      <c r="R768" s="32">
        <v>7.31</v>
      </c>
      <c r="S768" s="34">
        <v>534.97</v>
      </c>
      <c r="T768" s="32">
        <v>16.920000000000002</v>
      </c>
      <c r="U768" s="4">
        <v>22.091252000000001</v>
      </c>
      <c r="V768" s="8">
        <v>97.674776731056127</v>
      </c>
      <c r="W768" s="8">
        <v>102.01637589930318</v>
      </c>
      <c r="X768" s="8">
        <v>103.5294117647059</v>
      </c>
      <c r="Y768" s="8">
        <v>110.52631578947367</v>
      </c>
      <c r="Z768" s="8">
        <v>92.166666666666671</v>
      </c>
      <c r="AA768" s="8">
        <v>76.906666666666666</v>
      </c>
      <c r="AB768" s="9">
        <v>69.245699435259851</v>
      </c>
      <c r="AC768" s="9">
        <v>24.980883939325171</v>
      </c>
      <c r="AD768" s="3">
        <v>32.502226196638489</v>
      </c>
      <c r="AE768" s="3">
        <v>42.516889864036337</v>
      </c>
    </row>
    <row r="769" spans="1:31" ht="13" x14ac:dyDescent="0.3">
      <c r="A769" s="13">
        <v>2017</v>
      </c>
      <c r="B769" s="13" t="s">
        <v>630</v>
      </c>
      <c r="C769" s="2" t="s">
        <v>175</v>
      </c>
      <c r="D769" s="2" t="str">
        <f t="shared" si="22"/>
        <v>M2</v>
      </c>
      <c r="E769" s="2" t="str">
        <f t="shared" si="23"/>
        <v>F08b_M2_09</v>
      </c>
      <c r="F769" s="21" t="s">
        <v>606</v>
      </c>
      <c r="G769" s="13">
        <v>2009</v>
      </c>
      <c r="H769" s="2" t="s">
        <v>695</v>
      </c>
      <c r="I769" s="32">
        <v>2.34</v>
      </c>
      <c r="J769" s="32">
        <v>0.154</v>
      </c>
      <c r="K769" s="32">
        <v>0.82</v>
      </c>
      <c r="L769" s="32">
        <v>0.62</v>
      </c>
      <c r="M769" s="32">
        <v>0.2</v>
      </c>
      <c r="N769" s="32">
        <v>0.52800000000000002</v>
      </c>
      <c r="O769" s="32">
        <v>0.19700000000000001</v>
      </c>
      <c r="P769" s="33">
        <v>9.82</v>
      </c>
      <c r="Q769" s="33">
        <v>63.16</v>
      </c>
      <c r="R769" s="32">
        <v>5.75</v>
      </c>
      <c r="S769" s="34">
        <v>315.08</v>
      </c>
      <c r="T769" s="32">
        <v>14.73</v>
      </c>
      <c r="U769" s="4">
        <v>22.091252000000001</v>
      </c>
      <c r="V769" s="8">
        <v>89.280850605730976</v>
      </c>
      <c r="W769" s="8">
        <v>92.414834638192289</v>
      </c>
      <c r="X769" s="8">
        <v>96.470588235294116</v>
      </c>
      <c r="Y769" s="8">
        <v>105.26315789473684</v>
      </c>
      <c r="Z769" s="8">
        <v>88.000000000000014</v>
      </c>
      <c r="AA769" s="8">
        <v>65.466666666666669</v>
      </c>
      <c r="AB769" s="9">
        <v>68.384455340068783</v>
      </c>
      <c r="AC769" s="9">
        <v>24.090949467938806</v>
      </c>
      <c r="AD769" s="3">
        <v>30.667593831641586</v>
      </c>
      <c r="AE769" s="3">
        <v>45.241456700419626</v>
      </c>
    </row>
    <row r="770" spans="1:31" ht="13" x14ac:dyDescent="0.3">
      <c r="A770" s="13">
        <v>2017</v>
      </c>
      <c r="B770" s="13" t="s">
        <v>630</v>
      </c>
      <c r="C770" s="2" t="s">
        <v>176</v>
      </c>
      <c r="D770" s="2" t="str">
        <f t="shared" si="22"/>
        <v>M1</v>
      </c>
      <c r="E770" s="2" t="str">
        <f t="shared" si="23"/>
        <v>F08c_M1_09</v>
      </c>
      <c r="F770" s="21" t="s">
        <v>607</v>
      </c>
      <c r="G770" s="13">
        <v>2009</v>
      </c>
      <c r="H770" s="2" t="s">
        <v>697</v>
      </c>
      <c r="I770" s="32">
        <v>2.42</v>
      </c>
      <c r="J770" s="32">
        <v>0.161</v>
      </c>
      <c r="K770" s="32">
        <v>0.66</v>
      </c>
      <c r="L770" s="32">
        <v>0.69</v>
      </c>
      <c r="M770" s="32">
        <v>0.16</v>
      </c>
      <c r="N770" s="32">
        <v>0.439</v>
      </c>
      <c r="O770" s="32">
        <v>0.21199999999999999</v>
      </c>
      <c r="P770" s="33">
        <v>16.492000000000001</v>
      </c>
      <c r="Q770" s="33">
        <v>68.430000000000007</v>
      </c>
      <c r="R770" s="32">
        <v>5.74</v>
      </c>
      <c r="S770" s="34">
        <v>603.55999999999995</v>
      </c>
      <c r="T770" s="32">
        <v>12.82</v>
      </c>
      <c r="U770" s="4">
        <v>21.978812000000001</v>
      </c>
      <c r="V770" s="8">
        <v>92.333187378576483</v>
      </c>
      <c r="W770" s="8">
        <v>96.615508939928304</v>
      </c>
      <c r="X770" s="8">
        <v>77.64705882352942</v>
      </c>
      <c r="Y770" s="8">
        <v>84.210526315789465</v>
      </c>
      <c r="Z770" s="8">
        <v>73.166666666666671</v>
      </c>
      <c r="AA770" s="8">
        <v>109.94666666666669</v>
      </c>
      <c r="AB770" s="9">
        <v>64.490504784891272</v>
      </c>
      <c r="AC770" s="9">
        <v>20.436452944323381</v>
      </c>
      <c r="AD770" s="3">
        <v>26.174078575942559</v>
      </c>
      <c r="AE770" s="3">
        <v>53.389468479734049</v>
      </c>
    </row>
    <row r="771" spans="1:31" ht="13" x14ac:dyDescent="0.3">
      <c r="A771" s="13">
        <v>2017</v>
      </c>
      <c r="B771" s="13" t="s">
        <v>630</v>
      </c>
      <c r="C771" s="2" t="s">
        <v>177</v>
      </c>
      <c r="D771" s="2" t="str">
        <f t="shared" si="22"/>
        <v>M2</v>
      </c>
      <c r="E771" s="2" t="str">
        <f t="shared" si="23"/>
        <v>F08c_M2_09</v>
      </c>
      <c r="F771" s="21" t="s">
        <v>607</v>
      </c>
      <c r="G771" s="13">
        <v>2009</v>
      </c>
      <c r="H771" s="2" t="s">
        <v>697</v>
      </c>
      <c r="I771" s="32">
        <v>2.36</v>
      </c>
      <c r="J771" s="32">
        <v>0.161</v>
      </c>
      <c r="K771" s="32">
        <v>0.77</v>
      </c>
      <c r="L771" s="32">
        <v>0.7</v>
      </c>
      <c r="M771" s="32">
        <v>0.21</v>
      </c>
      <c r="N771" s="32">
        <v>0.61199999999999999</v>
      </c>
      <c r="O771" s="32">
        <v>0.184</v>
      </c>
      <c r="P771" s="33">
        <v>11.692</v>
      </c>
      <c r="Q771" s="33">
        <v>57.9</v>
      </c>
      <c r="R771" s="32">
        <v>6.3</v>
      </c>
      <c r="S771" s="34">
        <v>335.54</v>
      </c>
      <c r="T771" s="32">
        <v>17.16</v>
      </c>
      <c r="U771" s="4">
        <v>21.978812000000001</v>
      </c>
      <c r="V771" s="8">
        <v>90.043934798942345</v>
      </c>
      <c r="W771" s="8">
        <v>96.615508939928304</v>
      </c>
      <c r="X771" s="8">
        <v>90.588235294117652</v>
      </c>
      <c r="Y771" s="8">
        <v>110.52631578947367</v>
      </c>
      <c r="Z771" s="8">
        <v>102</v>
      </c>
      <c r="AA771" s="8">
        <v>77.946666666666658</v>
      </c>
      <c r="AB771" s="9">
        <v>71.921422158611108</v>
      </c>
      <c r="AC771" s="9">
        <v>24.051509675028175</v>
      </c>
      <c r="AD771" s="3">
        <v>27.381403256634805</v>
      </c>
      <c r="AE771" s="3">
        <v>48.56708706833701</v>
      </c>
    </row>
    <row r="772" spans="1:31" ht="13" x14ac:dyDescent="0.3">
      <c r="A772" s="13">
        <v>2017</v>
      </c>
      <c r="B772" s="13" t="s">
        <v>630</v>
      </c>
      <c r="C772" s="2" t="s">
        <v>178</v>
      </c>
      <c r="D772" s="2" t="str">
        <f t="shared" si="22"/>
        <v>M1</v>
      </c>
      <c r="E772" s="2" t="str">
        <f t="shared" si="23"/>
        <v>G08a_M1_09</v>
      </c>
      <c r="F772" s="21" t="s">
        <v>608</v>
      </c>
      <c r="G772" s="13">
        <v>2009</v>
      </c>
      <c r="H772" s="2" t="s">
        <v>699</v>
      </c>
      <c r="I772" s="32">
        <v>2.39</v>
      </c>
      <c r="J772" s="32">
        <v>0.16</v>
      </c>
      <c r="K772" s="32">
        <v>0.7</v>
      </c>
      <c r="L772" s="32">
        <v>0.67</v>
      </c>
      <c r="M772" s="32">
        <v>0.19</v>
      </c>
      <c r="N772" s="32">
        <v>0.48799999999999999</v>
      </c>
      <c r="O772" s="32">
        <v>0.20599999999999999</v>
      </c>
      <c r="P772" s="33">
        <v>13.484999999999999</v>
      </c>
      <c r="Q772" s="33">
        <v>65.959999999999994</v>
      </c>
      <c r="R772" s="32">
        <v>4.62</v>
      </c>
      <c r="S772" s="34">
        <v>353.16</v>
      </c>
      <c r="T772" s="32">
        <v>13.23</v>
      </c>
      <c r="U772" s="4">
        <v>21.613705</v>
      </c>
      <c r="V772" s="8">
        <v>91.188561088759428</v>
      </c>
      <c r="W772" s="8">
        <v>96.015412611108871</v>
      </c>
      <c r="X772" s="8">
        <v>82.35294117647058</v>
      </c>
      <c r="Y772" s="8">
        <v>100</v>
      </c>
      <c r="Z772" s="8">
        <v>81.333333333333329</v>
      </c>
      <c r="AA772" s="8">
        <v>89.899999999999991</v>
      </c>
      <c r="AB772" s="9">
        <v>66.986688382673776</v>
      </c>
      <c r="AC772" s="9">
        <v>23.363957420164372</v>
      </c>
      <c r="AD772" s="3">
        <v>26.725926794529119</v>
      </c>
      <c r="AE772" s="3">
        <v>49.910115785306495</v>
      </c>
    </row>
    <row r="773" spans="1:31" ht="13" x14ac:dyDescent="0.3">
      <c r="A773" s="13">
        <v>2017</v>
      </c>
      <c r="B773" s="13" t="s">
        <v>630</v>
      </c>
      <c r="C773" s="2" t="s">
        <v>179</v>
      </c>
      <c r="D773" s="2" t="str">
        <f t="shared" si="22"/>
        <v>M2</v>
      </c>
      <c r="E773" s="2" t="str">
        <f t="shared" si="23"/>
        <v>G08a_M2_09</v>
      </c>
      <c r="F773" s="21" t="s">
        <v>608</v>
      </c>
      <c r="G773" s="13">
        <v>2009</v>
      </c>
      <c r="H773" s="2" t="s">
        <v>699</v>
      </c>
      <c r="I773" s="32">
        <v>2.4300000000000002</v>
      </c>
      <c r="J773" s="32">
        <v>0.16200000000000001</v>
      </c>
      <c r="K773" s="32">
        <v>0.74</v>
      </c>
      <c r="L773" s="32">
        <v>0.76</v>
      </c>
      <c r="M773" s="32">
        <v>0.2</v>
      </c>
      <c r="N773" s="32">
        <v>0.48299999999999998</v>
      </c>
      <c r="O773" s="32">
        <v>0.20399999999999999</v>
      </c>
      <c r="P773" s="33">
        <v>14.186</v>
      </c>
      <c r="Q773" s="33">
        <v>60.85</v>
      </c>
      <c r="R773" s="32">
        <v>6.29</v>
      </c>
      <c r="S773" s="34">
        <v>295.83999999999997</v>
      </c>
      <c r="T773" s="32">
        <v>16.940000000000001</v>
      </c>
      <c r="U773" s="4">
        <v>21.613705</v>
      </c>
      <c r="V773" s="8">
        <v>92.714729475182182</v>
      </c>
      <c r="W773" s="8">
        <v>97.215605268747737</v>
      </c>
      <c r="X773" s="8">
        <v>87.058823529411768</v>
      </c>
      <c r="Y773" s="8">
        <v>105.26315789473684</v>
      </c>
      <c r="Z773" s="8">
        <v>80.5</v>
      </c>
      <c r="AA773" s="8">
        <v>94.573333333333338</v>
      </c>
      <c r="AB773" s="9">
        <v>73.324447478553978</v>
      </c>
      <c r="AC773" s="9">
        <v>22.467901424991471</v>
      </c>
      <c r="AD773" s="3">
        <v>25.811079186899409</v>
      </c>
      <c r="AE773" s="3">
        <v>51.721019388109127</v>
      </c>
    </row>
    <row r="774" spans="1:31" ht="13" x14ac:dyDescent="0.3">
      <c r="A774" s="13">
        <v>2017</v>
      </c>
      <c r="B774" s="13" t="s">
        <v>630</v>
      </c>
      <c r="C774" s="2" t="s">
        <v>180</v>
      </c>
      <c r="D774" s="2" t="str">
        <f t="shared" ref="D774:D837" si="24">MID(C774,8,2)</f>
        <v>M1</v>
      </c>
      <c r="E774" s="2" t="str">
        <f t="shared" ref="E774:E837" si="25">CONCATENATE(F774,"_",D774,"_",MID(G774,3,2))</f>
        <v>G08b_M1_09</v>
      </c>
      <c r="F774" s="21" t="s">
        <v>609</v>
      </c>
      <c r="G774" s="13">
        <v>2009</v>
      </c>
      <c r="H774" s="2" t="s">
        <v>701</v>
      </c>
      <c r="I774" s="32">
        <v>2.5</v>
      </c>
      <c r="J774" s="32">
        <v>0.16400000000000001</v>
      </c>
      <c r="K774" s="32">
        <v>0.79</v>
      </c>
      <c r="L774" s="32">
        <v>0.74</v>
      </c>
      <c r="M774" s="32">
        <v>0.22</v>
      </c>
      <c r="N774" s="32">
        <v>0.51300000000000001</v>
      </c>
      <c r="O774" s="32">
        <v>0.19600000000000001</v>
      </c>
      <c r="P774" s="33">
        <v>13.561999999999999</v>
      </c>
      <c r="Q774" s="33">
        <v>61.17</v>
      </c>
      <c r="R774" s="32">
        <v>6.19</v>
      </c>
      <c r="S774" s="34">
        <v>374.82</v>
      </c>
      <c r="T774" s="32">
        <v>17.93</v>
      </c>
      <c r="U774" s="4">
        <v>20.307749000000001</v>
      </c>
      <c r="V774" s="8">
        <v>95.38552415142199</v>
      </c>
      <c r="W774" s="8">
        <v>98.415797926386603</v>
      </c>
      <c r="X774" s="8">
        <v>92.941176470588232</v>
      </c>
      <c r="Y774" s="8">
        <v>115.78947368421053</v>
      </c>
      <c r="Z774" s="8">
        <v>85.500000000000014</v>
      </c>
      <c r="AA774" s="8">
        <v>90.413333333333341</v>
      </c>
      <c r="AB774" s="9">
        <v>75.25266232304476</v>
      </c>
      <c r="AC774" s="9">
        <v>24.081421810829092</v>
      </c>
      <c r="AD774" s="3">
        <v>26.849021625079921</v>
      </c>
      <c r="AE774" s="3">
        <v>49.069556564090973</v>
      </c>
    </row>
    <row r="775" spans="1:31" ht="13" x14ac:dyDescent="0.3">
      <c r="A775" s="13">
        <v>2017</v>
      </c>
      <c r="B775" s="13" t="s">
        <v>630</v>
      </c>
      <c r="C775" s="2" t="s">
        <v>181</v>
      </c>
      <c r="D775" s="2" t="str">
        <f t="shared" si="24"/>
        <v>M2</v>
      </c>
      <c r="E775" s="2" t="str">
        <f t="shared" si="25"/>
        <v>G08b_M2_09</v>
      </c>
      <c r="F775" s="21" t="s">
        <v>609</v>
      </c>
      <c r="G775" s="13">
        <v>2009</v>
      </c>
      <c r="H775" s="2" t="s">
        <v>701</v>
      </c>
      <c r="I775" s="32">
        <v>2.4500000000000002</v>
      </c>
      <c r="J775" s="32">
        <v>0.16500000000000001</v>
      </c>
      <c r="K775" s="32">
        <v>0.9</v>
      </c>
      <c r="L775" s="32">
        <v>0.67</v>
      </c>
      <c r="M775" s="32">
        <v>0.21</v>
      </c>
      <c r="N775" s="32">
        <v>0.57399999999999995</v>
      </c>
      <c r="O775" s="32">
        <v>0.19800000000000001</v>
      </c>
      <c r="P775" s="33">
        <v>13.37</v>
      </c>
      <c r="Q775" s="33">
        <v>58.75</v>
      </c>
      <c r="R775" s="32">
        <v>5.43</v>
      </c>
      <c r="S775" s="34">
        <v>564.75</v>
      </c>
      <c r="T775" s="32">
        <v>18.989999999999998</v>
      </c>
      <c r="U775" s="4">
        <v>20.307749000000001</v>
      </c>
      <c r="V775" s="8">
        <v>93.477813668393551</v>
      </c>
      <c r="W775" s="8">
        <v>99.015894255206035</v>
      </c>
      <c r="X775" s="8">
        <v>105.88235294117648</v>
      </c>
      <c r="Y775" s="8">
        <v>110.52631578947367</v>
      </c>
      <c r="Z775" s="8">
        <v>95.666666666666671</v>
      </c>
      <c r="AA775" s="8">
        <v>89.133333333333326</v>
      </c>
      <c r="AB775" s="9">
        <v>73.749224354730387</v>
      </c>
      <c r="AC775" s="9">
        <v>23.455416596237974</v>
      </c>
      <c r="AD775" s="3">
        <v>31.211043932589956</v>
      </c>
      <c r="AE775" s="3">
        <v>45.333539471172053</v>
      </c>
    </row>
    <row r="776" spans="1:31" ht="13" x14ac:dyDescent="0.3">
      <c r="A776" s="13">
        <v>2017</v>
      </c>
      <c r="B776" s="13" t="s">
        <v>630</v>
      </c>
      <c r="C776" s="2" t="s">
        <v>182</v>
      </c>
      <c r="D776" s="2" t="str">
        <f t="shared" si="24"/>
        <v>M1</v>
      </c>
      <c r="E776" s="2" t="str">
        <f t="shared" si="25"/>
        <v>G08c_M1_09</v>
      </c>
      <c r="F776" s="21" t="s">
        <v>610</v>
      </c>
      <c r="G776" s="13">
        <v>2009</v>
      </c>
      <c r="H776" s="2" t="s">
        <v>703</v>
      </c>
      <c r="I776" s="32">
        <v>2.41</v>
      </c>
      <c r="J776" s="32">
        <v>0.16500000000000001</v>
      </c>
      <c r="K776" s="32">
        <v>0.76</v>
      </c>
      <c r="L776" s="32">
        <v>0.67</v>
      </c>
      <c r="M776" s="32">
        <v>0.21</v>
      </c>
      <c r="N776" s="32">
        <v>0.505</v>
      </c>
      <c r="O776" s="32">
        <v>0.21099999999999999</v>
      </c>
      <c r="P776" s="33">
        <v>10.948</v>
      </c>
      <c r="Q776" s="33">
        <v>57.99</v>
      </c>
      <c r="R776" s="32">
        <v>5.52</v>
      </c>
      <c r="S776" s="34">
        <v>227.94</v>
      </c>
      <c r="T776" s="32">
        <v>14.65</v>
      </c>
      <c r="U776" s="4">
        <v>21.691863999999999</v>
      </c>
      <c r="V776" s="8">
        <v>91.951645281970812</v>
      </c>
      <c r="W776" s="8">
        <v>99.015894255206035</v>
      </c>
      <c r="X776" s="8">
        <v>89.411764705882362</v>
      </c>
      <c r="Y776" s="8">
        <v>110.52631578947367</v>
      </c>
      <c r="Z776" s="8">
        <v>84.166666666666671</v>
      </c>
      <c r="AA776" s="8">
        <v>72.986666666666665</v>
      </c>
      <c r="AB776" s="9">
        <v>70.168661694883838</v>
      </c>
      <c r="AC776" s="9">
        <v>24.652298321028773</v>
      </c>
      <c r="AD776" s="3">
        <v>27.700884816604542</v>
      </c>
      <c r="AE776" s="3">
        <v>47.64681686236667</v>
      </c>
    </row>
    <row r="777" spans="1:31" ht="13" x14ac:dyDescent="0.3">
      <c r="A777" s="13">
        <v>2017</v>
      </c>
      <c r="B777" s="13" t="s">
        <v>630</v>
      </c>
      <c r="C777" s="2" t="s">
        <v>183</v>
      </c>
      <c r="D777" s="2" t="str">
        <f t="shared" si="24"/>
        <v>M2</v>
      </c>
      <c r="E777" s="2" t="str">
        <f t="shared" si="25"/>
        <v>G08c_M2_09</v>
      </c>
      <c r="F777" s="21" t="s">
        <v>610</v>
      </c>
      <c r="G777" s="13">
        <v>2009</v>
      </c>
      <c r="H777" s="2" t="s">
        <v>703</v>
      </c>
      <c r="I777" s="32">
        <v>2.39</v>
      </c>
      <c r="J777" s="32">
        <v>0.152</v>
      </c>
      <c r="K777" s="32">
        <v>0.73</v>
      </c>
      <c r="L777" s="32">
        <v>0.67</v>
      </c>
      <c r="M777" s="32">
        <v>0.19</v>
      </c>
      <c r="N777" s="32">
        <v>0.57099999999999995</v>
      </c>
      <c r="O777" s="32">
        <v>0.192</v>
      </c>
      <c r="P777" s="33">
        <v>13.03</v>
      </c>
      <c r="Q777" s="33">
        <v>72.81</v>
      </c>
      <c r="R777" s="32">
        <v>4.79</v>
      </c>
      <c r="S777" s="34">
        <v>531.38</v>
      </c>
      <c r="T777" s="32">
        <v>15.47</v>
      </c>
      <c r="U777" s="4">
        <v>21.691863999999999</v>
      </c>
      <c r="V777" s="8">
        <v>91.188561088759428</v>
      </c>
      <c r="W777" s="8">
        <v>91.214641980553438</v>
      </c>
      <c r="X777" s="8">
        <v>85.882352941176464</v>
      </c>
      <c r="Y777" s="8">
        <v>100</v>
      </c>
      <c r="Z777" s="8">
        <v>95.166666666666671</v>
      </c>
      <c r="AA777" s="8">
        <v>86.86666666666666</v>
      </c>
      <c r="AB777" s="9">
        <v>67.753951809783743</v>
      </c>
      <c r="AC777" s="9">
        <v>23.099377870747475</v>
      </c>
      <c r="AD777" s="3">
        <v>27.555701516508048</v>
      </c>
      <c r="AE777" s="3">
        <v>49.344920612744467</v>
      </c>
    </row>
    <row r="778" spans="1:31" ht="13" x14ac:dyDescent="0.3">
      <c r="A778" s="13">
        <v>2017</v>
      </c>
      <c r="B778" s="13" t="s">
        <v>630</v>
      </c>
      <c r="C778" s="2" t="s">
        <v>184</v>
      </c>
      <c r="D778" s="2" t="str">
        <f t="shared" si="24"/>
        <v>M2</v>
      </c>
      <c r="E778" s="2" t="str">
        <f t="shared" si="25"/>
        <v>H08a_M2_09</v>
      </c>
      <c r="F778" s="21" t="s">
        <v>611</v>
      </c>
      <c r="G778" s="13">
        <v>2009</v>
      </c>
      <c r="H778" s="2" t="s">
        <v>705</v>
      </c>
      <c r="I778" s="32">
        <v>2.35</v>
      </c>
      <c r="J778" s="32">
        <v>0.153</v>
      </c>
      <c r="K778" s="32">
        <v>0.75</v>
      </c>
      <c r="L778" s="32">
        <v>0.56999999999999995</v>
      </c>
      <c r="M778" s="32">
        <v>0.21</v>
      </c>
      <c r="N778" s="32">
        <v>0.53600000000000003</v>
      </c>
      <c r="O778" s="32">
        <v>0.219</v>
      </c>
      <c r="P778" s="33">
        <v>11.433</v>
      </c>
      <c r="Q778" s="33">
        <v>66.97</v>
      </c>
      <c r="R778" s="32">
        <v>5.67</v>
      </c>
      <c r="S778" s="34">
        <v>503.08</v>
      </c>
      <c r="T778" s="32">
        <v>16.48</v>
      </c>
      <c r="U778" s="4">
        <v>18.965858999999998</v>
      </c>
      <c r="V778" s="8">
        <v>89.662392702336675</v>
      </c>
      <c r="W778" s="8">
        <v>91.814738309372871</v>
      </c>
      <c r="X778" s="8">
        <v>88.235294117647058</v>
      </c>
      <c r="Y778" s="8">
        <v>110.52631578947367</v>
      </c>
      <c r="Z778" s="8">
        <v>89.333333333333343</v>
      </c>
      <c r="AA778" s="8">
        <v>76.22</v>
      </c>
      <c r="AB778" s="9">
        <v>64.922887259100662</v>
      </c>
      <c r="AC778" s="9">
        <v>26.644205979103941</v>
      </c>
      <c r="AD778" s="3">
        <v>29.545182735323515</v>
      </c>
      <c r="AE778" s="3">
        <v>43.810611285572534</v>
      </c>
    </row>
    <row r="779" spans="1:31" ht="13" x14ac:dyDescent="0.3">
      <c r="A779" s="13">
        <v>2017</v>
      </c>
      <c r="B779" s="13" t="s">
        <v>630</v>
      </c>
      <c r="C779" s="2" t="s">
        <v>185</v>
      </c>
      <c r="D779" s="2" t="str">
        <f t="shared" si="24"/>
        <v>M2</v>
      </c>
      <c r="E779" s="2" t="str">
        <f t="shared" si="25"/>
        <v>H08b_M2_09</v>
      </c>
      <c r="F779" s="21" t="s">
        <v>612</v>
      </c>
      <c r="G779" s="13">
        <v>2009</v>
      </c>
      <c r="H779" s="2" t="s">
        <v>704</v>
      </c>
      <c r="I779" s="32">
        <v>2.38</v>
      </c>
      <c r="J779" s="32">
        <v>0.15</v>
      </c>
      <c r="K779" s="32">
        <v>0.69</v>
      </c>
      <c r="L779" s="32">
        <v>0.5</v>
      </c>
      <c r="M779" s="32">
        <v>0.23</v>
      </c>
      <c r="N779" s="32">
        <v>0.46100000000000002</v>
      </c>
      <c r="O779" s="32">
        <v>0.20100000000000001</v>
      </c>
      <c r="P779" s="33">
        <v>10.340999999999999</v>
      </c>
      <c r="Q779" s="33">
        <v>58.05</v>
      </c>
      <c r="R779" s="32">
        <v>5.75</v>
      </c>
      <c r="S779" s="34">
        <v>501.08</v>
      </c>
      <c r="T779" s="32">
        <v>15.63</v>
      </c>
      <c r="U779" s="4">
        <v>16.590876000000002</v>
      </c>
      <c r="V779" s="8">
        <v>90.807018992153729</v>
      </c>
      <c r="W779" s="8">
        <v>90.014449322914572</v>
      </c>
      <c r="X779" s="8">
        <v>81.17647058823529</v>
      </c>
      <c r="Y779" s="8">
        <v>121.05263157894737</v>
      </c>
      <c r="Z779" s="8">
        <v>76.833333333333343</v>
      </c>
      <c r="AA779" s="8">
        <v>68.939999999999984</v>
      </c>
      <c r="AB779" s="9">
        <v>61.542792890814937</v>
      </c>
      <c r="AC779" s="9">
        <v>30.78448893357568</v>
      </c>
      <c r="AD779" s="3">
        <v>28.674452351939291</v>
      </c>
      <c r="AE779" s="3">
        <v>40.541058714485025</v>
      </c>
    </row>
    <row r="780" spans="1:31" ht="13" x14ac:dyDescent="0.3">
      <c r="A780" s="13">
        <v>2017</v>
      </c>
      <c r="B780" s="13" t="s">
        <v>630</v>
      </c>
      <c r="C780" s="2" t="s">
        <v>186</v>
      </c>
      <c r="D780" s="2" t="str">
        <f t="shared" si="24"/>
        <v>M2</v>
      </c>
      <c r="E780" s="2" t="str">
        <f t="shared" si="25"/>
        <v>H08c_M2_09</v>
      </c>
      <c r="F780" s="21" t="s">
        <v>613</v>
      </c>
      <c r="G780" s="13">
        <v>2009</v>
      </c>
      <c r="H780" s="2" t="s">
        <v>712</v>
      </c>
      <c r="I780" s="32">
        <v>2.2400000000000002</v>
      </c>
      <c r="J780" s="32">
        <v>0.14899999999999999</v>
      </c>
      <c r="K780" s="32">
        <v>0.85</v>
      </c>
      <c r="L780" s="32">
        <v>0.5</v>
      </c>
      <c r="M780" s="32">
        <v>0.19</v>
      </c>
      <c r="N780" s="32">
        <v>0.51600000000000001</v>
      </c>
      <c r="O780" s="32">
        <v>0.188</v>
      </c>
      <c r="P780" s="33">
        <v>13.06</v>
      </c>
      <c r="Q780" s="33">
        <v>64.77</v>
      </c>
      <c r="R780" s="32">
        <v>5.25</v>
      </c>
      <c r="S780" s="34">
        <v>382.03</v>
      </c>
      <c r="T780" s="32">
        <v>14.63</v>
      </c>
      <c r="U780" s="4">
        <v>21.159942000000001</v>
      </c>
      <c r="V780" s="8">
        <v>85.465429639674113</v>
      </c>
      <c r="W780" s="8">
        <v>89.41435299409514</v>
      </c>
      <c r="X780" s="8">
        <v>100</v>
      </c>
      <c r="Y780" s="8">
        <v>100</v>
      </c>
      <c r="Z780" s="8">
        <v>86.000000000000014</v>
      </c>
      <c r="AA780" s="8">
        <v>87.066666666666663</v>
      </c>
      <c r="AB780" s="9">
        <v>62.339971586087898</v>
      </c>
      <c r="AC780" s="9">
        <v>25.105467571946715</v>
      </c>
      <c r="AD780" s="3">
        <v>34.871896604511804</v>
      </c>
      <c r="AE780" s="3">
        <v>40.022635823541492</v>
      </c>
    </row>
    <row r="781" spans="1:31" ht="13" x14ac:dyDescent="0.3">
      <c r="A781" s="13">
        <v>2017</v>
      </c>
      <c r="B781" s="13" t="s">
        <v>630</v>
      </c>
      <c r="C781" s="2" t="s">
        <v>187</v>
      </c>
      <c r="D781" s="2" t="str">
        <f t="shared" si="24"/>
        <v>M1</v>
      </c>
      <c r="E781" s="2" t="str">
        <f t="shared" si="25"/>
        <v>B09b_M1_10</v>
      </c>
      <c r="F781" s="21" t="s">
        <v>614</v>
      </c>
      <c r="G781" s="13">
        <v>2010</v>
      </c>
      <c r="H781" s="2" t="s">
        <v>729</v>
      </c>
      <c r="I781" s="32">
        <v>2.11</v>
      </c>
      <c r="J781" s="32">
        <v>0.12</v>
      </c>
      <c r="K781" s="32">
        <v>0.57999999999999996</v>
      </c>
      <c r="L781" s="32">
        <v>0.84</v>
      </c>
      <c r="M781" s="32">
        <v>0.18</v>
      </c>
      <c r="N781" s="32">
        <v>0.63600000000000001</v>
      </c>
      <c r="O781" s="32">
        <v>0.219</v>
      </c>
      <c r="P781" s="33">
        <v>15.544</v>
      </c>
      <c r="Q781" s="33">
        <v>65.69</v>
      </c>
      <c r="R781" s="32">
        <v>5.36</v>
      </c>
      <c r="S781" s="34">
        <v>379.82</v>
      </c>
      <c r="T781" s="32">
        <v>14.88</v>
      </c>
      <c r="U781" s="4">
        <v>15.235175</v>
      </c>
      <c r="V781" s="8">
        <v>79.593204385717499</v>
      </c>
      <c r="W781" s="8">
        <v>71.384920269622484</v>
      </c>
      <c r="X781" s="8">
        <v>68.235294117647058</v>
      </c>
      <c r="Y781" s="8">
        <v>94.73684210526315</v>
      </c>
      <c r="Z781" s="8">
        <v>106</v>
      </c>
      <c r="AA781" s="8">
        <v>103.62666666666667</v>
      </c>
      <c r="AB781" s="9">
        <v>71.576945377374528</v>
      </c>
      <c r="AC781" s="9">
        <v>20.714795865817788</v>
      </c>
      <c r="AD781" s="3">
        <v>20.724214357828391</v>
      </c>
      <c r="AE781" s="3">
        <v>58.560989776353814</v>
      </c>
    </row>
    <row r="782" spans="1:31" ht="13" x14ac:dyDescent="0.3">
      <c r="A782" s="13">
        <v>2017</v>
      </c>
      <c r="B782" s="13" t="s">
        <v>630</v>
      </c>
      <c r="C782" s="2" t="s">
        <v>188</v>
      </c>
      <c r="D782" s="2" t="str">
        <f t="shared" si="24"/>
        <v>M1</v>
      </c>
      <c r="E782" s="2" t="str">
        <f t="shared" si="25"/>
        <v>B09c_M1_10</v>
      </c>
      <c r="F782" s="21" t="s">
        <v>615</v>
      </c>
      <c r="G782" s="13">
        <v>2010</v>
      </c>
      <c r="H782" s="2" t="s">
        <v>732</v>
      </c>
      <c r="I782" s="32">
        <v>2.41</v>
      </c>
      <c r="J782" s="32">
        <v>0.156</v>
      </c>
      <c r="K782" s="32">
        <v>0.74</v>
      </c>
      <c r="L782" s="32">
        <v>0.74</v>
      </c>
      <c r="M782" s="32">
        <v>0.22</v>
      </c>
      <c r="N782" s="32">
        <v>0.54100000000000004</v>
      </c>
      <c r="O782" s="32">
        <v>0.20200000000000001</v>
      </c>
      <c r="P782" s="33">
        <v>12.545</v>
      </c>
      <c r="Q782" s="33">
        <v>57.72</v>
      </c>
      <c r="R782" s="32">
        <v>6.01</v>
      </c>
      <c r="S782" s="34">
        <v>314.87</v>
      </c>
      <c r="T782" s="32">
        <v>14.89</v>
      </c>
      <c r="U782" s="4">
        <v>15.009349</v>
      </c>
      <c r="V782" s="8">
        <v>90.909773729658397</v>
      </c>
      <c r="W782" s="8">
        <v>92.800396350509246</v>
      </c>
      <c r="X782" s="8">
        <v>87.058823529411768</v>
      </c>
      <c r="Y782" s="8">
        <v>115.78947368421053</v>
      </c>
      <c r="Z782" s="8">
        <v>90.166666666666671</v>
      </c>
      <c r="AA782" s="8">
        <v>83.63333333333334</v>
      </c>
      <c r="AB782" s="9">
        <v>73.973889944528125</v>
      </c>
      <c r="AC782" s="9">
        <v>24.497712708471337</v>
      </c>
      <c r="AD782" s="3">
        <v>25.584474760267739</v>
      </c>
      <c r="AE782" s="3">
        <v>49.917812531260921</v>
      </c>
    </row>
    <row r="783" spans="1:31" ht="13" x14ac:dyDescent="0.3">
      <c r="A783" s="13">
        <v>2017</v>
      </c>
      <c r="B783" s="13" t="s">
        <v>630</v>
      </c>
      <c r="C783" s="2" t="s">
        <v>189</v>
      </c>
      <c r="D783" s="2" t="str">
        <f t="shared" si="24"/>
        <v>M1</v>
      </c>
      <c r="E783" s="2" t="str">
        <f t="shared" si="25"/>
        <v>C09a_M1_10</v>
      </c>
      <c r="F783" s="21" t="s">
        <v>616</v>
      </c>
      <c r="G783" s="13">
        <v>2010</v>
      </c>
      <c r="H783" s="2" t="s">
        <v>716</v>
      </c>
      <c r="I783" s="32">
        <v>2.4700000000000002</v>
      </c>
      <c r="J783" s="32">
        <v>0.161</v>
      </c>
      <c r="K783" s="32">
        <v>0.84</v>
      </c>
      <c r="L783" s="32">
        <v>0.72</v>
      </c>
      <c r="M783" s="32">
        <v>0.2</v>
      </c>
      <c r="N783" s="32">
        <v>0.51900000000000002</v>
      </c>
      <c r="O783" s="32">
        <v>0.191</v>
      </c>
      <c r="P783" s="33">
        <v>12.46</v>
      </c>
      <c r="Q783" s="33">
        <v>55.74</v>
      </c>
      <c r="R783" s="32">
        <v>5.39</v>
      </c>
      <c r="S783" s="34">
        <v>473.99</v>
      </c>
      <c r="T783" s="32">
        <v>19.2</v>
      </c>
      <c r="U783" s="4">
        <v>15.120827999999999</v>
      </c>
      <c r="V783" s="8">
        <v>93.173087598446571</v>
      </c>
      <c r="W783" s="8">
        <v>95.774768028410179</v>
      </c>
      <c r="X783" s="8">
        <v>98.82352941176471</v>
      </c>
      <c r="Y783" s="8">
        <v>105.26315789473684</v>
      </c>
      <c r="Z783" s="8">
        <v>86.500000000000014</v>
      </c>
      <c r="AA783" s="8">
        <v>83.066666666666677</v>
      </c>
      <c r="AB783" s="9">
        <v>73.885984251555286</v>
      </c>
      <c r="AC783" s="9">
        <v>22.297144372891488</v>
      </c>
      <c r="AD783" s="3">
        <v>29.076388677365507</v>
      </c>
      <c r="AE783" s="3">
        <v>48.626466949743005</v>
      </c>
    </row>
    <row r="784" spans="1:31" ht="13" x14ac:dyDescent="0.3">
      <c r="A784" s="13">
        <v>2017</v>
      </c>
      <c r="B784" s="13" t="s">
        <v>630</v>
      </c>
      <c r="C784" s="2" t="s">
        <v>190</v>
      </c>
      <c r="D784" s="2" t="str">
        <f t="shared" si="24"/>
        <v>M2</v>
      </c>
      <c r="E784" s="2" t="str">
        <f t="shared" si="25"/>
        <v>C09a_M2_10</v>
      </c>
      <c r="F784" s="21" t="s">
        <v>616</v>
      </c>
      <c r="G784" s="13">
        <v>2010</v>
      </c>
      <c r="H784" s="2" t="s">
        <v>716</v>
      </c>
      <c r="I784" s="32">
        <v>2.36</v>
      </c>
      <c r="J784" s="32">
        <v>0.153</v>
      </c>
      <c r="K784" s="32">
        <v>0.83</v>
      </c>
      <c r="L784" s="32">
        <v>0.65</v>
      </c>
      <c r="M784" s="32">
        <v>0.21</v>
      </c>
      <c r="N784" s="32">
        <v>0.55100000000000005</v>
      </c>
      <c r="O784" s="32">
        <v>0.17699999999999999</v>
      </c>
      <c r="P784" s="33">
        <v>12.141999999999999</v>
      </c>
      <c r="Q784" s="33">
        <v>52.46</v>
      </c>
      <c r="R784" s="32">
        <v>6.02</v>
      </c>
      <c r="S784" s="34">
        <v>485.82</v>
      </c>
      <c r="T784" s="32">
        <v>19.86</v>
      </c>
      <c r="U784" s="4">
        <v>15.120827999999999</v>
      </c>
      <c r="V784" s="8">
        <v>89.023678839001562</v>
      </c>
      <c r="W784" s="8">
        <v>91.015773343768686</v>
      </c>
      <c r="X784" s="8">
        <v>97.647058823529406</v>
      </c>
      <c r="Y784" s="8">
        <v>110.52631578947367</v>
      </c>
      <c r="Z784" s="8">
        <v>91.833333333333343</v>
      </c>
      <c r="AA784" s="8">
        <v>80.946666666666673</v>
      </c>
      <c r="AB784" s="9">
        <v>70.960939032791131</v>
      </c>
      <c r="AC784" s="9">
        <v>24.377055947501901</v>
      </c>
      <c r="AD784" s="3">
        <v>29.914516031935044</v>
      </c>
      <c r="AE784" s="3">
        <v>45.708428020563055</v>
      </c>
    </row>
    <row r="785" spans="1:31" ht="13" x14ac:dyDescent="0.3">
      <c r="A785" s="13">
        <v>2017</v>
      </c>
      <c r="B785" s="13" t="s">
        <v>630</v>
      </c>
      <c r="C785" s="2" t="s">
        <v>191</v>
      </c>
      <c r="D785" s="2" t="str">
        <f t="shared" si="24"/>
        <v>M1</v>
      </c>
      <c r="E785" s="2" t="str">
        <f t="shared" si="25"/>
        <v>C09b_M1_10</v>
      </c>
      <c r="F785" s="21" t="s">
        <v>617</v>
      </c>
      <c r="G785" s="13">
        <v>2010</v>
      </c>
      <c r="H785" s="2" t="s">
        <v>717</v>
      </c>
      <c r="I785" s="32">
        <v>2.17</v>
      </c>
      <c r="J785" s="32">
        <v>0.15</v>
      </c>
      <c r="K785" s="32">
        <v>0.69</v>
      </c>
      <c r="L785" s="32">
        <v>0.67</v>
      </c>
      <c r="M785" s="32">
        <v>0.22</v>
      </c>
      <c r="N785" s="32">
        <v>0.58099999999999996</v>
      </c>
      <c r="O785" s="32">
        <v>0.193</v>
      </c>
      <c r="P785" s="33">
        <v>12.564</v>
      </c>
      <c r="Q785" s="33">
        <v>61.37</v>
      </c>
      <c r="R785" s="32">
        <v>6.64</v>
      </c>
      <c r="S785" s="34">
        <v>362.29</v>
      </c>
      <c r="T785" s="32">
        <v>16.12</v>
      </c>
      <c r="U785" s="4">
        <v>15.802529</v>
      </c>
      <c r="V785" s="8">
        <v>81.856518254505687</v>
      </c>
      <c r="W785" s="8">
        <v>89.231150337028112</v>
      </c>
      <c r="X785" s="8">
        <v>81.17647058823529</v>
      </c>
      <c r="Y785" s="8">
        <v>115.78947368421053</v>
      </c>
      <c r="Z785" s="8">
        <v>96.833333333333329</v>
      </c>
      <c r="AA785" s="8">
        <v>83.76</v>
      </c>
      <c r="AB785" s="9">
        <v>69.202103593955613</v>
      </c>
      <c r="AC785" s="9">
        <v>26.186936663402392</v>
      </c>
      <c r="AD785" s="3">
        <v>25.500754900564576</v>
      </c>
      <c r="AE785" s="3">
        <v>48.312308436033028</v>
      </c>
    </row>
    <row r="786" spans="1:31" ht="13" x14ac:dyDescent="0.3">
      <c r="A786" s="13">
        <v>2017</v>
      </c>
      <c r="B786" s="13" t="s">
        <v>630</v>
      </c>
      <c r="C786" s="2" t="s">
        <v>192</v>
      </c>
      <c r="D786" s="2" t="str">
        <f t="shared" si="24"/>
        <v>M2</v>
      </c>
      <c r="E786" s="2" t="str">
        <f t="shared" si="25"/>
        <v>C09b_M2_10</v>
      </c>
      <c r="F786" s="21" t="s">
        <v>617</v>
      </c>
      <c r="G786" s="13">
        <v>2010</v>
      </c>
      <c r="H786" s="2" t="s">
        <v>717</v>
      </c>
      <c r="I786" s="32">
        <v>2.36</v>
      </c>
      <c r="J786" s="32">
        <v>0.153</v>
      </c>
      <c r="K786" s="32">
        <v>0.68</v>
      </c>
      <c r="L786" s="32">
        <v>0.72</v>
      </c>
      <c r="M786" s="32">
        <v>0.19</v>
      </c>
      <c r="N786" s="32">
        <v>0.50700000000000001</v>
      </c>
      <c r="O786" s="32">
        <v>0.193</v>
      </c>
      <c r="P786" s="33">
        <v>10.339</v>
      </c>
      <c r="Q786" s="33">
        <v>56.38</v>
      </c>
      <c r="R786" s="32">
        <v>5.66</v>
      </c>
      <c r="S786" s="34">
        <v>297.89999999999998</v>
      </c>
      <c r="T786" s="32">
        <v>16.16</v>
      </c>
      <c r="U786" s="4">
        <v>15.802529</v>
      </c>
      <c r="V786" s="8">
        <v>89.023678839001562</v>
      </c>
      <c r="W786" s="8">
        <v>91.015773343768686</v>
      </c>
      <c r="X786" s="8">
        <v>80</v>
      </c>
      <c r="Y786" s="8">
        <v>100</v>
      </c>
      <c r="Z786" s="8">
        <v>84.500000000000014</v>
      </c>
      <c r="AA786" s="8">
        <v>68.926666666666677</v>
      </c>
      <c r="AB786" s="9">
        <v>68.970189411307032</v>
      </c>
      <c r="AC786" s="9">
        <v>22.692037653502947</v>
      </c>
      <c r="AD786" s="3">
        <v>25.215683030986341</v>
      </c>
      <c r="AE786" s="3">
        <v>52.092279315510716</v>
      </c>
    </row>
    <row r="787" spans="1:31" ht="13" x14ac:dyDescent="0.3">
      <c r="A787" s="13">
        <v>2017</v>
      </c>
      <c r="B787" s="13" t="s">
        <v>630</v>
      </c>
      <c r="C787" s="2" t="s">
        <v>193</v>
      </c>
      <c r="D787" s="2" t="str">
        <f t="shared" si="24"/>
        <v>M1</v>
      </c>
      <c r="E787" s="2" t="str">
        <f t="shared" si="25"/>
        <v>C09c_M1_10</v>
      </c>
      <c r="F787" s="21" t="s">
        <v>618</v>
      </c>
      <c r="G787" s="13">
        <v>2010</v>
      </c>
      <c r="H787" s="2" t="s">
        <v>719</v>
      </c>
      <c r="I787" s="32">
        <v>2.46</v>
      </c>
      <c r="J787" s="32">
        <v>0.16500000000000001</v>
      </c>
      <c r="K787" s="32">
        <v>0.91</v>
      </c>
      <c r="L787" s="32">
        <v>0.68</v>
      </c>
      <c r="M787" s="32">
        <v>0.24</v>
      </c>
      <c r="N787" s="32">
        <v>0.66800000000000004</v>
      </c>
      <c r="O787" s="32">
        <v>0.19</v>
      </c>
      <c r="P787" s="33">
        <v>9.8409999999999993</v>
      </c>
      <c r="Q787" s="33">
        <v>64.569999999999993</v>
      </c>
      <c r="R787" s="32">
        <v>6.72</v>
      </c>
      <c r="S787" s="34">
        <v>305.95999999999998</v>
      </c>
      <c r="T787" s="32">
        <v>19.03</v>
      </c>
      <c r="U787" s="4">
        <v>17.283269000000001</v>
      </c>
      <c r="V787" s="8">
        <v>92.79586862031519</v>
      </c>
      <c r="W787" s="8">
        <v>98.154265370730926</v>
      </c>
      <c r="X787" s="8">
        <v>107.05882352941177</v>
      </c>
      <c r="Y787" s="8">
        <v>126.31578947368421</v>
      </c>
      <c r="Z787" s="8">
        <v>111.33333333333336</v>
      </c>
      <c r="AA787" s="8">
        <v>65.606666666666655</v>
      </c>
      <c r="AB787" s="9">
        <v>76.975150513426854</v>
      </c>
      <c r="AC787" s="9">
        <v>25.682778616240565</v>
      </c>
      <c r="AD787" s="3">
        <v>30.235286496702479</v>
      </c>
      <c r="AE787" s="3">
        <v>44.08193488705696</v>
      </c>
    </row>
    <row r="788" spans="1:31" ht="13" x14ac:dyDescent="0.3">
      <c r="A788" s="13">
        <v>2017</v>
      </c>
      <c r="B788" s="13" t="s">
        <v>630</v>
      </c>
      <c r="C788" s="2" t="s">
        <v>194</v>
      </c>
      <c r="D788" s="2" t="str">
        <f t="shared" si="24"/>
        <v>M2</v>
      </c>
      <c r="E788" s="2" t="str">
        <f t="shared" si="25"/>
        <v>C09c_M2_10</v>
      </c>
      <c r="F788" s="21" t="s">
        <v>618</v>
      </c>
      <c r="G788" s="13">
        <v>2010</v>
      </c>
      <c r="H788" s="2" t="s">
        <v>719</v>
      </c>
      <c r="I788" s="32">
        <v>2.36</v>
      </c>
      <c r="J788" s="32">
        <v>0.155</v>
      </c>
      <c r="K788" s="32">
        <v>0.81</v>
      </c>
      <c r="L788" s="32">
        <v>0.64</v>
      </c>
      <c r="M788" s="32">
        <v>0.19</v>
      </c>
      <c r="N788" s="32">
        <v>0.56200000000000006</v>
      </c>
      <c r="O788" s="32">
        <v>0.20399999999999999</v>
      </c>
      <c r="P788" s="33">
        <v>11.734</v>
      </c>
      <c r="Q788" s="33">
        <v>53.63</v>
      </c>
      <c r="R788" s="32">
        <v>5.65</v>
      </c>
      <c r="S788" s="34">
        <v>284.07</v>
      </c>
      <c r="T788" s="32">
        <v>18.84</v>
      </c>
      <c r="U788" s="4">
        <v>17.283269000000001</v>
      </c>
      <c r="V788" s="8">
        <v>89.023678839001562</v>
      </c>
      <c r="W788" s="8">
        <v>92.205522014929059</v>
      </c>
      <c r="X788" s="8">
        <v>95.294117647058826</v>
      </c>
      <c r="Y788" s="8">
        <v>100</v>
      </c>
      <c r="Z788" s="8">
        <v>93.666666666666671</v>
      </c>
      <c r="AA788" s="8">
        <v>78.226666666666659</v>
      </c>
      <c r="AB788" s="9">
        <v>68.302981627386373</v>
      </c>
      <c r="AC788" s="9">
        <v>22.913701536904597</v>
      </c>
      <c r="AD788" s="3">
        <v>30.329733839412796</v>
      </c>
      <c r="AE788" s="3">
        <v>46.756564623682628</v>
      </c>
    </row>
    <row r="789" spans="1:31" ht="13" x14ac:dyDescent="0.3">
      <c r="A789" s="13">
        <v>2017</v>
      </c>
      <c r="B789" s="13" t="s">
        <v>630</v>
      </c>
      <c r="C789" s="2" t="s">
        <v>195</v>
      </c>
      <c r="D789" s="2" t="str">
        <f t="shared" si="24"/>
        <v>M1</v>
      </c>
      <c r="E789" s="2" t="str">
        <f t="shared" si="25"/>
        <v>D09a_M1_10</v>
      </c>
      <c r="F789" s="21" t="s">
        <v>619</v>
      </c>
      <c r="G789" s="13">
        <v>2010</v>
      </c>
      <c r="H789" s="2" t="s">
        <v>720</v>
      </c>
      <c r="I789" s="32">
        <v>2.5</v>
      </c>
      <c r="J789" s="32">
        <v>0.16</v>
      </c>
      <c r="K789" s="32">
        <v>0.65</v>
      </c>
      <c r="L789" s="32">
        <v>0.68</v>
      </c>
      <c r="M789" s="32">
        <v>0.23</v>
      </c>
      <c r="N789" s="32">
        <v>0.48699999999999999</v>
      </c>
      <c r="O789" s="32">
        <v>0.22500000000000001</v>
      </c>
      <c r="P789" s="33">
        <v>12.446</v>
      </c>
      <c r="Q789" s="33">
        <v>71.3</v>
      </c>
      <c r="R789" s="32">
        <v>6.25</v>
      </c>
      <c r="S789" s="34">
        <v>557.44000000000005</v>
      </c>
      <c r="T789" s="32">
        <v>14.35</v>
      </c>
      <c r="U789" s="4">
        <v>19.328015000000001</v>
      </c>
      <c r="V789" s="8">
        <v>94.304744532840644</v>
      </c>
      <c r="W789" s="8">
        <v>95.179893692829992</v>
      </c>
      <c r="X789" s="8">
        <v>76.47058823529413</v>
      </c>
      <c r="Y789" s="8">
        <v>121.05263157894737</v>
      </c>
      <c r="Z789" s="8">
        <v>81.166666666666671</v>
      </c>
      <c r="AA789" s="8">
        <v>82.973333333333329</v>
      </c>
      <c r="AB789" s="9">
        <v>69.501810916145345</v>
      </c>
      <c r="AC789" s="9">
        <v>27.259195144921378</v>
      </c>
      <c r="AD789" s="3">
        <v>23.918860101031314</v>
      </c>
      <c r="AE789" s="3">
        <v>48.82194475404733</v>
      </c>
    </row>
    <row r="790" spans="1:31" ht="13" x14ac:dyDescent="0.3">
      <c r="A790" s="13">
        <v>2017</v>
      </c>
      <c r="B790" s="13" t="s">
        <v>630</v>
      </c>
      <c r="C790" s="2" t="s">
        <v>196</v>
      </c>
      <c r="D790" s="2" t="str">
        <f t="shared" si="24"/>
        <v>M2</v>
      </c>
      <c r="E790" s="2" t="str">
        <f t="shared" si="25"/>
        <v>D09a_M2_10</v>
      </c>
      <c r="F790" s="21" t="s">
        <v>619</v>
      </c>
      <c r="G790" s="13">
        <v>2010</v>
      </c>
      <c r="H790" s="2" t="s">
        <v>720</v>
      </c>
      <c r="I790" s="32">
        <v>2.56</v>
      </c>
      <c r="J790" s="32">
        <v>0.16400000000000001</v>
      </c>
      <c r="K790" s="32">
        <v>0.73</v>
      </c>
      <c r="L790" s="32">
        <v>0.7</v>
      </c>
      <c r="M790" s="32">
        <v>0.23</v>
      </c>
      <c r="N790" s="32">
        <v>0.51700000000000002</v>
      </c>
      <c r="O790" s="32">
        <v>0.19700000000000001</v>
      </c>
      <c r="P790" s="33">
        <v>11.423999999999999</v>
      </c>
      <c r="Q790" s="33">
        <v>74.680000000000007</v>
      </c>
      <c r="R790" s="32">
        <v>5.95</v>
      </c>
      <c r="S790" s="34">
        <v>584.59</v>
      </c>
      <c r="T790" s="32">
        <v>16.79</v>
      </c>
      <c r="U790" s="4">
        <v>19.328015000000001</v>
      </c>
      <c r="V790" s="8">
        <v>96.568058401628832</v>
      </c>
      <c r="W790" s="8">
        <v>97.559391035150739</v>
      </c>
      <c r="X790" s="8">
        <v>85.882352941176464</v>
      </c>
      <c r="Y790" s="8">
        <v>121.05263157894737</v>
      </c>
      <c r="Z790" s="8">
        <v>86.166666666666671</v>
      </c>
      <c r="AA790" s="8">
        <v>76.16</v>
      </c>
      <c r="AB790" s="9">
        <v>72.545850713787914</v>
      </c>
      <c r="AC790" s="9">
        <v>26.115393341559585</v>
      </c>
      <c r="AD790" s="3">
        <v>25.735554194547909</v>
      </c>
      <c r="AE790" s="3">
        <v>48.149052463892509</v>
      </c>
    </row>
    <row r="791" spans="1:31" ht="13" x14ac:dyDescent="0.3">
      <c r="A791" s="13">
        <v>2017</v>
      </c>
      <c r="B791" s="13" t="s">
        <v>630</v>
      </c>
      <c r="C791" s="2" t="s">
        <v>197</v>
      </c>
      <c r="D791" s="2" t="str">
        <f t="shared" si="24"/>
        <v>M1</v>
      </c>
      <c r="E791" s="2" t="str">
        <f t="shared" si="25"/>
        <v>D09b_M1_10</v>
      </c>
      <c r="F791" s="21" t="s">
        <v>620</v>
      </c>
      <c r="G791" s="13">
        <v>2010</v>
      </c>
      <c r="H791" s="2" t="s">
        <v>721</v>
      </c>
      <c r="I791" s="32">
        <v>2.52</v>
      </c>
      <c r="J791" s="32">
        <v>0.16200000000000001</v>
      </c>
      <c r="K791" s="32">
        <v>0.68</v>
      </c>
      <c r="L791" s="32">
        <v>0.67</v>
      </c>
      <c r="M791" s="32">
        <v>0.22</v>
      </c>
      <c r="N791" s="32">
        <v>0.503</v>
      </c>
      <c r="O791" s="32">
        <v>0.23100000000000001</v>
      </c>
      <c r="P791" s="33">
        <v>12.33</v>
      </c>
      <c r="Q791" s="33">
        <v>73.260000000000005</v>
      </c>
      <c r="R791" s="32">
        <v>5.97</v>
      </c>
      <c r="S791" s="34">
        <v>401.84</v>
      </c>
      <c r="T791" s="32">
        <v>15.08</v>
      </c>
      <c r="U791" s="4">
        <v>18.978887</v>
      </c>
      <c r="V791" s="8">
        <v>95.059182489103378</v>
      </c>
      <c r="W791" s="8">
        <v>96.369642363990366</v>
      </c>
      <c r="X791" s="8">
        <v>80</v>
      </c>
      <c r="Y791" s="8">
        <v>115.78947368421053</v>
      </c>
      <c r="Z791" s="8">
        <v>83.833333333333343</v>
      </c>
      <c r="AA791" s="8">
        <v>82.199999999999989</v>
      </c>
      <c r="AB791" s="9">
        <v>68.946349118252286</v>
      </c>
      <c r="AC791" s="9">
        <v>26.28407634291084</v>
      </c>
      <c r="AD791" s="3">
        <v>25.224402118809298</v>
      </c>
      <c r="AE791" s="3">
        <v>48.491521538279855</v>
      </c>
    </row>
    <row r="792" spans="1:31" ht="13" x14ac:dyDescent="0.3">
      <c r="A792" s="13">
        <v>2017</v>
      </c>
      <c r="B792" s="13" t="s">
        <v>630</v>
      </c>
      <c r="C792" s="2" t="s">
        <v>198</v>
      </c>
      <c r="D792" s="2" t="str">
        <f t="shared" si="24"/>
        <v>M2</v>
      </c>
      <c r="E792" s="2" t="str">
        <f t="shared" si="25"/>
        <v>D09b_M2_10</v>
      </c>
      <c r="F792" s="21" t="s">
        <v>620</v>
      </c>
      <c r="G792" s="13">
        <v>2010</v>
      </c>
      <c r="H792" s="2" t="s">
        <v>721</v>
      </c>
      <c r="I792" s="32">
        <v>2.66</v>
      </c>
      <c r="J792" s="32">
        <v>0.16900000000000001</v>
      </c>
      <c r="K792" s="32">
        <v>0.82</v>
      </c>
      <c r="L792" s="32">
        <v>0.8</v>
      </c>
      <c r="M792" s="32">
        <v>0.2</v>
      </c>
      <c r="N792" s="32">
        <v>0.57799999999999996</v>
      </c>
      <c r="O792" s="32">
        <v>0.191</v>
      </c>
      <c r="P792" s="33">
        <v>10.754</v>
      </c>
      <c r="Q792" s="33">
        <v>67.84</v>
      </c>
      <c r="R792" s="32">
        <v>6.63</v>
      </c>
      <c r="S792" s="34">
        <v>409.24</v>
      </c>
      <c r="T792" s="32">
        <v>16.97</v>
      </c>
      <c r="U792" s="4">
        <v>18.978887</v>
      </c>
      <c r="V792" s="8">
        <v>100.34024818294245</v>
      </c>
      <c r="W792" s="8">
        <v>100.53376271305167</v>
      </c>
      <c r="X792" s="8">
        <v>96.470588235294116</v>
      </c>
      <c r="Y792" s="8">
        <v>105.26315789473684</v>
      </c>
      <c r="Z792" s="8">
        <v>96.333333333333329</v>
      </c>
      <c r="AA792" s="8">
        <v>71.693333333333328</v>
      </c>
      <c r="AB792" s="9">
        <v>77.366491268212513</v>
      </c>
      <c r="AC792" s="9">
        <v>21.294056780716382</v>
      </c>
      <c r="AD792" s="3">
        <v>27.107170900342119</v>
      </c>
      <c r="AE792" s="3">
        <v>51.598772318941499</v>
      </c>
    </row>
    <row r="793" spans="1:31" ht="13" x14ac:dyDescent="0.3">
      <c r="A793" s="13">
        <v>2017</v>
      </c>
      <c r="B793" s="13" t="s">
        <v>630</v>
      </c>
      <c r="C793" s="2" t="s">
        <v>199</v>
      </c>
      <c r="D793" s="2" t="str">
        <f t="shared" si="24"/>
        <v>M1</v>
      </c>
      <c r="E793" s="2" t="str">
        <f t="shared" si="25"/>
        <v>D09c_M1_10</v>
      </c>
      <c r="F793" s="21" t="s">
        <v>621</v>
      </c>
      <c r="G793" s="13">
        <v>2010</v>
      </c>
      <c r="H793" s="2" t="s">
        <v>722</v>
      </c>
      <c r="I793" s="32">
        <v>2.4300000000000002</v>
      </c>
      <c r="J793" s="32">
        <v>0.16300000000000001</v>
      </c>
      <c r="K793" s="32">
        <v>0.88</v>
      </c>
      <c r="L793" s="32">
        <v>0.77</v>
      </c>
      <c r="M793" s="32">
        <v>0.22</v>
      </c>
      <c r="N793" s="32">
        <v>0.63300000000000001</v>
      </c>
      <c r="O793" s="32">
        <v>0.193</v>
      </c>
      <c r="P793" s="33">
        <v>10.118</v>
      </c>
      <c r="Q793" s="33">
        <v>77.17</v>
      </c>
      <c r="R793" s="32">
        <v>6.21</v>
      </c>
      <c r="S793" s="34">
        <v>367.19</v>
      </c>
      <c r="T793" s="32">
        <v>17.89</v>
      </c>
      <c r="U793" s="4">
        <v>19.958109</v>
      </c>
      <c r="V793" s="8">
        <v>91.664211685921117</v>
      </c>
      <c r="W793" s="8">
        <v>96.964516699570552</v>
      </c>
      <c r="X793" s="8">
        <v>103.5294117647059</v>
      </c>
      <c r="Y793" s="8">
        <v>115.78947368421053</v>
      </c>
      <c r="Z793" s="8">
        <v>105.50000000000001</v>
      </c>
      <c r="AA793" s="8">
        <v>67.453333333333333</v>
      </c>
      <c r="AB793" s="9">
        <v>79.051458592398617</v>
      </c>
      <c r="AC793" s="9">
        <v>22.924195657578696</v>
      </c>
      <c r="AD793" s="3">
        <v>28.47056115427165</v>
      </c>
      <c r="AE793" s="3">
        <v>48.605243188149657</v>
      </c>
    </row>
    <row r="794" spans="1:31" ht="13" x14ac:dyDescent="0.3">
      <c r="A794" s="13">
        <v>2017</v>
      </c>
      <c r="B794" s="13" t="s">
        <v>630</v>
      </c>
      <c r="C794" s="2" t="s">
        <v>200</v>
      </c>
      <c r="D794" s="2" t="str">
        <f t="shared" si="24"/>
        <v>M2</v>
      </c>
      <c r="E794" s="2" t="str">
        <f t="shared" si="25"/>
        <v>D09c_M2_10</v>
      </c>
      <c r="F794" s="21" t="s">
        <v>621</v>
      </c>
      <c r="G794" s="13">
        <v>2010</v>
      </c>
      <c r="H794" s="2" t="s">
        <v>722</v>
      </c>
      <c r="I794" s="32">
        <v>2.46</v>
      </c>
      <c r="J794" s="32">
        <v>0.157</v>
      </c>
      <c r="K794" s="32">
        <v>0.8</v>
      </c>
      <c r="L794" s="32">
        <v>0.69</v>
      </c>
      <c r="M794" s="32">
        <v>0.21</v>
      </c>
      <c r="N794" s="32">
        <v>0.57599999999999996</v>
      </c>
      <c r="O794" s="32">
        <v>0.188</v>
      </c>
      <c r="P794" s="33">
        <v>12.842000000000001</v>
      </c>
      <c r="Q794" s="33">
        <v>81.099999999999994</v>
      </c>
      <c r="R794" s="32">
        <v>5.79</v>
      </c>
      <c r="S794" s="34">
        <v>405.49</v>
      </c>
      <c r="T794" s="32">
        <v>17.059999999999999</v>
      </c>
      <c r="U794" s="4">
        <v>19.958109</v>
      </c>
      <c r="V794" s="8">
        <v>92.79586862031519</v>
      </c>
      <c r="W794" s="8">
        <v>93.395270686089432</v>
      </c>
      <c r="X794" s="8">
        <v>94.117647058823536</v>
      </c>
      <c r="Y794" s="8">
        <v>110.52631578947367</v>
      </c>
      <c r="Z794" s="8">
        <v>96</v>
      </c>
      <c r="AA794" s="8">
        <v>85.613333333333344</v>
      </c>
      <c r="AB794" s="9">
        <v>72.189683589713084</v>
      </c>
      <c r="AC794" s="9">
        <v>23.96213274352289</v>
      </c>
      <c r="AD794" s="3">
        <v>28.342495823297327</v>
      </c>
      <c r="AE794" s="3">
        <v>47.695371433179801</v>
      </c>
    </row>
    <row r="795" spans="1:31" ht="13" x14ac:dyDescent="0.3">
      <c r="A795" s="13">
        <v>2017</v>
      </c>
      <c r="B795" s="13" t="s">
        <v>630</v>
      </c>
      <c r="C795" s="2" t="s">
        <v>201</v>
      </c>
      <c r="D795" s="2" t="str">
        <f t="shared" si="24"/>
        <v>M1</v>
      </c>
      <c r="E795" s="2" t="str">
        <f t="shared" si="25"/>
        <v>F09a_M1_10</v>
      </c>
      <c r="F795" s="21" t="s">
        <v>622</v>
      </c>
      <c r="G795" s="13">
        <v>2010</v>
      </c>
      <c r="H795" s="2" t="s">
        <v>723</v>
      </c>
      <c r="I795" s="32">
        <v>2.5099999999999998</v>
      </c>
      <c r="J795" s="32">
        <v>0.158</v>
      </c>
      <c r="K795" s="32">
        <v>0.87</v>
      </c>
      <c r="L795" s="32">
        <v>0.62</v>
      </c>
      <c r="M795" s="32">
        <v>0.18</v>
      </c>
      <c r="N795" s="32">
        <v>0.59099999999999997</v>
      </c>
      <c r="O795" s="32">
        <v>0.2</v>
      </c>
      <c r="P795" s="33">
        <v>12.81</v>
      </c>
      <c r="Q795" s="33">
        <v>67.150000000000006</v>
      </c>
      <c r="R795" s="32">
        <v>6.37</v>
      </c>
      <c r="S795" s="34">
        <v>490.7</v>
      </c>
      <c r="T795" s="32">
        <v>18.12</v>
      </c>
      <c r="U795" s="4">
        <v>16.786152999999999</v>
      </c>
      <c r="V795" s="8">
        <v>94.681963510971997</v>
      </c>
      <c r="W795" s="8">
        <v>93.990145021669619</v>
      </c>
      <c r="X795" s="8">
        <v>102.35294117647058</v>
      </c>
      <c r="Y795" s="8">
        <v>94.73684210526315</v>
      </c>
      <c r="Z795" s="8">
        <v>98.5</v>
      </c>
      <c r="AA795" s="8">
        <v>85.399999999999991</v>
      </c>
      <c r="AB795" s="9">
        <v>68.015781260595304</v>
      </c>
      <c r="AC795" s="9">
        <v>21.799379272146972</v>
      </c>
      <c r="AD795" s="3">
        <v>32.713936345064205</v>
      </c>
      <c r="AE795" s="3">
        <v>45.48668438278883</v>
      </c>
    </row>
    <row r="796" spans="1:31" ht="13" x14ac:dyDescent="0.3">
      <c r="A796" s="13">
        <v>2017</v>
      </c>
      <c r="B796" s="13" t="s">
        <v>630</v>
      </c>
      <c r="C796" s="2" t="s">
        <v>202</v>
      </c>
      <c r="D796" s="2" t="str">
        <f t="shared" si="24"/>
        <v>M2</v>
      </c>
      <c r="E796" s="2" t="str">
        <f t="shared" si="25"/>
        <v>F09a_M2_10</v>
      </c>
      <c r="F796" s="21" t="s">
        <v>622</v>
      </c>
      <c r="G796" s="13">
        <v>2010</v>
      </c>
      <c r="H796" s="2" t="s">
        <v>723</v>
      </c>
      <c r="I796" s="32">
        <v>2.64</v>
      </c>
      <c r="J796" s="32">
        <v>0.16500000000000001</v>
      </c>
      <c r="K796" s="32">
        <v>0.75</v>
      </c>
      <c r="L796" s="32">
        <v>0.74</v>
      </c>
      <c r="M796" s="32">
        <v>0.22</v>
      </c>
      <c r="N796" s="32">
        <v>0.627</v>
      </c>
      <c r="O796" s="32">
        <v>0.21</v>
      </c>
      <c r="P796" s="33">
        <v>14.218999999999999</v>
      </c>
      <c r="Q796" s="33">
        <v>87.24</v>
      </c>
      <c r="R796" s="32">
        <v>6.54</v>
      </c>
      <c r="S796" s="34">
        <v>484.24</v>
      </c>
      <c r="T796" s="32">
        <v>18.66</v>
      </c>
      <c r="U796" s="4">
        <v>16.786152999999999</v>
      </c>
      <c r="V796" s="8">
        <v>99.585810226679726</v>
      </c>
      <c r="W796" s="8">
        <v>98.154265370730926</v>
      </c>
      <c r="X796" s="8">
        <v>88.235294117647058</v>
      </c>
      <c r="Y796" s="8">
        <v>115.78947368421053</v>
      </c>
      <c r="Z796" s="8">
        <v>104.50000000000001</v>
      </c>
      <c r="AA796" s="8">
        <v>94.793333333333322</v>
      </c>
      <c r="AB796" s="9">
        <v>74.229644420231438</v>
      </c>
      <c r="AC796" s="9">
        <v>24.413307081600546</v>
      </c>
      <c r="AD796" s="3">
        <v>25.840869678908739</v>
      </c>
      <c r="AE796" s="3">
        <v>49.745823239490733</v>
      </c>
    </row>
    <row r="797" spans="1:31" ht="13" x14ac:dyDescent="0.3">
      <c r="A797" s="13">
        <v>2017</v>
      </c>
      <c r="B797" s="13" t="s">
        <v>630</v>
      </c>
      <c r="C797" s="2" t="s">
        <v>203</v>
      </c>
      <c r="D797" s="2" t="str">
        <f t="shared" si="24"/>
        <v>M1</v>
      </c>
      <c r="E797" s="2" t="str">
        <f t="shared" si="25"/>
        <v>F09b_M1_10</v>
      </c>
      <c r="F797" s="21" t="s">
        <v>623</v>
      </c>
      <c r="G797" s="13">
        <v>2010</v>
      </c>
      <c r="H797" s="2" t="s">
        <v>724</v>
      </c>
      <c r="I797" s="32">
        <v>2.4</v>
      </c>
      <c r="J797" s="32">
        <v>0.157</v>
      </c>
      <c r="K797" s="32">
        <v>0.71</v>
      </c>
      <c r="L797" s="32">
        <v>0.7</v>
      </c>
      <c r="M797" s="32">
        <v>0.22</v>
      </c>
      <c r="N797" s="32">
        <v>0.57299999999999995</v>
      </c>
      <c r="O797" s="32">
        <v>0.23</v>
      </c>
      <c r="P797" s="33">
        <v>10.85</v>
      </c>
      <c r="Q797" s="33">
        <v>71.94</v>
      </c>
      <c r="R797" s="32">
        <v>6.5</v>
      </c>
      <c r="S797" s="34">
        <v>292.55</v>
      </c>
      <c r="T797" s="32">
        <v>17.23</v>
      </c>
      <c r="U797" s="4">
        <v>17.794685000000001</v>
      </c>
      <c r="V797" s="8">
        <v>90.532554751527016</v>
      </c>
      <c r="W797" s="8">
        <v>93.395270686089432</v>
      </c>
      <c r="X797" s="8">
        <v>83.529411764705884</v>
      </c>
      <c r="Y797" s="8">
        <v>115.78947368421053</v>
      </c>
      <c r="Z797" s="8">
        <v>95.5</v>
      </c>
      <c r="AA797" s="8">
        <v>72.333333333333329</v>
      </c>
      <c r="AB797" s="9">
        <v>71.210618533386196</v>
      </c>
      <c r="AC797" s="9">
        <v>25.448326964601549</v>
      </c>
      <c r="AD797" s="3">
        <v>25.499803468808018</v>
      </c>
      <c r="AE797" s="3">
        <v>49.051869566590447</v>
      </c>
    </row>
    <row r="798" spans="1:31" ht="13" x14ac:dyDescent="0.3">
      <c r="A798" s="13">
        <v>2017</v>
      </c>
      <c r="B798" s="13" t="s">
        <v>630</v>
      </c>
      <c r="C798" s="2" t="s">
        <v>204</v>
      </c>
      <c r="D798" s="2" t="str">
        <f t="shared" si="24"/>
        <v>M2</v>
      </c>
      <c r="E798" s="2" t="str">
        <f t="shared" si="25"/>
        <v>F09b_M2_10</v>
      </c>
      <c r="F798" s="21" t="s">
        <v>623</v>
      </c>
      <c r="G798" s="13">
        <v>2010</v>
      </c>
      <c r="H798" s="2" t="s">
        <v>724</v>
      </c>
      <c r="I798" s="32">
        <v>2.39</v>
      </c>
      <c r="J798" s="32">
        <v>0.156</v>
      </c>
      <c r="K798" s="32">
        <v>0.85</v>
      </c>
      <c r="L798" s="32">
        <v>0.7</v>
      </c>
      <c r="M798" s="32">
        <v>0.22</v>
      </c>
      <c r="N798" s="32">
        <v>0.65700000000000003</v>
      </c>
      <c r="O798" s="32">
        <v>0.183</v>
      </c>
      <c r="P798" s="33">
        <v>12.911</v>
      </c>
      <c r="Q798" s="33">
        <v>65.260000000000005</v>
      </c>
      <c r="R798" s="32">
        <v>6.12</v>
      </c>
      <c r="S798" s="34">
        <v>449.49</v>
      </c>
      <c r="T798" s="32">
        <v>18.850000000000001</v>
      </c>
      <c r="U798" s="4">
        <v>17.794685000000001</v>
      </c>
      <c r="V798" s="8">
        <v>90.155335773395663</v>
      </c>
      <c r="W798" s="8">
        <v>92.800396350509246</v>
      </c>
      <c r="X798" s="8">
        <v>100</v>
      </c>
      <c r="Y798" s="8">
        <v>115.78947368421053</v>
      </c>
      <c r="Z798" s="8">
        <v>109.50000000000001</v>
      </c>
      <c r="AA798" s="8">
        <v>86.073333333333338</v>
      </c>
      <c r="AB798" s="9">
        <v>74.791181193232745</v>
      </c>
      <c r="AC798" s="9">
        <v>24.230010475527791</v>
      </c>
      <c r="AD798" s="3">
        <v>29.066435491394017</v>
      </c>
      <c r="AE798" s="3">
        <v>46.703554033078213</v>
      </c>
    </row>
    <row r="799" spans="1:31" ht="13" x14ac:dyDescent="0.3">
      <c r="A799" s="13">
        <v>2017</v>
      </c>
      <c r="B799" s="13" t="s">
        <v>630</v>
      </c>
      <c r="C799" s="2" t="s">
        <v>205</v>
      </c>
      <c r="D799" s="2" t="str">
        <f t="shared" si="24"/>
        <v>M1</v>
      </c>
      <c r="E799" s="2" t="str">
        <f t="shared" si="25"/>
        <v>F09c_M1_10</v>
      </c>
      <c r="F799" s="21" t="s">
        <v>624</v>
      </c>
      <c r="G799" s="13">
        <v>2010</v>
      </c>
      <c r="H799" s="2" t="s">
        <v>725</v>
      </c>
      <c r="I799" s="32">
        <v>2.6</v>
      </c>
      <c r="J799" s="32">
        <v>0.161</v>
      </c>
      <c r="K799" s="32">
        <v>0.82</v>
      </c>
      <c r="L799" s="32">
        <v>0.76</v>
      </c>
      <c r="M799" s="32">
        <v>0.22</v>
      </c>
      <c r="N799" s="32">
        <v>0.57899999999999996</v>
      </c>
      <c r="O799" s="32">
        <v>0.191</v>
      </c>
      <c r="P799" s="33">
        <v>14.12</v>
      </c>
      <c r="Q799" s="33">
        <v>70.08</v>
      </c>
      <c r="R799" s="32">
        <v>6.6</v>
      </c>
      <c r="S799" s="34">
        <v>278.02999999999997</v>
      </c>
      <c r="T799" s="32">
        <v>18.12</v>
      </c>
      <c r="U799" s="4">
        <v>17.740432999999999</v>
      </c>
      <c r="V799" s="8">
        <v>98.076934314154272</v>
      </c>
      <c r="W799" s="8">
        <v>95.774768028410179</v>
      </c>
      <c r="X799" s="8">
        <v>96.470588235294116</v>
      </c>
      <c r="Y799" s="8">
        <v>115.78947368421053</v>
      </c>
      <c r="Z799" s="8">
        <v>96.5</v>
      </c>
      <c r="AA799" s="8">
        <v>94.133333333333326</v>
      </c>
      <c r="AB799" s="9">
        <v>77.017929742170679</v>
      </c>
      <c r="AC799" s="9">
        <v>23.529470473378264</v>
      </c>
      <c r="AD799" s="3">
        <v>27.229850345080902</v>
      </c>
      <c r="AE799" s="3">
        <v>49.240679181540848</v>
      </c>
    </row>
    <row r="800" spans="1:31" ht="13" x14ac:dyDescent="0.3">
      <c r="A800" s="13">
        <v>2017</v>
      </c>
      <c r="B800" s="13" t="s">
        <v>630</v>
      </c>
      <c r="C800" s="2" t="s">
        <v>206</v>
      </c>
      <c r="D800" s="2" t="str">
        <f t="shared" si="24"/>
        <v>M2</v>
      </c>
      <c r="E800" s="2" t="str">
        <f t="shared" si="25"/>
        <v>F09c_M2_10</v>
      </c>
      <c r="F800" s="21" t="s">
        <v>624</v>
      </c>
      <c r="G800" s="13">
        <v>2010</v>
      </c>
      <c r="H800" s="2" t="s">
        <v>725</v>
      </c>
      <c r="I800" s="32">
        <v>2.67</v>
      </c>
      <c r="J800" s="32">
        <v>0.16300000000000001</v>
      </c>
      <c r="K800" s="32">
        <v>0.79</v>
      </c>
      <c r="L800" s="32">
        <v>0.75</v>
      </c>
      <c r="M800" s="32">
        <v>0.22</v>
      </c>
      <c r="N800" s="32">
        <v>0.57299999999999995</v>
      </c>
      <c r="O800" s="32">
        <v>0.19500000000000001</v>
      </c>
      <c r="P800" s="33">
        <v>15.166</v>
      </c>
      <c r="Q800" s="33">
        <v>58.7</v>
      </c>
      <c r="R800" s="32">
        <v>6.54</v>
      </c>
      <c r="S800" s="34">
        <v>298.02999999999997</v>
      </c>
      <c r="T800" s="32">
        <v>19.09</v>
      </c>
      <c r="U800" s="4">
        <v>17.740432999999999</v>
      </c>
      <c r="V800" s="8">
        <v>100.71746716107381</v>
      </c>
      <c r="W800" s="8">
        <v>96.964516699570552</v>
      </c>
      <c r="X800" s="8">
        <v>92.941176470588232</v>
      </c>
      <c r="Y800" s="8">
        <v>115.78947368421053</v>
      </c>
      <c r="Z800" s="8">
        <v>95.5</v>
      </c>
      <c r="AA800" s="8">
        <v>101.10666666666668</v>
      </c>
      <c r="AB800" s="9">
        <v>75.751664319052722</v>
      </c>
      <c r="AC800" s="9">
        <v>23.922789288912462</v>
      </c>
      <c r="AD800" s="3">
        <v>26.672157981195515</v>
      </c>
      <c r="AE800" s="3">
        <v>49.405052729892034</v>
      </c>
    </row>
    <row r="801" spans="1:31" ht="13" x14ac:dyDescent="0.3">
      <c r="A801" s="13">
        <v>2017</v>
      </c>
      <c r="B801" s="13" t="s">
        <v>630</v>
      </c>
      <c r="C801" s="2" t="s">
        <v>207</v>
      </c>
      <c r="D801" s="2" t="str">
        <f t="shared" si="24"/>
        <v>M1</v>
      </c>
      <c r="E801" s="2" t="str">
        <f t="shared" si="25"/>
        <v>G09a_M1_10</v>
      </c>
      <c r="F801" s="21" t="s">
        <v>625</v>
      </c>
      <c r="G801" s="13">
        <v>2010</v>
      </c>
      <c r="H801" s="2" t="s">
        <v>726</v>
      </c>
      <c r="I801" s="32">
        <v>2.4500000000000002</v>
      </c>
      <c r="J801" s="32">
        <v>0.161</v>
      </c>
      <c r="K801" s="32">
        <v>0.77</v>
      </c>
      <c r="L801" s="32">
        <v>0.68</v>
      </c>
      <c r="M801" s="32">
        <v>0.21</v>
      </c>
      <c r="N801" s="32">
        <v>0.56000000000000005</v>
      </c>
      <c r="O801" s="32">
        <v>0.23</v>
      </c>
      <c r="P801" s="33">
        <v>11.933999999999999</v>
      </c>
      <c r="Q801" s="33">
        <v>62.44</v>
      </c>
      <c r="R801" s="32">
        <v>6.21</v>
      </c>
      <c r="S801" s="34">
        <v>300.01</v>
      </c>
      <c r="T801" s="32">
        <v>16.59</v>
      </c>
      <c r="U801" s="4">
        <v>17.069655999999998</v>
      </c>
      <c r="V801" s="8">
        <v>92.418649642183837</v>
      </c>
      <c r="W801" s="8">
        <v>95.774768028410179</v>
      </c>
      <c r="X801" s="8">
        <v>90.588235294117652</v>
      </c>
      <c r="Y801" s="8">
        <v>110.52631578947367</v>
      </c>
      <c r="Z801" s="8">
        <v>93.333333333333343</v>
      </c>
      <c r="AA801" s="8">
        <v>79.56</v>
      </c>
      <c r="AB801" s="9">
        <v>70.923418166595141</v>
      </c>
      <c r="AC801" s="9">
        <v>24.389952227434573</v>
      </c>
      <c r="AD801" s="3">
        <v>27.766702646646323</v>
      </c>
      <c r="AE801" s="3">
        <v>47.8433451259191</v>
      </c>
    </row>
    <row r="802" spans="1:31" ht="13" x14ac:dyDescent="0.3">
      <c r="A802" s="13">
        <v>2017</v>
      </c>
      <c r="B802" s="13" t="s">
        <v>630</v>
      </c>
      <c r="C802" s="2" t="s">
        <v>208</v>
      </c>
      <c r="D802" s="2" t="str">
        <f t="shared" si="24"/>
        <v>M2</v>
      </c>
      <c r="E802" s="2" t="str">
        <f t="shared" si="25"/>
        <v>G09a_M2_10</v>
      </c>
      <c r="F802" s="21" t="s">
        <v>625</v>
      </c>
      <c r="G802" s="13">
        <v>2010</v>
      </c>
      <c r="H802" s="2" t="s">
        <v>726</v>
      </c>
      <c r="I802" s="32">
        <v>2.39</v>
      </c>
      <c r="J802" s="32">
        <v>0.16300000000000001</v>
      </c>
      <c r="K802" s="32">
        <v>0.88</v>
      </c>
      <c r="L802" s="32">
        <v>0.7</v>
      </c>
      <c r="M802" s="32">
        <v>0.23</v>
      </c>
      <c r="N802" s="32">
        <v>0.59099999999999997</v>
      </c>
      <c r="O802" s="32">
        <v>0.192</v>
      </c>
      <c r="P802" s="33">
        <v>9.4969999999999999</v>
      </c>
      <c r="Q802" s="33">
        <v>68</v>
      </c>
      <c r="R802" s="32">
        <v>6.68</v>
      </c>
      <c r="S802" s="34">
        <v>293.98</v>
      </c>
      <c r="T802" s="32">
        <v>17.420000000000002</v>
      </c>
      <c r="U802" s="4">
        <v>17.069655999999998</v>
      </c>
      <c r="V802" s="8">
        <v>90.155335773395663</v>
      </c>
      <c r="W802" s="8">
        <v>96.964516699570552</v>
      </c>
      <c r="X802" s="8">
        <v>103.5294117647059</v>
      </c>
      <c r="Y802" s="8">
        <v>121.05263157894737</v>
      </c>
      <c r="Z802" s="8">
        <v>98.5</v>
      </c>
      <c r="AA802" s="8">
        <v>63.313333333333333</v>
      </c>
      <c r="AB802" s="9">
        <v>76.38216784933779</v>
      </c>
      <c r="AC802" s="9">
        <v>24.803739930838557</v>
      </c>
      <c r="AD802" s="3">
        <v>29.465508109544579</v>
      </c>
      <c r="AE802" s="3">
        <v>45.730751959616867</v>
      </c>
    </row>
    <row r="803" spans="1:31" ht="13" x14ac:dyDescent="0.3">
      <c r="A803" s="13">
        <v>2017</v>
      </c>
      <c r="B803" s="13" t="s">
        <v>630</v>
      </c>
      <c r="C803" s="2" t="s">
        <v>209</v>
      </c>
      <c r="D803" s="2" t="str">
        <f t="shared" si="24"/>
        <v>M1</v>
      </c>
      <c r="E803" s="2" t="str">
        <f t="shared" si="25"/>
        <v>G09b_M1_10</v>
      </c>
      <c r="F803" s="21" t="s">
        <v>626</v>
      </c>
      <c r="G803" s="13">
        <v>2010</v>
      </c>
      <c r="H803" s="2" t="s">
        <v>733</v>
      </c>
      <c r="I803" s="32">
        <v>2.4500000000000002</v>
      </c>
      <c r="J803" s="32">
        <v>0.16200000000000001</v>
      </c>
      <c r="K803" s="32">
        <v>0.84</v>
      </c>
      <c r="L803" s="32">
        <v>0.76</v>
      </c>
      <c r="M803" s="32">
        <v>0.21</v>
      </c>
      <c r="N803" s="32">
        <v>0.60699999999999998</v>
      </c>
      <c r="O803" s="32">
        <v>0.19400000000000001</v>
      </c>
      <c r="P803" s="33">
        <v>11.847</v>
      </c>
      <c r="Q803" s="33">
        <v>58.28</v>
      </c>
      <c r="R803" s="32">
        <v>6.36</v>
      </c>
      <c r="S803" s="34">
        <v>522.11</v>
      </c>
      <c r="T803" s="32">
        <v>18.2</v>
      </c>
      <c r="U803" s="4">
        <v>16.764291</v>
      </c>
      <c r="V803" s="8">
        <v>92.418649642183837</v>
      </c>
      <c r="W803" s="8">
        <v>96.369642363990366</v>
      </c>
      <c r="X803" s="8">
        <v>98.82352941176471</v>
      </c>
      <c r="Y803" s="8">
        <v>110.52631578947367</v>
      </c>
      <c r="Z803" s="8">
        <v>101.16666666666667</v>
      </c>
      <c r="AA803" s="8">
        <v>78.97999999999999</v>
      </c>
      <c r="AB803" s="9">
        <v>76.705715464582283</v>
      </c>
      <c r="AC803" s="9">
        <v>22.55136752734337</v>
      </c>
      <c r="AD803" s="3">
        <v>28.007529594061225</v>
      </c>
      <c r="AE803" s="3">
        <v>49.441102878595409</v>
      </c>
    </row>
    <row r="804" spans="1:31" ht="13" x14ac:dyDescent="0.3">
      <c r="A804" s="13">
        <v>2017</v>
      </c>
      <c r="B804" s="13" t="s">
        <v>630</v>
      </c>
      <c r="C804" s="2" t="s">
        <v>210</v>
      </c>
      <c r="D804" s="2" t="str">
        <f t="shared" si="24"/>
        <v>M2</v>
      </c>
      <c r="E804" s="2" t="str">
        <f t="shared" si="25"/>
        <v>G09b_M2_10</v>
      </c>
      <c r="F804" s="21" t="s">
        <v>626</v>
      </c>
      <c r="G804" s="13">
        <v>2010</v>
      </c>
      <c r="H804" s="2" t="s">
        <v>733</v>
      </c>
      <c r="I804" s="32">
        <v>2.33</v>
      </c>
      <c r="J804" s="32">
        <v>0.153</v>
      </c>
      <c r="K804" s="32">
        <v>0.74</v>
      </c>
      <c r="L804" s="32">
        <v>0.75</v>
      </c>
      <c r="M804" s="32">
        <v>0.22</v>
      </c>
      <c r="N804" s="32">
        <v>0.6</v>
      </c>
      <c r="O804" s="32">
        <v>0.216</v>
      </c>
      <c r="P804" s="33">
        <v>13.772</v>
      </c>
      <c r="Q804" s="33">
        <v>63.88</v>
      </c>
      <c r="R804" s="32">
        <v>6.51</v>
      </c>
      <c r="S804" s="34">
        <v>542.91999999999996</v>
      </c>
      <c r="T804" s="32">
        <v>16.350000000000001</v>
      </c>
      <c r="U804" s="4">
        <v>16.764291</v>
      </c>
      <c r="V804" s="8">
        <v>87.892021904607489</v>
      </c>
      <c r="W804" s="8">
        <v>91.015773343768686</v>
      </c>
      <c r="X804" s="8">
        <v>87.058823529411768</v>
      </c>
      <c r="Y804" s="8">
        <v>115.78947368421053</v>
      </c>
      <c r="Z804" s="8">
        <v>100</v>
      </c>
      <c r="AA804" s="8">
        <v>91.813333333333333</v>
      </c>
      <c r="AB804" s="9">
        <v>74.472891940536101</v>
      </c>
      <c r="AC804" s="9">
        <v>24.333566974088981</v>
      </c>
      <c r="AD804" s="3">
        <v>25.41304722953101</v>
      </c>
      <c r="AE804" s="3">
        <v>50.253385796380023</v>
      </c>
    </row>
    <row r="805" spans="1:31" ht="13" x14ac:dyDescent="0.3">
      <c r="A805" s="13">
        <v>2017</v>
      </c>
      <c r="B805" s="13" t="s">
        <v>630</v>
      </c>
      <c r="C805" s="2" t="s">
        <v>211</v>
      </c>
      <c r="D805" s="2" t="str">
        <f t="shared" si="24"/>
        <v>M1</v>
      </c>
      <c r="E805" s="2" t="str">
        <f t="shared" si="25"/>
        <v>G09c_M1_10</v>
      </c>
      <c r="F805" s="21" t="s">
        <v>627</v>
      </c>
      <c r="G805" s="13">
        <v>2010</v>
      </c>
      <c r="H805" s="2" t="s">
        <v>727</v>
      </c>
      <c r="I805" s="32">
        <v>2.4900000000000002</v>
      </c>
      <c r="J805" s="32">
        <v>0.158</v>
      </c>
      <c r="K805" s="32">
        <v>0.83</v>
      </c>
      <c r="L805" s="32">
        <v>0.77</v>
      </c>
      <c r="M805" s="32">
        <v>0.21</v>
      </c>
      <c r="N805" s="32">
        <v>0.59299999999999997</v>
      </c>
      <c r="O805" s="32">
        <v>0.20100000000000001</v>
      </c>
      <c r="P805" s="33">
        <v>12.657</v>
      </c>
      <c r="Q805" s="33">
        <v>64.349999999999994</v>
      </c>
      <c r="R805" s="32">
        <v>6.56</v>
      </c>
      <c r="S805" s="34">
        <v>570.73</v>
      </c>
      <c r="T805" s="32">
        <v>19.52</v>
      </c>
      <c r="U805" s="4">
        <v>15.741799</v>
      </c>
      <c r="V805" s="8">
        <v>93.927525554709291</v>
      </c>
      <c r="W805" s="8">
        <v>93.990145021669619</v>
      </c>
      <c r="X805" s="8">
        <v>97.647058823529406</v>
      </c>
      <c r="Y805" s="8">
        <v>110.52631578947367</v>
      </c>
      <c r="Z805" s="8">
        <v>98.833333333333329</v>
      </c>
      <c r="AA805" s="8">
        <v>84.38</v>
      </c>
      <c r="AB805" s="9">
        <v>76.948962984886933</v>
      </c>
      <c r="AC805" s="9">
        <v>22.480079182215409</v>
      </c>
      <c r="AD805" s="3">
        <v>27.58662451051503</v>
      </c>
      <c r="AE805" s="3">
        <v>49.933296307269572</v>
      </c>
    </row>
    <row r="806" spans="1:31" ht="13" x14ac:dyDescent="0.3">
      <c r="A806" s="13">
        <v>2017</v>
      </c>
      <c r="B806" s="13" t="s">
        <v>630</v>
      </c>
      <c r="C806" s="2" t="s">
        <v>212</v>
      </c>
      <c r="D806" s="2" t="str">
        <f t="shared" si="24"/>
        <v>M2</v>
      </c>
      <c r="E806" s="2" t="str">
        <f t="shared" si="25"/>
        <v>G09c_M2_10</v>
      </c>
      <c r="F806" s="21" t="s">
        <v>627</v>
      </c>
      <c r="G806" s="13">
        <v>2010</v>
      </c>
      <c r="H806" s="2" t="s">
        <v>727</v>
      </c>
      <c r="I806" s="32">
        <v>2.56</v>
      </c>
      <c r="J806" s="32">
        <v>0.161</v>
      </c>
      <c r="K806" s="32">
        <v>0.69</v>
      </c>
      <c r="L806" s="32">
        <v>0.72</v>
      </c>
      <c r="M806" s="32">
        <v>0.22</v>
      </c>
      <c r="N806" s="32">
        <v>0.47799999999999998</v>
      </c>
      <c r="O806" s="32">
        <v>0.23200000000000001</v>
      </c>
      <c r="P806" s="33">
        <v>14.034000000000001</v>
      </c>
      <c r="Q806" s="33">
        <v>61.6</v>
      </c>
      <c r="R806" s="32">
        <v>5.76</v>
      </c>
      <c r="S806" s="34">
        <v>636.45000000000005</v>
      </c>
      <c r="T806" s="32">
        <v>16.95</v>
      </c>
      <c r="U806" s="4">
        <v>15.741799</v>
      </c>
      <c r="V806" s="8">
        <v>96.568058401628832</v>
      </c>
      <c r="W806" s="8">
        <v>95.774768028410179</v>
      </c>
      <c r="X806" s="8">
        <v>81.17647058823529</v>
      </c>
      <c r="Y806" s="8">
        <v>115.78947368421053</v>
      </c>
      <c r="Z806" s="8">
        <v>79.666666666666657</v>
      </c>
      <c r="AA806" s="8">
        <v>93.560000000000016</v>
      </c>
      <c r="AB806" s="9">
        <v>71.697113573995523</v>
      </c>
      <c r="AC806" s="9">
        <v>25.275649373511271</v>
      </c>
      <c r="AD806" s="3">
        <v>24.613346261585043</v>
      </c>
      <c r="AE806" s="3">
        <v>50.111004364903685</v>
      </c>
    </row>
    <row r="807" spans="1:31" ht="13" x14ac:dyDescent="0.3">
      <c r="A807" s="13">
        <v>2017</v>
      </c>
      <c r="B807" s="13" t="s">
        <v>630</v>
      </c>
      <c r="C807" s="2" t="s">
        <v>213</v>
      </c>
      <c r="D807" s="2" t="str">
        <f t="shared" si="24"/>
        <v>M1</v>
      </c>
      <c r="E807" s="2" t="str">
        <f t="shared" si="25"/>
        <v>H09a_M1_10</v>
      </c>
      <c r="F807" s="21" t="s">
        <v>628</v>
      </c>
      <c r="G807" s="13">
        <v>2010</v>
      </c>
      <c r="H807" s="2" t="s">
        <v>728</v>
      </c>
      <c r="I807" s="32">
        <v>2.56</v>
      </c>
      <c r="J807" s="32">
        <v>0.16</v>
      </c>
      <c r="K807" s="32">
        <v>0.73</v>
      </c>
      <c r="L807" s="32">
        <v>0.74</v>
      </c>
      <c r="M807" s="32">
        <v>0.2</v>
      </c>
      <c r="N807" s="32">
        <v>0.53</v>
      </c>
      <c r="O807" s="32">
        <v>0.19900000000000001</v>
      </c>
      <c r="P807" s="33">
        <v>14.218999999999999</v>
      </c>
      <c r="Q807" s="33">
        <v>55.43</v>
      </c>
      <c r="R807" s="32">
        <v>6.12</v>
      </c>
      <c r="S807" s="34">
        <v>470.81</v>
      </c>
      <c r="T807" s="32">
        <v>17.95</v>
      </c>
      <c r="U807" s="4">
        <v>16.018749</v>
      </c>
      <c r="V807" s="8">
        <v>96.568058401628832</v>
      </c>
      <c r="W807" s="8">
        <v>95.179893692829992</v>
      </c>
      <c r="X807" s="8">
        <v>85.882352941176464</v>
      </c>
      <c r="Y807" s="8">
        <v>105.26315789473684</v>
      </c>
      <c r="Z807" s="8">
        <v>88.333333333333343</v>
      </c>
      <c r="AA807" s="8">
        <v>94.793333333333322</v>
      </c>
      <c r="AB807" s="9">
        <v>72.070689010834684</v>
      </c>
      <c r="AC807" s="9">
        <v>22.858758263604887</v>
      </c>
      <c r="AD807" s="3">
        <v>25.90522857848072</v>
      </c>
      <c r="AE807" s="3">
        <v>51.236013157914392</v>
      </c>
    </row>
    <row r="808" spans="1:31" ht="13" x14ac:dyDescent="0.3">
      <c r="A808" s="13">
        <v>2017</v>
      </c>
      <c r="B808" s="13" t="s">
        <v>630</v>
      </c>
      <c r="C808" s="2" t="s">
        <v>214</v>
      </c>
      <c r="D808" s="2" t="str">
        <f t="shared" si="24"/>
        <v>M2</v>
      </c>
      <c r="E808" s="2" t="str">
        <f t="shared" si="25"/>
        <v>H09a_M2_10</v>
      </c>
      <c r="F808" s="21" t="s">
        <v>628</v>
      </c>
      <c r="G808" s="13">
        <v>2010</v>
      </c>
      <c r="H808" s="2" t="s">
        <v>728</v>
      </c>
      <c r="I808" s="32">
        <v>2.5299999999999998</v>
      </c>
      <c r="J808" s="32">
        <v>0.16</v>
      </c>
      <c r="K808" s="32">
        <v>0.86</v>
      </c>
      <c r="L808" s="32">
        <v>0.68</v>
      </c>
      <c r="M808" s="32">
        <v>0.2</v>
      </c>
      <c r="N808" s="32">
        <v>0.55300000000000005</v>
      </c>
      <c r="O808" s="32">
        <v>0.20200000000000001</v>
      </c>
      <c r="P808" s="33">
        <v>13.619</v>
      </c>
      <c r="Q808" s="33">
        <v>52.14</v>
      </c>
      <c r="R808" s="32">
        <v>6.53</v>
      </c>
      <c r="S808" s="34">
        <v>389.36</v>
      </c>
      <c r="T808" s="32">
        <v>17.989999999999998</v>
      </c>
      <c r="U808" s="4">
        <v>16.018749</v>
      </c>
      <c r="V808" s="8">
        <v>95.436401467234731</v>
      </c>
      <c r="W808" s="8">
        <v>95.179893692829992</v>
      </c>
      <c r="X808" s="8">
        <v>101.17647058823529</v>
      </c>
      <c r="Y808" s="8">
        <v>105.26315789473684</v>
      </c>
      <c r="Z808" s="8">
        <v>92.166666666666671</v>
      </c>
      <c r="AA808" s="8">
        <v>90.793333333333337</v>
      </c>
      <c r="AB808" s="9">
        <v>72.401485218930006</v>
      </c>
      <c r="AC808" s="9">
        <v>22.754318547589349</v>
      </c>
      <c r="AD808" s="3">
        <v>30.379052092615328</v>
      </c>
      <c r="AE808" s="3">
        <v>46.866629359795319</v>
      </c>
    </row>
    <row r="809" spans="1:31" ht="13" x14ac:dyDescent="0.3">
      <c r="A809" s="13">
        <v>2017</v>
      </c>
      <c r="B809" s="13" t="s">
        <v>630</v>
      </c>
      <c r="C809" s="13" t="s">
        <v>217</v>
      </c>
      <c r="D809" s="2" t="str">
        <f t="shared" si="24"/>
        <v>M1</v>
      </c>
      <c r="E809" s="2" t="str">
        <f t="shared" si="25"/>
        <v>C10a_M1_10</v>
      </c>
      <c r="F809" s="21" t="s">
        <v>433</v>
      </c>
      <c r="G809" s="13">
        <v>2010</v>
      </c>
      <c r="H809" s="2" t="s">
        <v>731</v>
      </c>
      <c r="I809" s="32">
        <v>2.41</v>
      </c>
      <c r="J809" s="32">
        <v>0.16300000000000001</v>
      </c>
      <c r="K809" s="32">
        <v>0.9</v>
      </c>
      <c r="L809" s="32">
        <v>0.85</v>
      </c>
      <c r="M809" s="32">
        <v>0.26</v>
      </c>
      <c r="N809" s="32">
        <v>0.67500000000000004</v>
      </c>
      <c r="O809" s="32">
        <v>0.187</v>
      </c>
      <c r="P809" s="33">
        <v>11.712</v>
      </c>
      <c r="Q809" s="33">
        <v>61.9</v>
      </c>
      <c r="R809" s="32">
        <v>5.88</v>
      </c>
      <c r="S809" s="34">
        <v>492.81</v>
      </c>
      <c r="T809" s="32">
        <v>16.260000000000002</v>
      </c>
      <c r="U809" s="4">
        <v>15.495073</v>
      </c>
      <c r="V809" s="8">
        <v>90.909773729658397</v>
      </c>
      <c r="W809" s="8">
        <v>96.964516699570552</v>
      </c>
      <c r="X809" s="8">
        <v>105.88235294117648</v>
      </c>
      <c r="Y809" s="8">
        <v>136.84210526315789</v>
      </c>
      <c r="Z809" s="8">
        <v>112.50000000000003</v>
      </c>
      <c r="AA809" s="8">
        <v>78.08</v>
      </c>
      <c r="AB809" s="9">
        <v>86.849876427849381</v>
      </c>
      <c r="AC809" s="9">
        <v>24.659567560425405</v>
      </c>
      <c r="AD809" s="3">
        <v>26.503092186229395</v>
      </c>
      <c r="AE809" s="3">
        <v>48.837340253345189</v>
      </c>
    </row>
    <row r="810" spans="1:31" ht="13" x14ac:dyDescent="0.3">
      <c r="A810" s="13">
        <v>2017</v>
      </c>
      <c r="B810" s="13" t="s">
        <v>630</v>
      </c>
      <c r="C810" s="13" t="s">
        <v>218</v>
      </c>
      <c r="D810" s="2" t="str">
        <f t="shared" si="24"/>
        <v>M1</v>
      </c>
      <c r="E810" s="2" t="str">
        <f t="shared" si="25"/>
        <v>C10b_M1_10</v>
      </c>
      <c r="F810" s="21" t="s">
        <v>434</v>
      </c>
      <c r="G810" s="13">
        <v>2010</v>
      </c>
      <c r="H810" s="2" t="s">
        <v>718</v>
      </c>
      <c r="I810" s="32">
        <v>2.33</v>
      </c>
      <c r="J810" s="32">
        <v>0.154</v>
      </c>
      <c r="K810" s="32">
        <v>0.76</v>
      </c>
      <c r="L810" s="32">
        <v>0.99</v>
      </c>
      <c r="M810" s="32">
        <v>0.22</v>
      </c>
      <c r="N810" s="32">
        <v>0.61599999999999999</v>
      </c>
      <c r="O810" s="32">
        <v>0.185</v>
      </c>
      <c r="P810" s="33">
        <v>10.692</v>
      </c>
      <c r="Q810" s="33">
        <v>55.75</v>
      </c>
      <c r="R810" s="32">
        <v>6.4</v>
      </c>
      <c r="S810" s="34">
        <v>271.2</v>
      </c>
      <c r="T810" s="32">
        <v>17.079999999999998</v>
      </c>
      <c r="U810" s="4">
        <v>16.435400999999999</v>
      </c>
      <c r="V810" s="8">
        <v>87.892021904607489</v>
      </c>
      <c r="W810" s="8">
        <v>91.610647679348872</v>
      </c>
      <c r="X810" s="8">
        <v>89.411764705882362</v>
      </c>
      <c r="Y810" s="8">
        <v>115.78947368421053</v>
      </c>
      <c r="Z810" s="8">
        <v>102.66666666666666</v>
      </c>
      <c r="AA810" s="8">
        <v>71.28</v>
      </c>
      <c r="AB810" s="9">
        <v>86.960448796134372</v>
      </c>
      <c r="AC810" s="9">
        <v>20.839256568667611</v>
      </c>
      <c r="AD810" s="3">
        <v>22.351931737404655</v>
      </c>
      <c r="AE810" s="3">
        <v>56.80881169392773</v>
      </c>
    </row>
    <row r="811" spans="1:31" ht="13" x14ac:dyDescent="0.3">
      <c r="A811" s="13">
        <v>2017</v>
      </c>
      <c r="B811" s="13" t="s">
        <v>630</v>
      </c>
      <c r="C811" s="13" t="s">
        <v>219</v>
      </c>
      <c r="D811" s="2" t="str">
        <f t="shared" si="24"/>
        <v>M2</v>
      </c>
      <c r="E811" s="2" t="str">
        <f t="shared" si="25"/>
        <v>C10b_M2_10</v>
      </c>
      <c r="F811" s="21" t="s">
        <v>434</v>
      </c>
      <c r="G811" s="13">
        <v>2010</v>
      </c>
      <c r="H811" s="2" t="s">
        <v>718</v>
      </c>
      <c r="I811" s="32">
        <v>2.39</v>
      </c>
      <c r="J811" s="32">
        <v>0.157</v>
      </c>
      <c r="K811" s="32">
        <v>0.74</v>
      </c>
      <c r="L811" s="32">
        <v>0.93</v>
      </c>
      <c r="M811" s="32">
        <v>0.22</v>
      </c>
      <c r="N811" s="32">
        <v>0.58499999999999996</v>
      </c>
      <c r="O811" s="32">
        <v>0.20100000000000001</v>
      </c>
      <c r="P811" s="33">
        <v>11.471</v>
      </c>
      <c r="Q811" s="33">
        <v>71.47</v>
      </c>
      <c r="R811" s="32">
        <v>6.41</v>
      </c>
      <c r="S811" s="34">
        <v>281.12</v>
      </c>
      <c r="T811" s="32">
        <v>17.010000000000002</v>
      </c>
      <c r="U811" s="4">
        <v>16.435400999999999</v>
      </c>
      <c r="V811" s="8">
        <v>90.155335773395663</v>
      </c>
      <c r="W811" s="8">
        <v>93.395270686089432</v>
      </c>
      <c r="X811" s="8">
        <v>87.058823529411768</v>
      </c>
      <c r="Y811" s="8">
        <v>115.78947368421053</v>
      </c>
      <c r="Z811" s="8">
        <v>97.5</v>
      </c>
      <c r="AA811" s="8">
        <v>76.473333333333343</v>
      </c>
      <c r="AB811" s="9">
        <v>83.454927868679817</v>
      </c>
      <c r="AC811" s="9">
        <v>21.714608712390156</v>
      </c>
      <c r="AD811" s="3">
        <v>22.677907327206253</v>
      </c>
      <c r="AE811" s="3">
        <v>55.607483960403592</v>
      </c>
    </row>
    <row r="812" spans="1:31" ht="13" x14ac:dyDescent="0.3">
      <c r="A812" s="13">
        <v>2017</v>
      </c>
      <c r="B812" s="13" t="s">
        <v>630</v>
      </c>
      <c r="C812" s="13" t="s">
        <v>220</v>
      </c>
      <c r="D812" s="2" t="str">
        <f t="shared" si="24"/>
        <v>M1</v>
      </c>
      <c r="E812" s="2" t="str">
        <f t="shared" si="25"/>
        <v>C10c_M1_10</v>
      </c>
      <c r="F812" s="21" t="s">
        <v>435</v>
      </c>
      <c r="G812" s="13">
        <v>2010</v>
      </c>
      <c r="H812" s="2" t="s">
        <v>730</v>
      </c>
      <c r="I812" s="32">
        <v>2.5499999999999998</v>
      </c>
      <c r="J812" s="32">
        <v>0.16700000000000001</v>
      </c>
      <c r="K812" s="32">
        <v>0.78</v>
      </c>
      <c r="L812" s="32">
        <v>1</v>
      </c>
      <c r="M812" s="32">
        <v>0.21</v>
      </c>
      <c r="N812" s="32">
        <v>0.45600000000000002</v>
      </c>
      <c r="O812" s="32">
        <v>0.21199999999999999</v>
      </c>
      <c r="P812" s="33">
        <v>17.667000000000002</v>
      </c>
      <c r="Q812" s="33">
        <v>71.569999999999993</v>
      </c>
      <c r="R812" s="32">
        <v>5.5</v>
      </c>
      <c r="S812" s="34">
        <v>406.82</v>
      </c>
      <c r="T812" s="32">
        <v>19.5</v>
      </c>
      <c r="U812" s="4">
        <v>18.324892999999999</v>
      </c>
      <c r="V812" s="8">
        <v>96.190839423497451</v>
      </c>
      <c r="W812" s="8">
        <v>99.344014041891299</v>
      </c>
      <c r="X812" s="8">
        <v>91.764705882352942</v>
      </c>
      <c r="Y812" s="8">
        <v>110.52631578947367</v>
      </c>
      <c r="Z812" s="8">
        <v>76</v>
      </c>
      <c r="AA812" s="8">
        <v>117.78000000000002</v>
      </c>
      <c r="AB812" s="9">
        <v>87.147236514553938</v>
      </c>
      <c r="AC812" s="9">
        <v>19.849381920455208</v>
      </c>
      <c r="AD812" s="3">
        <v>22.890971535887768</v>
      </c>
      <c r="AE812" s="3">
        <v>57.259646543657027</v>
      </c>
    </row>
    <row r="813" spans="1:31" ht="13" x14ac:dyDescent="0.3">
      <c r="A813" s="13">
        <v>2017</v>
      </c>
      <c r="B813" s="13" t="s">
        <v>630</v>
      </c>
      <c r="C813" s="13" t="s">
        <v>226</v>
      </c>
      <c r="D813" s="2" t="str">
        <f t="shared" si="24"/>
        <v>M2</v>
      </c>
      <c r="E813" s="2" t="str">
        <f t="shared" si="25"/>
        <v>C05c_M2_11</v>
      </c>
      <c r="F813" s="21" t="s">
        <v>436</v>
      </c>
      <c r="G813" s="13">
        <v>2011</v>
      </c>
      <c r="H813" s="2" t="s">
        <v>744</v>
      </c>
      <c r="I813" s="32">
        <v>2.7</v>
      </c>
      <c r="J813" s="32">
        <v>0.16600000000000001</v>
      </c>
      <c r="K813" s="32">
        <v>0.94</v>
      </c>
      <c r="L813" s="32">
        <v>0.72</v>
      </c>
      <c r="M813" s="32">
        <v>0.19</v>
      </c>
      <c r="N813" s="32">
        <v>0.73799999999999999</v>
      </c>
      <c r="O813" s="32">
        <v>0.217</v>
      </c>
      <c r="P813" s="33">
        <v>13.922000000000001</v>
      </c>
      <c r="Q813" s="33">
        <v>72.8</v>
      </c>
      <c r="R813" s="32">
        <v>5.6</v>
      </c>
      <c r="S813" s="34">
        <v>393.02</v>
      </c>
      <c r="T813" s="32">
        <v>17.13</v>
      </c>
      <c r="U813" s="4">
        <v>25.846018999999998</v>
      </c>
      <c r="V813" s="8">
        <v>100.59263552857603</v>
      </c>
      <c r="W813" s="8">
        <v>97.810843376188529</v>
      </c>
      <c r="X813" s="8">
        <v>110.58823529411765</v>
      </c>
      <c r="Y813" s="8">
        <v>100</v>
      </c>
      <c r="Z813" s="8">
        <v>123</v>
      </c>
      <c r="AA813" s="8">
        <v>92.813333333333333</v>
      </c>
      <c r="AB813" s="9">
        <v>75.619805779593491</v>
      </c>
      <c r="AC813" s="9">
        <v>20.696616699231924</v>
      </c>
      <c r="AD813" s="3">
        <v>31.791830815043081</v>
      </c>
      <c r="AE813" s="3">
        <v>47.511552485724977</v>
      </c>
    </row>
    <row r="814" spans="1:31" ht="13" x14ac:dyDescent="0.3">
      <c r="A814" s="13">
        <v>2017</v>
      </c>
      <c r="B814" s="13" t="s">
        <v>630</v>
      </c>
      <c r="C814" s="13" t="s">
        <v>227</v>
      </c>
      <c r="D814" s="2" t="str">
        <f t="shared" si="24"/>
        <v>M1</v>
      </c>
      <c r="E814" s="2" t="str">
        <f t="shared" si="25"/>
        <v>C06a_M1_11</v>
      </c>
      <c r="F814" s="21" t="s">
        <v>437</v>
      </c>
      <c r="G814" s="13">
        <v>2011</v>
      </c>
      <c r="H814" s="2" t="s">
        <v>754</v>
      </c>
      <c r="I814" s="32">
        <v>2.54</v>
      </c>
      <c r="J814" s="32">
        <v>0.16</v>
      </c>
      <c r="K814" s="32">
        <v>1.01</v>
      </c>
      <c r="L814" s="32">
        <v>0.84</v>
      </c>
      <c r="M814" s="32">
        <v>0.21</v>
      </c>
      <c r="N814" s="32">
        <v>0.71899999999999997</v>
      </c>
      <c r="O814" s="32">
        <v>0.19400000000000001</v>
      </c>
      <c r="P814" s="33">
        <v>12.715999999999999</v>
      </c>
      <c r="Q814" s="33">
        <v>64.53</v>
      </c>
      <c r="R814" s="32">
        <v>6.37</v>
      </c>
      <c r="S814" s="34">
        <v>476.54</v>
      </c>
      <c r="T814" s="32">
        <v>16.29</v>
      </c>
      <c r="U814" s="4">
        <v>16.643827999999999</v>
      </c>
      <c r="V814" s="8">
        <v>94.631590460215961</v>
      </c>
      <c r="W814" s="8">
        <v>94.275511687892561</v>
      </c>
      <c r="X814" s="8">
        <v>118.82352941176471</v>
      </c>
      <c r="Y814" s="8">
        <v>110.52631578947367</v>
      </c>
      <c r="Z814" s="8">
        <v>119.83333333333333</v>
      </c>
      <c r="AA814" s="8">
        <v>84.773333333333341</v>
      </c>
      <c r="AB814" s="9">
        <v>85.045557519602667</v>
      </c>
      <c r="AC814" s="9">
        <v>20.339907590010263</v>
      </c>
      <c r="AD814" s="3">
        <v>30.373370225813161</v>
      </c>
      <c r="AE814" s="3">
        <v>49.286722184176568</v>
      </c>
    </row>
    <row r="815" spans="1:31" ht="13" x14ac:dyDescent="0.3">
      <c r="A815" s="13">
        <v>2017</v>
      </c>
      <c r="B815" s="13" t="s">
        <v>630</v>
      </c>
      <c r="C815" s="13" t="s">
        <v>228</v>
      </c>
      <c r="D815" s="2" t="str">
        <f t="shared" si="24"/>
        <v>M2</v>
      </c>
      <c r="E815" s="2" t="str">
        <f t="shared" si="25"/>
        <v>C06a_M2_11</v>
      </c>
      <c r="F815" s="21" t="s">
        <v>437</v>
      </c>
      <c r="G815" s="13">
        <v>2011</v>
      </c>
      <c r="H815" s="2" t="s">
        <v>754</v>
      </c>
      <c r="I815" s="32">
        <v>2.4500000000000002</v>
      </c>
      <c r="J815" s="32">
        <v>0.154</v>
      </c>
      <c r="K815" s="32">
        <v>0.88</v>
      </c>
      <c r="L815" s="32">
        <v>0.84</v>
      </c>
      <c r="M815" s="32">
        <v>0.19</v>
      </c>
      <c r="N815" s="32">
        <v>0.75900000000000001</v>
      </c>
      <c r="O815" s="32">
        <v>0.218</v>
      </c>
      <c r="P815" s="33">
        <v>12.315</v>
      </c>
      <c r="Q815" s="33">
        <v>61.68</v>
      </c>
      <c r="R815" s="32">
        <v>7.18</v>
      </c>
      <c r="S815" s="34">
        <v>307.85000000000002</v>
      </c>
      <c r="T815" s="32">
        <v>15.67</v>
      </c>
      <c r="U815" s="4">
        <v>16.643827999999999</v>
      </c>
      <c r="V815" s="8">
        <v>91.278502609263441</v>
      </c>
      <c r="W815" s="8">
        <v>90.740179999596577</v>
      </c>
      <c r="X815" s="8">
        <v>103.5294117647059</v>
      </c>
      <c r="Y815" s="8">
        <v>100</v>
      </c>
      <c r="Z815" s="8">
        <v>126.50000000000001</v>
      </c>
      <c r="AA815" s="8">
        <v>82.1</v>
      </c>
      <c r="AB815" s="9">
        <v>80.073302877469331</v>
      </c>
      <c r="AC815" s="9">
        <v>19.545517405289687</v>
      </c>
      <c r="AD815" s="3">
        <v>28.107238059522246</v>
      </c>
      <c r="AE815" s="3">
        <v>52.347244535188068</v>
      </c>
    </row>
    <row r="816" spans="1:31" ht="13" x14ac:dyDescent="0.3">
      <c r="A816" s="13">
        <v>2017</v>
      </c>
      <c r="B816" s="13" t="s">
        <v>630</v>
      </c>
      <c r="C816" s="13" t="s">
        <v>229</v>
      </c>
      <c r="D816" s="2" t="str">
        <f t="shared" si="24"/>
        <v>M2</v>
      </c>
      <c r="E816" s="2" t="str">
        <f t="shared" si="25"/>
        <v>D05a_M2_11</v>
      </c>
      <c r="F816" s="21" t="s">
        <v>438</v>
      </c>
      <c r="G816" s="13">
        <v>2011</v>
      </c>
      <c r="H816" s="2" t="s">
        <v>745</v>
      </c>
      <c r="I816" s="32">
        <v>2.65</v>
      </c>
      <c r="J816" s="32">
        <v>0.16300000000000001</v>
      </c>
      <c r="K816" s="32">
        <v>0.91</v>
      </c>
      <c r="L816" s="32">
        <v>0.79</v>
      </c>
      <c r="M816" s="32">
        <v>0.19</v>
      </c>
      <c r="N816" s="32">
        <v>0.73499999999999999</v>
      </c>
      <c r="O816" s="32">
        <v>0.20399999999999999</v>
      </c>
      <c r="P816" s="33">
        <v>15.019</v>
      </c>
      <c r="Q816" s="33">
        <v>78.849999999999994</v>
      </c>
      <c r="R816" s="32">
        <v>5.96</v>
      </c>
      <c r="S816" s="34">
        <v>531.75</v>
      </c>
      <c r="T816" s="32">
        <v>19.11</v>
      </c>
      <c r="U816" s="4">
        <v>24.067753</v>
      </c>
      <c r="V816" s="8">
        <v>98.729808944713511</v>
      </c>
      <c r="W816" s="8">
        <v>96.043177532040531</v>
      </c>
      <c r="X816" s="8">
        <v>107.05882352941177</v>
      </c>
      <c r="Y816" s="8">
        <v>100</v>
      </c>
      <c r="Z816" s="8">
        <v>122.50000000000001</v>
      </c>
      <c r="AA816" s="8">
        <v>100.12666666666668</v>
      </c>
      <c r="AB816" s="9">
        <v>78.345556324539388</v>
      </c>
      <c r="AC816" s="9">
        <v>19.976552704628599</v>
      </c>
      <c r="AD816" s="3">
        <v>29.706416522965938</v>
      </c>
      <c r="AE816" s="3">
        <v>50.317030772405467</v>
      </c>
    </row>
    <row r="817" spans="1:31" ht="13" x14ac:dyDescent="0.3">
      <c r="A817" s="13">
        <v>2017</v>
      </c>
      <c r="B817" s="13" t="s">
        <v>630</v>
      </c>
      <c r="C817" s="13" t="s">
        <v>230</v>
      </c>
      <c r="D817" s="2" t="str">
        <f t="shared" si="24"/>
        <v>M2</v>
      </c>
      <c r="E817" s="2" t="str">
        <f t="shared" si="25"/>
        <v>D05b_M2_11</v>
      </c>
      <c r="F817" s="21" t="s">
        <v>439</v>
      </c>
      <c r="G817" s="13">
        <v>2011</v>
      </c>
      <c r="H817" s="2" t="s">
        <v>743</v>
      </c>
      <c r="I817" s="32">
        <v>2.6</v>
      </c>
      <c r="J817" s="32">
        <v>0.16900000000000001</v>
      </c>
      <c r="K817" s="32">
        <v>0.86</v>
      </c>
      <c r="L817" s="32">
        <v>0.79</v>
      </c>
      <c r="M817" s="32">
        <v>0.23</v>
      </c>
      <c r="N817" s="32">
        <v>0.68100000000000005</v>
      </c>
      <c r="O817" s="32">
        <v>0.20300000000000001</v>
      </c>
      <c r="P817" s="33">
        <v>16.222000000000001</v>
      </c>
      <c r="Q817" s="33">
        <v>76.650000000000006</v>
      </c>
      <c r="R817" s="32">
        <v>5.43</v>
      </c>
      <c r="S817" s="34">
        <v>439.48</v>
      </c>
      <c r="T817" s="32">
        <v>20.67</v>
      </c>
      <c r="U817" s="4">
        <v>20.721045</v>
      </c>
      <c r="V817" s="8">
        <v>96.866982360850983</v>
      </c>
      <c r="W817" s="8">
        <v>99.578509220336514</v>
      </c>
      <c r="X817" s="8">
        <v>101.17647058823529</v>
      </c>
      <c r="Y817" s="8">
        <v>121.05263157894737</v>
      </c>
      <c r="Z817" s="8">
        <v>113.50000000000003</v>
      </c>
      <c r="AA817" s="8">
        <v>108.14666666666668</v>
      </c>
      <c r="AB817" s="9">
        <v>80.361676862002994</v>
      </c>
      <c r="AC817" s="9">
        <v>23.575459107728371</v>
      </c>
      <c r="AD817" s="3">
        <v>27.369868038288363</v>
      </c>
      <c r="AE817" s="3">
        <v>49.054672853983277</v>
      </c>
    </row>
    <row r="818" spans="1:31" ht="13" x14ac:dyDescent="0.3">
      <c r="A818" s="13">
        <v>2017</v>
      </c>
      <c r="B818" s="13" t="s">
        <v>630</v>
      </c>
      <c r="C818" s="13" t="s">
        <v>231</v>
      </c>
      <c r="D818" s="2" t="str">
        <f t="shared" si="24"/>
        <v>M2</v>
      </c>
      <c r="E818" s="2" t="str">
        <f t="shared" si="25"/>
        <v>D05c_M2_11</v>
      </c>
      <c r="F818" s="21" t="s">
        <v>440</v>
      </c>
      <c r="G818" s="13">
        <v>2011</v>
      </c>
      <c r="H818" s="2" t="s">
        <v>742</v>
      </c>
      <c r="I818" s="32">
        <v>2.46</v>
      </c>
      <c r="J818" s="32">
        <v>0.161</v>
      </c>
      <c r="K818" s="32">
        <v>0.8</v>
      </c>
      <c r="L818" s="32">
        <v>0.96</v>
      </c>
      <c r="M818" s="32">
        <v>0.19</v>
      </c>
      <c r="N818" s="32">
        <v>0.61099999999999999</v>
      </c>
      <c r="O818" s="32">
        <v>0.2</v>
      </c>
      <c r="P818" s="33">
        <v>12.362</v>
      </c>
      <c r="Q818" s="33">
        <v>72.45</v>
      </c>
      <c r="R818" s="32">
        <v>4.8</v>
      </c>
      <c r="S818" s="34">
        <v>396.37</v>
      </c>
      <c r="T818" s="32">
        <v>19.010000000000002</v>
      </c>
      <c r="U818" s="4">
        <v>19.492369</v>
      </c>
      <c r="V818" s="8">
        <v>91.651067926035935</v>
      </c>
      <c r="W818" s="8">
        <v>94.864733635941874</v>
      </c>
      <c r="X818" s="8">
        <v>94.117647058823536</v>
      </c>
      <c r="Y818" s="8">
        <v>100</v>
      </c>
      <c r="Z818" s="8">
        <v>101.83333333333333</v>
      </c>
      <c r="AA818" s="8">
        <v>82.413333333333341</v>
      </c>
      <c r="AB818" s="9">
        <v>84.015291023938545</v>
      </c>
      <c r="AC818" s="9">
        <v>18.628443894155787</v>
      </c>
      <c r="AD818" s="3">
        <v>24.353135967161261</v>
      </c>
      <c r="AE818" s="3">
        <v>57.018420138682956</v>
      </c>
    </row>
    <row r="819" spans="1:31" ht="13" x14ac:dyDescent="0.3">
      <c r="A819" s="13">
        <v>2017</v>
      </c>
      <c r="B819" s="13" t="s">
        <v>630</v>
      </c>
      <c r="C819" s="13" t="s">
        <v>232</v>
      </c>
      <c r="D819" s="2" t="str">
        <f t="shared" si="24"/>
        <v>M1</v>
      </c>
      <c r="E819" s="2" t="str">
        <f t="shared" si="25"/>
        <v>E05a_M1_11</v>
      </c>
      <c r="F819" s="21" t="s">
        <v>119</v>
      </c>
      <c r="G819" s="13">
        <v>2011</v>
      </c>
      <c r="H819" s="2" t="s">
        <v>746</v>
      </c>
      <c r="I819" s="32">
        <v>2.44</v>
      </c>
      <c r="J819" s="32">
        <v>0.158</v>
      </c>
      <c r="K819" s="32">
        <v>1</v>
      </c>
      <c r="L819" s="32">
        <v>0.73</v>
      </c>
      <c r="M819" s="32">
        <v>0.21</v>
      </c>
      <c r="N819" s="32">
        <v>0.66600000000000004</v>
      </c>
      <c r="O819" s="32">
        <v>0.19600000000000001</v>
      </c>
      <c r="P819" s="33">
        <v>12.103999999999999</v>
      </c>
      <c r="Q819" s="33">
        <v>68.06</v>
      </c>
      <c r="R819" s="32">
        <v>5.4</v>
      </c>
      <c r="S819" s="34">
        <v>345.33</v>
      </c>
      <c r="T819" s="32">
        <v>17.309999999999999</v>
      </c>
      <c r="U819" s="4">
        <v>22.309083999999999</v>
      </c>
      <c r="V819" s="8">
        <v>90.905937292490918</v>
      </c>
      <c r="W819" s="8">
        <v>93.097067791793904</v>
      </c>
      <c r="X819" s="8">
        <v>117.64705882352942</v>
      </c>
      <c r="Y819" s="8">
        <v>110.52631578947367</v>
      </c>
      <c r="Z819" s="8">
        <v>111.00000000000001</v>
      </c>
      <c r="AA819" s="8">
        <v>80.693333333333328</v>
      </c>
      <c r="AB819" s="9">
        <v>79.300781087811529</v>
      </c>
      <c r="AC819" s="9">
        <v>21.813388937167641</v>
      </c>
      <c r="AD819" s="3">
        <v>32.251192509708339</v>
      </c>
      <c r="AE819" s="3">
        <v>45.935418553124016</v>
      </c>
    </row>
    <row r="820" spans="1:31" ht="13" x14ac:dyDescent="0.3">
      <c r="A820" s="13">
        <v>2017</v>
      </c>
      <c r="B820" s="13" t="s">
        <v>630</v>
      </c>
      <c r="C820" s="13" t="s">
        <v>233</v>
      </c>
      <c r="D820" s="2" t="str">
        <f t="shared" si="24"/>
        <v>M2</v>
      </c>
      <c r="E820" s="2" t="str">
        <f t="shared" si="25"/>
        <v>E05c_M2_11</v>
      </c>
      <c r="F820" s="21" t="s">
        <v>121</v>
      </c>
      <c r="G820" s="13">
        <v>2011</v>
      </c>
      <c r="H820" s="2" t="s">
        <v>748</v>
      </c>
      <c r="I820" s="32">
        <v>2.2999999999999998</v>
      </c>
      <c r="J820" s="32">
        <v>0.156</v>
      </c>
      <c r="K820" s="32">
        <v>0.83</v>
      </c>
      <c r="L820" s="32">
        <v>0.86</v>
      </c>
      <c r="M820" s="32">
        <v>0.19</v>
      </c>
      <c r="N820" s="32">
        <v>0.67500000000000004</v>
      </c>
      <c r="O820" s="32">
        <v>0.192</v>
      </c>
      <c r="P820" s="33">
        <v>9.3979999999999997</v>
      </c>
      <c r="Q820" s="33">
        <v>55.58</v>
      </c>
      <c r="R820" s="32">
        <v>5.38</v>
      </c>
      <c r="S820" s="34">
        <v>260.55</v>
      </c>
      <c r="T820" s="32">
        <v>18.809999999999999</v>
      </c>
      <c r="U820" s="4">
        <v>21.556457000000002</v>
      </c>
      <c r="V820" s="8">
        <v>85.690022857675856</v>
      </c>
      <c r="W820" s="8">
        <v>91.918623895695234</v>
      </c>
      <c r="X820" s="8">
        <v>97.647058823529406</v>
      </c>
      <c r="Y820" s="8">
        <v>100</v>
      </c>
      <c r="Z820" s="8">
        <v>112.50000000000003</v>
      </c>
      <c r="AA820" s="8">
        <v>62.653333333333329</v>
      </c>
      <c r="AB820" s="9">
        <v>79.792534490968677</v>
      </c>
      <c r="AC820" s="9">
        <v>19.614292804143883</v>
      </c>
      <c r="AD820" s="3">
        <v>26.603518259942732</v>
      </c>
      <c r="AE820" s="3">
        <v>53.782188935913389</v>
      </c>
    </row>
    <row r="821" spans="1:31" ht="13" x14ac:dyDescent="0.3">
      <c r="A821" s="13">
        <v>2017</v>
      </c>
      <c r="B821" s="13" t="s">
        <v>630</v>
      </c>
      <c r="C821" s="13" t="s">
        <v>234</v>
      </c>
      <c r="D821" s="2" t="str">
        <f t="shared" si="24"/>
        <v>M1</v>
      </c>
      <c r="E821" s="2" t="str">
        <f t="shared" si="25"/>
        <v>F05a_M1_11</v>
      </c>
      <c r="F821" s="21" t="s">
        <v>412</v>
      </c>
      <c r="G821" s="13">
        <v>2011</v>
      </c>
      <c r="H821" s="2" t="s">
        <v>749</v>
      </c>
      <c r="I821" s="32">
        <v>2.38</v>
      </c>
      <c r="J821" s="32">
        <v>0.16</v>
      </c>
      <c r="K821" s="32">
        <v>0.74</v>
      </c>
      <c r="L821" s="32">
        <v>0.83</v>
      </c>
      <c r="M821" s="32">
        <v>0.19</v>
      </c>
      <c r="N821" s="32">
        <v>0.57999999999999996</v>
      </c>
      <c r="O821" s="32">
        <v>0.20599999999999999</v>
      </c>
      <c r="P821" s="33">
        <v>9.1920000000000002</v>
      </c>
      <c r="Q821" s="33">
        <v>62.99</v>
      </c>
      <c r="R821" s="32">
        <v>6.39</v>
      </c>
      <c r="S821" s="34">
        <v>270.5</v>
      </c>
      <c r="T821" s="32">
        <v>17.22</v>
      </c>
      <c r="U821" s="4">
        <v>21.678719999999998</v>
      </c>
      <c r="V821" s="8">
        <v>88.670545391855896</v>
      </c>
      <c r="W821" s="8">
        <v>94.275511687892561</v>
      </c>
      <c r="X821" s="8">
        <v>87.058823529411768</v>
      </c>
      <c r="Y821" s="8">
        <v>100</v>
      </c>
      <c r="Z821" s="8">
        <v>96.666666666666671</v>
      </c>
      <c r="AA821" s="8">
        <v>61.28</v>
      </c>
      <c r="AB821" s="9">
        <v>75.993738221614805</v>
      </c>
      <c r="AC821" s="9">
        <v>20.594777566100277</v>
      </c>
      <c r="AD821" s="3">
        <v>24.904461400298615</v>
      </c>
      <c r="AE821" s="3">
        <v>54.500761033601108</v>
      </c>
    </row>
    <row r="822" spans="1:31" ht="13" x14ac:dyDescent="0.3">
      <c r="A822" s="13">
        <v>2017</v>
      </c>
      <c r="B822" s="13" t="s">
        <v>630</v>
      </c>
      <c r="C822" s="13" t="s">
        <v>97</v>
      </c>
      <c r="D822" s="2" t="str">
        <f t="shared" si="24"/>
        <v>M2</v>
      </c>
      <c r="E822" s="2" t="str">
        <f t="shared" si="25"/>
        <v>F05c_M2_11</v>
      </c>
      <c r="F822" s="21" t="s">
        <v>223</v>
      </c>
      <c r="G822" s="13">
        <v>2011</v>
      </c>
      <c r="H822" s="2" t="s">
        <v>737</v>
      </c>
      <c r="I822" s="32">
        <v>2.67</v>
      </c>
      <c r="J822" s="32">
        <v>0.17399999999999999</v>
      </c>
      <c r="K822" s="32">
        <v>0.97</v>
      </c>
      <c r="L822" s="32">
        <v>0.82</v>
      </c>
      <c r="M822" s="32">
        <v>0.19</v>
      </c>
      <c r="N822" s="32">
        <v>0.69699999999999995</v>
      </c>
      <c r="O822" s="32">
        <v>0.215</v>
      </c>
      <c r="P822" s="33">
        <v>12.994999999999999</v>
      </c>
      <c r="Q822" s="33">
        <v>68.319999999999993</v>
      </c>
      <c r="R822" s="32">
        <v>6.03</v>
      </c>
      <c r="S822" s="34">
        <v>583.17999999999995</v>
      </c>
      <c r="T822" s="32">
        <v>19.079999999999998</v>
      </c>
      <c r="U822" s="4">
        <v>20.156374</v>
      </c>
      <c r="V822" s="8">
        <v>99.4749395782585</v>
      </c>
      <c r="W822" s="8">
        <v>102.52461896058314</v>
      </c>
      <c r="X822" s="8">
        <v>114.11764705882352</v>
      </c>
      <c r="Y822" s="8">
        <v>100</v>
      </c>
      <c r="Z822" s="8">
        <v>116.16666666666666</v>
      </c>
      <c r="AA822" s="8">
        <v>86.633333333333326</v>
      </c>
      <c r="AB822" s="9">
        <v>81.377089166783293</v>
      </c>
      <c r="AC822" s="9">
        <v>19.232368116325368</v>
      </c>
      <c r="AD822" s="3">
        <v>30.485465131811047</v>
      </c>
      <c r="AE822" s="3">
        <v>50.282166751863585</v>
      </c>
    </row>
    <row r="823" spans="1:31" ht="13" x14ac:dyDescent="0.3">
      <c r="A823" s="13">
        <v>2017</v>
      </c>
      <c r="B823" s="13" t="s">
        <v>630</v>
      </c>
      <c r="C823" s="13" t="s">
        <v>96</v>
      </c>
      <c r="D823" s="2" t="str">
        <f t="shared" si="24"/>
        <v>M2</v>
      </c>
      <c r="E823" s="2" t="str">
        <f t="shared" si="25"/>
        <v>F05b_M2_11</v>
      </c>
      <c r="F823" s="21" t="s">
        <v>413</v>
      </c>
      <c r="G823" s="13">
        <v>2011</v>
      </c>
      <c r="H823" s="2" t="s">
        <v>747</v>
      </c>
      <c r="I823" s="32">
        <v>2.62</v>
      </c>
      <c r="J823" s="32">
        <v>0.17199999999999999</v>
      </c>
      <c r="K823" s="32">
        <v>0.88</v>
      </c>
      <c r="L823" s="32">
        <v>0.74</v>
      </c>
      <c r="M823" s="32">
        <v>0.2</v>
      </c>
      <c r="N823" s="32">
        <v>0.74399999999999999</v>
      </c>
      <c r="O823" s="32">
        <v>0.20100000000000001</v>
      </c>
      <c r="P823" s="33">
        <v>11.919</v>
      </c>
      <c r="Q823" s="33">
        <v>82.85</v>
      </c>
      <c r="R823" s="32">
        <v>5.58</v>
      </c>
      <c r="S823" s="34">
        <v>481</v>
      </c>
      <c r="T823" s="32">
        <v>19.260000000000002</v>
      </c>
      <c r="U823" s="4">
        <v>20.404070999999998</v>
      </c>
      <c r="V823" s="8">
        <v>97.612112994396</v>
      </c>
      <c r="W823" s="8">
        <v>101.34617506448448</v>
      </c>
      <c r="X823" s="8">
        <v>103.5294117647059</v>
      </c>
      <c r="Y823" s="8">
        <v>105.26315789473684</v>
      </c>
      <c r="Z823" s="8">
        <v>124</v>
      </c>
      <c r="AA823" s="8">
        <v>79.460000000000008</v>
      </c>
      <c r="AB823" s="9">
        <v>75.90700614638456</v>
      </c>
      <c r="AC823" s="9">
        <v>21.703483533694641</v>
      </c>
      <c r="AD823" s="3">
        <v>29.649955919075012</v>
      </c>
      <c r="AE823" s="3">
        <v>48.646560547230344</v>
      </c>
    </row>
    <row r="824" spans="1:31" ht="13" x14ac:dyDescent="0.3">
      <c r="A824" s="13">
        <v>2017</v>
      </c>
      <c r="B824" s="13" t="s">
        <v>630</v>
      </c>
      <c r="C824" s="13" t="s">
        <v>235</v>
      </c>
      <c r="D824" s="2" t="str">
        <f t="shared" si="24"/>
        <v>M2</v>
      </c>
      <c r="E824" s="2" t="str">
        <f t="shared" si="25"/>
        <v>G05a_M2_11</v>
      </c>
      <c r="F824" s="21" t="s">
        <v>414</v>
      </c>
      <c r="G824" s="13">
        <v>2011</v>
      </c>
      <c r="H824" s="2" t="s">
        <v>736</v>
      </c>
      <c r="I824" s="32">
        <v>2.34</v>
      </c>
      <c r="J824" s="32">
        <v>0.161</v>
      </c>
      <c r="K824" s="32">
        <v>0.76</v>
      </c>
      <c r="L824" s="32">
        <v>0.95</v>
      </c>
      <c r="M824" s="32">
        <v>0.19</v>
      </c>
      <c r="N824" s="32">
        <v>0.68400000000000005</v>
      </c>
      <c r="O824" s="32">
        <v>0.192</v>
      </c>
      <c r="P824" s="33">
        <v>11.8</v>
      </c>
      <c r="Q824" s="33">
        <v>63.11</v>
      </c>
      <c r="R824" s="32">
        <v>5.98</v>
      </c>
      <c r="S824" s="34">
        <v>367.57</v>
      </c>
      <c r="T824" s="32">
        <v>20.37</v>
      </c>
      <c r="U824" s="4">
        <v>18.024501000000001</v>
      </c>
      <c r="V824" s="8">
        <v>87.180284124765876</v>
      </c>
      <c r="W824" s="8">
        <v>94.864733635941874</v>
      </c>
      <c r="X824" s="8">
        <v>89.411764705882362</v>
      </c>
      <c r="Y824" s="8">
        <v>100</v>
      </c>
      <c r="Z824" s="8">
        <v>114.00000000000001</v>
      </c>
      <c r="AA824" s="8">
        <v>78.666666666666671</v>
      </c>
      <c r="AB824" s="9">
        <v>82.493271125117261</v>
      </c>
      <c r="AC824" s="9">
        <v>18.972142985054706</v>
      </c>
      <c r="AD824" s="3">
        <v>23.562334101131881</v>
      </c>
      <c r="AE824" s="3">
        <v>57.465522913813402</v>
      </c>
    </row>
    <row r="825" spans="1:31" ht="13" x14ac:dyDescent="0.3">
      <c r="A825" s="13">
        <v>2017</v>
      </c>
      <c r="B825" s="13" t="s">
        <v>630</v>
      </c>
      <c r="C825" s="13" t="s">
        <v>236</v>
      </c>
      <c r="D825" s="2" t="str">
        <f t="shared" si="24"/>
        <v>M2</v>
      </c>
      <c r="E825" s="2" t="str">
        <f t="shared" si="25"/>
        <v>G05b_M2_11</v>
      </c>
      <c r="F825" s="21" t="s">
        <v>415</v>
      </c>
      <c r="G825" s="13">
        <v>2011</v>
      </c>
      <c r="H825" s="2" t="s">
        <v>735</v>
      </c>
      <c r="I825" s="32">
        <v>2.48</v>
      </c>
      <c r="J825" s="32">
        <v>0.16700000000000001</v>
      </c>
      <c r="K825" s="32">
        <v>0.97</v>
      </c>
      <c r="L825" s="32">
        <v>1.03</v>
      </c>
      <c r="M825" s="32">
        <v>0.23</v>
      </c>
      <c r="N825" s="32">
        <v>0.749</v>
      </c>
      <c r="O825" s="32">
        <v>0.19900000000000001</v>
      </c>
      <c r="P825" s="33">
        <v>12.48</v>
      </c>
      <c r="Q825" s="33">
        <v>65.5</v>
      </c>
      <c r="R825" s="32">
        <v>6.67</v>
      </c>
      <c r="S825" s="34">
        <v>388.51</v>
      </c>
      <c r="T825" s="32">
        <v>21.27</v>
      </c>
      <c r="U825" s="4">
        <v>19.926123</v>
      </c>
      <c r="V825" s="8">
        <v>92.396198559580938</v>
      </c>
      <c r="W825" s="8">
        <v>98.400065324237858</v>
      </c>
      <c r="X825" s="8">
        <v>114.11764705882352</v>
      </c>
      <c r="Y825" s="8">
        <v>121.05263157894737</v>
      </c>
      <c r="Z825" s="8">
        <v>124.83333333333333</v>
      </c>
      <c r="AA825" s="8">
        <v>83.2</v>
      </c>
      <c r="AB825" s="9">
        <v>95.151023998931194</v>
      </c>
      <c r="AC825" s="9">
        <v>19.911119681800944</v>
      </c>
      <c r="AD825" s="3">
        <v>26.072430017675025</v>
      </c>
      <c r="AE825" s="3">
        <v>54.016450300524035</v>
      </c>
    </row>
    <row r="826" spans="1:31" ht="13" x14ac:dyDescent="0.3">
      <c r="A826" s="13">
        <v>2017</v>
      </c>
      <c r="B826" s="13" t="s">
        <v>630</v>
      </c>
      <c r="C826" s="13" t="s">
        <v>237</v>
      </c>
      <c r="D826" s="2" t="str">
        <f t="shared" si="24"/>
        <v>M2</v>
      </c>
      <c r="E826" s="2" t="str">
        <f t="shared" si="25"/>
        <v>G05c_M2_11</v>
      </c>
      <c r="F826" s="21" t="s">
        <v>441</v>
      </c>
      <c r="G826" s="13">
        <v>2011</v>
      </c>
      <c r="H826" s="2" t="s">
        <v>734</v>
      </c>
      <c r="I826" s="32">
        <v>2.14</v>
      </c>
      <c r="J826" s="32">
        <v>0.14299999999999999</v>
      </c>
      <c r="K826" s="32">
        <v>0.64</v>
      </c>
      <c r="L826" s="32">
        <v>1.01</v>
      </c>
      <c r="M826" s="32">
        <v>0.19</v>
      </c>
      <c r="N826" s="32">
        <v>0.78500000000000003</v>
      </c>
      <c r="O826" s="32">
        <v>0.185</v>
      </c>
      <c r="P826" s="33">
        <v>10.736000000000001</v>
      </c>
      <c r="Q826" s="33">
        <v>58.09</v>
      </c>
      <c r="R826" s="32">
        <v>5.53</v>
      </c>
      <c r="S826" s="34">
        <v>435.99</v>
      </c>
      <c r="T826" s="32">
        <v>20.440000000000001</v>
      </c>
      <c r="U826" s="4">
        <v>19.503692000000001</v>
      </c>
      <c r="V826" s="8">
        <v>79.72897778931582</v>
      </c>
      <c r="W826" s="8">
        <v>84.258738571053954</v>
      </c>
      <c r="X826" s="8">
        <v>75.294117647058826</v>
      </c>
      <c r="Y826" s="8">
        <v>100</v>
      </c>
      <c r="Z826" s="8">
        <v>130.83333333333334</v>
      </c>
      <c r="AA826" s="8">
        <v>71.573333333333338</v>
      </c>
      <c r="AB826" s="9">
        <v>82.418229392725266</v>
      </c>
      <c r="AC826" s="9">
        <v>18.98941710617181</v>
      </c>
      <c r="AD826" s="3">
        <v>19.860031652727482</v>
      </c>
      <c r="AE826" s="3">
        <v>61.1505512411007</v>
      </c>
    </row>
    <row r="827" spans="1:31" ht="13" x14ac:dyDescent="0.3">
      <c r="A827" s="13">
        <v>2017</v>
      </c>
      <c r="B827" s="13" t="s">
        <v>630</v>
      </c>
      <c r="C827" s="13" t="s">
        <v>238</v>
      </c>
      <c r="D827" s="2" t="str">
        <f t="shared" si="24"/>
        <v>M2</v>
      </c>
      <c r="E827" s="2" t="str">
        <f t="shared" si="25"/>
        <v>H05a_M2_11</v>
      </c>
      <c r="F827" s="21" t="s">
        <v>442</v>
      </c>
      <c r="G827" s="13">
        <v>2011</v>
      </c>
      <c r="H827" s="2" t="s">
        <v>777</v>
      </c>
      <c r="I827" s="32">
        <v>2.33</v>
      </c>
      <c r="J827" s="32">
        <v>0.152</v>
      </c>
      <c r="K827" s="32">
        <v>0.94</v>
      </c>
      <c r="L827" s="32">
        <v>0.72</v>
      </c>
      <c r="M827" s="32">
        <v>0.18</v>
      </c>
      <c r="N827" s="32">
        <v>0.72299999999999998</v>
      </c>
      <c r="O827" s="32">
        <v>0.20599999999999999</v>
      </c>
      <c r="P827" s="33">
        <v>11.984</v>
      </c>
      <c r="Q827" s="33">
        <v>76.27</v>
      </c>
      <c r="R827" s="32">
        <v>5.28</v>
      </c>
      <c r="S827" s="34">
        <v>668.65</v>
      </c>
      <c r="T827" s="32">
        <v>18.02</v>
      </c>
      <c r="U827" s="4">
        <v>18.403397999999999</v>
      </c>
      <c r="V827" s="8">
        <v>86.807718807993382</v>
      </c>
      <c r="W827" s="8">
        <v>89.561736103497921</v>
      </c>
      <c r="X827" s="8">
        <v>110.58823529411765</v>
      </c>
      <c r="Y827" s="8">
        <v>94.73684210526315</v>
      </c>
      <c r="Z827" s="8">
        <v>120.5</v>
      </c>
      <c r="AA827" s="8">
        <v>79.893333333333345</v>
      </c>
      <c r="AB827" s="9">
        <v>74.796082550598413</v>
      </c>
      <c r="AC827" s="9">
        <v>19.823254930337807</v>
      </c>
      <c r="AD827" s="3">
        <v>32.141951685570177</v>
      </c>
      <c r="AE827" s="3">
        <v>48.034793384092019</v>
      </c>
    </row>
    <row r="828" spans="1:31" ht="13" x14ac:dyDescent="0.3">
      <c r="A828" s="13">
        <v>2017</v>
      </c>
      <c r="B828" s="13" t="s">
        <v>630</v>
      </c>
      <c r="C828" s="13" t="s">
        <v>239</v>
      </c>
      <c r="D828" s="2" t="str">
        <f t="shared" si="24"/>
        <v>M1</v>
      </c>
      <c r="E828" s="2" t="str">
        <f t="shared" si="25"/>
        <v>G06a_M1_11</v>
      </c>
      <c r="F828" s="21" t="s">
        <v>443</v>
      </c>
      <c r="G828" s="13">
        <v>2011</v>
      </c>
      <c r="H828" s="2" t="s">
        <v>759</v>
      </c>
      <c r="I828" s="32">
        <v>2.42</v>
      </c>
      <c r="J828" s="32">
        <v>0.157</v>
      </c>
      <c r="K828" s="32">
        <v>0.83</v>
      </c>
      <c r="L828" s="32">
        <v>0.82</v>
      </c>
      <c r="M828" s="32">
        <v>0.17</v>
      </c>
      <c r="N828" s="32">
        <v>0.67100000000000004</v>
      </c>
      <c r="O828" s="32">
        <v>0.191</v>
      </c>
      <c r="P828" s="33">
        <v>11.38</v>
      </c>
      <c r="Q828" s="33">
        <v>64.48</v>
      </c>
      <c r="R828" s="32">
        <v>5.74</v>
      </c>
      <c r="S828" s="34">
        <v>365.13</v>
      </c>
      <c r="T828" s="32">
        <v>18.61</v>
      </c>
      <c r="U828" s="4">
        <v>20.348447</v>
      </c>
      <c r="V828" s="8">
        <v>90.160806658945916</v>
      </c>
      <c r="W828" s="8">
        <v>92.507845843744562</v>
      </c>
      <c r="X828" s="8">
        <v>97.647058823529406</v>
      </c>
      <c r="Y828" s="8">
        <v>89.473684210526315</v>
      </c>
      <c r="Z828" s="8">
        <v>111.83333333333334</v>
      </c>
      <c r="AA828" s="8">
        <v>75.866666666666674</v>
      </c>
      <c r="AB828" s="9">
        <v>76.14908004894663</v>
      </c>
      <c r="AC828" s="9">
        <v>18.38931591020539</v>
      </c>
      <c r="AD828" s="3">
        <v>27.876399123576277</v>
      </c>
      <c r="AE828" s="3">
        <v>53.73428496621834</v>
      </c>
    </row>
    <row r="829" spans="1:31" ht="13" x14ac:dyDescent="0.3">
      <c r="A829" s="13">
        <v>2017</v>
      </c>
      <c r="B829" s="13" t="s">
        <v>630</v>
      </c>
      <c r="C829" s="13" t="s">
        <v>240</v>
      </c>
      <c r="D829" s="2" t="str">
        <f t="shared" si="24"/>
        <v>M2</v>
      </c>
      <c r="E829" s="2" t="str">
        <f t="shared" si="25"/>
        <v>G06a_M2_11</v>
      </c>
      <c r="F829" s="21" t="s">
        <v>443</v>
      </c>
      <c r="G829" s="13">
        <v>2011</v>
      </c>
      <c r="H829" s="2" t="s">
        <v>759</v>
      </c>
      <c r="I829" s="32">
        <v>2.5299999999999998</v>
      </c>
      <c r="J829" s="32">
        <v>0.16400000000000001</v>
      </c>
      <c r="K829" s="32">
        <v>0.87</v>
      </c>
      <c r="L829" s="32">
        <v>0.82</v>
      </c>
      <c r="M829" s="32">
        <v>0.21</v>
      </c>
      <c r="N829" s="32">
        <v>0.71499999999999997</v>
      </c>
      <c r="O829" s="32">
        <v>0.20100000000000001</v>
      </c>
      <c r="P829" s="33">
        <v>13.672000000000001</v>
      </c>
      <c r="Q829" s="33">
        <v>77.44</v>
      </c>
      <c r="R829" s="32">
        <v>6.12</v>
      </c>
      <c r="S829" s="34">
        <v>14.17</v>
      </c>
      <c r="T829" s="32">
        <v>19.95</v>
      </c>
      <c r="U829" s="4">
        <v>20.348447</v>
      </c>
      <c r="V829" s="8">
        <v>94.259025143443452</v>
      </c>
      <c r="W829" s="8">
        <v>96.632399480089873</v>
      </c>
      <c r="X829" s="8">
        <v>102.35294117647058</v>
      </c>
      <c r="Y829" s="8">
        <v>110.52631578947367</v>
      </c>
      <c r="Z829" s="8">
        <v>119.16666666666667</v>
      </c>
      <c r="AA829" s="8">
        <v>91.146666666666675</v>
      </c>
      <c r="AB829" s="9">
        <v>80.466990867740165</v>
      </c>
      <c r="AC829" s="9">
        <v>21.497247035530918</v>
      </c>
      <c r="AD829" s="3">
        <v>27.651884513441782</v>
      </c>
      <c r="AE829" s="3">
        <v>50.850868451027289</v>
      </c>
    </row>
    <row r="830" spans="1:31" ht="13" x14ac:dyDescent="0.3">
      <c r="A830" s="13">
        <v>2017</v>
      </c>
      <c r="B830" s="13" t="s">
        <v>630</v>
      </c>
      <c r="C830" s="13" t="s">
        <v>241</v>
      </c>
      <c r="D830" s="2" t="str">
        <f t="shared" si="24"/>
        <v>M1</v>
      </c>
      <c r="E830" s="2" t="str">
        <f t="shared" si="25"/>
        <v>G06b_M1_11</v>
      </c>
      <c r="F830" s="21" t="s">
        <v>444</v>
      </c>
      <c r="G830" s="13">
        <v>2011</v>
      </c>
      <c r="H830" s="2" t="s">
        <v>760</v>
      </c>
      <c r="I830" s="32">
        <v>2.48</v>
      </c>
      <c r="J830" s="32">
        <v>0.158</v>
      </c>
      <c r="K830" s="32">
        <v>0.78</v>
      </c>
      <c r="L830" s="32">
        <v>0.84</v>
      </c>
      <c r="M830" s="32">
        <v>0.19</v>
      </c>
      <c r="N830" s="32">
        <v>0.626</v>
      </c>
      <c r="O830" s="32">
        <v>0.2</v>
      </c>
      <c r="P830" s="33">
        <v>12.519</v>
      </c>
      <c r="Q830" s="33">
        <v>61.74</v>
      </c>
      <c r="R830" s="32">
        <v>5.67</v>
      </c>
      <c r="S830" s="34">
        <v>534.07000000000005</v>
      </c>
      <c r="T830" s="32">
        <v>17.16</v>
      </c>
      <c r="U830" s="4">
        <v>20.692799999999998</v>
      </c>
      <c r="V830" s="8">
        <v>92.396198559580938</v>
      </c>
      <c r="W830" s="8">
        <v>93.097067791793904</v>
      </c>
      <c r="X830" s="8">
        <v>91.764705882352942</v>
      </c>
      <c r="Y830" s="8">
        <v>100</v>
      </c>
      <c r="Z830" s="8">
        <v>104.33333333333334</v>
      </c>
      <c r="AA830" s="8">
        <v>83.460000000000008</v>
      </c>
      <c r="AB830" s="9">
        <v>77.515758120436075</v>
      </c>
      <c r="AC830" s="9">
        <v>20.190399643114592</v>
      </c>
      <c r="AD830" s="3">
        <v>25.735217700980034</v>
      </c>
      <c r="AE830" s="3">
        <v>54.074382655905382</v>
      </c>
    </row>
    <row r="831" spans="1:31" ht="13" x14ac:dyDescent="0.3">
      <c r="A831" s="13">
        <v>2017</v>
      </c>
      <c r="B831" s="13" t="s">
        <v>630</v>
      </c>
      <c r="C831" s="13" t="s">
        <v>242</v>
      </c>
      <c r="D831" s="2" t="str">
        <f t="shared" si="24"/>
        <v>M2</v>
      </c>
      <c r="E831" s="2" t="str">
        <f t="shared" si="25"/>
        <v>G06b_M2_11</v>
      </c>
      <c r="F831" s="21" t="s">
        <v>444</v>
      </c>
      <c r="G831" s="13">
        <v>2011</v>
      </c>
      <c r="H831" s="2" t="s">
        <v>760</v>
      </c>
      <c r="I831" s="32">
        <v>2.39</v>
      </c>
      <c r="J831" s="32">
        <v>0.16</v>
      </c>
      <c r="K831" s="32">
        <v>0.75</v>
      </c>
      <c r="L831" s="32">
        <v>0.8</v>
      </c>
      <c r="M831" s="32">
        <v>0.2</v>
      </c>
      <c r="N831" s="32">
        <v>0.67300000000000004</v>
      </c>
      <c r="O831" s="32">
        <v>0.189</v>
      </c>
      <c r="P831" s="33">
        <v>10.471</v>
      </c>
      <c r="Q831" s="33">
        <v>60.68</v>
      </c>
      <c r="R831" s="32">
        <v>5.45</v>
      </c>
      <c r="S831" s="34">
        <v>414.26</v>
      </c>
      <c r="T831" s="32">
        <v>17.79</v>
      </c>
      <c r="U831" s="4">
        <v>20.692799999999998</v>
      </c>
      <c r="V831" s="8">
        <v>89.043110708628404</v>
      </c>
      <c r="W831" s="8">
        <v>94.275511687892561</v>
      </c>
      <c r="X831" s="8">
        <v>88.235294117647058</v>
      </c>
      <c r="Y831" s="8">
        <v>105.26315789473684</v>
      </c>
      <c r="Z831" s="8">
        <v>112.16666666666669</v>
      </c>
      <c r="AA831" s="8">
        <v>69.806666666666672</v>
      </c>
      <c r="AB831" s="9">
        <v>75.576209938289239</v>
      </c>
      <c r="AC831" s="9">
        <v>21.79847943334703</v>
      </c>
      <c r="AD831" s="3">
        <v>25.380454634350986</v>
      </c>
      <c r="AE831" s="3">
        <v>52.821065932301991</v>
      </c>
    </row>
    <row r="832" spans="1:31" ht="13" x14ac:dyDescent="0.3">
      <c r="A832" s="13">
        <v>2017</v>
      </c>
      <c r="B832" s="13" t="s">
        <v>630</v>
      </c>
      <c r="C832" s="13" t="s">
        <v>243</v>
      </c>
      <c r="D832" s="2" t="str">
        <f t="shared" si="24"/>
        <v>M1</v>
      </c>
      <c r="E832" s="2" t="str">
        <f t="shared" si="25"/>
        <v>G06c_M1_11</v>
      </c>
      <c r="F832" s="21" t="s">
        <v>445</v>
      </c>
      <c r="G832" s="13">
        <v>2011</v>
      </c>
      <c r="H832" s="2" t="s">
        <v>762</v>
      </c>
      <c r="I832" s="32">
        <v>2.4900000000000002</v>
      </c>
      <c r="J832" s="32">
        <v>0.16300000000000001</v>
      </c>
      <c r="K832" s="32">
        <v>0.86</v>
      </c>
      <c r="L832" s="32">
        <v>0.87</v>
      </c>
      <c r="M832" s="32">
        <v>0.19</v>
      </c>
      <c r="N832" s="32">
        <v>0.623</v>
      </c>
      <c r="O832" s="32">
        <v>0.20100000000000001</v>
      </c>
      <c r="P832" s="33">
        <v>11.835000000000001</v>
      </c>
      <c r="Q832" s="33">
        <v>65.209999999999994</v>
      </c>
      <c r="R832" s="32">
        <v>5.87</v>
      </c>
      <c r="S832" s="34">
        <v>567.94000000000005</v>
      </c>
      <c r="T832" s="32">
        <v>18.28</v>
      </c>
      <c r="U832" s="4">
        <v>18.151495000000001</v>
      </c>
      <c r="V832" s="8">
        <v>92.768763876353447</v>
      </c>
      <c r="W832" s="8">
        <v>96.043177532040531</v>
      </c>
      <c r="X832" s="8">
        <v>101.17647058823529</v>
      </c>
      <c r="Y832" s="8">
        <v>100</v>
      </c>
      <c r="Z832" s="8">
        <v>103.83333333333333</v>
      </c>
      <c r="AA832" s="8">
        <v>78.900000000000006</v>
      </c>
      <c r="AB832" s="9">
        <v>81.058799914086634</v>
      </c>
      <c r="AC832" s="9">
        <v>19.307886827209568</v>
      </c>
      <c r="AD832" s="3">
        <v>27.1344813071475</v>
      </c>
      <c r="AE832" s="3">
        <v>53.557631865642932</v>
      </c>
    </row>
    <row r="833" spans="1:31" ht="13" x14ac:dyDescent="0.3">
      <c r="A833" s="13">
        <v>2017</v>
      </c>
      <c r="B833" s="13" t="s">
        <v>630</v>
      </c>
      <c r="C833" s="13" t="s">
        <v>244</v>
      </c>
      <c r="D833" s="2" t="str">
        <f t="shared" si="24"/>
        <v>M2</v>
      </c>
      <c r="E833" s="2" t="str">
        <f t="shared" si="25"/>
        <v>G06c_M2_11</v>
      </c>
      <c r="F833" s="21" t="s">
        <v>445</v>
      </c>
      <c r="G833" s="13">
        <v>2011</v>
      </c>
      <c r="H833" s="2" t="s">
        <v>762</v>
      </c>
      <c r="I833" s="32">
        <v>2.4500000000000002</v>
      </c>
      <c r="J833" s="32">
        <v>0.155</v>
      </c>
      <c r="K833" s="32">
        <v>0.76</v>
      </c>
      <c r="L833" s="32">
        <v>0.64</v>
      </c>
      <c r="M833" s="32">
        <v>0.19</v>
      </c>
      <c r="N833" s="32">
        <v>0.57599999999999996</v>
      </c>
      <c r="O833" s="32">
        <v>0.218</v>
      </c>
      <c r="P833" s="33">
        <v>14.308</v>
      </c>
      <c r="Q833" s="33">
        <v>73.39</v>
      </c>
      <c r="R833" s="32">
        <v>5.56</v>
      </c>
      <c r="S833" s="34">
        <v>576.01</v>
      </c>
      <c r="T833" s="32">
        <v>15.62</v>
      </c>
      <c r="U833" s="4">
        <v>18.151495000000001</v>
      </c>
      <c r="V833" s="8">
        <v>91.278502609263441</v>
      </c>
      <c r="W833" s="8">
        <v>91.329401947645906</v>
      </c>
      <c r="X833" s="8">
        <v>89.411764705882362</v>
      </c>
      <c r="Y833" s="8">
        <v>100</v>
      </c>
      <c r="Z833" s="8">
        <v>96</v>
      </c>
      <c r="AA833" s="8">
        <v>95.38666666666667</v>
      </c>
      <c r="AB833" s="9">
        <v>67.024209248869766</v>
      </c>
      <c r="AC833" s="9">
        <v>23.350878027956764</v>
      </c>
      <c r="AD833" s="3">
        <v>29.000476650577507</v>
      </c>
      <c r="AE833" s="3">
        <v>47.648645321465729</v>
      </c>
    </row>
    <row r="834" spans="1:31" ht="13" x14ac:dyDescent="0.3">
      <c r="A834" s="13">
        <v>2017</v>
      </c>
      <c r="B834" s="13" t="s">
        <v>630</v>
      </c>
      <c r="C834" s="13" t="s">
        <v>246</v>
      </c>
      <c r="D834" s="2" t="str">
        <f t="shared" si="24"/>
        <v>M2</v>
      </c>
      <c r="E834" s="2" t="str">
        <f t="shared" si="25"/>
        <v>G07c_M2_11</v>
      </c>
      <c r="F834" s="21" t="s">
        <v>446</v>
      </c>
      <c r="G834" s="13">
        <v>2011</v>
      </c>
      <c r="H834" s="2" t="s">
        <v>761</v>
      </c>
      <c r="I834" s="32">
        <v>2.59</v>
      </c>
      <c r="J834" s="32">
        <v>0.17</v>
      </c>
      <c r="K834" s="32">
        <v>0.88</v>
      </c>
      <c r="L834" s="32">
        <v>0.67</v>
      </c>
      <c r="M834" s="32">
        <v>0.17</v>
      </c>
      <c r="N834" s="32">
        <v>0.59399999999999997</v>
      </c>
      <c r="O834" s="32">
        <v>0.20100000000000001</v>
      </c>
      <c r="P834" s="33">
        <v>10.516</v>
      </c>
      <c r="Q834" s="33">
        <v>78.33</v>
      </c>
      <c r="R834" s="32">
        <v>5.4</v>
      </c>
      <c r="S834" s="34">
        <v>397.32</v>
      </c>
      <c r="T834" s="32">
        <v>17.27</v>
      </c>
      <c r="U834" s="4">
        <v>23.505890999999998</v>
      </c>
      <c r="V834" s="8">
        <v>96.494417044078475</v>
      </c>
      <c r="W834" s="8">
        <v>100.16773116838584</v>
      </c>
      <c r="X834" s="8">
        <v>103.5294117647059</v>
      </c>
      <c r="Y834" s="8">
        <v>89.473684210526315</v>
      </c>
      <c r="Z834" s="8">
        <v>99</v>
      </c>
      <c r="AA834" s="8">
        <v>70.106666666666655</v>
      </c>
      <c r="AB834" s="9">
        <v>69.942822487343491</v>
      </c>
      <c r="AC834" s="9">
        <v>20.021060624841024</v>
      </c>
      <c r="AD834" s="3">
        <v>32.178275141763443</v>
      </c>
      <c r="AE834" s="3">
        <v>47.800664233395537</v>
      </c>
    </row>
    <row r="835" spans="1:31" ht="13" x14ac:dyDescent="0.3">
      <c r="A835" s="13">
        <v>2017</v>
      </c>
      <c r="B835" s="13" t="s">
        <v>630</v>
      </c>
      <c r="C835" s="13" t="s">
        <v>248</v>
      </c>
      <c r="D835" s="2" t="str">
        <f t="shared" si="24"/>
        <v>M1</v>
      </c>
      <c r="E835" s="2" t="str">
        <f t="shared" si="25"/>
        <v>H07a_M1_11</v>
      </c>
      <c r="F835" s="21" t="s">
        <v>447</v>
      </c>
      <c r="G835" s="13">
        <v>2011</v>
      </c>
      <c r="H835" s="2" t="s">
        <v>765</v>
      </c>
      <c r="I835" s="32">
        <v>2.61</v>
      </c>
      <c r="J835" s="32">
        <v>0.16400000000000001</v>
      </c>
      <c r="K835" s="32">
        <v>0.73</v>
      </c>
      <c r="L835" s="32">
        <v>0.86799999999999999</v>
      </c>
      <c r="M835" s="32">
        <v>0.21</v>
      </c>
      <c r="N835" s="32">
        <v>0.63900000000000001</v>
      </c>
      <c r="O835" s="32">
        <v>0.20300000000000001</v>
      </c>
      <c r="P835" s="33">
        <v>13.279</v>
      </c>
      <c r="Q835" s="33">
        <v>71.41</v>
      </c>
      <c r="R835" s="32">
        <v>6.03</v>
      </c>
      <c r="S835" s="34">
        <v>385.79</v>
      </c>
      <c r="T835" s="32">
        <v>19.27</v>
      </c>
      <c r="U835" s="4">
        <v>21.461684000000002</v>
      </c>
      <c r="V835" s="8">
        <v>97.239547677623477</v>
      </c>
      <c r="W835" s="8">
        <v>96.632399480089873</v>
      </c>
      <c r="X835" s="8">
        <v>85.882352941176464</v>
      </c>
      <c r="Y835" s="8">
        <v>110.52631578947367</v>
      </c>
      <c r="Z835" s="8">
        <v>106.50000000000001</v>
      </c>
      <c r="AA835" s="8">
        <v>88.526666666666671</v>
      </c>
      <c r="AB835" s="9">
        <v>79.281637788731928</v>
      </c>
      <c r="AC835" s="9">
        <v>21.818655985629437</v>
      </c>
      <c r="AD835" s="3">
        <v>23.549055300918916</v>
      </c>
      <c r="AE835" s="3">
        <v>54.632288713451651</v>
      </c>
    </row>
    <row r="836" spans="1:31" ht="13" x14ac:dyDescent="0.3">
      <c r="A836" s="13">
        <v>2017</v>
      </c>
      <c r="B836" s="13" t="s">
        <v>630</v>
      </c>
      <c r="C836" s="13" t="s">
        <v>249</v>
      </c>
      <c r="D836" s="2" t="str">
        <f t="shared" si="24"/>
        <v>M2</v>
      </c>
      <c r="E836" s="2" t="str">
        <f t="shared" si="25"/>
        <v>H07a_M2_11</v>
      </c>
      <c r="F836" s="21" t="s">
        <v>447</v>
      </c>
      <c r="G836" s="13">
        <v>2011</v>
      </c>
      <c r="H836" s="2" t="s">
        <v>765</v>
      </c>
      <c r="I836" s="32">
        <v>2.46</v>
      </c>
      <c r="J836" s="32">
        <v>0.16700000000000001</v>
      </c>
      <c r="K836" s="32">
        <v>0.74</v>
      </c>
      <c r="L836" s="32">
        <v>0.78</v>
      </c>
      <c r="M836" s="32">
        <v>0.23</v>
      </c>
      <c r="N836" s="32">
        <v>0.61699999999999999</v>
      </c>
      <c r="O836" s="32">
        <v>0.20899999999999999</v>
      </c>
      <c r="P836" s="33">
        <v>9.11</v>
      </c>
      <c r="Q836" s="33">
        <v>78.88</v>
      </c>
      <c r="R836" s="32">
        <v>6</v>
      </c>
      <c r="S836" s="34">
        <v>316.58</v>
      </c>
      <c r="T836" s="32">
        <v>18.32</v>
      </c>
      <c r="U836" s="4">
        <v>21.461684000000002</v>
      </c>
      <c r="V836" s="8">
        <v>91.651067926035935</v>
      </c>
      <c r="W836" s="8">
        <v>98.400065324237858</v>
      </c>
      <c r="X836" s="8">
        <v>87.058823529411768</v>
      </c>
      <c r="Y836" s="8">
        <v>121.05263157894737</v>
      </c>
      <c r="Z836" s="8">
        <v>102.83333333333333</v>
      </c>
      <c r="AA836" s="8">
        <v>60.733333333333327</v>
      </c>
      <c r="AB836" s="9">
        <v>76.793621157555108</v>
      </c>
      <c r="AC836" s="9">
        <v>24.670843725439319</v>
      </c>
      <c r="AD836" s="3">
        <v>24.645056342917453</v>
      </c>
      <c r="AE836" s="3">
        <v>50.684099931643246</v>
      </c>
    </row>
    <row r="837" spans="1:31" ht="13" x14ac:dyDescent="0.3">
      <c r="A837" s="13">
        <v>2017</v>
      </c>
      <c r="B837" s="13" t="s">
        <v>630</v>
      </c>
      <c r="C837" s="13" t="s">
        <v>250</v>
      </c>
      <c r="D837" s="2" t="str">
        <f t="shared" si="24"/>
        <v>M1</v>
      </c>
      <c r="E837" s="2" t="str">
        <f t="shared" si="25"/>
        <v>H07c_M1_11</v>
      </c>
      <c r="F837" s="21" t="s">
        <v>419</v>
      </c>
      <c r="G837" s="13">
        <v>2011</v>
      </c>
      <c r="H837" s="2" t="s">
        <v>776</v>
      </c>
      <c r="I837" s="32">
        <v>2.34</v>
      </c>
      <c r="J837" s="32">
        <v>0.155</v>
      </c>
      <c r="K837" s="32">
        <v>0.69</v>
      </c>
      <c r="L837" s="32">
        <v>0.76</v>
      </c>
      <c r="M837" s="32">
        <v>0.22</v>
      </c>
      <c r="N837" s="32">
        <v>0.64900000000000002</v>
      </c>
      <c r="O837" s="32">
        <v>0.218</v>
      </c>
      <c r="P837" s="33">
        <v>10.853</v>
      </c>
      <c r="Q837" s="33">
        <v>82.91</v>
      </c>
      <c r="R837" s="32">
        <v>5.71</v>
      </c>
      <c r="S837" s="34">
        <v>480.56</v>
      </c>
      <c r="T837" s="32">
        <v>18.8</v>
      </c>
      <c r="U837" s="4">
        <v>19.336075000000001</v>
      </c>
      <c r="V837" s="8">
        <v>87.180284124765876</v>
      </c>
      <c r="W837" s="8">
        <v>91.329401947645906</v>
      </c>
      <c r="X837" s="8">
        <v>81.17647058823529</v>
      </c>
      <c r="Y837" s="8">
        <v>115.78947368421053</v>
      </c>
      <c r="Z837" s="8">
        <v>108.16666666666667</v>
      </c>
      <c r="AA837" s="8">
        <v>72.353333333333339</v>
      </c>
      <c r="AB837" s="9">
        <v>73.693121558027457</v>
      </c>
      <c r="AC837" s="9">
        <v>24.591048193855794</v>
      </c>
      <c r="AD837" s="3">
        <v>23.946683829417861</v>
      </c>
      <c r="AE837" s="3">
        <v>51.462267976726359</v>
      </c>
    </row>
    <row r="838" spans="1:31" ht="13" x14ac:dyDescent="0.3">
      <c r="A838" s="13">
        <v>2017</v>
      </c>
      <c r="B838" s="13" t="s">
        <v>630</v>
      </c>
      <c r="C838" s="13" t="s">
        <v>251</v>
      </c>
      <c r="D838" s="2" t="str">
        <f t="shared" ref="D838:D901" si="26">MID(C838,8,2)</f>
        <v>M2</v>
      </c>
      <c r="E838" s="2" t="str">
        <f t="shared" ref="E838:E901" si="27">CONCATENATE(F838,"_",D838,"_",MID(G838,3,2))</f>
        <v>I07a_M2_11</v>
      </c>
      <c r="F838" s="21" t="s">
        <v>374</v>
      </c>
      <c r="G838" s="13">
        <v>2011</v>
      </c>
      <c r="H838" s="2" t="s">
        <v>775</v>
      </c>
      <c r="I838" s="32">
        <v>2.5099999999999998</v>
      </c>
      <c r="J838" s="32">
        <v>0.16</v>
      </c>
      <c r="K838" s="32">
        <v>0.79</v>
      </c>
      <c r="L838" s="32">
        <v>0.69</v>
      </c>
      <c r="M838" s="32">
        <v>0.25</v>
      </c>
      <c r="N838" s="32">
        <v>0.59599999999999997</v>
      </c>
      <c r="O838" s="32">
        <v>0.19500000000000001</v>
      </c>
      <c r="P838" s="33">
        <v>16.332999999999998</v>
      </c>
      <c r="Q838" s="33">
        <v>64.150000000000006</v>
      </c>
      <c r="R838" s="32">
        <v>6.23</v>
      </c>
      <c r="S838" s="34">
        <v>761.87</v>
      </c>
      <c r="T838" s="32">
        <v>17.14</v>
      </c>
      <c r="U838" s="4">
        <v>19.675647000000001</v>
      </c>
      <c r="V838" s="8">
        <v>93.513894509898449</v>
      </c>
      <c r="W838" s="8">
        <v>94.275511687892561</v>
      </c>
      <c r="X838" s="8">
        <v>92.941176470588232</v>
      </c>
      <c r="Y838" s="8">
        <v>131.57894736842107</v>
      </c>
      <c r="Z838" s="8">
        <v>99.333333333333329</v>
      </c>
      <c r="AA838" s="8">
        <v>108.88666666666667</v>
      </c>
      <c r="AB838" s="9">
        <v>75.228822029989999</v>
      </c>
      <c r="AC838" s="9">
        <v>27.373924207755106</v>
      </c>
      <c r="AD838" s="3">
        <v>26.857530179733619</v>
      </c>
      <c r="AE838" s="3">
        <v>45.768545612511275</v>
      </c>
    </row>
    <row r="839" spans="1:31" ht="13" x14ac:dyDescent="0.3">
      <c r="A839" s="13">
        <v>2017</v>
      </c>
      <c r="B839" s="13" t="s">
        <v>630</v>
      </c>
      <c r="C839" s="13" t="s">
        <v>252</v>
      </c>
      <c r="D839" s="2" t="str">
        <f t="shared" si="26"/>
        <v>M2</v>
      </c>
      <c r="E839" s="2" t="str">
        <f t="shared" si="27"/>
        <v>I07b_M2_11</v>
      </c>
      <c r="F839" s="21" t="s">
        <v>448</v>
      </c>
      <c r="G839" s="13">
        <v>2011</v>
      </c>
      <c r="H839" s="2" t="s">
        <v>769</v>
      </c>
      <c r="I839" s="32">
        <v>2.4900000000000002</v>
      </c>
      <c r="J839" s="32">
        <v>0.158</v>
      </c>
      <c r="K839" s="32">
        <v>0.79</v>
      </c>
      <c r="L839" s="32">
        <v>0.74</v>
      </c>
      <c r="M839" s="32">
        <v>0.25</v>
      </c>
      <c r="N839" s="32">
        <v>0.59499999999999997</v>
      </c>
      <c r="O839" s="32">
        <v>0.2</v>
      </c>
      <c r="P839" s="33">
        <v>16.303000000000001</v>
      </c>
      <c r="Q839" s="33">
        <v>56.57</v>
      </c>
      <c r="R839" s="32">
        <v>5.81</v>
      </c>
      <c r="S839" s="34">
        <v>688.53</v>
      </c>
      <c r="T839" s="32">
        <v>18.63</v>
      </c>
      <c r="U839" s="4">
        <v>18.330247</v>
      </c>
      <c r="V839" s="8">
        <v>92.768763876353447</v>
      </c>
      <c r="W839" s="8">
        <v>93.097067791793904</v>
      </c>
      <c r="X839" s="8">
        <v>92.941176470588232</v>
      </c>
      <c r="Y839" s="8">
        <v>131.57894736842107</v>
      </c>
      <c r="Z839" s="8">
        <v>99.166666666666671</v>
      </c>
      <c r="AA839" s="8">
        <v>108.68666666666667</v>
      </c>
      <c r="AB839" s="9">
        <v>77.723832010029909</v>
      </c>
      <c r="AC839" s="9">
        <v>26.495194835760284</v>
      </c>
      <c r="AD839" s="3">
        <v>25.995377554152689</v>
      </c>
      <c r="AE839" s="3">
        <v>47.509427610087045</v>
      </c>
    </row>
    <row r="840" spans="1:31" ht="13" x14ac:dyDescent="0.3">
      <c r="A840" s="13">
        <v>2017</v>
      </c>
      <c r="B840" s="13" t="s">
        <v>630</v>
      </c>
      <c r="C840" s="13" t="s">
        <v>253</v>
      </c>
      <c r="D840" s="2" t="str">
        <f t="shared" si="26"/>
        <v>M1</v>
      </c>
      <c r="E840" s="2" t="str">
        <f t="shared" si="27"/>
        <v>H08a_M1_11</v>
      </c>
      <c r="F840" s="21" t="s">
        <v>611</v>
      </c>
      <c r="G840" s="13">
        <v>2011</v>
      </c>
      <c r="H840" s="2" t="s">
        <v>738</v>
      </c>
      <c r="I840" s="32">
        <v>2.42</v>
      </c>
      <c r="J840" s="32">
        <v>0.158</v>
      </c>
      <c r="K840" s="32">
        <v>0.95</v>
      </c>
      <c r="L840" s="32">
        <v>0.73</v>
      </c>
      <c r="M840" s="32">
        <v>0.28000000000000003</v>
      </c>
      <c r="N840" s="32">
        <v>0.73099999999999998</v>
      </c>
      <c r="O840" s="32">
        <v>0.188</v>
      </c>
      <c r="P840" s="33">
        <v>12.555999999999999</v>
      </c>
      <c r="Q840" s="33">
        <v>81.400000000000006</v>
      </c>
      <c r="R840" s="32">
        <v>5.91</v>
      </c>
      <c r="S840" s="34">
        <v>671.68</v>
      </c>
      <c r="T840" s="32">
        <v>18.89</v>
      </c>
      <c r="U840" s="4">
        <v>20.161686</v>
      </c>
      <c r="V840" s="8">
        <v>90.160806658945916</v>
      </c>
      <c r="W840" s="8">
        <v>93.097067791793904</v>
      </c>
      <c r="X840" s="8">
        <v>111.76470588235294</v>
      </c>
      <c r="Y840" s="8">
        <v>147.36842105263159</v>
      </c>
      <c r="Z840" s="8">
        <v>121.83333333333333</v>
      </c>
      <c r="AA840" s="8">
        <v>83.706666666666663</v>
      </c>
      <c r="AB840" s="9">
        <v>83.788071312260286</v>
      </c>
      <c r="AC840" s="9">
        <v>27.52689022510862</v>
      </c>
      <c r="AD840" s="3">
        <v>28.997773562858754</v>
      </c>
      <c r="AE840" s="3">
        <v>43.475336212032651</v>
      </c>
    </row>
    <row r="841" spans="1:31" ht="13" x14ac:dyDescent="0.3">
      <c r="A841" s="13">
        <v>2017</v>
      </c>
      <c r="B841" s="13" t="s">
        <v>630</v>
      </c>
      <c r="C841" s="13" t="s">
        <v>254</v>
      </c>
      <c r="D841" s="2" t="str">
        <f t="shared" si="26"/>
        <v>M1</v>
      </c>
      <c r="E841" s="2" t="str">
        <f t="shared" si="27"/>
        <v>H08b_M1_11</v>
      </c>
      <c r="F841" s="21" t="s">
        <v>612</v>
      </c>
      <c r="G841" s="13">
        <v>2011</v>
      </c>
      <c r="H841" s="2" t="s">
        <v>767</v>
      </c>
      <c r="I841" s="32">
        <v>2.41</v>
      </c>
      <c r="J841" s="32">
        <v>0.161</v>
      </c>
      <c r="K841" s="32">
        <v>0.97</v>
      </c>
      <c r="L841" s="32">
        <v>0.55000000000000004</v>
      </c>
      <c r="M841" s="32">
        <v>0.22</v>
      </c>
      <c r="N841" s="32">
        <v>0.623</v>
      </c>
      <c r="O841" s="32">
        <v>0.187</v>
      </c>
      <c r="P841" s="33">
        <v>9.4809999999999999</v>
      </c>
      <c r="Q841" s="33">
        <v>60.59</v>
      </c>
      <c r="R841" s="32">
        <v>6.68</v>
      </c>
      <c r="S841" s="34">
        <v>462.19</v>
      </c>
      <c r="T841" s="32">
        <v>17.079999999999998</v>
      </c>
      <c r="U841" s="4">
        <v>20.301280999999999</v>
      </c>
      <c r="V841" s="8">
        <v>89.788241342173407</v>
      </c>
      <c r="W841" s="8">
        <v>94.864733635941874</v>
      </c>
      <c r="X841" s="8">
        <v>114.11764705882352</v>
      </c>
      <c r="Y841" s="8">
        <v>115.78947368421053</v>
      </c>
      <c r="Z841" s="8">
        <v>103.83333333333333</v>
      </c>
      <c r="AA841" s="8">
        <v>63.206666666666663</v>
      </c>
      <c r="AB841" s="9">
        <v>70.375204961552896</v>
      </c>
      <c r="AC841" s="9">
        <v>25.750420262067525</v>
      </c>
      <c r="AD841" s="3">
        <v>35.251313522675517</v>
      </c>
      <c r="AE841" s="3">
        <v>38.998266215256969</v>
      </c>
    </row>
    <row r="842" spans="1:31" ht="13" x14ac:dyDescent="0.3">
      <c r="A842" s="13">
        <v>2017</v>
      </c>
      <c r="B842" s="13" t="s">
        <v>630</v>
      </c>
      <c r="C842" s="13" t="s">
        <v>255</v>
      </c>
      <c r="D842" s="2" t="str">
        <f t="shared" si="26"/>
        <v>M1</v>
      </c>
      <c r="E842" s="2" t="str">
        <f t="shared" si="27"/>
        <v>H08c_M1_11</v>
      </c>
      <c r="F842" s="21" t="s">
        <v>613</v>
      </c>
      <c r="G842" s="13">
        <v>2011</v>
      </c>
      <c r="H842" s="2" t="s">
        <v>766</v>
      </c>
      <c r="I842" s="32">
        <v>2.29</v>
      </c>
      <c r="J842" s="32">
        <v>0.16</v>
      </c>
      <c r="K842" s="32">
        <v>0.91</v>
      </c>
      <c r="L842" s="32">
        <v>0.64</v>
      </c>
      <c r="M842" s="32">
        <v>0.26</v>
      </c>
      <c r="N842" s="32">
        <v>0.627</v>
      </c>
      <c r="O842" s="32">
        <v>0.20899999999999999</v>
      </c>
      <c r="P842" s="33">
        <v>9.641</v>
      </c>
      <c r="Q842" s="33">
        <v>78.72</v>
      </c>
      <c r="R842" s="32">
        <v>5.89</v>
      </c>
      <c r="S842" s="34">
        <v>409.52</v>
      </c>
      <c r="T842" s="32">
        <v>18.61</v>
      </c>
      <c r="U842" s="4">
        <v>15.320731</v>
      </c>
      <c r="V842" s="8">
        <v>85.317457540903362</v>
      </c>
      <c r="W842" s="8">
        <v>94.275511687892561</v>
      </c>
      <c r="X842" s="8">
        <v>107.05882352941177</v>
      </c>
      <c r="Y842" s="8">
        <v>136.84210526315789</v>
      </c>
      <c r="Z842" s="8">
        <v>104.50000000000001</v>
      </c>
      <c r="AA842" s="8">
        <v>64.273333333333341</v>
      </c>
      <c r="AB842" s="9">
        <v>76.626588987385034</v>
      </c>
      <c r="AC842" s="9">
        <v>27.94957238328503</v>
      </c>
      <c r="AD842" s="3">
        <v>30.372821753600537</v>
      </c>
      <c r="AE842" s="3">
        <v>41.677605863114429</v>
      </c>
    </row>
    <row r="843" spans="1:31" ht="13" x14ac:dyDescent="0.3">
      <c r="A843" s="13">
        <v>2017</v>
      </c>
      <c r="B843" s="13" t="s">
        <v>630</v>
      </c>
      <c r="C843" s="13" t="s">
        <v>256</v>
      </c>
      <c r="D843" s="2" t="str">
        <f t="shared" si="26"/>
        <v>M1</v>
      </c>
      <c r="E843" s="2" t="str">
        <f t="shared" si="27"/>
        <v>H09b_M1_11</v>
      </c>
      <c r="F843" s="21" t="s">
        <v>215</v>
      </c>
      <c r="G843" s="13">
        <v>2011</v>
      </c>
      <c r="H843" s="2" t="s">
        <v>740</v>
      </c>
      <c r="I843" s="32">
        <v>2.4</v>
      </c>
      <c r="J843" s="32">
        <v>0.157</v>
      </c>
      <c r="K843" s="32">
        <v>1.1000000000000001</v>
      </c>
      <c r="L843" s="32">
        <v>0.51</v>
      </c>
      <c r="M843" s="32">
        <v>0.23</v>
      </c>
      <c r="N843" s="32">
        <v>0.51</v>
      </c>
      <c r="O843" s="32">
        <v>0.193</v>
      </c>
      <c r="P843" s="33">
        <v>10.680999999999999</v>
      </c>
      <c r="Q843" s="33">
        <v>60.57</v>
      </c>
      <c r="R843" s="32">
        <v>6.07</v>
      </c>
      <c r="S843" s="34">
        <v>372.63</v>
      </c>
      <c r="T843" s="32">
        <v>17.739999999999998</v>
      </c>
      <c r="U843" s="4">
        <v>17.342874999999999</v>
      </c>
      <c r="V843" s="8">
        <v>89.415676025400899</v>
      </c>
      <c r="W843" s="8">
        <v>92.507845843744562</v>
      </c>
      <c r="X843" s="8">
        <v>129.41176470588235</v>
      </c>
      <c r="Y843" s="8">
        <v>121.05263157894737</v>
      </c>
      <c r="Z843" s="8">
        <v>85.000000000000014</v>
      </c>
      <c r="AA843" s="8">
        <v>71.206666666666663</v>
      </c>
      <c r="AB843" s="9">
        <v>72.527728390659234</v>
      </c>
      <c r="AC843" s="9">
        <v>26.12191872994924</v>
      </c>
      <c r="AD843" s="3">
        <v>38.789291973728695</v>
      </c>
      <c r="AE843" s="3">
        <v>35.088789296322084</v>
      </c>
    </row>
    <row r="844" spans="1:31" ht="13" x14ac:dyDescent="0.3">
      <c r="A844" s="13">
        <v>2017</v>
      </c>
      <c r="B844" s="13" t="s">
        <v>630</v>
      </c>
      <c r="C844" s="13" t="s">
        <v>257</v>
      </c>
      <c r="D844" s="2" t="str">
        <f t="shared" si="26"/>
        <v>M2</v>
      </c>
      <c r="E844" s="2" t="str">
        <f t="shared" si="27"/>
        <v>H09b_M2_11</v>
      </c>
      <c r="F844" s="21" t="s">
        <v>215</v>
      </c>
      <c r="G844" s="13">
        <v>2011</v>
      </c>
      <c r="H844" s="2" t="s">
        <v>740</v>
      </c>
      <c r="I844" s="32">
        <v>2.39</v>
      </c>
      <c r="J844" s="32">
        <v>0.158</v>
      </c>
      <c r="K844" s="32">
        <v>0.9</v>
      </c>
      <c r="L844" s="32">
        <v>0.69</v>
      </c>
      <c r="M844" s="32">
        <v>0.19</v>
      </c>
      <c r="N844" s="32">
        <v>0.54400000000000004</v>
      </c>
      <c r="O844" s="32">
        <v>0.22</v>
      </c>
      <c r="P844" s="33">
        <v>10.111000000000001</v>
      </c>
      <c r="Q844" s="33">
        <v>62.74</v>
      </c>
      <c r="R844" s="32">
        <v>5.78</v>
      </c>
      <c r="S844" s="34">
        <v>436.59</v>
      </c>
      <c r="T844" s="32">
        <v>16.559999999999999</v>
      </c>
      <c r="U844" s="4">
        <v>17.342874999999999</v>
      </c>
      <c r="V844" s="8">
        <v>89.043110708628404</v>
      </c>
      <c r="W844" s="8">
        <v>93.097067791793904</v>
      </c>
      <c r="X844" s="8">
        <v>105.88235294117648</v>
      </c>
      <c r="Y844" s="8">
        <v>100</v>
      </c>
      <c r="Z844" s="8">
        <v>90.666666666666671</v>
      </c>
      <c r="AA844" s="8">
        <v>67.406666666666666</v>
      </c>
      <c r="AB844" s="9">
        <v>73.09978188875624</v>
      </c>
      <c r="AC844" s="9">
        <v>21.410106769844404</v>
      </c>
      <c r="AD844" s="3">
        <v>31.488333095614486</v>
      </c>
      <c r="AE844" s="3">
        <v>47.101560134541096</v>
      </c>
    </row>
    <row r="845" spans="1:31" ht="13" x14ac:dyDescent="0.3">
      <c r="A845" s="13">
        <v>2017</v>
      </c>
      <c r="B845" s="13" t="s">
        <v>630</v>
      </c>
      <c r="C845" s="13" t="s">
        <v>258</v>
      </c>
      <c r="D845" s="2" t="str">
        <f t="shared" si="26"/>
        <v>M1</v>
      </c>
      <c r="E845" s="2" t="str">
        <f t="shared" si="27"/>
        <v>H09c_M1_11</v>
      </c>
      <c r="F845" s="21" t="s">
        <v>216</v>
      </c>
      <c r="G845" s="13">
        <v>2011</v>
      </c>
      <c r="H845" s="2" t="s">
        <v>763</v>
      </c>
      <c r="I845" s="32">
        <v>2.4300000000000002</v>
      </c>
      <c r="J845" s="32">
        <v>0.16</v>
      </c>
      <c r="K845" s="32">
        <v>1.01</v>
      </c>
      <c r="L845" s="32">
        <v>0.74</v>
      </c>
      <c r="M845" s="32">
        <v>0.23</v>
      </c>
      <c r="N845" s="32">
        <v>0.58699999999999997</v>
      </c>
      <c r="O845" s="32">
        <v>0.191</v>
      </c>
      <c r="P845" s="33">
        <v>11.489000000000001</v>
      </c>
      <c r="Q845" s="33">
        <v>58.5</v>
      </c>
      <c r="R845" s="32">
        <v>6.07</v>
      </c>
      <c r="S845" s="34">
        <v>353.96</v>
      </c>
      <c r="T845" s="32">
        <v>16.23</v>
      </c>
      <c r="U845" s="4">
        <v>16.242144</v>
      </c>
      <c r="V845" s="8">
        <v>90.533371975718424</v>
      </c>
      <c r="W845" s="8">
        <v>94.275511687892561</v>
      </c>
      <c r="X845" s="8">
        <v>118.82352941176471</v>
      </c>
      <c r="Y845" s="8">
        <v>121.05263157894737</v>
      </c>
      <c r="Z845" s="8">
        <v>97.833333333333329</v>
      </c>
      <c r="AA845" s="8">
        <v>76.593333333333334</v>
      </c>
      <c r="AB845" s="9">
        <v>81.702984017512961</v>
      </c>
      <c r="AC845" s="9">
        <v>23.188423892602682</v>
      </c>
      <c r="AD845" s="3">
        <v>31.615983622457307</v>
      </c>
      <c r="AE845" s="3">
        <v>45.195592484940015</v>
      </c>
    </row>
    <row r="846" spans="1:31" ht="13" x14ac:dyDescent="0.3">
      <c r="A846" s="13">
        <v>2017</v>
      </c>
      <c r="B846" s="13" t="s">
        <v>630</v>
      </c>
      <c r="C846" s="13" t="s">
        <v>259</v>
      </c>
      <c r="D846" s="2" t="str">
        <f t="shared" si="26"/>
        <v>M2</v>
      </c>
      <c r="E846" s="2" t="str">
        <f t="shared" si="27"/>
        <v>H09c_M2_11</v>
      </c>
      <c r="F846" s="21" t="s">
        <v>216</v>
      </c>
      <c r="G846" s="13">
        <v>2011</v>
      </c>
      <c r="H846" s="2" t="s">
        <v>763</v>
      </c>
      <c r="I846" s="32">
        <v>2.4500000000000002</v>
      </c>
      <c r="J846" s="32">
        <v>0.161</v>
      </c>
      <c r="K846" s="32">
        <v>0.84</v>
      </c>
      <c r="L846" s="32">
        <v>0.74</v>
      </c>
      <c r="M846" s="32">
        <v>0.23</v>
      </c>
      <c r="N846" s="32">
        <v>0.57399999999999995</v>
      </c>
      <c r="O846" s="32">
        <v>0.187</v>
      </c>
      <c r="P846" s="33">
        <v>12.923</v>
      </c>
      <c r="Q846" s="33">
        <v>58.08</v>
      </c>
      <c r="R846" s="32">
        <v>6.93</v>
      </c>
      <c r="S846" s="34">
        <v>396.3</v>
      </c>
      <c r="T846" s="32">
        <v>19.059999999999999</v>
      </c>
      <c r="U846" s="4">
        <v>16.242144</v>
      </c>
      <c r="V846" s="8">
        <v>91.278502609263441</v>
      </c>
      <c r="W846" s="8">
        <v>94.864733635941874</v>
      </c>
      <c r="X846" s="8">
        <v>98.82352941176471</v>
      </c>
      <c r="Y846" s="8">
        <v>121.05263157894737</v>
      </c>
      <c r="Z846" s="8">
        <v>95.666666666666671</v>
      </c>
      <c r="AA846" s="8">
        <v>86.153333333333336</v>
      </c>
      <c r="AB846" s="9">
        <v>77.35515793055643</v>
      </c>
      <c r="AC846" s="9">
        <v>24.491753069516417</v>
      </c>
      <c r="AD846" s="3">
        <v>27.772389758890313</v>
      </c>
      <c r="AE846" s="3">
        <v>47.735857171593274</v>
      </c>
    </row>
    <row r="847" spans="1:31" ht="13" x14ac:dyDescent="0.3">
      <c r="A847" s="13">
        <v>2017</v>
      </c>
      <c r="B847" s="13" t="s">
        <v>630</v>
      </c>
      <c r="C847" s="13" t="s">
        <v>260</v>
      </c>
      <c r="D847" s="2" t="str">
        <f t="shared" si="26"/>
        <v>M1</v>
      </c>
      <c r="E847" s="2" t="str">
        <f t="shared" si="27"/>
        <v>I08a_M1_11</v>
      </c>
      <c r="F847" s="21" t="s">
        <v>508</v>
      </c>
      <c r="G847" s="13">
        <v>2011</v>
      </c>
      <c r="H847" s="2" t="s">
        <v>739</v>
      </c>
      <c r="I847" s="32">
        <v>2.4300000000000002</v>
      </c>
      <c r="J847" s="32">
        <v>0.158</v>
      </c>
      <c r="K847" s="32">
        <v>0.88</v>
      </c>
      <c r="L847" s="32">
        <v>0.59</v>
      </c>
      <c r="M847" s="32">
        <v>0.22</v>
      </c>
      <c r="N847" s="32">
        <v>0.58199999999999996</v>
      </c>
      <c r="O847" s="32">
        <v>0.20499999999999999</v>
      </c>
      <c r="P847" s="33">
        <v>15.510999999999999</v>
      </c>
      <c r="Q847" s="33">
        <v>74.64</v>
      </c>
      <c r="R847" s="32">
        <v>5.53</v>
      </c>
      <c r="S847" s="34">
        <v>491.49</v>
      </c>
      <c r="T847" s="32">
        <v>15.88</v>
      </c>
      <c r="U847" s="4">
        <v>21.036363999999999</v>
      </c>
      <c r="V847" s="8">
        <v>90.533371975718424</v>
      </c>
      <c r="W847" s="8">
        <v>93.097067791793904</v>
      </c>
      <c r="X847" s="8">
        <v>103.5294117647059</v>
      </c>
      <c r="Y847" s="8">
        <v>115.78947368421053</v>
      </c>
      <c r="Z847" s="8">
        <v>97</v>
      </c>
      <c r="AA847" s="8">
        <v>103.40666666666667</v>
      </c>
      <c r="AB847" s="9">
        <v>70.069422664254901</v>
      </c>
      <c r="AC847" s="9">
        <v>25.862794852362825</v>
      </c>
      <c r="AD847" s="3">
        <v>32.120136011016335</v>
      </c>
      <c r="AE847" s="3">
        <v>42.017069136620847</v>
      </c>
    </row>
    <row r="848" spans="1:31" ht="13" x14ac:dyDescent="0.3">
      <c r="A848" s="13">
        <v>2017</v>
      </c>
      <c r="B848" s="13" t="s">
        <v>630</v>
      </c>
      <c r="C848" s="13" t="s">
        <v>261</v>
      </c>
      <c r="D848" s="2" t="str">
        <f t="shared" si="26"/>
        <v>M1</v>
      </c>
      <c r="E848" s="2" t="str">
        <f t="shared" si="27"/>
        <v>I08b_M1_11</v>
      </c>
      <c r="F848" s="21" t="s">
        <v>425</v>
      </c>
      <c r="G848" s="13">
        <v>2011</v>
      </c>
      <c r="H848" s="2" t="s">
        <v>768</v>
      </c>
      <c r="I848" s="32">
        <v>2.46</v>
      </c>
      <c r="J848" s="32">
        <v>0.16</v>
      </c>
      <c r="K848" s="32">
        <v>0.97</v>
      </c>
      <c r="L848" s="32">
        <v>0.76</v>
      </c>
      <c r="M848" s="32">
        <v>0.25</v>
      </c>
      <c r="N848" s="32">
        <v>0.65400000000000003</v>
      </c>
      <c r="O848" s="32">
        <v>0.184</v>
      </c>
      <c r="P848" s="33">
        <v>15.247999999999999</v>
      </c>
      <c r="Q848" s="33">
        <v>64.150000000000006</v>
      </c>
      <c r="R848" s="32">
        <v>6.34</v>
      </c>
      <c r="S848" s="34">
        <v>548.99</v>
      </c>
      <c r="T848" s="32">
        <v>19.2</v>
      </c>
      <c r="U848" s="4">
        <v>15.908683</v>
      </c>
      <c r="V848" s="8">
        <v>91.651067926035935</v>
      </c>
      <c r="W848" s="8">
        <v>94.275511687892561</v>
      </c>
      <c r="X848" s="8">
        <v>114.11764705882352</v>
      </c>
      <c r="Y848" s="8">
        <v>131.57894736842107</v>
      </c>
      <c r="Z848" s="8">
        <v>109.00000000000001</v>
      </c>
      <c r="AA848" s="8">
        <v>101.65333333333334</v>
      </c>
      <c r="AB848" s="9">
        <v>83.325416564705733</v>
      </c>
      <c r="AC848" s="9">
        <v>24.714044734339897</v>
      </c>
      <c r="AD848" s="3">
        <v>29.772649409988723</v>
      </c>
      <c r="AE848" s="3">
        <v>45.513305855671391</v>
      </c>
    </row>
    <row r="849" spans="1:31" ht="13" x14ac:dyDescent="0.3">
      <c r="A849" s="13">
        <v>2017</v>
      </c>
      <c r="B849" s="13" t="s">
        <v>630</v>
      </c>
      <c r="C849" s="13" t="s">
        <v>262</v>
      </c>
      <c r="D849" s="2" t="str">
        <f t="shared" si="26"/>
        <v>M2</v>
      </c>
      <c r="E849" s="2" t="str">
        <f t="shared" si="27"/>
        <v>I09a_M2_11</v>
      </c>
      <c r="F849" s="21" t="s">
        <v>510</v>
      </c>
      <c r="G849" s="13">
        <v>2011</v>
      </c>
      <c r="H849" s="2" t="s">
        <v>773</v>
      </c>
      <c r="I849" s="32">
        <v>2.4700000000000002</v>
      </c>
      <c r="J849" s="32">
        <v>0.161</v>
      </c>
      <c r="K849" s="32">
        <v>0.9</v>
      </c>
      <c r="L849" s="32">
        <v>0.85</v>
      </c>
      <c r="M849" s="32">
        <v>0.25</v>
      </c>
      <c r="N849" s="32">
        <v>0.499</v>
      </c>
      <c r="O849" s="32">
        <v>0.19500000000000001</v>
      </c>
      <c r="P849" s="33">
        <v>12.273999999999999</v>
      </c>
      <c r="Q849" s="33">
        <v>59.15</v>
      </c>
      <c r="R849" s="32">
        <v>6.01</v>
      </c>
      <c r="S849" s="34">
        <v>533.73</v>
      </c>
      <c r="T849" s="32">
        <v>18.329999999999998</v>
      </c>
      <c r="U849" s="4">
        <v>19.267046000000001</v>
      </c>
      <c r="V849" s="8">
        <v>92.023633242808444</v>
      </c>
      <c r="W849" s="8">
        <v>94.864733635941874</v>
      </c>
      <c r="X849" s="8">
        <v>105.88235294117648</v>
      </c>
      <c r="Y849" s="8">
        <v>131.57894736842107</v>
      </c>
      <c r="Z849" s="8">
        <v>83.166666666666671</v>
      </c>
      <c r="AA849" s="8">
        <v>81.826666666666654</v>
      </c>
      <c r="AB849" s="9">
        <v>86.026153198854317</v>
      </c>
      <c r="AC849" s="9">
        <v>23.938162941302711</v>
      </c>
      <c r="AD849" s="3">
        <v>26.756866321910326</v>
      </c>
      <c r="AE849" s="3">
        <v>49.304970736786963</v>
      </c>
    </row>
    <row r="850" spans="1:31" ht="16" customHeight="1" x14ac:dyDescent="0.3">
      <c r="A850" s="13">
        <v>2017</v>
      </c>
      <c r="B850" s="13" t="s">
        <v>630</v>
      </c>
      <c r="C850" s="13" t="s">
        <v>264</v>
      </c>
      <c r="D850" s="2" t="str">
        <f t="shared" si="26"/>
        <v>Am</v>
      </c>
      <c r="E850" s="2" t="str">
        <f t="shared" si="27"/>
        <v>H10a_Am_11</v>
      </c>
      <c r="F850" s="21" t="s">
        <v>449</v>
      </c>
      <c r="G850" s="13">
        <v>2011</v>
      </c>
      <c r="H850" s="2" t="s">
        <v>764</v>
      </c>
      <c r="I850" s="32">
        <v>2.15</v>
      </c>
      <c r="J850" s="32">
        <v>0.14499999999999999</v>
      </c>
      <c r="K850" s="32">
        <v>0.85</v>
      </c>
      <c r="L850" s="32">
        <v>0.61</v>
      </c>
      <c r="M850" s="32">
        <v>0.24</v>
      </c>
      <c r="N850" s="32">
        <v>0.73399999999999999</v>
      </c>
      <c r="O850" s="32">
        <v>0.183</v>
      </c>
      <c r="P850" s="33">
        <v>12.919</v>
      </c>
      <c r="Q850" s="33">
        <v>64.349999999999994</v>
      </c>
      <c r="R850" s="32">
        <v>6.62</v>
      </c>
      <c r="S850" s="34">
        <v>250.04</v>
      </c>
      <c r="T850" s="32">
        <v>14.83</v>
      </c>
      <c r="U850" s="4">
        <v>14.384925000000001</v>
      </c>
      <c r="V850" s="8">
        <v>80.101543106088315</v>
      </c>
      <c r="W850" s="8">
        <v>85.43718246715261</v>
      </c>
      <c r="X850" s="8">
        <v>100</v>
      </c>
      <c r="Y850" s="8">
        <v>126.31578947368421</v>
      </c>
      <c r="Z850" s="8">
        <v>122.33333333333334</v>
      </c>
      <c r="AA850" s="8">
        <v>86.126666666666679</v>
      </c>
      <c r="AB850" s="9">
        <v>71.947609687151015</v>
      </c>
      <c r="AC850" s="9">
        <v>27.47743473597561</v>
      </c>
      <c r="AD850" s="3">
        <v>30.215222617277526</v>
      </c>
      <c r="AE850" s="3">
        <v>42.307342646746868</v>
      </c>
    </row>
    <row r="851" spans="1:31" ht="16" customHeight="1" x14ac:dyDescent="0.3">
      <c r="A851" s="13">
        <v>2017</v>
      </c>
      <c r="B851" s="13" t="s">
        <v>630</v>
      </c>
      <c r="C851" s="13" t="s">
        <v>265</v>
      </c>
      <c r="D851" s="2" t="str">
        <f t="shared" si="26"/>
        <v>Br</v>
      </c>
      <c r="E851" s="2" t="str">
        <f t="shared" si="27"/>
        <v>H10a_Br_11</v>
      </c>
      <c r="F851" s="21" t="s">
        <v>449</v>
      </c>
      <c r="G851" s="13">
        <v>2011</v>
      </c>
      <c r="H851" s="2" t="s">
        <v>764</v>
      </c>
      <c r="I851" s="32">
        <v>2</v>
      </c>
      <c r="J851" s="32">
        <v>0.13200000000000001</v>
      </c>
      <c r="K851" s="32">
        <v>0.78</v>
      </c>
      <c r="L851" s="32">
        <v>0.67</v>
      </c>
      <c r="M851" s="32">
        <v>0.27</v>
      </c>
      <c r="N851" s="32">
        <v>0.76800000000000002</v>
      </c>
      <c r="O851" s="32">
        <v>0.17699999999999999</v>
      </c>
      <c r="P851" s="33">
        <v>15.414</v>
      </c>
      <c r="Q851" s="33">
        <v>62.16</v>
      </c>
      <c r="R851" s="32">
        <v>6.33</v>
      </c>
      <c r="S851" s="34">
        <v>310.37</v>
      </c>
      <c r="T851" s="32">
        <v>12.86</v>
      </c>
      <c r="U851" s="4">
        <v>14.384925000000001</v>
      </c>
      <c r="V851" s="8">
        <v>74.513063354500758</v>
      </c>
      <c r="W851" s="8">
        <v>77.777297142511358</v>
      </c>
      <c r="X851" s="8">
        <v>91.764705882352942</v>
      </c>
      <c r="Y851" s="8">
        <v>142.10526315789474</v>
      </c>
      <c r="Z851" s="8">
        <v>128</v>
      </c>
      <c r="AA851" s="8">
        <v>102.76</v>
      </c>
      <c r="AB851" s="9">
        <v>75.622510020260819</v>
      </c>
      <c r="AC851" s="9">
        <v>29.40992989641294</v>
      </c>
      <c r="AD851" s="3">
        <v>26.379511999158229</v>
      </c>
      <c r="AE851" s="3">
        <v>44.210558104428841</v>
      </c>
    </row>
    <row r="852" spans="1:31" ht="13" x14ac:dyDescent="0.3">
      <c r="A852" s="13">
        <v>2017</v>
      </c>
      <c r="B852" s="13" t="s">
        <v>630</v>
      </c>
      <c r="C852" s="13" t="s">
        <v>266</v>
      </c>
      <c r="D852" s="2" t="str">
        <f t="shared" si="26"/>
        <v>Co</v>
      </c>
      <c r="E852" s="2" t="str">
        <f t="shared" si="27"/>
        <v>H10b_Co_11</v>
      </c>
      <c r="F852" s="21" t="s">
        <v>450</v>
      </c>
      <c r="G852" s="13">
        <v>2011</v>
      </c>
      <c r="H852" s="2" t="s">
        <v>741</v>
      </c>
      <c r="I852" s="32">
        <v>2.12</v>
      </c>
      <c r="J852" s="32">
        <v>0.13600000000000001</v>
      </c>
      <c r="K852" s="32">
        <v>0.85</v>
      </c>
      <c r="L852" s="32">
        <v>0.64</v>
      </c>
      <c r="M852" s="32">
        <v>0.19</v>
      </c>
      <c r="N852" s="32">
        <v>0.80900000000000005</v>
      </c>
      <c r="O852" s="32">
        <v>0.19</v>
      </c>
      <c r="P852" s="33">
        <v>14.295</v>
      </c>
      <c r="Q852" s="33">
        <v>59.18</v>
      </c>
      <c r="R852" s="32">
        <v>6.15</v>
      </c>
      <c r="S852" s="34">
        <v>311.64</v>
      </c>
      <c r="T852" s="32">
        <v>11.44</v>
      </c>
      <c r="U852" s="4">
        <v>17.406393000000001</v>
      </c>
      <c r="V852" s="8">
        <v>78.983847155770803</v>
      </c>
      <c r="W852" s="8">
        <v>80.134184934708671</v>
      </c>
      <c r="X852" s="8">
        <v>100</v>
      </c>
      <c r="Y852" s="8">
        <v>100</v>
      </c>
      <c r="Z852" s="8">
        <v>134.83333333333334</v>
      </c>
      <c r="AA852" s="8">
        <v>95.3</v>
      </c>
      <c r="AB852" s="9">
        <v>69.325999530199695</v>
      </c>
      <c r="AC852" s="9">
        <v>22.575572594648765</v>
      </c>
      <c r="AD852" s="3">
        <v>31.357831956411449</v>
      </c>
      <c r="AE852" s="3">
        <v>46.066595448939779</v>
      </c>
    </row>
    <row r="853" spans="1:31" ht="13" x14ac:dyDescent="0.3">
      <c r="A853" s="13">
        <v>2017</v>
      </c>
      <c r="B853" s="13" t="s">
        <v>630</v>
      </c>
      <c r="C853" s="13" t="s">
        <v>267</v>
      </c>
      <c r="D853" s="2" t="str">
        <f t="shared" si="26"/>
        <v>M1</v>
      </c>
      <c r="E853" s="2" t="str">
        <f t="shared" si="27"/>
        <v>H10c_M1_11</v>
      </c>
      <c r="F853" s="21" t="s">
        <v>395</v>
      </c>
      <c r="G853" s="13">
        <v>2011</v>
      </c>
      <c r="H853" s="2" t="s">
        <v>774</v>
      </c>
      <c r="I853" s="32">
        <v>2.58</v>
      </c>
      <c r="J853" s="32">
        <v>0.16200000000000001</v>
      </c>
      <c r="K853" s="32">
        <v>0.93</v>
      </c>
      <c r="L853" s="32">
        <v>0.74</v>
      </c>
      <c r="M853" s="32">
        <v>0.27</v>
      </c>
      <c r="N853" s="32">
        <v>0.58799999999999997</v>
      </c>
      <c r="O853" s="32">
        <v>0.19800000000000001</v>
      </c>
      <c r="P853" s="33">
        <v>14.628</v>
      </c>
      <c r="Q853" s="33">
        <v>66.64</v>
      </c>
      <c r="R853" s="32">
        <v>6.64</v>
      </c>
      <c r="S853" s="34">
        <v>352.89</v>
      </c>
      <c r="T853" s="32">
        <v>18.82</v>
      </c>
      <c r="U853" s="4">
        <v>15.260685</v>
      </c>
      <c r="V853" s="8">
        <v>96.12185172730598</v>
      </c>
      <c r="W853" s="8">
        <v>95.453955583991217</v>
      </c>
      <c r="X853" s="8">
        <v>109.41176470588236</v>
      </c>
      <c r="Y853" s="8">
        <v>142.10526315789474</v>
      </c>
      <c r="Z853" s="8">
        <v>98</v>
      </c>
      <c r="AA853" s="8">
        <v>97.52</v>
      </c>
      <c r="AB853" s="9">
        <v>82.951841127866587</v>
      </c>
      <c r="AC853" s="9">
        <v>26.811372575303988</v>
      </c>
      <c r="AD853" s="3">
        <v>28.673463924381654</v>
      </c>
      <c r="AE853" s="3">
        <v>44.515163500314365</v>
      </c>
    </row>
    <row r="854" spans="1:31" ht="13" x14ac:dyDescent="0.3">
      <c r="A854" s="13">
        <v>2017</v>
      </c>
      <c r="B854" s="13" t="s">
        <v>630</v>
      </c>
      <c r="C854" s="13" t="s">
        <v>268</v>
      </c>
      <c r="D854" s="2" t="str">
        <f t="shared" si="26"/>
        <v>M1</v>
      </c>
      <c r="E854" s="2" t="str">
        <f t="shared" si="27"/>
        <v>I10a_M1_11</v>
      </c>
      <c r="F854" s="21" t="s">
        <v>451</v>
      </c>
      <c r="G854" s="13">
        <v>2011</v>
      </c>
      <c r="H854" s="2" t="s">
        <v>771</v>
      </c>
      <c r="I854" s="32">
        <v>2.5099999999999998</v>
      </c>
      <c r="J854" s="32">
        <v>0.16</v>
      </c>
      <c r="K854" s="32">
        <v>1.03</v>
      </c>
      <c r="L854" s="32">
        <v>0.7</v>
      </c>
      <c r="M854" s="32">
        <v>0.2</v>
      </c>
      <c r="N854" s="32">
        <v>0.48899999999999999</v>
      </c>
      <c r="O854" s="32">
        <v>0.191</v>
      </c>
      <c r="P854" s="33">
        <v>16.611999999999998</v>
      </c>
      <c r="Q854" s="33">
        <v>61.26</v>
      </c>
      <c r="R854" s="32">
        <v>5.94</v>
      </c>
      <c r="S854" s="34">
        <v>412.15</v>
      </c>
      <c r="T854" s="32">
        <v>16.27</v>
      </c>
      <c r="U854" s="4">
        <v>17.446939</v>
      </c>
      <c r="V854" s="8">
        <v>93.513894509898449</v>
      </c>
      <c r="W854" s="8">
        <v>94.275511687892561</v>
      </c>
      <c r="X854" s="8">
        <v>121.1764705882353</v>
      </c>
      <c r="Y854" s="8">
        <v>105.26315789473684</v>
      </c>
      <c r="Z854" s="8">
        <v>81.5</v>
      </c>
      <c r="AA854" s="8">
        <v>110.74666666666666</v>
      </c>
      <c r="AB854" s="9">
        <v>77.747315297902489</v>
      </c>
      <c r="AC854" s="9">
        <v>21.189753648439627</v>
      </c>
      <c r="AD854" s="3">
        <v>33.882470277598308</v>
      </c>
      <c r="AE854" s="3">
        <v>44.927776073962065</v>
      </c>
    </row>
    <row r="855" spans="1:31" ht="13" x14ac:dyDescent="0.3">
      <c r="A855" s="13">
        <v>2017</v>
      </c>
      <c r="B855" s="13" t="s">
        <v>630</v>
      </c>
      <c r="C855" s="13" t="s">
        <v>269</v>
      </c>
      <c r="D855" s="2" t="str">
        <f t="shared" si="26"/>
        <v>M1</v>
      </c>
      <c r="E855" s="2" t="str">
        <f t="shared" si="27"/>
        <v>I10b_M1_11</v>
      </c>
      <c r="F855" s="21" t="s">
        <v>452</v>
      </c>
      <c r="G855" s="13">
        <v>2011</v>
      </c>
      <c r="H855" s="2" t="s">
        <v>770</v>
      </c>
      <c r="I855" s="32">
        <v>2.56</v>
      </c>
      <c r="J855" s="32">
        <v>0.17</v>
      </c>
      <c r="K855" s="32">
        <v>1.04</v>
      </c>
      <c r="L855" s="32">
        <v>0.69</v>
      </c>
      <c r="M855" s="32">
        <v>0.16</v>
      </c>
      <c r="N855" s="32">
        <v>0.51900000000000002</v>
      </c>
      <c r="O855" s="32">
        <v>0.21</v>
      </c>
      <c r="P855" s="33">
        <v>14.025</v>
      </c>
      <c r="Q855" s="33">
        <v>58.32</v>
      </c>
      <c r="R855" s="32">
        <v>6.91</v>
      </c>
      <c r="S855" s="34">
        <v>578.87</v>
      </c>
      <c r="T855" s="32">
        <v>16.739999999999998</v>
      </c>
      <c r="U855" s="4">
        <v>19.071469</v>
      </c>
      <c r="V855" s="8">
        <v>95.376721093760978</v>
      </c>
      <c r="W855" s="8">
        <v>100.16773116838584</v>
      </c>
      <c r="X855" s="8">
        <v>122.35294117647059</v>
      </c>
      <c r="Y855" s="8">
        <v>84.210526315789465</v>
      </c>
      <c r="Z855" s="8">
        <v>86.500000000000014</v>
      </c>
      <c r="AA855" s="8">
        <v>93.5</v>
      </c>
      <c r="AB855" s="9">
        <v>74.209174861617598</v>
      </c>
      <c r="AC855" s="9">
        <v>17.760029926889334</v>
      </c>
      <c r="AD855" s="3">
        <v>35.842556560890984</v>
      </c>
      <c r="AE855" s="3">
        <v>46.397413512219686</v>
      </c>
    </row>
    <row r="856" spans="1:31" ht="13" x14ac:dyDescent="0.3">
      <c r="A856" s="13">
        <v>2017</v>
      </c>
      <c r="B856" s="13" t="s">
        <v>630</v>
      </c>
      <c r="C856" s="13" t="s">
        <v>270</v>
      </c>
      <c r="D856" s="2" t="str">
        <f t="shared" si="26"/>
        <v>M1</v>
      </c>
      <c r="E856" s="2" t="str">
        <f t="shared" si="27"/>
        <v>I10c_M1_11</v>
      </c>
      <c r="F856" s="21" t="s">
        <v>453</v>
      </c>
      <c r="G856" s="13">
        <v>2011</v>
      </c>
      <c r="H856" s="2" t="s">
        <v>772</v>
      </c>
      <c r="I856" s="32">
        <v>2.42</v>
      </c>
      <c r="J856" s="32">
        <v>0.157</v>
      </c>
      <c r="K856" s="32">
        <v>0.94</v>
      </c>
      <c r="L856" s="32">
        <v>0.7</v>
      </c>
      <c r="M856" s="32">
        <v>0.21</v>
      </c>
      <c r="N856" s="32">
        <v>0.55300000000000005</v>
      </c>
      <c r="O856" s="32">
        <v>0.19600000000000001</v>
      </c>
      <c r="P856" s="33">
        <v>11.843</v>
      </c>
      <c r="Q856" s="33">
        <v>53.76</v>
      </c>
      <c r="R856" s="32">
        <v>5.9</v>
      </c>
      <c r="S856" s="34">
        <v>541.92999999999995</v>
      </c>
      <c r="T856" s="32">
        <v>16.78</v>
      </c>
      <c r="U856" s="4">
        <v>15.913809000000001</v>
      </c>
      <c r="V856" s="8">
        <v>90.160806658945916</v>
      </c>
      <c r="W856" s="8">
        <v>92.507845843744562</v>
      </c>
      <c r="X856" s="8">
        <v>110.58823529411765</v>
      </c>
      <c r="Y856" s="8">
        <v>110.52631578947367</v>
      </c>
      <c r="Z856" s="8">
        <v>92.166666666666671</v>
      </c>
      <c r="AA856" s="8">
        <v>78.953333333333333</v>
      </c>
      <c r="AB856" s="9">
        <v>76.269248245567638</v>
      </c>
      <c r="AC856" s="9">
        <v>22.680422590767424</v>
      </c>
      <c r="AD856" s="3">
        <v>31.521119283497935</v>
      </c>
      <c r="AE856" s="3">
        <v>45.798458125734626</v>
      </c>
    </row>
    <row r="857" spans="1:31" ht="13" x14ac:dyDescent="0.3">
      <c r="A857" s="13">
        <v>2017</v>
      </c>
      <c r="B857" s="13" t="s">
        <v>630</v>
      </c>
      <c r="C857" s="13" t="s">
        <v>272</v>
      </c>
      <c r="D857" s="2" t="str">
        <f t="shared" si="26"/>
        <v>M1</v>
      </c>
      <c r="E857" s="2" t="str">
        <f t="shared" si="27"/>
        <v>D10a_M1_11</v>
      </c>
      <c r="F857" s="21" t="s">
        <v>454</v>
      </c>
      <c r="G857" s="13">
        <v>2011</v>
      </c>
      <c r="H857" s="2" t="s">
        <v>756</v>
      </c>
      <c r="I857" s="32">
        <v>2.69</v>
      </c>
      <c r="J857" s="32">
        <v>0.16600000000000001</v>
      </c>
      <c r="K857" s="32">
        <v>0.67</v>
      </c>
      <c r="L857" s="32">
        <v>0.89</v>
      </c>
      <c r="M857" s="32">
        <v>0.2</v>
      </c>
      <c r="N857" s="32">
        <v>0.52100000000000002</v>
      </c>
      <c r="O857" s="32">
        <v>0.20799999999999999</v>
      </c>
      <c r="P857" s="33">
        <v>18.21</v>
      </c>
      <c r="Q857" s="33">
        <v>64.52</v>
      </c>
      <c r="R857" s="32">
        <v>6.23</v>
      </c>
      <c r="S857" s="34">
        <v>504.03</v>
      </c>
      <c r="T857" s="32">
        <v>18.260000000000002</v>
      </c>
      <c r="U857" s="4">
        <v>20.147465</v>
      </c>
      <c r="V857" s="8">
        <v>100.22007021180353</v>
      </c>
      <c r="W857" s="8">
        <v>97.810843376188529</v>
      </c>
      <c r="X857" s="8">
        <v>78.82352941176471</v>
      </c>
      <c r="Y857" s="8">
        <v>105.26315789473684</v>
      </c>
      <c r="Z857" s="8">
        <v>86.833333333333343</v>
      </c>
      <c r="AA857" s="8">
        <v>121.39999999999999</v>
      </c>
      <c r="AB857" s="9">
        <v>78.021192096734495</v>
      </c>
      <c r="AC857" s="9">
        <v>21.115371525566161</v>
      </c>
      <c r="AD857" s="3">
        <v>21.962686561975712</v>
      </c>
      <c r="AE857" s="3">
        <v>56.921941912458117</v>
      </c>
    </row>
    <row r="858" spans="1:31" ht="13" x14ac:dyDescent="0.3">
      <c r="A858" s="13">
        <v>2017</v>
      </c>
      <c r="B858" s="13" t="s">
        <v>630</v>
      </c>
      <c r="C858" s="13" t="s">
        <v>273</v>
      </c>
      <c r="D858" s="2" t="str">
        <f t="shared" si="26"/>
        <v>M2</v>
      </c>
      <c r="E858" s="2" t="str">
        <f t="shared" si="27"/>
        <v>D10a_M2_11</v>
      </c>
      <c r="F858" s="21" t="s">
        <v>454</v>
      </c>
      <c r="G858" s="13">
        <v>2011</v>
      </c>
      <c r="H858" s="2" t="s">
        <v>756</v>
      </c>
      <c r="I858" s="32">
        <v>2.66</v>
      </c>
      <c r="J858" s="32">
        <v>0.16600000000000001</v>
      </c>
      <c r="K858" s="32">
        <v>0.71</v>
      </c>
      <c r="L858" s="32">
        <v>0.91</v>
      </c>
      <c r="M858" s="32">
        <v>0.18</v>
      </c>
      <c r="N858" s="32">
        <v>0.54800000000000004</v>
      </c>
      <c r="O858" s="32">
        <v>0.20200000000000001</v>
      </c>
      <c r="P858" s="33">
        <v>18.047000000000001</v>
      </c>
      <c r="Q858" s="33">
        <v>72.14</v>
      </c>
      <c r="R858" s="32">
        <v>5.93</v>
      </c>
      <c r="S858" s="34">
        <v>375.64</v>
      </c>
      <c r="T858" s="32">
        <v>17.649999999999999</v>
      </c>
      <c r="U858" s="4">
        <v>20.147465</v>
      </c>
      <c r="V858" s="8">
        <v>99.10237426148602</v>
      </c>
      <c r="W858" s="8">
        <v>97.810843376188529</v>
      </c>
      <c r="X858" s="8">
        <v>83.529411764705884</v>
      </c>
      <c r="Y858" s="8">
        <v>94.73684210526315</v>
      </c>
      <c r="Z858" s="8">
        <v>91.333333333333343</v>
      </c>
      <c r="AA858" s="8">
        <v>120.31333333333333</v>
      </c>
      <c r="AB858" s="9">
        <v>78.394767533573642</v>
      </c>
      <c r="AC858" s="9">
        <v>18.913275194752202</v>
      </c>
      <c r="AD858" s="3">
        <v>23.162984400916045</v>
      </c>
      <c r="AE858" s="3">
        <v>57.92374040433176</v>
      </c>
    </row>
    <row r="859" spans="1:31" ht="13" x14ac:dyDescent="0.3">
      <c r="A859" s="13">
        <v>2017</v>
      </c>
      <c r="B859" s="13" t="s">
        <v>630</v>
      </c>
      <c r="C859" s="13" t="s">
        <v>274</v>
      </c>
      <c r="D859" s="2" t="str">
        <f t="shared" si="26"/>
        <v>M1</v>
      </c>
      <c r="E859" s="2" t="str">
        <f t="shared" si="27"/>
        <v>D10b_M1_11</v>
      </c>
      <c r="F859" s="21" t="s">
        <v>455</v>
      </c>
      <c r="G859" s="13">
        <v>2011</v>
      </c>
      <c r="H859" s="2" t="s">
        <v>757</v>
      </c>
      <c r="I859" s="32">
        <v>2.79</v>
      </c>
      <c r="J859" s="32">
        <v>0.17299999999999999</v>
      </c>
      <c r="K859" s="32">
        <v>0.68</v>
      </c>
      <c r="L859" s="32">
        <v>0.96</v>
      </c>
      <c r="M859" s="32">
        <v>0.16</v>
      </c>
      <c r="N859" s="32">
        <v>0.497</v>
      </c>
      <c r="O859" s="32">
        <v>0.219</v>
      </c>
      <c r="P859" s="33">
        <v>17.481999999999999</v>
      </c>
      <c r="Q859" s="33">
        <v>74.38</v>
      </c>
      <c r="R859" s="32">
        <v>5.87</v>
      </c>
      <c r="S859" s="34">
        <v>292.14999999999998</v>
      </c>
      <c r="T859" s="32">
        <v>18.2</v>
      </c>
      <c r="U859" s="4">
        <v>18.096643</v>
      </c>
      <c r="V859" s="8">
        <v>103.94572337952856</v>
      </c>
      <c r="W859" s="8">
        <v>101.9353970125338</v>
      </c>
      <c r="X859" s="8">
        <v>80</v>
      </c>
      <c r="Y859" s="8">
        <v>84.210526315789465</v>
      </c>
      <c r="Z859" s="8">
        <v>82.833333333333343</v>
      </c>
      <c r="AA859" s="8">
        <v>116.54666666666667</v>
      </c>
      <c r="AB859" s="9">
        <v>78.475067628513472</v>
      </c>
      <c r="AC859" s="9">
        <v>16.794597395328907</v>
      </c>
      <c r="AD859" s="3">
        <v>22.161566562966623</v>
      </c>
      <c r="AE859" s="3">
        <v>61.043836041704481</v>
      </c>
    </row>
    <row r="860" spans="1:31" ht="13" x14ac:dyDescent="0.3">
      <c r="A860" s="13">
        <v>2017</v>
      </c>
      <c r="B860" s="13" t="s">
        <v>630</v>
      </c>
      <c r="C860" s="13" t="s">
        <v>275</v>
      </c>
      <c r="D860" s="2" t="str">
        <f t="shared" si="26"/>
        <v>M2</v>
      </c>
      <c r="E860" s="2" t="str">
        <f t="shared" si="27"/>
        <v>D10b_M2_11</v>
      </c>
      <c r="F860" s="21" t="s">
        <v>455</v>
      </c>
      <c r="G860" s="13">
        <v>2011</v>
      </c>
      <c r="H860" s="2" t="s">
        <v>757</v>
      </c>
      <c r="I860" s="32">
        <v>2.79</v>
      </c>
      <c r="J860" s="32">
        <v>0.16800000000000001</v>
      </c>
      <c r="K860" s="32">
        <v>0.67</v>
      </c>
      <c r="L860" s="32">
        <v>0.91</v>
      </c>
      <c r="M860" s="32">
        <v>0.21</v>
      </c>
      <c r="N860" s="32">
        <v>0.55100000000000005</v>
      </c>
      <c r="O860" s="32">
        <v>0.218</v>
      </c>
      <c r="P860" s="33">
        <v>18.995999999999999</v>
      </c>
      <c r="Q860" s="33">
        <v>72.92</v>
      </c>
      <c r="R860" s="32">
        <v>6.62</v>
      </c>
      <c r="S860" s="34">
        <v>569.62</v>
      </c>
      <c r="T860" s="32">
        <v>19.579999999999998</v>
      </c>
      <c r="U860" s="4">
        <v>18.096643</v>
      </c>
      <c r="V860" s="8">
        <v>103.94572337952856</v>
      </c>
      <c r="W860" s="8">
        <v>98.989287272287186</v>
      </c>
      <c r="X860" s="8">
        <v>78.82352941176471</v>
      </c>
      <c r="Y860" s="8">
        <v>110.52631578947367</v>
      </c>
      <c r="Z860" s="8">
        <v>91.833333333333343</v>
      </c>
      <c r="AA860" s="8">
        <v>126.64</v>
      </c>
      <c r="AB860" s="9">
        <v>79.842919317745526</v>
      </c>
      <c r="AC860" s="9">
        <v>21.665274712784196</v>
      </c>
      <c r="AD860" s="3">
        <v>21.461577330269652</v>
      </c>
      <c r="AE860" s="3">
        <v>56.873147956946148</v>
      </c>
    </row>
    <row r="861" spans="1:31" ht="13" x14ac:dyDescent="0.3">
      <c r="A861" s="13">
        <v>2017</v>
      </c>
      <c r="B861" s="13" t="s">
        <v>630</v>
      </c>
      <c r="C861" s="13" t="s">
        <v>276</v>
      </c>
      <c r="D861" s="2" t="str">
        <f t="shared" si="26"/>
        <v>M1</v>
      </c>
      <c r="E861" s="2" t="str">
        <f t="shared" si="27"/>
        <v>D10c_M1_11</v>
      </c>
      <c r="F861" s="21" t="s">
        <v>456</v>
      </c>
      <c r="G861" s="13">
        <v>2011</v>
      </c>
      <c r="H861" s="2" t="s">
        <v>758</v>
      </c>
      <c r="I861" s="32">
        <v>2.75</v>
      </c>
      <c r="J861" s="32">
        <v>0.158</v>
      </c>
      <c r="K861" s="32">
        <v>0.59</v>
      </c>
      <c r="L861" s="32">
        <v>0.92</v>
      </c>
      <c r="M861" s="32">
        <v>0.16</v>
      </c>
      <c r="N861" s="32">
        <v>0.48799999999999999</v>
      </c>
      <c r="O861" s="32">
        <v>0.23300000000000001</v>
      </c>
      <c r="P861" s="33">
        <v>18.722999999999999</v>
      </c>
      <c r="Q861" s="33">
        <v>77.569999999999993</v>
      </c>
      <c r="R861" s="32">
        <v>5.31</v>
      </c>
      <c r="S861" s="34">
        <v>648.91999999999996</v>
      </c>
      <c r="T861" s="32">
        <v>14.81</v>
      </c>
      <c r="U861" s="4">
        <v>17.49915</v>
      </c>
      <c r="V861" s="8">
        <v>102.45546211243854</v>
      </c>
      <c r="W861" s="8">
        <v>93.097067791793904</v>
      </c>
      <c r="X861" s="8">
        <v>69.411764705882348</v>
      </c>
      <c r="Y861" s="8">
        <v>84.210526315789465</v>
      </c>
      <c r="Z861" s="8">
        <v>81.333333333333329</v>
      </c>
      <c r="AA861" s="8">
        <v>124.82</v>
      </c>
      <c r="AB861" s="9">
        <v>74.177269363151623</v>
      </c>
      <c r="AC861" s="9">
        <v>17.76766895987684</v>
      </c>
      <c r="AD861" s="3">
        <v>20.342504106779703</v>
      </c>
      <c r="AE861" s="3">
        <v>61.88982693334345</v>
      </c>
    </row>
    <row r="862" spans="1:31" ht="13" x14ac:dyDescent="0.3">
      <c r="A862" s="13">
        <v>2017</v>
      </c>
      <c r="B862" s="13" t="s">
        <v>630</v>
      </c>
      <c r="C862" s="13" t="s">
        <v>277</v>
      </c>
      <c r="D862" s="2" t="str">
        <f t="shared" si="26"/>
        <v>M2</v>
      </c>
      <c r="E862" s="2" t="str">
        <f t="shared" si="27"/>
        <v>D10c_M2_11</v>
      </c>
      <c r="F862" s="21" t="s">
        <v>456</v>
      </c>
      <c r="G862" s="13">
        <v>2011</v>
      </c>
      <c r="H862" s="2" t="s">
        <v>758</v>
      </c>
      <c r="I862" s="32">
        <v>2.79</v>
      </c>
      <c r="J862" s="32">
        <v>0.16600000000000001</v>
      </c>
      <c r="K862" s="32">
        <v>0.66</v>
      </c>
      <c r="L862" s="32">
        <v>0.91</v>
      </c>
      <c r="M862" s="32">
        <v>0.18</v>
      </c>
      <c r="N862" s="32">
        <v>0.5</v>
      </c>
      <c r="O862" s="32">
        <v>0.216</v>
      </c>
      <c r="P862" s="33">
        <v>12.414999999999999</v>
      </c>
      <c r="Q862" s="33">
        <v>81.53</v>
      </c>
      <c r="R862" s="32">
        <v>5.23</v>
      </c>
      <c r="S862" s="34">
        <v>369.48</v>
      </c>
      <c r="T862" s="32">
        <v>16.559999999999999</v>
      </c>
      <c r="U862" s="4">
        <v>17.49915</v>
      </c>
      <c r="V862" s="8">
        <v>103.94572337952856</v>
      </c>
      <c r="W862" s="8">
        <v>97.810843376188529</v>
      </c>
      <c r="X862" s="8">
        <v>77.64705882352942</v>
      </c>
      <c r="Y862" s="8">
        <v>94.73684210526315</v>
      </c>
      <c r="Z862" s="8">
        <v>83.333333333333343</v>
      </c>
      <c r="AA862" s="8">
        <v>82.766666666666666</v>
      </c>
      <c r="AB862" s="9">
        <v>77.115995155057036</v>
      </c>
      <c r="AC862" s="9">
        <v>19.226903695009536</v>
      </c>
      <c r="AD862" s="3">
        <v>21.888838187822458</v>
      </c>
      <c r="AE862" s="3">
        <v>58.884258117167995</v>
      </c>
    </row>
    <row r="863" spans="1:31" ht="13" x14ac:dyDescent="0.3">
      <c r="A863" s="13">
        <v>2017</v>
      </c>
      <c r="B863" s="13" t="s">
        <v>630</v>
      </c>
      <c r="C863" s="13" t="s">
        <v>278</v>
      </c>
      <c r="D863" s="2" t="str">
        <f t="shared" si="26"/>
        <v>M1</v>
      </c>
      <c r="E863" s="2" t="str">
        <f t="shared" si="27"/>
        <v>D11a_M1_11</v>
      </c>
      <c r="F863" s="21" t="s">
        <v>69</v>
      </c>
      <c r="G863" s="13">
        <v>2011</v>
      </c>
      <c r="H863" s="2" t="s">
        <v>750</v>
      </c>
      <c r="I863" s="32">
        <v>2.42</v>
      </c>
      <c r="J863" s="32">
        <v>0.16300000000000001</v>
      </c>
      <c r="K863" s="32">
        <v>0.86</v>
      </c>
      <c r="L863" s="32">
        <v>0.8</v>
      </c>
      <c r="M863" s="32">
        <v>0.2</v>
      </c>
      <c r="N863" s="32">
        <v>0.51900000000000002</v>
      </c>
      <c r="O863" s="32">
        <v>0.19800000000000001</v>
      </c>
      <c r="P863" s="33">
        <v>14.696999999999999</v>
      </c>
      <c r="Q863" s="33">
        <v>54.41</v>
      </c>
      <c r="R863" s="32">
        <v>6.32</v>
      </c>
      <c r="S863" s="34">
        <v>260.8</v>
      </c>
      <c r="T863" s="32">
        <v>13.33</v>
      </c>
      <c r="U863" s="4">
        <v>20.218648999999999</v>
      </c>
      <c r="V863" s="8">
        <v>90.160806658945916</v>
      </c>
      <c r="W863" s="8">
        <v>96.043177532040531</v>
      </c>
      <c r="X863" s="8">
        <v>101.17647058823529</v>
      </c>
      <c r="Y863" s="8">
        <v>105.26315789473684</v>
      </c>
      <c r="Z863" s="8">
        <v>86.500000000000014</v>
      </c>
      <c r="AA863" s="8">
        <v>97.97999999999999</v>
      </c>
      <c r="AB863" s="9">
        <v>78.389509171025821</v>
      </c>
      <c r="AC863" s="9">
        <v>21.01615988430045</v>
      </c>
      <c r="AD863" s="3">
        <v>28.058454687474484</v>
      </c>
      <c r="AE863" s="3">
        <v>50.92538542822507</v>
      </c>
    </row>
    <row r="864" spans="1:31" ht="13" x14ac:dyDescent="0.3">
      <c r="A864" s="13">
        <v>2017</v>
      </c>
      <c r="B864" s="13" t="s">
        <v>630</v>
      </c>
      <c r="C864" s="13" t="s">
        <v>279</v>
      </c>
      <c r="D864" s="2" t="str">
        <f t="shared" si="26"/>
        <v>M1</v>
      </c>
      <c r="E864" s="2" t="str">
        <f t="shared" si="27"/>
        <v>D11b_M1_11</v>
      </c>
      <c r="F864" s="21" t="s">
        <v>70</v>
      </c>
      <c r="G864" s="13">
        <v>2011</v>
      </c>
      <c r="H864" s="2" t="s">
        <v>751</v>
      </c>
      <c r="I864" s="32">
        <v>2.48</v>
      </c>
      <c r="J864" s="32">
        <v>0.16200000000000001</v>
      </c>
      <c r="K864" s="32">
        <v>0.85</v>
      </c>
      <c r="L864" s="32">
        <v>0.95</v>
      </c>
      <c r="M864" s="32">
        <v>0.2</v>
      </c>
      <c r="N864" s="32">
        <v>0.67800000000000005</v>
      </c>
      <c r="O864" s="32">
        <v>0.19400000000000001</v>
      </c>
      <c r="P864" s="33">
        <v>11.845000000000001</v>
      </c>
      <c r="Q864" s="33">
        <v>62.77</v>
      </c>
      <c r="R864" s="32">
        <v>6.46</v>
      </c>
      <c r="S864" s="34">
        <v>339.35</v>
      </c>
      <c r="T864" s="32">
        <v>17.02</v>
      </c>
      <c r="U864" s="4">
        <v>22.330248999999998</v>
      </c>
      <c r="V864" s="8">
        <v>92.396198559580938</v>
      </c>
      <c r="W864" s="8">
        <v>95.453955583991217</v>
      </c>
      <c r="X864" s="8">
        <v>100</v>
      </c>
      <c r="Y864" s="8">
        <v>105.26315789473684</v>
      </c>
      <c r="Z864" s="8">
        <v>113.00000000000001</v>
      </c>
      <c r="AA864" s="8">
        <v>78.966666666666669</v>
      </c>
      <c r="AB864" s="9">
        <v>85.618784635442225</v>
      </c>
      <c r="AC864" s="9">
        <v>19.241647320793064</v>
      </c>
      <c r="AD864" s="3">
        <v>25.390608529829112</v>
      </c>
      <c r="AE864" s="3">
        <v>55.367744149377842</v>
      </c>
    </row>
    <row r="865" spans="1:31" ht="13" x14ac:dyDescent="0.3">
      <c r="A865" s="13">
        <v>2017</v>
      </c>
      <c r="B865" s="13" t="s">
        <v>630</v>
      </c>
      <c r="C865" s="13" t="s">
        <v>280</v>
      </c>
      <c r="D865" s="2" t="str">
        <f t="shared" si="26"/>
        <v>M1</v>
      </c>
      <c r="E865" s="2" t="str">
        <f t="shared" si="27"/>
        <v>D11c_M1_11</v>
      </c>
      <c r="F865" s="21" t="s">
        <v>71</v>
      </c>
      <c r="G865" s="13">
        <v>2011</v>
      </c>
      <c r="H865" s="2" t="s">
        <v>752</v>
      </c>
      <c r="I865" s="32">
        <v>2.2599999999999998</v>
      </c>
      <c r="J865" s="32">
        <v>0.153</v>
      </c>
      <c r="K865" s="32">
        <v>0.84</v>
      </c>
      <c r="L865" s="32">
        <v>0.81</v>
      </c>
      <c r="M865" s="32">
        <v>0.17</v>
      </c>
      <c r="N865" s="32">
        <v>0.629</v>
      </c>
      <c r="O865" s="32">
        <v>0.185</v>
      </c>
      <c r="P865" s="33">
        <v>10.897</v>
      </c>
      <c r="Q865" s="33">
        <v>63.63</v>
      </c>
      <c r="R865" s="32">
        <v>5.82</v>
      </c>
      <c r="S865" s="34">
        <v>643.15</v>
      </c>
      <c r="T865" s="32">
        <v>16.12</v>
      </c>
      <c r="U865" s="4">
        <v>15.548855</v>
      </c>
      <c r="V865" s="8">
        <v>84.199761590585837</v>
      </c>
      <c r="W865" s="8">
        <v>90.150958051547249</v>
      </c>
      <c r="X865" s="8">
        <v>98.82352941176471</v>
      </c>
      <c r="Y865" s="8">
        <v>89.473684210526315</v>
      </c>
      <c r="Z865" s="8">
        <v>104.83333333333333</v>
      </c>
      <c r="AA865" s="8">
        <v>72.646666666666675</v>
      </c>
      <c r="AB865" s="9">
        <v>75.905832528641966</v>
      </c>
      <c r="AC865" s="9">
        <v>18.44824623671974</v>
      </c>
      <c r="AD865" s="3">
        <v>28.302668244858314</v>
      </c>
      <c r="AE865" s="3">
        <v>53.249085518421957</v>
      </c>
    </row>
    <row r="866" spans="1:31" ht="13" x14ac:dyDescent="0.3">
      <c r="A866" s="13">
        <v>2017</v>
      </c>
      <c r="B866" s="13" t="s">
        <v>630</v>
      </c>
      <c r="C866" s="13" t="s">
        <v>281</v>
      </c>
      <c r="D866" s="2" t="str">
        <f t="shared" si="26"/>
        <v>M2</v>
      </c>
      <c r="E866" s="2" t="str">
        <f t="shared" si="27"/>
        <v>C10c_M2_11</v>
      </c>
      <c r="F866" s="21" t="s">
        <v>435</v>
      </c>
      <c r="G866" s="13">
        <v>2011</v>
      </c>
      <c r="H866" s="2" t="s">
        <v>755</v>
      </c>
      <c r="I866" s="32">
        <v>2.62</v>
      </c>
      <c r="J866" s="32">
        <v>0.16900000000000001</v>
      </c>
      <c r="K866" s="32">
        <v>0.76</v>
      </c>
      <c r="L866" s="32">
        <v>0.99</v>
      </c>
      <c r="M866" s="32">
        <v>0.19</v>
      </c>
      <c r="N866" s="32">
        <v>0.48099999999999998</v>
      </c>
      <c r="O866" s="32">
        <v>0.20399999999999999</v>
      </c>
      <c r="P866" s="33">
        <v>13.356</v>
      </c>
      <c r="Q866" s="33">
        <v>56.99</v>
      </c>
      <c r="R866" s="32">
        <v>5.61</v>
      </c>
      <c r="S866" s="34">
        <v>314.39</v>
      </c>
      <c r="T866" s="32">
        <v>17.05</v>
      </c>
      <c r="U866" s="4">
        <v>16.575320999999999</v>
      </c>
      <c r="V866" s="8">
        <v>97.612112994396</v>
      </c>
      <c r="W866" s="8">
        <v>99.578509220336514</v>
      </c>
      <c r="X866" s="8">
        <v>89.411764705882362</v>
      </c>
      <c r="Y866" s="8">
        <v>100</v>
      </c>
      <c r="Z866" s="8">
        <v>80.166666666666657</v>
      </c>
      <c r="AA866" s="8">
        <v>89.039999999999992</v>
      </c>
      <c r="AB866" s="9">
        <v>84.489279109149209</v>
      </c>
      <c r="AC866" s="9">
        <v>18.523937611880157</v>
      </c>
      <c r="AD866" s="3">
        <v>23.00568824636574</v>
      </c>
      <c r="AE866" s="3">
        <v>58.470374141754093</v>
      </c>
    </row>
    <row r="867" spans="1:31" ht="13" x14ac:dyDescent="0.3">
      <c r="A867" s="13">
        <v>2017</v>
      </c>
      <c r="B867" s="13" t="s">
        <v>630</v>
      </c>
      <c r="C867" s="13" t="s">
        <v>282</v>
      </c>
      <c r="D867" s="2" t="str">
        <f t="shared" si="26"/>
        <v>M1</v>
      </c>
      <c r="E867" s="2" t="str">
        <f t="shared" si="27"/>
        <v>E11a_M1_11</v>
      </c>
      <c r="F867" s="21" t="s">
        <v>457</v>
      </c>
      <c r="G867" s="13">
        <v>2011</v>
      </c>
      <c r="H867" s="2" t="s">
        <v>753</v>
      </c>
      <c r="I867" s="32">
        <v>2.2799999999999998</v>
      </c>
      <c r="J867" s="32">
        <v>0.15</v>
      </c>
      <c r="K867" s="32">
        <v>0.82</v>
      </c>
      <c r="L867" s="32">
        <v>0.81</v>
      </c>
      <c r="M867" s="32">
        <v>0.22</v>
      </c>
      <c r="N867" s="32">
        <v>0.67100000000000004</v>
      </c>
      <c r="O867" s="32">
        <v>0.189</v>
      </c>
      <c r="P867" s="33">
        <v>12.917</v>
      </c>
      <c r="Q867" s="33">
        <v>75.13</v>
      </c>
      <c r="R867" s="32">
        <v>6.05</v>
      </c>
      <c r="S867" s="34">
        <v>751.75</v>
      </c>
      <c r="T867" s="32">
        <v>15.99</v>
      </c>
      <c r="U867" s="4">
        <v>14.247674999999999</v>
      </c>
      <c r="V867" s="8">
        <v>84.944892224130854</v>
      </c>
      <c r="W867" s="8">
        <v>88.383292207399265</v>
      </c>
      <c r="X867" s="8">
        <v>96.470588235294116</v>
      </c>
      <c r="Y867" s="8">
        <v>115.78947368421053</v>
      </c>
      <c r="Z867" s="8">
        <v>111.83333333333334</v>
      </c>
      <c r="AA867" s="8">
        <v>86.11333333333333</v>
      </c>
      <c r="AB867" s="9">
        <v>79.512939722210604</v>
      </c>
      <c r="AC867" s="9">
        <v>22.791147077699122</v>
      </c>
      <c r="AD867" s="3">
        <v>26.375413965249848</v>
      </c>
      <c r="AE867" s="3">
        <v>50.833438957051037</v>
      </c>
    </row>
    <row r="868" spans="1:31" ht="13" x14ac:dyDescent="0.3">
      <c r="A868" s="13">
        <v>2017</v>
      </c>
      <c r="B868" s="13" t="s">
        <v>631</v>
      </c>
      <c r="C868" s="13" t="s">
        <v>6</v>
      </c>
      <c r="D868" s="2" t="str">
        <f t="shared" si="26"/>
        <v>M1</v>
      </c>
      <c r="E868" s="2" t="str">
        <f t="shared" si="27"/>
        <v>C12b_M1_12</v>
      </c>
      <c r="F868" s="21" t="s">
        <v>530</v>
      </c>
      <c r="G868" s="13">
        <v>2012</v>
      </c>
      <c r="H868" s="2" t="s">
        <v>794</v>
      </c>
      <c r="I868" s="32">
        <v>2.4900000000000002</v>
      </c>
      <c r="J868" s="32">
        <v>0.16400000000000001</v>
      </c>
      <c r="K868" s="32">
        <v>0.71</v>
      </c>
      <c r="L868" s="32">
        <v>0.96</v>
      </c>
      <c r="M868" s="32">
        <v>0.15</v>
      </c>
      <c r="N868" s="32">
        <v>0.52</v>
      </c>
      <c r="O868" s="32">
        <v>0.188</v>
      </c>
      <c r="P868" s="33">
        <v>10.324999999999999</v>
      </c>
      <c r="Q868" s="33">
        <v>56.79</v>
      </c>
      <c r="R868" s="32">
        <v>5.38</v>
      </c>
      <c r="S868" s="34">
        <v>339.75</v>
      </c>
      <c r="T868" s="32">
        <v>16.14</v>
      </c>
      <c r="U868" s="4">
        <v>16.428439000000001</v>
      </c>
      <c r="V868" s="8">
        <v>91.524036936255456</v>
      </c>
      <c r="W868" s="8">
        <v>95.630690271373382</v>
      </c>
      <c r="X868" s="8">
        <v>83.529411764705884</v>
      </c>
      <c r="Y868" s="8">
        <v>78.94736842105263</v>
      </c>
      <c r="Z868" s="8">
        <v>86.666666666666671</v>
      </c>
      <c r="AA868" s="8">
        <v>68.833333333333329</v>
      </c>
      <c r="AB868" s="9">
        <v>78.418607826628389</v>
      </c>
      <c r="AC868" s="9">
        <v>15.756271090967038</v>
      </c>
      <c r="AD868" s="3">
        <v>23.155942547567143</v>
      </c>
      <c r="AE868" s="3">
        <v>61.087786361465824</v>
      </c>
    </row>
    <row r="869" spans="1:31" ht="13" x14ac:dyDescent="0.3">
      <c r="A869" s="13">
        <v>2017</v>
      </c>
      <c r="B869" s="13" t="s">
        <v>631</v>
      </c>
      <c r="C869" s="13" t="s">
        <v>7</v>
      </c>
      <c r="D869" s="2" t="str">
        <f t="shared" si="26"/>
        <v>M2</v>
      </c>
      <c r="E869" s="2" t="str">
        <f t="shared" si="27"/>
        <v>C12b_M2_12</v>
      </c>
      <c r="F869" s="21" t="s">
        <v>530</v>
      </c>
      <c r="G869" s="13">
        <v>2012</v>
      </c>
      <c r="H869" s="2" t="s">
        <v>794</v>
      </c>
      <c r="I869" s="32">
        <v>2.52</v>
      </c>
      <c r="J869" s="32">
        <v>0.16300000000000001</v>
      </c>
      <c r="K869" s="32">
        <v>0.69</v>
      </c>
      <c r="L869" s="32">
        <v>1.05</v>
      </c>
      <c r="M869" s="32">
        <v>0.18</v>
      </c>
      <c r="N869" s="32">
        <v>0.51700000000000002</v>
      </c>
      <c r="O869" s="32">
        <v>0.191</v>
      </c>
      <c r="P869" s="33">
        <v>13.17</v>
      </c>
      <c r="Q869" s="33">
        <v>50.5</v>
      </c>
      <c r="R869" s="32">
        <v>4.96</v>
      </c>
      <c r="S869" s="34">
        <v>401.5</v>
      </c>
      <c r="T869" s="32">
        <v>15.06</v>
      </c>
      <c r="U869" s="4">
        <v>16.428439000000001</v>
      </c>
      <c r="V869" s="8">
        <v>92.626736176451303</v>
      </c>
      <c r="W869" s="8">
        <v>95.047576306304023</v>
      </c>
      <c r="X869" s="8">
        <v>81.17647058823529</v>
      </c>
      <c r="Y869" s="8">
        <v>94.73684210526315</v>
      </c>
      <c r="Z869" s="8">
        <v>86.166666666666671</v>
      </c>
      <c r="AA869" s="8">
        <v>87.8</v>
      </c>
      <c r="AB869" s="9">
        <v>84.869286526278771</v>
      </c>
      <c r="AC869" s="9">
        <v>17.470416836036467</v>
      </c>
      <c r="AD869" s="3">
        <v>20.793221606812033</v>
      </c>
      <c r="AE869" s="3">
        <v>61.736361557151497</v>
      </c>
    </row>
    <row r="870" spans="1:31" ht="13" x14ac:dyDescent="0.3">
      <c r="A870" s="13">
        <v>2017</v>
      </c>
      <c r="B870" s="13" t="s">
        <v>631</v>
      </c>
      <c r="C870" s="13" t="s">
        <v>8</v>
      </c>
      <c r="D870" s="2" t="str">
        <f t="shared" si="26"/>
        <v>M1</v>
      </c>
      <c r="E870" s="2" t="str">
        <f t="shared" si="27"/>
        <v>E12a_M1_12</v>
      </c>
      <c r="F870" s="21" t="s">
        <v>531</v>
      </c>
      <c r="G870" s="13">
        <v>2012</v>
      </c>
      <c r="H870" s="2" t="s">
        <v>805</v>
      </c>
      <c r="I870" s="32">
        <v>2.34</v>
      </c>
      <c r="J870" s="32">
        <v>0.157</v>
      </c>
      <c r="K870" s="32">
        <v>0.9</v>
      </c>
      <c r="L870" s="32">
        <v>0.72</v>
      </c>
      <c r="M870" s="32">
        <v>0.21</v>
      </c>
      <c r="N870" s="32">
        <v>0.56999999999999995</v>
      </c>
      <c r="O870" s="32">
        <v>0.20399999999999999</v>
      </c>
      <c r="P870" s="33">
        <v>10.695</v>
      </c>
      <c r="Q870" s="33">
        <v>63.28</v>
      </c>
      <c r="R870" s="32">
        <v>5.78</v>
      </c>
      <c r="S870" s="34">
        <v>256.13</v>
      </c>
      <c r="T870" s="32">
        <v>16.11</v>
      </c>
      <c r="U870" s="4">
        <v>19.950619</v>
      </c>
      <c r="V870" s="8">
        <v>86.010540735276209</v>
      </c>
      <c r="W870" s="8">
        <v>91.548892515887928</v>
      </c>
      <c r="X870" s="8">
        <v>105.88235294117648</v>
      </c>
      <c r="Y870" s="8">
        <v>110.52631578947367</v>
      </c>
      <c r="Z870" s="8">
        <v>95</v>
      </c>
      <c r="AA870" s="8">
        <v>71.3</v>
      </c>
      <c r="AB870" s="9">
        <v>76.244234334770283</v>
      </c>
      <c r="AC870" s="9">
        <v>22.687863495282784</v>
      </c>
      <c r="AD870" s="3">
        <v>30.189696328030657</v>
      </c>
      <c r="AE870" s="3">
        <v>47.122440176686574</v>
      </c>
    </row>
    <row r="871" spans="1:31" ht="13" x14ac:dyDescent="0.3">
      <c r="A871" s="13">
        <v>2017</v>
      </c>
      <c r="B871" s="13" t="s">
        <v>631</v>
      </c>
      <c r="C871" s="13" t="s">
        <v>9</v>
      </c>
      <c r="D871" s="2" t="str">
        <f t="shared" si="26"/>
        <v>M1</v>
      </c>
      <c r="E871" s="2" t="str">
        <f t="shared" si="27"/>
        <v>E12b_M1_12</v>
      </c>
      <c r="F871" s="21" t="s">
        <v>532</v>
      </c>
      <c r="G871" s="13">
        <v>2012</v>
      </c>
      <c r="H871" s="2" t="s">
        <v>808</v>
      </c>
      <c r="I871" s="32">
        <v>2.33</v>
      </c>
      <c r="J871" s="32">
        <v>0.156</v>
      </c>
      <c r="K871" s="32">
        <v>0.96</v>
      </c>
      <c r="L871" s="32">
        <v>0.63</v>
      </c>
      <c r="M871" s="32">
        <v>0.19</v>
      </c>
      <c r="N871" s="32">
        <v>0.51600000000000001</v>
      </c>
      <c r="O871" s="32">
        <v>0.17199999999999999</v>
      </c>
      <c r="P871" s="33">
        <v>10.885999999999999</v>
      </c>
      <c r="Q871" s="33">
        <v>62.79</v>
      </c>
      <c r="R871" s="32">
        <v>5.48</v>
      </c>
      <c r="S871" s="34">
        <v>361.86</v>
      </c>
      <c r="T871" s="32">
        <v>15.4</v>
      </c>
      <c r="U871" s="4">
        <v>21.654909</v>
      </c>
      <c r="V871" s="8">
        <v>85.642974321877603</v>
      </c>
      <c r="W871" s="8">
        <v>90.965778550818584</v>
      </c>
      <c r="X871" s="8">
        <v>112.94117647058823</v>
      </c>
      <c r="Y871" s="8">
        <v>100</v>
      </c>
      <c r="Z871" s="8">
        <v>86.000000000000014</v>
      </c>
      <c r="AA871" s="8">
        <v>72.573333333333323</v>
      </c>
      <c r="AB871" s="9">
        <v>71.640296766928259</v>
      </c>
      <c r="AC871" s="9">
        <v>21.846282130605356</v>
      </c>
      <c r="AD871" s="3">
        <v>34.271814573014815</v>
      </c>
      <c r="AE871" s="3">
        <v>43.881903296379853</v>
      </c>
    </row>
    <row r="872" spans="1:31" ht="13" x14ac:dyDescent="0.3">
      <c r="A872" s="13">
        <v>2017</v>
      </c>
      <c r="B872" s="13" t="s">
        <v>631</v>
      </c>
      <c r="C872" s="13" t="s">
        <v>10</v>
      </c>
      <c r="D872" s="2" t="str">
        <f t="shared" si="26"/>
        <v>M2</v>
      </c>
      <c r="E872" s="2" t="str">
        <f t="shared" si="27"/>
        <v>E12b_M2_12</v>
      </c>
      <c r="F872" s="21" t="s">
        <v>532</v>
      </c>
      <c r="G872" s="13">
        <v>2012</v>
      </c>
      <c r="H872" s="2" t="s">
        <v>808</v>
      </c>
      <c r="I872" s="32">
        <v>2.16</v>
      </c>
      <c r="J872" s="32">
        <v>0.14599999999999999</v>
      </c>
      <c r="K872" s="32">
        <v>0.93</v>
      </c>
      <c r="L872" s="32">
        <v>0.67</v>
      </c>
      <c r="M872" s="32">
        <v>0.2</v>
      </c>
      <c r="N872" s="32">
        <v>0.52300000000000002</v>
      </c>
      <c r="O872" s="32">
        <v>0.16400000000000001</v>
      </c>
      <c r="P872" s="33">
        <v>10.24</v>
      </c>
      <c r="Q872" s="33">
        <v>58.04</v>
      </c>
      <c r="R872" s="32">
        <v>5.68</v>
      </c>
      <c r="S872" s="34">
        <v>212.49</v>
      </c>
      <c r="T872" s="32">
        <v>15.09</v>
      </c>
      <c r="U872" s="4">
        <v>21.654909</v>
      </c>
      <c r="V872" s="8">
        <v>79.394345294101115</v>
      </c>
      <c r="W872" s="8">
        <v>85.134638900125069</v>
      </c>
      <c r="X872" s="8">
        <v>109.41176470588236</v>
      </c>
      <c r="Y872" s="8">
        <v>105.26315789473684</v>
      </c>
      <c r="Z872" s="8">
        <v>87.166666666666671</v>
      </c>
      <c r="AA872" s="8">
        <v>68.266666666666666</v>
      </c>
      <c r="AB872" s="9">
        <v>73.69276455284529</v>
      </c>
      <c r="AC872" s="9">
        <v>22.355606659439768</v>
      </c>
      <c r="AD872" s="3">
        <v>32.276121522558427</v>
      </c>
      <c r="AE872" s="3">
        <v>45.368271818001801</v>
      </c>
    </row>
    <row r="873" spans="1:31" ht="13" x14ac:dyDescent="0.3">
      <c r="A873" s="13">
        <v>2017</v>
      </c>
      <c r="B873" s="13" t="s">
        <v>631</v>
      </c>
      <c r="C873" s="13" t="s">
        <v>11</v>
      </c>
      <c r="D873" s="2" t="str">
        <f t="shared" si="26"/>
        <v>M1</v>
      </c>
      <c r="E873" s="2" t="str">
        <f t="shared" si="27"/>
        <v>E12c_M1_12</v>
      </c>
      <c r="F873" s="21" t="s">
        <v>533</v>
      </c>
      <c r="G873" s="13">
        <v>2012</v>
      </c>
      <c r="H873" s="2" t="s">
        <v>780</v>
      </c>
      <c r="I873" s="32">
        <v>2.36</v>
      </c>
      <c r="J873" s="32">
        <v>0.157</v>
      </c>
      <c r="K873" s="32">
        <v>0.77</v>
      </c>
      <c r="L873" s="32">
        <v>0.81</v>
      </c>
      <c r="M873" s="32">
        <v>0.19</v>
      </c>
      <c r="N873" s="32">
        <v>0.629</v>
      </c>
      <c r="O873" s="32">
        <v>0.182</v>
      </c>
      <c r="P873" s="33">
        <v>10.086</v>
      </c>
      <c r="Q873" s="33">
        <v>60.95</v>
      </c>
      <c r="R873" s="32">
        <v>6.21</v>
      </c>
      <c r="S873" s="34">
        <v>408.81</v>
      </c>
      <c r="T873" s="32">
        <v>15.89</v>
      </c>
      <c r="U873" s="4">
        <v>20.497758000000001</v>
      </c>
      <c r="V873" s="8">
        <v>86.745673562073435</v>
      </c>
      <c r="W873" s="8">
        <v>91.548892515887928</v>
      </c>
      <c r="X873" s="8">
        <v>90.588235294117652</v>
      </c>
      <c r="Y873" s="8">
        <v>100</v>
      </c>
      <c r="Z873" s="8">
        <v>104.83333333333333</v>
      </c>
      <c r="AA873" s="8">
        <v>67.239999999999995</v>
      </c>
      <c r="AB873" s="9">
        <v>75.762997656708819</v>
      </c>
      <c r="AC873" s="9">
        <v>20.657500145151953</v>
      </c>
      <c r="AD873" s="3">
        <v>25.993024613925353</v>
      </c>
      <c r="AE873" s="3">
        <v>53.349475240922693</v>
      </c>
    </row>
    <row r="874" spans="1:31" ht="13" x14ac:dyDescent="0.3">
      <c r="A874" s="13">
        <v>2017</v>
      </c>
      <c r="B874" s="13" t="s">
        <v>631</v>
      </c>
      <c r="C874" s="13" t="s">
        <v>12</v>
      </c>
      <c r="D874" s="2" t="str">
        <f t="shared" si="26"/>
        <v>M2</v>
      </c>
      <c r="E874" s="2" t="str">
        <f t="shared" si="27"/>
        <v>E12c_M2_12</v>
      </c>
      <c r="F874" s="21" t="s">
        <v>533</v>
      </c>
      <c r="G874" s="13">
        <v>2012</v>
      </c>
      <c r="H874" s="2" t="s">
        <v>780</v>
      </c>
      <c r="I874" s="32">
        <v>2.23</v>
      </c>
      <c r="J874" s="32">
        <v>0.14899999999999999</v>
      </c>
      <c r="K874" s="32">
        <v>0.71</v>
      </c>
      <c r="L874" s="32">
        <v>0.78</v>
      </c>
      <c r="M874" s="32">
        <v>0.22</v>
      </c>
      <c r="N874" s="32">
        <v>0.60599999999999998</v>
      </c>
      <c r="O874" s="32">
        <v>0.17100000000000001</v>
      </c>
      <c r="P874" s="33">
        <v>10.013</v>
      </c>
      <c r="Q874" s="33">
        <v>64.67</v>
      </c>
      <c r="R874" s="32">
        <v>5.79</v>
      </c>
      <c r="S874" s="34">
        <v>323.97000000000003</v>
      </c>
      <c r="T874" s="32">
        <v>16.399999999999999</v>
      </c>
      <c r="U874" s="4">
        <v>20.497758000000001</v>
      </c>
      <c r="V874" s="8">
        <v>81.967310187891428</v>
      </c>
      <c r="W874" s="8">
        <v>86.88398079533313</v>
      </c>
      <c r="X874" s="8">
        <v>83.529411764705884</v>
      </c>
      <c r="Y874" s="8">
        <v>115.78947368421053</v>
      </c>
      <c r="Z874" s="8">
        <v>101</v>
      </c>
      <c r="AA874" s="8">
        <v>66.75333333333333</v>
      </c>
      <c r="AB874" s="9">
        <v>75.202634501450078</v>
      </c>
      <c r="AC874" s="9">
        <v>24.09744174260522</v>
      </c>
      <c r="AD874" s="3">
        <v>24.14618569590926</v>
      </c>
      <c r="AE874" s="3">
        <v>51.756372561485534</v>
      </c>
    </row>
    <row r="875" spans="1:31" ht="13" x14ac:dyDescent="0.3">
      <c r="A875" s="13">
        <v>2017</v>
      </c>
      <c r="B875" s="13" t="s">
        <v>631</v>
      </c>
      <c r="C875" s="13" t="s">
        <v>13</v>
      </c>
      <c r="D875" s="2" t="str">
        <f t="shared" si="26"/>
        <v>M2</v>
      </c>
      <c r="E875" s="2" t="str">
        <f t="shared" si="27"/>
        <v>F12a_M2_12</v>
      </c>
      <c r="F875" s="21" t="s">
        <v>517</v>
      </c>
      <c r="G875" s="13">
        <v>2012</v>
      </c>
      <c r="H875" s="2" t="s">
        <v>807</v>
      </c>
      <c r="I875" s="32">
        <v>2.36</v>
      </c>
      <c r="J875" s="32">
        <v>0.16</v>
      </c>
      <c r="K875" s="32">
        <v>0.72</v>
      </c>
      <c r="L875" s="32">
        <v>0.77</v>
      </c>
      <c r="M875" s="32">
        <v>0.22</v>
      </c>
      <c r="N875" s="32">
        <v>0.60599999999999998</v>
      </c>
      <c r="O875" s="32">
        <v>0.17299999999999999</v>
      </c>
      <c r="P875" s="33">
        <v>10.227</v>
      </c>
      <c r="Q875" s="33">
        <v>72.819999999999993</v>
      </c>
      <c r="R875" s="32">
        <v>5.75</v>
      </c>
      <c r="S875" s="34">
        <v>331.38</v>
      </c>
      <c r="T875" s="32">
        <v>16.23</v>
      </c>
      <c r="U875" s="4">
        <v>20.635432000000002</v>
      </c>
      <c r="V875" s="8">
        <v>86.745673562073435</v>
      </c>
      <c r="W875" s="8">
        <v>93.298234411095976</v>
      </c>
      <c r="X875" s="8">
        <v>84.705882352941174</v>
      </c>
      <c r="Y875" s="8">
        <v>115.78947368421053</v>
      </c>
      <c r="Z875" s="8">
        <v>101</v>
      </c>
      <c r="AA875" s="8">
        <v>68.180000000000007</v>
      </c>
      <c r="AB875" s="9">
        <v>74.959386981145428</v>
      </c>
      <c r="AC875" s="9">
        <v>24.175639326465515</v>
      </c>
      <c r="AD875" s="3">
        <v>24.565732181442662</v>
      </c>
      <c r="AE875" s="3">
        <v>51.258628492091816</v>
      </c>
    </row>
    <row r="876" spans="1:31" ht="13" x14ac:dyDescent="0.3">
      <c r="A876" s="13">
        <v>2017</v>
      </c>
      <c r="B876" s="13" t="s">
        <v>631</v>
      </c>
      <c r="C876" s="13" t="s">
        <v>14</v>
      </c>
      <c r="D876" s="2" t="str">
        <f t="shared" si="26"/>
        <v>M2</v>
      </c>
      <c r="E876" s="2" t="str">
        <f t="shared" si="27"/>
        <v>F12b_M2_12</v>
      </c>
      <c r="F876" s="21" t="s">
        <v>518</v>
      </c>
      <c r="G876" s="13">
        <v>2012</v>
      </c>
      <c r="H876" s="2" t="s">
        <v>806</v>
      </c>
      <c r="I876" s="32">
        <v>2.31</v>
      </c>
      <c r="J876" s="32">
        <v>0.16</v>
      </c>
      <c r="K876" s="32">
        <v>0.69</v>
      </c>
      <c r="L876" s="32">
        <v>0.8</v>
      </c>
      <c r="M876" s="32">
        <v>0.21</v>
      </c>
      <c r="N876" s="32">
        <v>0.59499999999999997</v>
      </c>
      <c r="O876" s="32">
        <v>0.188</v>
      </c>
      <c r="P876" s="33">
        <v>12.532</v>
      </c>
      <c r="Q876" s="33">
        <v>57.2</v>
      </c>
      <c r="R876" s="32">
        <v>6.43</v>
      </c>
      <c r="S876" s="34">
        <v>599.02</v>
      </c>
      <c r="T876" s="32">
        <v>17.2</v>
      </c>
      <c r="U876" s="4">
        <v>22.942722</v>
      </c>
      <c r="V876" s="8">
        <v>84.907841495080362</v>
      </c>
      <c r="W876" s="8">
        <v>93.298234411095976</v>
      </c>
      <c r="X876" s="8">
        <v>81.17647058823529</v>
      </c>
      <c r="Y876" s="8">
        <v>110.52631578947367</v>
      </c>
      <c r="Z876" s="8">
        <v>99.166666666666671</v>
      </c>
      <c r="AA876" s="8">
        <v>83.546666666666667</v>
      </c>
      <c r="AB876" s="9">
        <v>74.865406313064341</v>
      </c>
      <c r="AC876" s="9">
        <v>23.10571552441785</v>
      </c>
      <c r="AD876" s="3">
        <v>23.571713148439724</v>
      </c>
      <c r="AE876" s="3">
        <v>53.322571327142441</v>
      </c>
    </row>
    <row r="877" spans="1:31" ht="13" x14ac:dyDescent="0.3">
      <c r="A877" s="13">
        <v>2017</v>
      </c>
      <c r="B877" s="13" t="s">
        <v>631</v>
      </c>
      <c r="C877" s="13" t="s">
        <v>16</v>
      </c>
      <c r="D877" s="2" t="str">
        <f t="shared" si="26"/>
        <v>M2</v>
      </c>
      <c r="E877" s="2" t="str">
        <f t="shared" si="27"/>
        <v>G12a_M2_12</v>
      </c>
      <c r="F877" s="21" t="s">
        <v>534</v>
      </c>
      <c r="G877" s="13">
        <v>2012</v>
      </c>
      <c r="H877" s="2" t="s">
        <v>804</v>
      </c>
      <c r="I877" s="32">
        <v>2.41</v>
      </c>
      <c r="J877" s="32">
        <v>0.16</v>
      </c>
      <c r="K877" s="32">
        <v>0.78</v>
      </c>
      <c r="L877" s="32">
        <v>0.75</v>
      </c>
      <c r="M877" s="32">
        <v>0.21</v>
      </c>
      <c r="N877" s="32">
        <v>0.61399999999999999</v>
      </c>
      <c r="O877" s="32">
        <v>0.183</v>
      </c>
      <c r="P877" s="33">
        <v>10.888999999999999</v>
      </c>
      <c r="Q877" s="33">
        <v>55.18</v>
      </c>
      <c r="R877" s="32">
        <v>6.15</v>
      </c>
      <c r="S877" s="34">
        <v>527.04999999999995</v>
      </c>
      <c r="T877" s="32">
        <v>16.93</v>
      </c>
      <c r="U877" s="4">
        <v>18.072261000000001</v>
      </c>
      <c r="V877" s="8">
        <v>88.583505629066522</v>
      </c>
      <c r="W877" s="8">
        <v>93.298234411095976</v>
      </c>
      <c r="X877" s="8">
        <v>91.764705882352942</v>
      </c>
      <c r="Y877" s="8">
        <v>110.52631578947367</v>
      </c>
      <c r="Z877" s="8">
        <v>102.33333333333334</v>
      </c>
      <c r="AA877" s="8">
        <v>72.593333333333334</v>
      </c>
      <c r="AB877" s="9">
        <v>74.672186614354345</v>
      </c>
      <c r="AC877" s="9">
        <v>23.165503239155115</v>
      </c>
      <c r="AD877" s="3">
        <v>26.715233622239392</v>
      </c>
      <c r="AE877" s="3">
        <v>50.119263138605497</v>
      </c>
    </row>
    <row r="878" spans="1:31" ht="13" x14ac:dyDescent="0.3">
      <c r="A878" s="13">
        <v>2017</v>
      </c>
      <c r="B878" s="13" t="s">
        <v>631</v>
      </c>
      <c r="C878" s="13" t="s">
        <v>17</v>
      </c>
      <c r="D878" s="2" t="str">
        <f t="shared" si="26"/>
        <v>M1</v>
      </c>
      <c r="E878" s="2" t="str">
        <f t="shared" si="27"/>
        <v>G12b_M1_12</v>
      </c>
      <c r="F878" s="21" t="s">
        <v>535</v>
      </c>
      <c r="G878" s="13">
        <v>2012</v>
      </c>
      <c r="H878" s="2" t="s">
        <v>802</v>
      </c>
      <c r="I878" s="32">
        <v>2.4300000000000002</v>
      </c>
      <c r="J878" s="32">
        <v>0.161</v>
      </c>
      <c r="K878" s="32">
        <v>0.89</v>
      </c>
      <c r="L878" s="32">
        <v>0.83</v>
      </c>
      <c r="M878" s="32">
        <v>0.23</v>
      </c>
      <c r="N878" s="32">
        <v>0.63300000000000001</v>
      </c>
      <c r="O878" s="32">
        <v>0.19600000000000001</v>
      </c>
      <c r="P878" s="33">
        <v>11.161</v>
      </c>
      <c r="Q878" s="33">
        <v>68.319999999999993</v>
      </c>
      <c r="R878" s="32">
        <v>5.82</v>
      </c>
      <c r="S878" s="34">
        <v>403.36</v>
      </c>
      <c r="T878" s="32">
        <v>18.190000000000001</v>
      </c>
      <c r="U878" s="4">
        <v>18.232609</v>
      </c>
      <c r="V878" s="8">
        <v>89.318638455863763</v>
      </c>
      <c r="W878" s="8">
        <v>93.881348376165334</v>
      </c>
      <c r="X878" s="8">
        <v>104.70588235294119</v>
      </c>
      <c r="Y878" s="8">
        <v>121.05263157894737</v>
      </c>
      <c r="Z878" s="8">
        <v>105.50000000000001</v>
      </c>
      <c r="AA878" s="8">
        <v>74.406666666666666</v>
      </c>
      <c r="AB878" s="9">
        <v>83.124948273144895</v>
      </c>
      <c r="AC878" s="9">
        <v>22.791754654248699</v>
      </c>
      <c r="AD878" s="3">
        <v>27.383052633970369</v>
      </c>
      <c r="AE878" s="3">
        <v>49.82519271178095</v>
      </c>
    </row>
    <row r="879" spans="1:31" ht="13" x14ac:dyDescent="0.3">
      <c r="A879" s="13">
        <v>2017</v>
      </c>
      <c r="B879" s="13" t="s">
        <v>631</v>
      </c>
      <c r="C879" s="13" t="s">
        <v>18</v>
      </c>
      <c r="D879" s="2" t="str">
        <f t="shared" si="26"/>
        <v>M2</v>
      </c>
      <c r="E879" s="2" t="str">
        <f t="shared" si="27"/>
        <v>G12b_M2_12</v>
      </c>
      <c r="F879" s="21" t="s">
        <v>535</v>
      </c>
      <c r="G879" s="13">
        <v>2012</v>
      </c>
      <c r="H879" s="2" t="s">
        <v>802</v>
      </c>
      <c r="I879" s="32">
        <v>2.2799999999999998</v>
      </c>
      <c r="J879" s="32">
        <v>0.159</v>
      </c>
      <c r="K879" s="32">
        <v>0.94</v>
      </c>
      <c r="L879" s="32">
        <v>0.71</v>
      </c>
      <c r="M879" s="32">
        <v>0.17</v>
      </c>
      <c r="N879" s="32">
        <v>0.59299999999999997</v>
      </c>
      <c r="O879" s="32">
        <v>0.18</v>
      </c>
      <c r="P879" s="33">
        <v>11.132999999999999</v>
      </c>
      <c r="Q879" s="33">
        <v>71.02</v>
      </c>
      <c r="R879" s="32">
        <v>5.82</v>
      </c>
      <c r="S879" s="34">
        <v>355.92</v>
      </c>
      <c r="T879" s="32">
        <v>17.399999999999999</v>
      </c>
      <c r="U879" s="4">
        <v>18.232609</v>
      </c>
      <c r="V879" s="8">
        <v>83.805142254884501</v>
      </c>
      <c r="W879" s="8">
        <v>92.715120446026617</v>
      </c>
      <c r="X879" s="8">
        <v>110.58823529411765</v>
      </c>
      <c r="Y879" s="8">
        <v>89.473684210526315</v>
      </c>
      <c r="Z879" s="8">
        <v>98.833333333333329</v>
      </c>
      <c r="AA879" s="8">
        <v>74.22</v>
      </c>
      <c r="AB879" s="9">
        <v>73.473357325595373</v>
      </c>
      <c r="AC879" s="9">
        <v>19.059010507524139</v>
      </c>
      <c r="AD879" s="3">
        <v>32.720596405545734</v>
      </c>
      <c r="AE879" s="3">
        <v>48.220393086930137</v>
      </c>
    </row>
    <row r="880" spans="1:31" ht="13" x14ac:dyDescent="0.3">
      <c r="A880" s="13">
        <v>2017</v>
      </c>
      <c r="B880" s="13" t="s">
        <v>631</v>
      </c>
      <c r="C880" s="13" t="s">
        <v>19</v>
      </c>
      <c r="D880" s="2" t="str">
        <f t="shared" si="26"/>
        <v>M1</v>
      </c>
      <c r="E880" s="2" t="str">
        <f t="shared" si="27"/>
        <v>C13b_M1_12</v>
      </c>
      <c r="F880" s="21" t="s">
        <v>536</v>
      </c>
      <c r="G880" s="13">
        <v>2012</v>
      </c>
      <c r="H880" s="2" t="s">
        <v>801</v>
      </c>
      <c r="I880" s="32">
        <v>2.5299999999999998</v>
      </c>
      <c r="J880" s="32">
        <v>0.16500000000000001</v>
      </c>
      <c r="K880" s="32">
        <v>0.82</v>
      </c>
      <c r="L880" s="32">
        <v>0.92</v>
      </c>
      <c r="M880" s="32">
        <v>0.2</v>
      </c>
      <c r="N880" s="32">
        <v>0.65400000000000003</v>
      </c>
      <c r="O880" s="32">
        <v>0.19600000000000001</v>
      </c>
      <c r="P880" s="33">
        <v>13.361000000000001</v>
      </c>
      <c r="Q880" s="33">
        <v>70.14</v>
      </c>
      <c r="R880" s="32">
        <v>5.75</v>
      </c>
      <c r="S880" s="34">
        <v>264.33</v>
      </c>
      <c r="T880" s="32">
        <v>16.62</v>
      </c>
      <c r="U880" s="4">
        <v>17.974615</v>
      </c>
      <c r="V880" s="8">
        <v>92.994302589849909</v>
      </c>
      <c r="W880" s="8">
        <v>96.213804236442726</v>
      </c>
      <c r="X880" s="8">
        <v>96.470588235294116</v>
      </c>
      <c r="Y880" s="8">
        <v>105.26315789473684</v>
      </c>
      <c r="Z880" s="8">
        <v>109.00000000000001</v>
      </c>
      <c r="AA880" s="8">
        <v>89.073333333333338</v>
      </c>
      <c r="AB880" s="9">
        <v>83.354515220308315</v>
      </c>
      <c r="AC880" s="9">
        <v>19.764333745279043</v>
      </c>
      <c r="AD880" s="3">
        <v>25.159845213235783</v>
      </c>
      <c r="AE880" s="3">
        <v>55.075821041485185</v>
      </c>
    </row>
    <row r="881" spans="1:31" ht="13" x14ac:dyDescent="0.3">
      <c r="A881" s="13">
        <v>2017</v>
      </c>
      <c r="B881" s="13" t="s">
        <v>631</v>
      </c>
      <c r="C881" s="13" t="s">
        <v>20</v>
      </c>
      <c r="D881" s="2" t="str">
        <f t="shared" si="26"/>
        <v>M1</v>
      </c>
      <c r="E881" s="2" t="str">
        <f t="shared" si="27"/>
        <v>C13c_M1_12</v>
      </c>
      <c r="F881" s="21" t="s">
        <v>537</v>
      </c>
      <c r="G881" s="13">
        <v>2012</v>
      </c>
      <c r="H881" s="2" t="s">
        <v>781</v>
      </c>
      <c r="I881" s="32">
        <v>2.39</v>
      </c>
      <c r="J881" s="32">
        <v>0.16400000000000001</v>
      </c>
      <c r="K881" s="32">
        <v>0.88</v>
      </c>
      <c r="L881" s="32">
        <v>0.79</v>
      </c>
      <c r="M881" s="32">
        <v>0.19</v>
      </c>
      <c r="N881" s="32">
        <v>0.66400000000000003</v>
      </c>
      <c r="O881" s="32">
        <v>0.18</v>
      </c>
      <c r="P881" s="33">
        <v>11.907</v>
      </c>
      <c r="Q881" s="33">
        <v>55.76</v>
      </c>
      <c r="R881" s="32">
        <v>5.75</v>
      </c>
      <c r="S881" s="34">
        <v>249.78</v>
      </c>
      <c r="T881" s="32">
        <v>17.260000000000002</v>
      </c>
      <c r="U881" s="4">
        <v>18.875101000000001</v>
      </c>
      <c r="V881" s="8">
        <v>87.848372802269296</v>
      </c>
      <c r="W881" s="8">
        <v>95.630690271373382</v>
      </c>
      <c r="X881" s="8">
        <v>103.5294117647059</v>
      </c>
      <c r="Y881" s="8">
        <v>100</v>
      </c>
      <c r="Z881" s="8">
        <v>110.66666666666667</v>
      </c>
      <c r="AA881" s="8">
        <v>79.38</v>
      </c>
      <c r="AB881" s="9">
        <v>77.578292897429421</v>
      </c>
      <c r="AC881" s="9">
        <v>20.17412444431951</v>
      </c>
      <c r="AD881" s="3">
        <v>29.011200197005543</v>
      </c>
      <c r="AE881" s="3">
        <v>50.814675358674947</v>
      </c>
    </row>
    <row r="882" spans="1:31" ht="13" x14ac:dyDescent="0.3">
      <c r="A882" s="13">
        <v>2017</v>
      </c>
      <c r="B882" s="13" t="s">
        <v>631</v>
      </c>
      <c r="C882" s="13" t="s">
        <v>21</v>
      </c>
      <c r="D882" s="2" t="str">
        <f t="shared" si="26"/>
        <v>M2</v>
      </c>
      <c r="E882" s="2" t="str">
        <f t="shared" si="27"/>
        <v>C13c_M2_12</v>
      </c>
      <c r="F882" s="21" t="s">
        <v>537</v>
      </c>
      <c r="G882" s="13">
        <v>2012</v>
      </c>
      <c r="H882" s="2" t="s">
        <v>781</v>
      </c>
      <c r="I882" s="32">
        <v>2.3199999999999998</v>
      </c>
      <c r="J882" s="32">
        <v>0.159</v>
      </c>
      <c r="K882" s="32">
        <v>0.77</v>
      </c>
      <c r="L882" s="32">
        <v>0.87</v>
      </c>
      <c r="M882" s="32">
        <v>0.2</v>
      </c>
      <c r="N882" s="32">
        <v>0.61599999999999999</v>
      </c>
      <c r="O882" s="32">
        <v>0.19500000000000001</v>
      </c>
      <c r="P882" s="33">
        <v>11.994999999999999</v>
      </c>
      <c r="Q882" s="33">
        <v>50.51</v>
      </c>
      <c r="R882" s="32">
        <v>5.16</v>
      </c>
      <c r="S882" s="34">
        <v>276</v>
      </c>
      <c r="T882" s="32">
        <v>25.32</v>
      </c>
      <c r="U882" s="4">
        <v>18.875101000000001</v>
      </c>
      <c r="V882" s="8">
        <v>85.275407908478968</v>
      </c>
      <c r="W882" s="8">
        <v>92.715120446026617</v>
      </c>
      <c r="X882" s="8">
        <v>90.588235294117652</v>
      </c>
      <c r="Y882" s="8">
        <v>105.26315789473684</v>
      </c>
      <c r="Z882" s="8">
        <v>102.66666666666666</v>
      </c>
      <c r="AA882" s="8">
        <v>79.966666666666669</v>
      </c>
      <c r="AB882" s="9">
        <v>79.58073286175177</v>
      </c>
      <c r="AC882" s="9">
        <v>20.701574347801888</v>
      </c>
      <c r="AD882" s="3">
        <v>24.746058400048916</v>
      </c>
      <c r="AE882" s="3">
        <v>54.552367252149203</v>
      </c>
    </row>
    <row r="883" spans="1:31" ht="13" x14ac:dyDescent="0.3">
      <c r="A883" s="13">
        <v>2017</v>
      </c>
      <c r="B883" s="13" t="s">
        <v>631</v>
      </c>
      <c r="C883" s="13" t="s">
        <v>22</v>
      </c>
      <c r="D883" s="2" t="str">
        <f t="shared" si="26"/>
        <v>M1</v>
      </c>
      <c r="E883" s="2" t="str">
        <f t="shared" si="27"/>
        <v>D13a_M1_12</v>
      </c>
      <c r="F883" s="21" t="s">
        <v>538</v>
      </c>
      <c r="G883" s="13">
        <v>2012</v>
      </c>
      <c r="H883" s="2" t="s">
        <v>784</v>
      </c>
      <c r="I883" s="32">
        <v>2.27</v>
      </c>
      <c r="J883" s="32">
        <v>0.153</v>
      </c>
      <c r="K883" s="32">
        <v>0.76</v>
      </c>
      <c r="L883" s="32">
        <v>0.84</v>
      </c>
      <c r="M883" s="32">
        <v>0.2</v>
      </c>
      <c r="N883" s="32">
        <v>0.63300000000000001</v>
      </c>
      <c r="O883" s="32">
        <v>0.16400000000000001</v>
      </c>
      <c r="P883" s="33">
        <v>10.416</v>
      </c>
      <c r="Q883" s="33">
        <v>62.16</v>
      </c>
      <c r="R883" s="32">
        <v>5.24</v>
      </c>
      <c r="S883" s="34">
        <v>290.08999999999997</v>
      </c>
      <c r="T883" s="32">
        <v>16.38</v>
      </c>
      <c r="U883" s="4">
        <v>20.441763000000002</v>
      </c>
      <c r="V883" s="8">
        <v>83.437575841485895</v>
      </c>
      <c r="W883" s="8">
        <v>89.216436655610522</v>
      </c>
      <c r="X883" s="8">
        <v>89.411764705882362</v>
      </c>
      <c r="Y883" s="8">
        <v>105.26315789473684</v>
      </c>
      <c r="Z883" s="8">
        <v>105.50000000000001</v>
      </c>
      <c r="AA883" s="8">
        <v>69.44</v>
      </c>
      <c r="AB883" s="9">
        <v>77.8279723980245</v>
      </c>
      <c r="AC883" s="9">
        <v>21.167793625212472</v>
      </c>
      <c r="AD883" s="3">
        <v>24.974748222974469</v>
      </c>
      <c r="AE883" s="3">
        <v>53.857458151813042</v>
      </c>
    </row>
    <row r="884" spans="1:31" ht="13" x14ac:dyDescent="0.3">
      <c r="A884" s="13">
        <v>2017</v>
      </c>
      <c r="B884" s="13" t="s">
        <v>631</v>
      </c>
      <c r="C884" s="13" t="s">
        <v>23</v>
      </c>
      <c r="D884" s="2" t="str">
        <f t="shared" si="26"/>
        <v>M2</v>
      </c>
      <c r="E884" s="2" t="str">
        <f t="shared" si="27"/>
        <v>D13a_M2_12</v>
      </c>
      <c r="F884" s="21" t="s">
        <v>538</v>
      </c>
      <c r="G884" s="13">
        <v>2012</v>
      </c>
      <c r="H884" s="2" t="s">
        <v>784</v>
      </c>
      <c r="I884" s="32">
        <v>2.38</v>
      </c>
      <c r="J884" s="32">
        <v>0.16200000000000001</v>
      </c>
      <c r="K884" s="32">
        <v>0.62</v>
      </c>
      <c r="L884" s="32">
        <v>0.98</v>
      </c>
      <c r="M884" s="32">
        <v>0.22</v>
      </c>
      <c r="N884" s="32">
        <v>0.65800000000000003</v>
      </c>
      <c r="O884" s="32">
        <v>0.17799999999999999</v>
      </c>
      <c r="P884" s="33">
        <v>12.914999999999999</v>
      </c>
      <c r="Q884" s="33">
        <v>59.79</v>
      </c>
      <c r="R884" s="32">
        <v>5.83</v>
      </c>
      <c r="S884" s="34">
        <v>329.54</v>
      </c>
      <c r="T884" s="32">
        <v>17.73</v>
      </c>
      <c r="U884" s="4">
        <v>20.441763000000002</v>
      </c>
      <c r="V884" s="8">
        <v>87.480806388870676</v>
      </c>
      <c r="W884" s="8">
        <v>94.464462341234679</v>
      </c>
      <c r="X884" s="8">
        <v>72.941176470588232</v>
      </c>
      <c r="Y884" s="8">
        <v>115.78947368421053</v>
      </c>
      <c r="Z884" s="8">
        <v>109.66666666666667</v>
      </c>
      <c r="AA884" s="8">
        <v>86.1</v>
      </c>
      <c r="AB884" s="9">
        <v>82.880884140279846</v>
      </c>
      <c r="AC884" s="9">
        <v>21.865006902217726</v>
      </c>
      <c r="AD884" s="3">
        <v>19.132008132017255</v>
      </c>
      <c r="AE884" s="3">
        <v>59.002984965765016</v>
      </c>
    </row>
    <row r="885" spans="1:31" ht="13" x14ac:dyDescent="0.3">
      <c r="A885" s="13">
        <v>2017</v>
      </c>
      <c r="B885" s="13" t="s">
        <v>631</v>
      </c>
      <c r="C885" s="13" t="s">
        <v>24</v>
      </c>
      <c r="D885" s="2" t="str">
        <f t="shared" si="26"/>
        <v>M1</v>
      </c>
      <c r="E885" s="2" t="str">
        <f t="shared" si="27"/>
        <v>D13b_M1_12</v>
      </c>
      <c r="F885" s="21" t="s">
        <v>539</v>
      </c>
      <c r="G885" s="13">
        <v>2012</v>
      </c>
      <c r="H885" s="2" t="s">
        <v>783</v>
      </c>
      <c r="I885" s="32">
        <v>2.39</v>
      </c>
      <c r="J885" s="32">
        <v>0.159</v>
      </c>
      <c r="K885" s="32">
        <v>0.65</v>
      </c>
      <c r="L885" s="32">
        <v>0.91</v>
      </c>
      <c r="M885" s="32">
        <v>0.21</v>
      </c>
      <c r="N885" s="32">
        <v>0.67400000000000004</v>
      </c>
      <c r="O885" s="32">
        <v>0.17199999999999999</v>
      </c>
      <c r="P885" s="33">
        <v>13.145</v>
      </c>
      <c r="Q885" s="33">
        <v>59.04</v>
      </c>
      <c r="R885" s="32">
        <v>5.66</v>
      </c>
      <c r="S885" s="34">
        <v>355.02</v>
      </c>
      <c r="T885" s="32">
        <v>18.28</v>
      </c>
      <c r="U885" s="4">
        <v>19.725871000000001</v>
      </c>
      <c r="V885" s="8">
        <v>87.848372802269296</v>
      </c>
      <c r="W885" s="8">
        <v>92.715120446026617</v>
      </c>
      <c r="X885" s="8">
        <v>76.47058823529413</v>
      </c>
      <c r="Y885" s="8">
        <v>110.52631578947367</v>
      </c>
      <c r="Z885" s="8">
        <v>112.33333333333336</v>
      </c>
      <c r="AA885" s="8">
        <v>87.633333333333326</v>
      </c>
      <c r="AB885" s="9">
        <v>79.331410366338886</v>
      </c>
      <c r="AC885" s="9">
        <v>21.804966946908085</v>
      </c>
      <c r="AD885" s="3">
        <v>20.955181363786597</v>
      </c>
      <c r="AE885" s="3">
        <v>57.239851689305297</v>
      </c>
    </row>
    <row r="886" spans="1:31" ht="13" x14ac:dyDescent="0.3">
      <c r="A886" s="13">
        <v>2017</v>
      </c>
      <c r="B886" s="13" t="s">
        <v>631</v>
      </c>
      <c r="C886" s="13" t="s">
        <v>25</v>
      </c>
      <c r="D886" s="2" t="str">
        <f t="shared" si="26"/>
        <v>M2</v>
      </c>
      <c r="E886" s="2" t="str">
        <f t="shared" si="27"/>
        <v>D13b_M2_12</v>
      </c>
      <c r="F886" s="21" t="s">
        <v>539</v>
      </c>
      <c r="G886" s="13">
        <v>2012</v>
      </c>
      <c r="H886" s="2" t="s">
        <v>783</v>
      </c>
      <c r="I886" s="32">
        <v>2.44</v>
      </c>
      <c r="J886" s="32">
        <v>0.16500000000000001</v>
      </c>
      <c r="K886" s="32">
        <v>0.77</v>
      </c>
      <c r="L886" s="32">
        <v>0.84</v>
      </c>
      <c r="M886" s="32">
        <v>0.19</v>
      </c>
      <c r="N886" s="32">
        <v>0.60299999999999998</v>
      </c>
      <c r="O886" s="32">
        <v>0.182</v>
      </c>
      <c r="P886" s="33">
        <v>10.869</v>
      </c>
      <c r="Q886" s="33">
        <v>62.61</v>
      </c>
      <c r="R886" s="32">
        <v>5.35</v>
      </c>
      <c r="S886" s="34">
        <v>356.82</v>
      </c>
      <c r="T886" s="32">
        <v>17.079999999999998</v>
      </c>
      <c r="U886" s="4">
        <v>19.725871000000001</v>
      </c>
      <c r="V886" s="8">
        <v>89.686204869262383</v>
      </c>
      <c r="W886" s="8">
        <v>96.213804236442726</v>
      </c>
      <c r="X886" s="8">
        <v>90.588235294117652</v>
      </c>
      <c r="Y886" s="8">
        <v>100</v>
      </c>
      <c r="Z886" s="8">
        <v>100.50000000000001</v>
      </c>
      <c r="AA886" s="8">
        <v>72.460000000000008</v>
      </c>
      <c r="AB886" s="9">
        <v>77.260003644732762</v>
      </c>
      <c r="AC886" s="9">
        <v>20.257236102231392</v>
      </c>
      <c r="AD886" s="3">
        <v>25.489378333078292</v>
      </c>
      <c r="AE886" s="3">
        <v>54.253385564690312</v>
      </c>
    </row>
    <row r="887" spans="1:31" ht="13" x14ac:dyDescent="0.3">
      <c r="A887" s="13">
        <v>2017</v>
      </c>
      <c r="B887" s="13" t="s">
        <v>631</v>
      </c>
      <c r="C887" s="13" t="s">
        <v>26</v>
      </c>
      <c r="D887" s="2" t="str">
        <f t="shared" si="26"/>
        <v>M1</v>
      </c>
      <c r="E887" s="2" t="str">
        <f t="shared" si="27"/>
        <v>D13c_M1_12</v>
      </c>
      <c r="F887" s="21" t="s">
        <v>540</v>
      </c>
      <c r="G887" s="13">
        <v>2012</v>
      </c>
      <c r="H887" s="2" t="s">
        <v>782</v>
      </c>
      <c r="I887" s="32">
        <v>2.37</v>
      </c>
      <c r="J887" s="32">
        <v>0.16400000000000001</v>
      </c>
      <c r="K887" s="32">
        <v>0.91</v>
      </c>
      <c r="L887" s="32">
        <v>0.87</v>
      </c>
      <c r="M887" s="32">
        <v>0.2</v>
      </c>
      <c r="N887" s="32">
        <v>0.61799999999999999</v>
      </c>
      <c r="O887" s="32">
        <v>0.187</v>
      </c>
      <c r="P887" s="33">
        <v>10.882999999999999</v>
      </c>
      <c r="Q887" s="33">
        <v>56.92</v>
      </c>
      <c r="R887" s="32">
        <v>5.93</v>
      </c>
      <c r="S887" s="34">
        <v>276.33</v>
      </c>
      <c r="T887" s="32">
        <v>19.97</v>
      </c>
      <c r="U887" s="4">
        <v>20.032074000000001</v>
      </c>
      <c r="V887" s="8">
        <v>87.113239975472069</v>
      </c>
      <c r="W887" s="8">
        <v>95.630690271373382</v>
      </c>
      <c r="X887" s="8">
        <v>107.05882352941177</v>
      </c>
      <c r="Y887" s="8">
        <v>105.26315789473684</v>
      </c>
      <c r="Z887" s="8">
        <v>103</v>
      </c>
      <c r="AA887" s="8">
        <v>72.553333333333327</v>
      </c>
      <c r="AB887" s="9">
        <v>83.161295521598319</v>
      </c>
      <c r="AC887" s="9">
        <v>19.810254850614335</v>
      </c>
      <c r="AD887" s="3">
        <v>27.986164889600612</v>
      </c>
      <c r="AE887" s="3">
        <v>52.203580259785056</v>
      </c>
    </row>
    <row r="888" spans="1:31" ht="13" x14ac:dyDescent="0.3">
      <c r="A888" s="13">
        <v>2017</v>
      </c>
      <c r="B888" s="13" t="s">
        <v>631</v>
      </c>
      <c r="C888" s="13" t="s">
        <v>27</v>
      </c>
      <c r="D888" s="2" t="str">
        <f t="shared" si="26"/>
        <v>M2</v>
      </c>
      <c r="E888" s="2" t="str">
        <f t="shared" si="27"/>
        <v>D13c_M2_12</v>
      </c>
      <c r="F888" s="21" t="s">
        <v>540</v>
      </c>
      <c r="G888" s="13">
        <v>2012</v>
      </c>
      <c r="H888" s="2" t="s">
        <v>782</v>
      </c>
      <c r="I888" s="32">
        <v>2.2799999999999998</v>
      </c>
      <c r="J888" s="32">
        <v>0.156</v>
      </c>
      <c r="K888" s="32">
        <v>0.73</v>
      </c>
      <c r="L888" s="32">
        <v>0.84</v>
      </c>
      <c r="M888" s="32">
        <v>0.19</v>
      </c>
      <c r="N888" s="32">
        <v>0.61499999999999999</v>
      </c>
      <c r="O888" s="32">
        <v>0.184</v>
      </c>
      <c r="P888" s="33">
        <v>11.672000000000001</v>
      </c>
      <c r="Q888" s="33">
        <v>57.27</v>
      </c>
      <c r="R888" s="32">
        <v>5.33</v>
      </c>
      <c r="S888" s="34">
        <v>261.13</v>
      </c>
      <c r="T888" s="32">
        <v>17.95</v>
      </c>
      <c r="U888" s="4">
        <v>20.032074000000001</v>
      </c>
      <c r="V888" s="8">
        <v>83.805142254884501</v>
      </c>
      <c r="W888" s="8">
        <v>90.965778550818584</v>
      </c>
      <c r="X888" s="8">
        <v>85.882352941176464</v>
      </c>
      <c r="Y888" s="8">
        <v>100</v>
      </c>
      <c r="Z888" s="8">
        <v>102.50000000000001</v>
      </c>
      <c r="AA888" s="8">
        <v>77.813333333333333</v>
      </c>
      <c r="AB888" s="9">
        <v>76.236985741919469</v>
      </c>
      <c r="AC888" s="9">
        <v>20.529066303706731</v>
      </c>
      <c r="AD888" s="3">
        <v>24.489526369189633</v>
      </c>
      <c r="AE888" s="3">
        <v>54.981407327103618</v>
      </c>
    </row>
    <row r="889" spans="1:31" ht="13" x14ac:dyDescent="0.3">
      <c r="A889" s="13">
        <v>2017</v>
      </c>
      <c r="B889" s="13" t="s">
        <v>631</v>
      </c>
      <c r="C889" s="13" t="s">
        <v>28</v>
      </c>
      <c r="D889" s="2" t="str">
        <f t="shared" si="26"/>
        <v>M1</v>
      </c>
      <c r="E889" s="2" t="str">
        <f t="shared" si="27"/>
        <v>E13a_M1_12</v>
      </c>
      <c r="F889" s="21" t="s">
        <v>541</v>
      </c>
      <c r="G889" s="13">
        <v>2012</v>
      </c>
      <c r="H889" s="2" t="s">
        <v>779</v>
      </c>
      <c r="I889" s="32">
        <v>2.42</v>
      </c>
      <c r="J889" s="32">
        <v>0.16400000000000001</v>
      </c>
      <c r="K889" s="32">
        <v>0.81</v>
      </c>
      <c r="L889" s="32">
        <v>0.81</v>
      </c>
      <c r="M889" s="32">
        <v>0.17</v>
      </c>
      <c r="N889" s="32">
        <v>0.64200000000000002</v>
      </c>
      <c r="O889" s="32">
        <v>0.18099999999999999</v>
      </c>
      <c r="P889" s="33">
        <v>13.44</v>
      </c>
      <c r="Q889" s="33">
        <v>62.85</v>
      </c>
      <c r="R889" s="32">
        <v>5.35</v>
      </c>
      <c r="S889" s="34">
        <v>382.47</v>
      </c>
      <c r="T889" s="32">
        <v>16.149999999999999</v>
      </c>
      <c r="U889" s="4">
        <v>20.848511999999999</v>
      </c>
      <c r="V889" s="8">
        <v>88.951072042465142</v>
      </c>
      <c r="W889" s="8">
        <v>95.630690271373382</v>
      </c>
      <c r="X889" s="8">
        <v>95.294117647058826</v>
      </c>
      <c r="Y889" s="8">
        <v>89.473684210526315</v>
      </c>
      <c r="Z889" s="8">
        <v>107</v>
      </c>
      <c r="AA889" s="8">
        <v>89.600000000000009</v>
      </c>
      <c r="AB889" s="9">
        <v>75.138569101531999</v>
      </c>
      <c r="AC889" s="9">
        <v>18.636627048345623</v>
      </c>
      <c r="AD889" s="3">
        <v>27.57054436846726</v>
      </c>
      <c r="AE889" s="3">
        <v>53.792828583187124</v>
      </c>
    </row>
    <row r="890" spans="1:31" ht="13" x14ac:dyDescent="0.3">
      <c r="A890" s="13">
        <v>2017</v>
      </c>
      <c r="B890" s="13" t="s">
        <v>631</v>
      </c>
      <c r="C890" s="13" t="s">
        <v>29</v>
      </c>
      <c r="D890" s="2" t="str">
        <f t="shared" si="26"/>
        <v>M2</v>
      </c>
      <c r="E890" s="2" t="str">
        <f t="shared" si="27"/>
        <v>E13a_M2_12</v>
      </c>
      <c r="F890" s="21" t="s">
        <v>541</v>
      </c>
      <c r="G890" s="13">
        <v>2012</v>
      </c>
      <c r="H890" s="2" t="s">
        <v>779</v>
      </c>
      <c r="I890" s="32">
        <v>2.33</v>
      </c>
      <c r="J890" s="32">
        <v>0.16200000000000001</v>
      </c>
      <c r="K890" s="32">
        <v>0.84</v>
      </c>
      <c r="L890" s="32">
        <v>0.79</v>
      </c>
      <c r="M890" s="32">
        <v>0.18</v>
      </c>
      <c r="N890" s="32">
        <v>0.61799999999999999</v>
      </c>
      <c r="O890" s="32">
        <v>0.17899999999999999</v>
      </c>
      <c r="P890" s="33">
        <v>11.406000000000001</v>
      </c>
      <c r="Q890" s="33">
        <v>52.91</v>
      </c>
      <c r="R890" s="32">
        <v>4.87</v>
      </c>
      <c r="S890" s="34">
        <v>240.73</v>
      </c>
      <c r="T890" s="32">
        <v>15.08</v>
      </c>
      <c r="U890" s="4">
        <v>20.848511999999999</v>
      </c>
      <c r="V890" s="8">
        <v>85.642974321877603</v>
      </c>
      <c r="W890" s="8">
        <v>94.464462341234679</v>
      </c>
      <c r="X890" s="8">
        <v>98.82352941176471</v>
      </c>
      <c r="Y890" s="8">
        <v>94.73684210526315</v>
      </c>
      <c r="Z890" s="8">
        <v>103</v>
      </c>
      <c r="AA890" s="8">
        <v>76.040000000000006</v>
      </c>
      <c r="AB890" s="9">
        <v>75.731551765621063</v>
      </c>
      <c r="AC890" s="9">
        <v>19.57838942452765</v>
      </c>
      <c r="AD890" s="3">
        <v>28.36780107922182</v>
      </c>
      <c r="AE890" s="3">
        <v>52.053809496250523</v>
      </c>
    </row>
    <row r="891" spans="1:31" ht="13" x14ac:dyDescent="0.3">
      <c r="A891" s="13">
        <v>2017</v>
      </c>
      <c r="B891" s="13" t="s">
        <v>631</v>
      </c>
      <c r="C891" s="13" t="s">
        <v>30</v>
      </c>
      <c r="D891" s="2" t="str">
        <f t="shared" si="26"/>
        <v>M1</v>
      </c>
      <c r="E891" s="2" t="str">
        <f t="shared" si="27"/>
        <v>E13b_M1_12</v>
      </c>
      <c r="F891" s="21" t="s">
        <v>542</v>
      </c>
      <c r="G891" s="13">
        <v>2012</v>
      </c>
      <c r="H891" s="2" t="s">
        <v>809</v>
      </c>
      <c r="I891" s="32">
        <v>2.4500000000000002</v>
      </c>
      <c r="J891" s="32">
        <v>0.16200000000000001</v>
      </c>
      <c r="K891" s="32">
        <v>0.74</v>
      </c>
      <c r="L891" s="32">
        <v>0.83</v>
      </c>
      <c r="M891" s="32">
        <v>0.16</v>
      </c>
      <c r="N891" s="32">
        <v>0.57799999999999996</v>
      </c>
      <c r="O891" s="32">
        <v>0.20200000000000001</v>
      </c>
      <c r="P891" s="33">
        <v>15.305999999999999</v>
      </c>
      <c r="Q891" s="33">
        <v>55.46</v>
      </c>
      <c r="R891" s="32">
        <v>5.22</v>
      </c>
      <c r="S891" s="34">
        <v>364.73</v>
      </c>
      <c r="T891" s="32">
        <v>15.54</v>
      </c>
      <c r="U891" s="4">
        <v>22.068957999999999</v>
      </c>
      <c r="V891" s="8">
        <v>90.053771282661003</v>
      </c>
      <c r="W891" s="8">
        <v>94.464462341234679</v>
      </c>
      <c r="X891" s="8">
        <v>87.058823529411768</v>
      </c>
      <c r="Y891" s="8">
        <v>84.210526315789465</v>
      </c>
      <c r="Z891" s="8">
        <v>96.333333333333329</v>
      </c>
      <c r="AA891" s="8">
        <v>102.03999999999999</v>
      </c>
      <c r="AB891" s="9">
        <v>73.522568534629627</v>
      </c>
      <c r="AC891" s="9">
        <v>17.925885787998901</v>
      </c>
      <c r="AD891" s="3">
        <v>25.741526145311205</v>
      </c>
      <c r="AE891" s="3">
        <v>56.332588066689901</v>
      </c>
    </row>
    <row r="892" spans="1:31" ht="13" x14ac:dyDescent="0.3">
      <c r="A892" s="13">
        <v>2017</v>
      </c>
      <c r="B892" s="13" t="s">
        <v>631</v>
      </c>
      <c r="C892" s="13" t="s">
        <v>31</v>
      </c>
      <c r="D892" s="2" t="str">
        <f t="shared" si="26"/>
        <v>M2</v>
      </c>
      <c r="E892" s="2" t="str">
        <f t="shared" si="27"/>
        <v>E13b_M2_12</v>
      </c>
      <c r="F892" s="21" t="s">
        <v>542</v>
      </c>
      <c r="G892" s="13">
        <v>2012</v>
      </c>
      <c r="H892" s="2" t="s">
        <v>809</v>
      </c>
      <c r="I892" s="32">
        <v>2.5299999999999998</v>
      </c>
      <c r="J892" s="32">
        <v>0.16400000000000001</v>
      </c>
      <c r="K892" s="32">
        <v>0.77</v>
      </c>
      <c r="L892" s="32">
        <v>0.85</v>
      </c>
      <c r="M892" s="32">
        <v>0.19</v>
      </c>
      <c r="N892" s="32">
        <v>0.56699999999999995</v>
      </c>
      <c r="O892" s="32">
        <v>0.20599999999999999</v>
      </c>
      <c r="P892" s="33">
        <v>14.938000000000001</v>
      </c>
      <c r="Q892" s="33">
        <v>50.13</v>
      </c>
      <c r="R892" s="32">
        <v>4.8899999999999997</v>
      </c>
      <c r="S892" s="34">
        <v>285.13</v>
      </c>
      <c r="T892" s="32">
        <v>16.36</v>
      </c>
      <c r="U892" s="4">
        <v>22.068957999999999</v>
      </c>
      <c r="V892" s="8">
        <v>92.994302589849909</v>
      </c>
      <c r="W892" s="8">
        <v>95.630690271373382</v>
      </c>
      <c r="X892" s="8">
        <v>90.588235294117652</v>
      </c>
      <c r="Y892" s="8">
        <v>100</v>
      </c>
      <c r="Z892" s="8">
        <v>94.5</v>
      </c>
      <c r="AA892" s="8">
        <v>99.586666666666673</v>
      </c>
      <c r="AB892" s="9">
        <v>77.759005640740753</v>
      </c>
      <c r="AC892" s="9">
        <v>20.127239567870845</v>
      </c>
      <c r="AD892" s="3">
        <v>25.325805630979016</v>
      </c>
      <c r="AE892" s="3">
        <v>54.546954801150136</v>
      </c>
    </row>
    <row r="893" spans="1:31" ht="13" x14ac:dyDescent="0.3">
      <c r="A893" s="13">
        <v>2017</v>
      </c>
      <c r="B893" s="13" t="s">
        <v>631</v>
      </c>
      <c r="C893" s="13" t="s">
        <v>32</v>
      </c>
      <c r="D893" s="2" t="str">
        <f t="shared" si="26"/>
        <v>M1</v>
      </c>
      <c r="E893" s="2" t="str">
        <f t="shared" si="27"/>
        <v>E13c_M1_12</v>
      </c>
      <c r="F893" s="21" t="s">
        <v>543</v>
      </c>
      <c r="G893" s="13">
        <v>2012</v>
      </c>
      <c r="H893" s="2" t="s">
        <v>810</v>
      </c>
      <c r="I893" s="32">
        <v>2.37</v>
      </c>
      <c r="J893" s="32">
        <v>0.161</v>
      </c>
      <c r="K893" s="32">
        <v>0.83</v>
      </c>
      <c r="L893" s="32">
        <v>0.86</v>
      </c>
      <c r="M893" s="32">
        <v>0.2</v>
      </c>
      <c r="N893" s="32">
        <v>0.66200000000000003</v>
      </c>
      <c r="O893" s="32">
        <v>0.19400000000000001</v>
      </c>
      <c r="P893" s="33">
        <v>13.502000000000001</v>
      </c>
      <c r="Q893" s="33">
        <v>64.239999999999995</v>
      </c>
      <c r="R893" s="32">
        <v>4.7</v>
      </c>
      <c r="S893" s="34">
        <v>383.03</v>
      </c>
      <c r="T893" s="32">
        <v>14.85</v>
      </c>
      <c r="U893" s="4">
        <v>22.448851999999999</v>
      </c>
      <c r="V893" s="8">
        <v>87.113239975472069</v>
      </c>
      <c r="W893" s="8">
        <v>93.881348376165334</v>
      </c>
      <c r="X893" s="8">
        <v>97.647058823529406</v>
      </c>
      <c r="Y893" s="8">
        <v>105.26315789473684</v>
      </c>
      <c r="Z893" s="8">
        <v>110.33333333333334</v>
      </c>
      <c r="AA893" s="8">
        <v>90.013333333333335</v>
      </c>
      <c r="AB893" s="9">
        <v>80.616257719963741</v>
      </c>
      <c r="AC893" s="9">
        <v>20.4356603070418</v>
      </c>
      <c r="AD893" s="3">
        <v>26.331688028876542</v>
      </c>
      <c r="AE893" s="3">
        <v>53.232651664081644</v>
      </c>
    </row>
    <row r="894" spans="1:31" ht="13" x14ac:dyDescent="0.3">
      <c r="A894" s="13">
        <v>2017</v>
      </c>
      <c r="B894" s="13" t="s">
        <v>631</v>
      </c>
      <c r="C894" s="13" t="s">
        <v>33</v>
      </c>
      <c r="D894" s="2" t="str">
        <f t="shared" si="26"/>
        <v>M2</v>
      </c>
      <c r="E894" s="2" t="str">
        <f t="shared" si="27"/>
        <v>E13c_M2_12</v>
      </c>
      <c r="F894" s="21" t="s">
        <v>543</v>
      </c>
      <c r="G894" s="13">
        <v>2012</v>
      </c>
      <c r="H894" s="2" t="s">
        <v>810</v>
      </c>
      <c r="I894" s="32">
        <v>2.4</v>
      </c>
      <c r="J894" s="32">
        <v>0.16600000000000001</v>
      </c>
      <c r="K894" s="32">
        <v>0.8</v>
      </c>
      <c r="L894" s="32">
        <v>0.78</v>
      </c>
      <c r="M894" s="32">
        <v>0.22</v>
      </c>
      <c r="N894" s="32">
        <v>0.64400000000000002</v>
      </c>
      <c r="O894" s="32">
        <v>0.18099999999999999</v>
      </c>
      <c r="P894" s="33">
        <v>13.787000000000001</v>
      </c>
      <c r="Q894" s="33">
        <v>62.84</v>
      </c>
      <c r="R894" s="32">
        <v>6.2</v>
      </c>
      <c r="S894" s="34">
        <v>297.23</v>
      </c>
      <c r="T894" s="32">
        <v>16.46</v>
      </c>
      <c r="U894" s="4">
        <v>22.448851999999999</v>
      </c>
      <c r="V894" s="8">
        <v>88.215939215667902</v>
      </c>
      <c r="W894" s="8">
        <v>96.796918201512085</v>
      </c>
      <c r="X894" s="8">
        <v>94.117647058823536</v>
      </c>
      <c r="Y894" s="8">
        <v>115.78947368421053</v>
      </c>
      <c r="Z894" s="8">
        <v>107.33333333333334</v>
      </c>
      <c r="AA894" s="8">
        <v>91.913333333333341</v>
      </c>
      <c r="AB894" s="9">
        <v>77.504424782780006</v>
      </c>
      <c r="AC894" s="9">
        <v>23.381776058181401</v>
      </c>
      <c r="AD894" s="3">
        <v>26.39895478691674</v>
      </c>
      <c r="AE894" s="3">
        <v>50.219269154901866</v>
      </c>
    </row>
    <row r="895" spans="1:31" ht="13" x14ac:dyDescent="0.3">
      <c r="A895" s="13">
        <v>2017</v>
      </c>
      <c r="B895" s="13" t="s">
        <v>631</v>
      </c>
      <c r="C895" s="13" t="s">
        <v>34</v>
      </c>
      <c r="D895" s="2" t="str">
        <f t="shared" si="26"/>
        <v>M1</v>
      </c>
      <c r="E895" s="2" t="str">
        <f t="shared" si="27"/>
        <v>F13a_M1_12</v>
      </c>
      <c r="F895" s="21" t="s">
        <v>544</v>
      </c>
      <c r="G895" s="13">
        <v>2012</v>
      </c>
      <c r="H895" s="2" t="s">
        <v>787</v>
      </c>
      <c r="I895" s="32">
        <v>2.73</v>
      </c>
      <c r="J895" s="32">
        <v>0.17299999999999999</v>
      </c>
      <c r="K895" s="32">
        <v>0.72</v>
      </c>
      <c r="L895" s="32">
        <v>0.97</v>
      </c>
      <c r="M895" s="32">
        <v>0.2</v>
      </c>
      <c r="N895" s="32">
        <v>0.65200000000000002</v>
      </c>
      <c r="O895" s="32">
        <v>0.20300000000000001</v>
      </c>
      <c r="P895" s="33">
        <v>13.993</v>
      </c>
      <c r="Q895" s="33">
        <v>66.8</v>
      </c>
      <c r="R895" s="32">
        <v>6.25</v>
      </c>
      <c r="S895" s="34">
        <v>389.71</v>
      </c>
      <c r="T895" s="32">
        <v>17.03</v>
      </c>
      <c r="U895" s="4">
        <v>22.034987999999998</v>
      </c>
      <c r="V895" s="8">
        <v>100.34563085782224</v>
      </c>
      <c r="W895" s="8">
        <v>100.87871595699751</v>
      </c>
      <c r="X895" s="8">
        <v>84.705882352941174</v>
      </c>
      <c r="Y895" s="8">
        <v>105.26315789473684</v>
      </c>
      <c r="Z895" s="8">
        <v>108.66666666666667</v>
      </c>
      <c r="AA895" s="8">
        <v>93.286666666666676</v>
      </c>
      <c r="AB895" s="9">
        <v>83.291980443314984</v>
      </c>
      <c r="AC895" s="9">
        <v>19.779172607275175</v>
      </c>
      <c r="AD895" s="3">
        <v>22.108157535252023</v>
      </c>
      <c r="AE895" s="3">
        <v>58.11266985747281</v>
      </c>
    </row>
    <row r="896" spans="1:31" ht="13" x14ac:dyDescent="0.3">
      <c r="A896" s="13">
        <v>2017</v>
      </c>
      <c r="B896" s="13" t="s">
        <v>631</v>
      </c>
      <c r="C896" s="13" t="s">
        <v>35</v>
      </c>
      <c r="D896" s="2" t="str">
        <f t="shared" si="26"/>
        <v>M2</v>
      </c>
      <c r="E896" s="2" t="str">
        <f t="shared" si="27"/>
        <v>F13a_M2_12</v>
      </c>
      <c r="F896" s="21" t="s">
        <v>544</v>
      </c>
      <c r="G896" s="13">
        <v>2012</v>
      </c>
      <c r="H896" s="2" t="s">
        <v>787</v>
      </c>
      <c r="I896" s="32">
        <v>2.56</v>
      </c>
      <c r="J896" s="32">
        <v>0.16700000000000001</v>
      </c>
      <c r="K896" s="32">
        <v>1.07</v>
      </c>
      <c r="L896" s="32">
        <v>0.67</v>
      </c>
      <c r="M896" s="32">
        <v>0.19</v>
      </c>
      <c r="N896" s="32">
        <v>0.61399999999999999</v>
      </c>
      <c r="O896" s="32">
        <v>0.17899999999999999</v>
      </c>
      <c r="P896" s="33">
        <v>12.617000000000001</v>
      </c>
      <c r="Q896" s="33">
        <v>62.76</v>
      </c>
      <c r="R896" s="32">
        <v>7.42</v>
      </c>
      <c r="S896" s="34">
        <v>306.3</v>
      </c>
      <c r="T896" s="32">
        <v>20.079999999999998</v>
      </c>
      <c r="U896" s="4">
        <v>22.034987999999998</v>
      </c>
      <c r="V896" s="8">
        <v>94.09700183004577</v>
      </c>
      <c r="W896" s="8">
        <v>97.380032166581429</v>
      </c>
      <c r="X896" s="8">
        <v>125.88235294117649</v>
      </c>
      <c r="Y896" s="8">
        <v>100</v>
      </c>
      <c r="Z896" s="8">
        <v>102.33333333333334</v>
      </c>
      <c r="AA896" s="8">
        <v>84.113333333333344</v>
      </c>
      <c r="AB896" s="9">
        <v>76.449603983696775</v>
      </c>
      <c r="AC896" s="9">
        <v>20.471971776653923</v>
      </c>
      <c r="AD896" s="3">
        <v>35.795775876212019</v>
      </c>
      <c r="AE896" s="3">
        <v>43.732252347134072</v>
      </c>
    </row>
    <row r="897" spans="1:31" ht="13" x14ac:dyDescent="0.3">
      <c r="A897" s="13">
        <v>2017</v>
      </c>
      <c r="B897" s="13" t="s">
        <v>631</v>
      </c>
      <c r="C897" s="13" t="s">
        <v>36</v>
      </c>
      <c r="D897" s="2" t="str">
        <f t="shared" si="26"/>
        <v>M1</v>
      </c>
      <c r="E897" s="2" t="str">
        <f t="shared" si="27"/>
        <v>F13b_M1_12</v>
      </c>
      <c r="F897" s="21" t="s">
        <v>545</v>
      </c>
      <c r="G897" s="13">
        <v>2012</v>
      </c>
      <c r="H897" s="2" t="s">
        <v>786</v>
      </c>
      <c r="I897" s="32">
        <v>2.5</v>
      </c>
      <c r="J897" s="32">
        <v>0.159</v>
      </c>
      <c r="K897" s="32">
        <v>0.87</v>
      </c>
      <c r="L897" s="32">
        <v>0.85</v>
      </c>
      <c r="M897" s="32">
        <v>0.24</v>
      </c>
      <c r="N897" s="32">
        <v>0.64700000000000002</v>
      </c>
      <c r="O897" s="32">
        <v>0.191</v>
      </c>
      <c r="P897" s="33">
        <v>12.907</v>
      </c>
      <c r="Q897" s="33">
        <v>70.66</v>
      </c>
      <c r="R897" s="32">
        <v>7.26</v>
      </c>
      <c r="S897" s="34">
        <v>357.63</v>
      </c>
      <c r="T897" s="32">
        <v>18.940000000000001</v>
      </c>
      <c r="U897" s="4">
        <v>19.776192999999999</v>
      </c>
      <c r="V897" s="8">
        <v>91.891603349654076</v>
      </c>
      <c r="W897" s="8">
        <v>92.715120446026617</v>
      </c>
      <c r="X897" s="8">
        <v>102.35294117647058</v>
      </c>
      <c r="Y897" s="8">
        <v>126.31578947368421</v>
      </c>
      <c r="Z897" s="8">
        <v>107.83333333333334</v>
      </c>
      <c r="AA897" s="8">
        <v>86.046666666666667</v>
      </c>
      <c r="AB897" s="9">
        <v>84.4351665427493</v>
      </c>
      <c r="AC897" s="9">
        <v>23.413653700644044</v>
      </c>
      <c r="AD897" s="3">
        <v>26.352336706677566</v>
      </c>
      <c r="AE897" s="3">
        <v>50.234009592678376</v>
      </c>
    </row>
    <row r="898" spans="1:31" ht="13" x14ac:dyDescent="0.3">
      <c r="A898" s="13">
        <v>2017</v>
      </c>
      <c r="B898" s="13" t="s">
        <v>631</v>
      </c>
      <c r="C898" s="13" t="s">
        <v>37</v>
      </c>
      <c r="D898" s="2" t="str">
        <f t="shared" si="26"/>
        <v>M2</v>
      </c>
      <c r="E898" s="2" t="str">
        <f t="shared" si="27"/>
        <v>F13b_M2_12</v>
      </c>
      <c r="F898" s="21" t="s">
        <v>545</v>
      </c>
      <c r="G898" s="13">
        <v>2012</v>
      </c>
      <c r="H898" s="2" t="s">
        <v>786</v>
      </c>
      <c r="I898" s="32">
        <v>2.5299999999999998</v>
      </c>
      <c r="J898" s="32">
        <v>0.16300000000000001</v>
      </c>
      <c r="K898" s="32">
        <v>0.8</v>
      </c>
      <c r="L898" s="32">
        <v>0.73</v>
      </c>
      <c r="M898" s="32">
        <v>0.2</v>
      </c>
      <c r="N898" s="32">
        <v>0.56299999999999994</v>
      </c>
      <c r="O898" s="32">
        <v>0.187</v>
      </c>
      <c r="P898" s="33">
        <v>12.618</v>
      </c>
      <c r="Q898" s="33">
        <v>76.95</v>
      </c>
      <c r="R898" s="32">
        <v>5.6</v>
      </c>
      <c r="S898" s="34">
        <v>396.54</v>
      </c>
      <c r="T898" s="32">
        <v>15.42</v>
      </c>
      <c r="U898" s="4">
        <v>19.776192999999999</v>
      </c>
      <c r="V898" s="8">
        <v>92.994302589849909</v>
      </c>
      <c r="W898" s="8">
        <v>95.047576306304023</v>
      </c>
      <c r="X898" s="8">
        <v>94.117647058823536</v>
      </c>
      <c r="Y898" s="8">
        <v>105.26315789473684</v>
      </c>
      <c r="Z898" s="8">
        <v>93.833333333333329</v>
      </c>
      <c r="AA898" s="8">
        <v>84.12</v>
      </c>
      <c r="AB898" s="9">
        <v>73.361968344749982</v>
      </c>
      <c r="AC898" s="9">
        <v>22.45641025126627</v>
      </c>
      <c r="AD898" s="3">
        <v>27.889598000038113</v>
      </c>
      <c r="AE898" s="3">
        <v>49.653991748695603</v>
      </c>
    </row>
    <row r="899" spans="1:31" ht="13" x14ac:dyDescent="0.3">
      <c r="A899" s="13">
        <v>2017</v>
      </c>
      <c r="B899" s="13" t="s">
        <v>631</v>
      </c>
      <c r="C899" s="13" t="s">
        <v>38</v>
      </c>
      <c r="D899" s="2" t="str">
        <f t="shared" si="26"/>
        <v>M1</v>
      </c>
      <c r="E899" s="2" t="str">
        <f t="shared" si="27"/>
        <v>F13c_M1_12</v>
      </c>
      <c r="F899" s="21" t="s">
        <v>546</v>
      </c>
      <c r="G899" s="13">
        <v>2012</v>
      </c>
      <c r="H899" s="2" t="s">
        <v>785</v>
      </c>
      <c r="I899" s="32">
        <v>2.29</v>
      </c>
      <c r="J899" s="32">
        <v>0.158</v>
      </c>
      <c r="K899" s="32">
        <v>1.01</v>
      </c>
      <c r="L899" s="32">
        <v>0.67</v>
      </c>
      <c r="M899" s="32">
        <v>0.19</v>
      </c>
      <c r="N899" s="32">
        <v>0.61599999999999999</v>
      </c>
      <c r="O899" s="32">
        <v>0.19600000000000001</v>
      </c>
      <c r="P899" s="33">
        <v>11.294</v>
      </c>
      <c r="Q899" s="33">
        <v>54.94</v>
      </c>
      <c r="R899" s="32">
        <v>6.46</v>
      </c>
      <c r="S899" s="34">
        <v>617.45000000000005</v>
      </c>
      <c r="T899" s="32">
        <v>20.64</v>
      </c>
      <c r="U899" s="4">
        <v>19.363275000000002</v>
      </c>
      <c r="V899" s="8">
        <v>84.172708668283121</v>
      </c>
      <c r="W899" s="8">
        <v>92.132006480957273</v>
      </c>
      <c r="X899" s="8">
        <v>118.82352941176471</v>
      </c>
      <c r="Y899" s="8">
        <v>100</v>
      </c>
      <c r="Z899" s="8">
        <v>102.66666666666666</v>
      </c>
      <c r="AA899" s="8">
        <v>75.293333333333337</v>
      </c>
      <c r="AB899" s="9">
        <v>74.915077129476842</v>
      </c>
      <c r="AC899" s="9">
        <v>20.891310468594572</v>
      </c>
      <c r="AD899" s="3">
        <v>34.480645333103446</v>
      </c>
      <c r="AE899" s="3">
        <v>44.628044198301971</v>
      </c>
    </row>
    <row r="900" spans="1:31" ht="13" x14ac:dyDescent="0.3">
      <c r="A900" s="13">
        <v>2017</v>
      </c>
      <c r="B900" s="13" t="s">
        <v>631</v>
      </c>
      <c r="C900" s="13" t="s">
        <v>39</v>
      </c>
      <c r="D900" s="2" t="str">
        <f t="shared" si="26"/>
        <v>M2</v>
      </c>
      <c r="E900" s="2" t="str">
        <f t="shared" si="27"/>
        <v>F13c_M2_12</v>
      </c>
      <c r="F900" s="21" t="s">
        <v>546</v>
      </c>
      <c r="G900" s="13">
        <v>2012</v>
      </c>
      <c r="H900" s="2" t="s">
        <v>785</v>
      </c>
      <c r="I900" s="32">
        <v>2.4300000000000002</v>
      </c>
      <c r="J900" s="32">
        <v>0.159</v>
      </c>
      <c r="K900" s="32">
        <v>0.77</v>
      </c>
      <c r="L900" s="32">
        <v>0.71</v>
      </c>
      <c r="M900" s="32">
        <v>0.17</v>
      </c>
      <c r="N900" s="32">
        <v>0.48</v>
      </c>
      <c r="O900" s="32">
        <v>0.192</v>
      </c>
      <c r="P900" s="33">
        <v>11.425000000000001</v>
      </c>
      <c r="Q900" s="33">
        <v>70.62</v>
      </c>
      <c r="R900" s="32">
        <v>5.88</v>
      </c>
      <c r="S900" s="34">
        <v>620.21</v>
      </c>
      <c r="T900" s="32">
        <v>15.64</v>
      </c>
      <c r="U900" s="4">
        <v>19.363275000000002</v>
      </c>
      <c r="V900" s="8">
        <v>89.318638455863763</v>
      </c>
      <c r="W900" s="8">
        <v>92.715120446026617</v>
      </c>
      <c r="X900" s="8">
        <v>90.588235294117652</v>
      </c>
      <c r="Y900" s="8">
        <v>89.473684210526315</v>
      </c>
      <c r="Z900" s="8">
        <v>80</v>
      </c>
      <c r="AA900" s="8">
        <v>76.166666666666671</v>
      </c>
      <c r="AB900" s="9">
        <v>69.125531238638843</v>
      </c>
      <c r="AC900" s="9">
        <v>20.25777544417425</v>
      </c>
      <c r="AD900" s="3">
        <v>28.488887211832719</v>
      </c>
      <c r="AE900" s="3">
        <v>51.253337343993053</v>
      </c>
    </row>
    <row r="901" spans="1:31" ht="13" x14ac:dyDescent="0.3">
      <c r="A901" s="13">
        <v>2017</v>
      </c>
      <c r="B901" s="13" t="s">
        <v>631</v>
      </c>
      <c r="C901" s="13" t="s">
        <v>40</v>
      </c>
      <c r="D901" s="2" t="str">
        <f t="shared" si="26"/>
        <v>M1</v>
      </c>
      <c r="E901" s="2" t="str">
        <f t="shared" si="27"/>
        <v>G13a_M1_12</v>
      </c>
      <c r="F901" s="21" t="s">
        <v>547</v>
      </c>
      <c r="G901" s="13">
        <v>2012</v>
      </c>
      <c r="H901" s="2" t="s">
        <v>778</v>
      </c>
      <c r="I901" s="32">
        <v>2.4</v>
      </c>
      <c r="J901" s="32">
        <v>0.158</v>
      </c>
      <c r="K901" s="32">
        <v>0.8</v>
      </c>
      <c r="L901" s="32">
        <v>0.69</v>
      </c>
      <c r="M901" s="32">
        <v>0.18</v>
      </c>
      <c r="N901" s="32">
        <v>0.52700000000000002</v>
      </c>
      <c r="O901" s="32">
        <v>0.188</v>
      </c>
      <c r="P901" s="33">
        <v>10.884</v>
      </c>
      <c r="Q901" s="33">
        <v>52.22</v>
      </c>
      <c r="R901" s="32">
        <v>6.02</v>
      </c>
      <c r="S901" s="34">
        <v>637.1</v>
      </c>
      <c r="T901" s="32">
        <v>15.26</v>
      </c>
      <c r="U901" s="4">
        <v>20.761697999999999</v>
      </c>
      <c r="V901" s="8">
        <v>88.215939215667902</v>
      </c>
      <c r="W901" s="8">
        <v>92.132006480957273</v>
      </c>
      <c r="X901" s="8">
        <v>94.117647058823536</v>
      </c>
      <c r="Y901" s="8">
        <v>94.73684210526315</v>
      </c>
      <c r="Z901" s="8">
        <v>87.833333333333343</v>
      </c>
      <c r="AA901" s="8">
        <v>72.56</v>
      </c>
      <c r="AB901" s="9">
        <v>69.718513902727935</v>
      </c>
      <c r="AC901" s="9">
        <v>21.266973852308244</v>
      </c>
      <c r="AD901" s="3">
        <v>29.347094352602682</v>
      </c>
      <c r="AE901" s="3">
        <v>49.385931795089064</v>
      </c>
    </row>
    <row r="902" spans="1:31" ht="13" x14ac:dyDescent="0.3">
      <c r="A902" s="13">
        <v>2017</v>
      </c>
      <c r="B902" s="13" t="s">
        <v>631</v>
      </c>
      <c r="C902" s="13" t="s">
        <v>41</v>
      </c>
      <c r="D902" s="2" t="str">
        <f t="shared" ref="D902:D965" si="28">MID(C902,8,2)</f>
        <v>M2</v>
      </c>
      <c r="E902" s="2" t="str">
        <f t="shared" ref="E902:E965" si="29">CONCATENATE(F902,"_",D902,"_",MID(G902,3,2))</f>
        <v>G13a_M2_12</v>
      </c>
      <c r="F902" s="21" t="s">
        <v>547</v>
      </c>
      <c r="G902" s="13">
        <v>2012</v>
      </c>
      <c r="H902" s="2" t="s">
        <v>778</v>
      </c>
      <c r="I902" s="32">
        <v>2.4</v>
      </c>
      <c r="J902" s="32">
        <v>0.161</v>
      </c>
      <c r="K902" s="32">
        <v>0.93</v>
      </c>
      <c r="L902" s="32">
        <v>0.66</v>
      </c>
      <c r="M902" s="32">
        <v>0.2</v>
      </c>
      <c r="N902" s="32">
        <v>0.60399999999999998</v>
      </c>
      <c r="O902" s="32">
        <v>0.189</v>
      </c>
      <c r="P902" s="33">
        <v>13.34</v>
      </c>
      <c r="Q902" s="33">
        <v>54.23</v>
      </c>
      <c r="R902" s="32">
        <v>5.89</v>
      </c>
      <c r="S902" s="34">
        <v>379.63</v>
      </c>
      <c r="T902" s="32">
        <v>16.309999999999999</v>
      </c>
      <c r="U902" s="4">
        <v>20.761697999999999</v>
      </c>
      <c r="V902" s="8">
        <v>88.215939215667902</v>
      </c>
      <c r="W902" s="8">
        <v>93.881348376165334</v>
      </c>
      <c r="X902" s="8">
        <v>109.41176470588236</v>
      </c>
      <c r="Y902" s="8">
        <v>105.26315789473684</v>
      </c>
      <c r="Z902" s="8">
        <v>100.66666666666666</v>
      </c>
      <c r="AA902" s="8">
        <v>88.933333333333337</v>
      </c>
      <c r="AB902" s="9">
        <v>73.193762556837314</v>
      </c>
      <c r="AC902" s="9">
        <v>22.50801708288763</v>
      </c>
      <c r="AD902" s="3">
        <v>32.496165533148073</v>
      </c>
      <c r="AE902" s="3">
        <v>44.995817383964294</v>
      </c>
    </row>
    <row r="903" spans="1:31" ht="13" x14ac:dyDescent="0.3">
      <c r="A903" s="13">
        <v>2017</v>
      </c>
      <c r="B903" s="13" t="s">
        <v>631</v>
      </c>
      <c r="C903" s="13" t="s">
        <v>42</v>
      </c>
      <c r="D903" s="2" t="str">
        <f t="shared" si="28"/>
        <v>M1</v>
      </c>
      <c r="E903" s="2" t="str">
        <f t="shared" si="29"/>
        <v>G13b_M1_12</v>
      </c>
      <c r="F903" s="21" t="s">
        <v>548</v>
      </c>
      <c r="G903" s="13">
        <v>2012</v>
      </c>
      <c r="H903" s="2" t="s">
        <v>803</v>
      </c>
      <c r="I903" s="32">
        <v>2.4300000000000002</v>
      </c>
      <c r="J903" s="32">
        <v>0.16500000000000001</v>
      </c>
      <c r="K903" s="32">
        <v>0.92</v>
      </c>
      <c r="L903" s="32">
        <v>0.72</v>
      </c>
      <c r="M903" s="32">
        <v>0.21</v>
      </c>
      <c r="N903" s="32">
        <v>0.53100000000000003</v>
      </c>
      <c r="O903" s="32">
        <v>0.19500000000000001</v>
      </c>
      <c r="P903" s="33">
        <v>11.477</v>
      </c>
      <c r="Q903" s="33">
        <v>56.62</v>
      </c>
      <c r="R903" s="32">
        <v>6.4</v>
      </c>
      <c r="S903" s="34">
        <v>396.92</v>
      </c>
      <c r="T903" s="32">
        <v>17.21</v>
      </c>
      <c r="U903" s="4">
        <v>19.832214</v>
      </c>
      <c r="V903" s="8">
        <v>89.318638455863763</v>
      </c>
      <c r="W903" s="8">
        <v>96.213804236442726</v>
      </c>
      <c r="X903" s="8">
        <v>108.23529411764707</v>
      </c>
      <c r="Y903" s="8">
        <v>110.52631578947367</v>
      </c>
      <c r="Z903" s="8">
        <v>88.500000000000014</v>
      </c>
      <c r="AA903" s="8">
        <v>76.513333333333335</v>
      </c>
      <c r="AB903" s="9">
        <v>76.755743286176937</v>
      </c>
      <c r="AC903" s="9">
        <v>22.536669007818034</v>
      </c>
      <c r="AD903" s="3">
        <v>30.654920084583857</v>
      </c>
      <c r="AE903" s="3">
        <v>46.808410907598116</v>
      </c>
    </row>
    <row r="904" spans="1:31" ht="13" x14ac:dyDescent="0.3">
      <c r="A904" s="13">
        <v>2017</v>
      </c>
      <c r="B904" s="13" t="s">
        <v>631</v>
      </c>
      <c r="C904" s="13" t="s">
        <v>43</v>
      </c>
      <c r="D904" s="2" t="str">
        <f t="shared" si="28"/>
        <v>M2</v>
      </c>
      <c r="E904" s="2" t="str">
        <f t="shared" si="29"/>
        <v>G13b_M2_12</v>
      </c>
      <c r="F904" s="21" t="s">
        <v>548</v>
      </c>
      <c r="G904" s="13">
        <v>2012</v>
      </c>
      <c r="H904" s="2" t="s">
        <v>803</v>
      </c>
      <c r="I904" s="32">
        <v>2.27</v>
      </c>
      <c r="J904" s="32">
        <v>0.153</v>
      </c>
      <c r="K904" s="32">
        <v>0.91</v>
      </c>
      <c r="L904" s="32">
        <v>0.73</v>
      </c>
      <c r="M904" s="32">
        <v>0.19</v>
      </c>
      <c r="N904" s="32">
        <v>0.60699999999999998</v>
      </c>
      <c r="O904" s="32">
        <v>0.16800000000000001</v>
      </c>
      <c r="P904" s="33">
        <v>10.233000000000001</v>
      </c>
      <c r="Q904" s="33">
        <v>49.57</v>
      </c>
      <c r="R904" s="32">
        <v>5.96</v>
      </c>
      <c r="S904" s="34">
        <v>196.89</v>
      </c>
      <c r="T904" s="32">
        <v>16.329999999999998</v>
      </c>
      <c r="U904" s="4">
        <v>19.832214</v>
      </c>
      <c r="V904" s="8">
        <v>83.437575841485895</v>
      </c>
      <c r="W904" s="8">
        <v>89.216436655610522</v>
      </c>
      <c r="X904" s="8">
        <v>107.05882352941177</v>
      </c>
      <c r="Y904" s="8">
        <v>100</v>
      </c>
      <c r="Z904" s="8">
        <v>101.16666666666667</v>
      </c>
      <c r="AA904" s="8">
        <v>68.22</v>
      </c>
      <c r="AB904" s="9">
        <v>75.351544348491473</v>
      </c>
      <c r="AC904" s="9">
        <v>20.7702993830138</v>
      </c>
      <c r="AD904" s="3">
        <v>30.886768798479832</v>
      </c>
      <c r="AE904" s="3">
        <v>48.342931818506386</v>
      </c>
    </row>
    <row r="905" spans="1:31" ht="13" x14ac:dyDescent="0.3">
      <c r="A905" s="13">
        <v>2017</v>
      </c>
      <c r="B905" s="13" t="s">
        <v>631</v>
      </c>
      <c r="C905" s="13" t="s">
        <v>44</v>
      </c>
      <c r="D905" s="2" t="str">
        <f t="shared" si="28"/>
        <v>M1</v>
      </c>
      <c r="E905" s="2" t="str">
        <f t="shared" si="29"/>
        <v>C14c_M1_12</v>
      </c>
      <c r="F905" s="21" t="s">
        <v>549</v>
      </c>
      <c r="G905" s="13">
        <v>2012</v>
      </c>
      <c r="H905" s="2" t="s">
        <v>800</v>
      </c>
      <c r="I905" s="32">
        <v>2.41</v>
      </c>
      <c r="J905" s="32">
        <v>0.16</v>
      </c>
      <c r="K905" s="32">
        <v>0.94</v>
      </c>
      <c r="L905" s="32">
        <v>0.83</v>
      </c>
      <c r="M905" s="32">
        <v>0.18</v>
      </c>
      <c r="N905" s="32">
        <v>0.60199999999999998</v>
      </c>
      <c r="O905" s="32">
        <v>0.20200000000000001</v>
      </c>
      <c r="P905" s="33">
        <v>14.973000000000001</v>
      </c>
      <c r="Q905" s="33">
        <v>62.66</v>
      </c>
      <c r="R905" s="32">
        <v>5.87</v>
      </c>
      <c r="S905" s="34">
        <v>312.12</v>
      </c>
      <c r="T905" s="32">
        <v>15.85</v>
      </c>
      <c r="U905" s="4">
        <v>21.083549000000001</v>
      </c>
      <c r="V905" s="8">
        <v>88.583505629066522</v>
      </c>
      <c r="W905" s="8">
        <v>93.298234411095976</v>
      </c>
      <c r="X905" s="8">
        <v>110.58823529411765</v>
      </c>
      <c r="Y905" s="8">
        <v>94.73684210526315</v>
      </c>
      <c r="Z905" s="8">
        <v>100.33333333333334</v>
      </c>
      <c r="AA905" s="8">
        <v>99.820000000000007</v>
      </c>
      <c r="AB905" s="9">
        <v>80.285104506686238</v>
      </c>
      <c r="AC905" s="9">
        <v>18.467956432287171</v>
      </c>
      <c r="AD905" s="3">
        <v>29.944434728998047</v>
      </c>
      <c r="AE905" s="3">
        <v>51.587608838714793</v>
      </c>
    </row>
    <row r="906" spans="1:31" ht="13" x14ac:dyDescent="0.3">
      <c r="A906" s="13">
        <v>2017</v>
      </c>
      <c r="B906" s="13" t="s">
        <v>631</v>
      </c>
      <c r="C906" s="13" t="s">
        <v>45</v>
      </c>
      <c r="D906" s="2" t="str">
        <f t="shared" si="28"/>
        <v>M2</v>
      </c>
      <c r="E906" s="2" t="str">
        <f t="shared" si="29"/>
        <v>C14c_M2_12</v>
      </c>
      <c r="F906" s="21" t="s">
        <v>549</v>
      </c>
      <c r="G906" s="13">
        <v>2012</v>
      </c>
      <c r="H906" s="2" t="s">
        <v>800</v>
      </c>
      <c r="I906" s="32">
        <v>2.33</v>
      </c>
      <c r="J906" s="32">
        <v>0.157</v>
      </c>
      <c r="K906" s="32">
        <v>0.8</v>
      </c>
      <c r="L906" s="32">
        <v>0.77</v>
      </c>
      <c r="M906" s="32">
        <v>0.18</v>
      </c>
      <c r="N906" s="32">
        <v>0.59399999999999997</v>
      </c>
      <c r="O906" s="32">
        <v>0.17799999999999999</v>
      </c>
      <c r="P906" s="33">
        <v>11.246</v>
      </c>
      <c r="Q906" s="33">
        <v>59.47</v>
      </c>
      <c r="R906" s="32">
        <v>5.88</v>
      </c>
      <c r="S906" s="34">
        <v>271</v>
      </c>
      <c r="T906" s="32">
        <v>16.2</v>
      </c>
      <c r="U906" s="4">
        <v>21.083549000000001</v>
      </c>
      <c r="V906" s="8">
        <v>85.642974321877603</v>
      </c>
      <c r="W906" s="8">
        <v>91.548892515887928</v>
      </c>
      <c r="X906" s="8">
        <v>94.117647058823536</v>
      </c>
      <c r="Y906" s="8">
        <v>94.73684210526315</v>
      </c>
      <c r="Z906" s="8">
        <v>99</v>
      </c>
      <c r="AA906" s="8">
        <v>74.973333333333329</v>
      </c>
      <c r="AB906" s="9">
        <v>73.710529870791802</v>
      </c>
      <c r="AC906" s="9">
        <v>20.115196767546671</v>
      </c>
      <c r="AD906" s="3">
        <v>27.757713982155913</v>
      </c>
      <c r="AE906" s="3">
        <v>52.127089250297409</v>
      </c>
    </row>
    <row r="907" spans="1:31" ht="13" x14ac:dyDescent="0.3">
      <c r="A907" s="13">
        <v>2017</v>
      </c>
      <c r="B907" s="13" t="s">
        <v>631</v>
      </c>
      <c r="C907" s="13" t="s">
        <v>46</v>
      </c>
      <c r="D907" s="2" t="str">
        <f t="shared" si="28"/>
        <v>M1</v>
      </c>
      <c r="E907" s="2" t="str">
        <f t="shared" si="29"/>
        <v>D14a_M1_12</v>
      </c>
      <c r="F907" s="21" t="s">
        <v>550</v>
      </c>
      <c r="G907" s="13">
        <v>2012</v>
      </c>
      <c r="H907" s="2" t="s">
        <v>788</v>
      </c>
      <c r="I907" s="32">
        <v>2.4</v>
      </c>
      <c r="J907" s="32">
        <v>0.161</v>
      </c>
      <c r="K907" s="32">
        <v>0.82</v>
      </c>
      <c r="L907" s="32">
        <v>0.91</v>
      </c>
      <c r="M907" s="32">
        <v>0.2</v>
      </c>
      <c r="N907" s="32">
        <v>0.60799999999999998</v>
      </c>
      <c r="O907" s="32">
        <v>0.184</v>
      </c>
      <c r="P907" s="33">
        <v>13.311999999999999</v>
      </c>
      <c r="Q907" s="33">
        <v>54.32</v>
      </c>
      <c r="R907" s="32">
        <v>6.08</v>
      </c>
      <c r="S907" s="34">
        <v>259.73</v>
      </c>
      <c r="T907" s="32">
        <v>16.79</v>
      </c>
      <c r="U907" s="4">
        <v>17.987259000000002</v>
      </c>
      <c r="V907" s="8">
        <v>88.215939215667902</v>
      </c>
      <c r="W907" s="8">
        <v>93.881348376165334</v>
      </c>
      <c r="X907" s="8">
        <v>96.470588235294116</v>
      </c>
      <c r="Y907" s="8">
        <v>105.26315789473684</v>
      </c>
      <c r="Z907" s="8">
        <v>101.33333333333334</v>
      </c>
      <c r="AA907" s="8">
        <v>88.74666666666667</v>
      </c>
      <c r="AB907" s="9">
        <v>82.855513224300338</v>
      </c>
      <c r="AC907" s="9">
        <v>19.883365558671631</v>
      </c>
      <c r="AD907" s="3">
        <v>25.311371798396976</v>
      </c>
      <c r="AE907" s="3">
        <v>54.805262642931382</v>
      </c>
    </row>
    <row r="908" spans="1:31" ht="13" x14ac:dyDescent="0.3">
      <c r="A908" s="13">
        <v>2017</v>
      </c>
      <c r="B908" s="13" t="s">
        <v>631</v>
      </c>
      <c r="C908" s="13" t="s">
        <v>47</v>
      </c>
      <c r="D908" s="2" t="str">
        <f t="shared" si="28"/>
        <v>M2</v>
      </c>
      <c r="E908" s="2" t="str">
        <f t="shared" si="29"/>
        <v>D14a_M2_12</v>
      </c>
      <c r="F908" s="21" t="s">
        <v>550</v>
      </c>
      <c r="G908" s="13">
        <v>2012</v>
      </c>
      <c r="H908" s="2" t="s">
        <v>788</v>
      </c>
      <c r="I908" s="32">
        <v>2.44</v>
      </c>
      <c r="J908" s="32">
        <v>0.156</v>
      </c>
      <c r="K908" s="32">
        <v>0.83</v>
      </c>
      <c r="L908" s="32">
        <v>0.79</v>
      </c>
      <c r="M908" s="32">
        <v>0.19</v>
      </c>
      <c r="N908" s="32">
        <v>0.52</v>
      </c>
      <c r="O908" s="32">
        <v>0.182</v>
      </c>
      <c r="P908" s="33">
        <v>12.129</v>
      </c>
      <c r="Q908" s="33">
        <v>52</v>
      </c>
      <c r="R908" s="32">
        <v>5.52</v>
      </c>
      <c r="S908" s="34">
        <v>274.92</v>
      </c>
      <c r="T908" s="32">
        <v>16.100000000000001</v>
      </c>
      <c r="U908" s="4">
        <v>17.987259000000002</v>
      </c>
      <c r="V908" s="8">
        <v>89.686204869262383</v>
      </c>
      <c r="W908" s="8">
        <v>90.965778550818584</v>
      </c>
      <c r="X908" s="8">
        <v>97.647058823529406</v>
      </c>
      <c r="Y908" s="8">
        <v>100</v>
      </c>
      <c r="Z908" s="8">
        <v>86.666666666666671</v>
      </c>
      <c r="AA908" s="8">
        <v>80.86</v>
      </c>
      <c r="AB908" s="9">
        <v>76.299520518912786</v>
      </c>
      <c r="AC908" s="9">
        <v>20.51224076437893</v>
      </c>
      <c r="AD908" s="3">
        <v>27.821434969717991</v>
      </c>
      <c r="AE908" s="3">
        <v>51.666324265903086</v>
      </c>
    </row>
    <row r="909" spans="1:31" ht="13" x14ac:dyDescent="0.3">
      <c r="A909" s="13">
        <v>2017</v>
      </c>
      <c r="B909" s="13" t="s">
        <v>631</v>
      </c>
      <c r="C909" s="13" t="s">
        <v>48</v>
      </c>
      <c r="D909" s="2" t="str">
        <f t="shared" si="28"/>
        <v>M1</v>
      </c>
      <c r="E909" s="2" t="str">
        <f t="shared" si="29"/>
        <v>D14b_M1_12</v>
      </c>
      <c r="F909" s="21" t="s">
        <v>551</v>
      </c>
      <c r="G909" s="13">
        <v>2012</v>
      </c>
      <c r="H909" s="2" t="s">
        <v>789</v>
      </c>
      <c r="I909" s="32">
        <v>2.42</v>
      </c>
      <c r="J909" s="32">
        <v>0.157</v>
      </c>
      <c r="K909" s="32">
        <v>0.79</v>
      </c>
      <c r="L909" s="32">
        <v>0.86</v>
      </c>
      <c r="M909" s="32">
        <v>0.16</v>
      </c>
      <c r="N909" s="32">
        <v>0.54</v>
      </c>
      <c r="O909" s="32">
        <v>0.187</v>
      </c>
      <c r="P909" s="33">
        <v>12.058999999999999</v>
      </c>
      <c r="Q909" s="33">
        <v>47.87</v>
      </c>
      <c r="R909" s="32">
        <v>5.66</v>
      </c>
      <c r="S909" s="34">
        <v>252.33</v>
      </c>
      <c r="T909" s="32">
        <v>17.29</v>
      </c>
      <c r="U909" s="4">
        <v>18.916793999999999</v>
      </c>
      <c r="V909" s="8">
        <v>88.951072042465142</v>
      </c>
      <c r="W909" s="8">
        <v>91.548892515887928</v>
      </c>
      <c r="X909" s="8">
        <v>92.941176470588232</v>
      </c>
      <c r="Y909" s="8">
        <v>84.210526315789465</v>
      </c>
      <c r="Z909" s="8">
        <v>90.000000000000014</v>
      </c>
      <c r="AA909" s="8">
        <v>80.393333333333331</v>
      </c>
      <c r="AB909" s="9">
        <v>76.298346901170206</v>
      </c>
      <c r="AC909" s="9">
        <v>17.27373160652159</v>
      </c>
      <c r="AD909" s="3">
        <v>26.481050247043786</v>
      </c>
      <c r="AE909" s="3">
        <v>56.245218146434631</v>
      </c>
    </row>
    <row r="910" spans="1:31" ht="13" x14ac:dyDescent="0.3">
      <c r="A910" s="13">
        <v>2017</v>
      </c>
      <c r="B910" s="13" t="s">
        <v>631</v>
      </c>
      <c r="C910" s="13" t="s">
        <v>49</v>
      </c>
      <c r="D910" s="2" t="str">
        <f t="shared" si="28"/>
        <v>M2</v>
      </c>
      <c r="E910" s="2" t="str">
        <f t="shared" si="29"/>
        <v>D14b_M2_12</v>
      </c>
      <c r="F910" s="21" t="s">
        <v>551</v>
      </c>
      <c r="G910" s="13">
        <v>2012</v>
      </c>
      <c r="H910" s="2" t="s">
        <v>789</v>
      </c>
      <c r="I910" s="32">
        <v>2.29</v>
      </c>
      <c r="J910" s="32">
        <v>0.159</v>
      </c>
      <c r="K910" s="32">
        <v>0.77</v>
      </c>
      <c r="L910" s="32">
        <v>0.84</v>
      </c>
      <c r="M910" s="32">
        <v>0.22</v>
      </c>
      <c r="N910" s="32">
        <v>0.65300000000000002</v>
      </c>
      <c r="O910" s="32">
        <v>0.191</v>
      </c>
      <c r="P910" s="33">
        <v>12.000999999999999</v>
      </c>
      <c r="Q910" s="33">
        <v>55.59</v>
      </c>
      <c r="R910" s="32">
        <v>6.04</v>
      </c>
      <c r="S910" s="34">
        <v>367.43</v>
      </c>
      <c r="T910" s="32">
        <v>17.850000000000001</v>
      </c>
      <c r="U910" s="4">
        <v>18.916793999999999</v>
      </c>
      <c r="V910" s="8">
        <v>84.172708668283121</v>
      </c>
      <c r="W910" s="8">
        <v>92.715120446026617</v>
      </c>
      <c r="X910" s="8">
        <v>90.588235294117652</v>
      </c>
      <c r="Y910" s="8">
        <v>115.78947368421053</v>
      </c>
      <c r="Z910" s="8">
        <v>108.83333333333334</v>
      </c>
      <c r="AA910" s="8">
        <v>80.006666666666661</v>
      </c>
      <c r="AB910" s="9">
        <v>79.73117333171794</v>
      </c>
      <c r="AC910" s="9">
        <v>22.728765024560563</v>
      </c>
      <c r="AD910" s="3">
        <v>24.699366391140114</v>
      </c>
      <c r="AE910" s="3">
        <v>52.57186858429931</v>
      </c>
    </row>
    <row r="911" spans="1:31" ht="13" x14ac:dyDescent="0.3">
      <c r="A911" s="13">
        <v>2017</v>
      </c>
      <c r="B911" s="13" t="s">
        <v>631</v>
      </c>
      <c r="C911" s="13" t="s">
        <v>50</v>
      </c>
      <c r="D911" s="2" t="str">
        <f t="shared" si="28"/>
        <v>M1</v>
      </c>
      <c r="E911" s="2" t="str">
        <f t="shared" si="29"/>
        <v>D14c_M1_12</v>
      </c>
      <c r="F911" s="21" t="s">
        <v>552</v>
      </c>
      <c r="G911" s="13">
        <v>2012</v>
      </c>
      <c r="H911" s="2" t="s">
        <v>793</v>
      </c>
      <c r="I911" s="32">
        <v>2.5</v>
      </c>
      <c r="J911" s="32">
        <v>0.16</v>
      </c>
      <c r="K911" s="32">
        <v>0.82</v>
      </c>
      <c r="L911" s="32">
        <v>0.78</v>
      </c>
      <c r="M911" s="32">
        <v>0.16</v>
      </c>
      <c r="N911" s="32">
        <v>0.54900000000000004</v>
      </c>
      <c r="O911" s="32">
        <v>0.19500000000000001</v>
      </c>
      <c r="P911" s="33">
        <v>11.964</v>
      </c>
      <c r="Q911" s="33">
        <v>67.099999999999994</v>
      </c>
      <c r="R911" s="32">
        <v>6.32</v>
      </c>
      <c r="S911" s="34">
        <v>342.52</v>
      </c>
      <c r="T911" s="32">
        <v>17.2</v>
      </c>
      <c r="U911" s="4">
        <v>20.258844</v>
      </c>
      <c r="V911" s="8">
        <v>91.891603349654076</v>
      </c>
      <c r="W911" s="8">
        <v>93.298234411095976</v>
      </c>
      <c r="X911" s="8">
        <v>96.470588235294116</v>
      </c>
      <c r="Y911" s="8">
        <v>84.210526315789465</v>
      </c>
      <c r="Z911" s="8">
        <v>91.500000000000014</v>
      </c>
      <c r="AA911" s="8">
        <v>79.759999999999991</v>
      </c>
      <c r="AB911" s="9">
        <v>73.073594360216305</v>
      </c>
      <c r="AC911" s="9">
        <v>18.036024886024109</v>
      </c>
      <c r="AD911" s="3">
        <v>28.699651620107542</v>
      </c>
      <c r="AE911" s="3">
        <v>53.264323493868361</v>
      </c>
    </row>
    <row r="912" spans="1:31" ht="13" x14ac:dyDescent="0.3">
      <c r="A912" s="13">
        <v>2017</v>
      </c>
      <c r="B912" s="13" t="s">
        <v>631</v>
      </c>
      <c r="C912" s="13" t="s">
        <v>51</v>
      </c>
      <c r="D912" s="2" t="str">
        <f t="shared" si="28"/>
        <v>M2</v>
      </c>
      <c r="E912" s="2" t="str">
        <f t="shared" si="29"/>
        <v>D14c_M2_12</v>
      </c>
      <c r="F912" s="21" t="s">
        <v>552</v>
      </c>
      <c r="G912" s="13">
        <v>2012</v>
      </c>
      <c r="H912" s="2" t="s">
        <v>793</v>
      </c>
      <c r="I912" s="32">
        <v>2.54</v>
      </c>
      <c r="J912" s="32">
        <v>0.16400000000000001</v>
      </c>
      <c r="K912" s="32">
        <v>0.76</v>
      </c>
      <c r="L912" s="32">
        <v>0.79</v>
      </c>
      <c r="M912" s="32">
        <v>0.18</v>
      </c>
      <c r="N912" s="32">
        <v>0.54800000000000004</v>
      </c>
      <c r="O912" s="32">
        <v>0.21299999999999999</v>
      </c>
      <c r="P912" s="33">
        <v>13.192</v>
      </c>
      <c r="Q912" s="33">
        <v>45.3</v>
      </c>
      <c r="R912" s="32">
        <v>5.35</v>
      </c>
      <c r="S912" s="34">
        <v>394.77</v>
      </c>
      <c r="T912" s="32">
        <v>15.27</v>
      </c>
      <c r="U912" s="4">
        <v>20.258844</v>
      </c>
      <c r="V912" s="8">
        <v>93.361869003248529</v>
      </c>
      <c r="W912" s="8">
        <v>95.630690271373382</v>
      </c>
      <c r="X912" s="8">
        <v>89.411764705882362</v>
      </c>
      <c r="Y912" s="8">
        <v>94.73684210526315</v>
      </c>
      <c r="Z912" s="8">
        <v>91.333333333333343</v>
      </c>
      <c r="AA912" s="8">
        <v>87.946666666666673</v>
      </c>
      <c r="AB912" s="9">
        <v>73.685515959994447</v>
      </c>
      <c r="AC912" s="9">
        <v>20.122025243008359</v>
      </c>
      <c r="AD912" s="3">
        <v>26.378780008822439</v>
      </c>
      <c r="AE912" s="3">
        <v>53.499194748169224</v>
      </c>
    </row>
    <row r="913" spans="1:31" ht="13" x14ac:dyDescent="0.3">
      <c r="A913" s="13">
        <v>2017</v>
      </c>
      <c r="B913" s="13" t="s">
        <v>631</v>
      </c>
      <c r="C913" s="13" t="s">
        <v>52</v>
      </c>
      <c r="D913" s="2" t="str">
        <f t="shared" si="28"/>
        <v>M1</v>
      </c>
      <c r="E913" s="2" t="str">
        <f t="shared" si="29"/>
        <v>E14a_M1_12</v>
      </c>
      <c r="F913" s="21" t="s">
        <v>553</v>
      </c>
      <c r="G913" s="13">
        <v>2012</v>
      </c>
      <c r="H913" s="2" t="s">
        <v>792</v>
      </c>
      <c r="I913" s="32">
        <v>2.4500000000000002</v>
      </c>
      <c r="J913" s="32">
        <v>0.16400000000000001</v>
      </c>
      <c r="K913" s="32">
        <v>0.81</v>
      </c>
      <c r="L913" s="32">
        <v>0.71</v>
      </c>
      <c r="M913" s="32">
        <v>0.18</v>
      </c>
      <c r="N913" s="32">
        <v>0.52800000000000002</v>
      </c>
      <c r="O913" s="32">
        <v>0.188</v>
      </c>
      <c r="P913" s="33">
        <v>11.727</v>
      </c>
      <c r="Q913" s="33">
        <v>55.65</v>
      </c>
      <c r="R913" s="32">
        <v>5.83</v>
      </c>
      <c r="S913" s="34">
        <v>318.52999999999997</v>
      </c>
      <c r="T913" s="32">
        <v>15.58</v>
      </c>
      <c r="U913" s="4">
        <v>22.655597</v>
      </c>
      <c r="V913" s="8">
        <v>90.053771282661003</v>
      </c>
      <c r="W913" s="8">
        <v>95.630690271373382</v>
      </c>
      <c r="X913" s="8">
        <v>95.294117647058826</v>
      </c>
      <c r="Y913" s="8">
        <v>94.73684210526315</v>
      </c>
      <c r="Z913" s="8">
        <v>88.000000000000014</v>
      </c>
      <c r="AA913" s="8">
        <v>78.180000000000007</v>
      </c>
      <c r="AB913" s="9">
        <v>70.9722723704472</v>
      </c>
      <c r="AC913" s="9">
        <v>20.891282787903233</v>
      </c>
      <c r="AD913" s="3">
        <v>29.189022473226441</v>
      </c>
      <c r="AE913" s="3">
        <v>49.919694738870355</v>
      </c>
    </row>
    <row r="914" spans="1:31" ht="13" x14ac:dyDescent="0.3">
      <c r="A914" s="13">
        <v>2017</v>
      </c>
      <c r="B914" s="13" t="s">
        <v>631</v>
      </c>
      <c r="C914" s="13" t="s">
        <v>53</v>
      </c>
      <c r="D914" s="2" t="str">
        <f t="shared" si="28"/>
        <v>M2</v>
      </c>
      <c r="E914" s="2" t="str">
        <f t="shared" si="29"/>
        <v>E14a_M2_12</v>
      </c>
      <c r="F914" s="21" t="s">
        <v>553</v>
      </c>
      <c r="G914" s="13">
        <v>2012</v>
      </c>
      <c r="H914" s="2" t="s">
        <v>792</v>
      </c>
      <c r="I914" s="32">
        <v>2.52</v>
      </c>
      <c r="J914" s="32">
        <v>0.16500000000000001</v>
      </c>
      <c r="K914" s="32">
        <v>0.85</v>
      </c>
      <c r="L914" s="32">
        <v>0.67</v>
      </c>
      <c r="M914" s="32">
        <v>0.2</v>
      </c>
      <c r="N914" s="32">
        <v>0.53900000000000003</v>
      </c>
      <c r="O914" s="32">
        <v>0.20200000000000001</v>
      </c>
      <c r="P914" s="33">
        <v>12.189</v>
      </c>
      <c r="Q914" s="33">
        <v>63.88</v>
      </c>
      <c r="R914" s="32">
        <v>6.47</v>
      </c>
      <c r="S914" s="34">
        <v>316.58</v>
      </c>
      <c r="T914" s="32">
        <v>17.690000000000001</v>
      </c>
      <c r="U914" s="4">
        <v>22.655597</v>
      </c>
      <c r="V914" s="8">
        <v>92.626736176451303</v>
      </c>
      <c r="W914" s="8">
        <v>96.213804236442726</v>
      </c>
      <c r="X914" s="8">
        <v>100</v>
      </c>
      <c r="Y914" s="8">
        <v>105.26315789473684</v>
      </c>
      <c r="Z914" s="8">
        <v>89.833333333333343</v>
      </c>
      <c r="AA914" s="8">
        <v>81.260000000000005</v>
      </c>
      <c r="AB914" s="9">
        <v>71.646728747218702</v>
      </c>
      <c r="AC914" s="9">
        <v>22.994022013239068</v>
      </c>
      <c r="AD914" s="3">
        <v>30.342111656600252</v>
      </c>
      <c r="AE914" s="3">
        <v>46.663866330160673</v>
      </c>
    </row>
    <row r="915" spans="1:31" ht="13" x14ac:dyDescent="0.3">
      <c r="A915" s="13">
        <v>2017</v>
      </c>
      <c r="B915" s="13" t="s">
        <v>631</v>
      </c>
      <c r="C915" s="13" t="s">
        <v>54</v>
      </c>
      <c r="D915" s="2" t="str">
        <f t="shared" si="28"/>
        <v>M1</v>
      </c>
      <c r="E915" s="2" t="str">
        <f t="shared" si="29"/>
        <v>E14b_M1_12</v>
      </c>
      <c r="F915" s="21" t="s">
        <v>554</v>
      </c>
      <c r="G915" s="13">
        <v>2012</v>
      </c>
      <c r="H915" s="2" t="s">
        <v>791</v>
      </c>
      <c r="I915" s="32">
        <v>2.63</v>
      </c>
      <c r="J915" s="32">
        <v>0.17699999999999999</v>
      </c>
      <c r="K915" s="32">
        <v>0.72</v>
      </c>
      <c r="L915" s="32">
        <v>0.77</v>
      </c>
      <c r="M915" s="32">
        <v>0.2</v>
      </c>
      <c r="N915" s="32">
        <v>0.5</v>
      </c>
      <c r="O915" s="32">
        <v>0.20200000000000001</v>
      </c>
      <c r="P915" s="33">
        <v>12.11</v>
      </c>
      <c r="Q915" s="33">
        <v>58.64</v>
      </c>
      <c r="R915" s="32">
        <v>6.23</v>
      </c>
      <c r="S915" s="34">
        <v>489.56</v>
      </c>
      <c r="T915" s="32">
        <v>15.91</v>
      </c>
      <c r="U915" s="4">
        <v>21.884568000000002</v>
      </c>
      <c r="V915" s="8">
        <v>96.669966723836069</v>
      </c>
      <c r="W915" s="8">
        <v>103.2111718172749</v>
      </c>
      <c r="X915" s="8">
        <v>84.705882352941174</v>
      </c>
      <c r="Y915" s="8">
        <v>105.26315789473684</v>
      </c>
      <c r="Z915" s="8">
        <v>83.333333333333343</v>
      </c>
      <c r="AA915" s="8">
        <v>80.733333333333334</v>
      </c>
      <c r="AB915" s="9">
        <v>73.311940523155315</v>
      </c>
      <c r="AC915" s="9">
        <v>22.471734430079302</v>
      </c>
      <c r="AD915" s="3">
        <v>25.117766791104497</v>
      </c>
      <c r="AE915" s="3">
        <v>52.410498778816205</v>
      </c>
    </row>
    <row r="916" spans="1:31" ht="13" x14ac:dyDescent="0.3">
      <c r="A916" s="13">
        <v>2017</v>
      </c>
      <c r="B916" s="13" t="s">
        <v>631</v>
      </c>
      <c r="C916" s="13" t="s">
        <v>55</v>
      </c>
      <c r="D916" s="2" t="str">
        <f t="shared" si="28"/>
        <v>M2</v>
      </c>
      <c r="E916" s="2" t="str">
        <f t="shared" si="29"/>
        <v>E14b_M2_12</v>
      </c>
      <c r="F916" s="21" t="s">
        <v>554</v>
      </c>
      <c r="G916" s="13">
        <v>2012</v>
      </c>
      <c r="H916" s="2" t="s">
        <v>791</v>
      </c>
      <c r="I916" s="32">
        <v>2.54</v>
      </c>
      <c r="J916" s="32">
        <v>0.16900000000000001</v>
      </c>
      <c r="K916" s="32">
        <v>0.76</v>
      </c>
      <c r="L916" s="32">
        <v>0.72</v>
      </c>
      <c r="M916" s="32">
        <v>0.21</v>
      </c>
      <c r="N916" s="32">
        <v>0.52600000000000002</v>
      </c>
      <c r="O916" s="32">
        <v>0.19600000000000001</v>
      </c>
      <c r="P916" s="33">
        <v>11.265000000000001</v>
      </c>
      <c r="Q916" s="33">
        <v>49.96</v>
      </c>
      <c r="R916" s="32">
        <v>5.35</v>
      </c>
      <c r="S916" s="34">
        <v>336.93</v>
      </c>
      <c r="T916" s="32">
        <v>19.829999999999998</v>
      </c>
      <c r="U916" s="4">
        <v>21.884568000000002</v>
      </c>
      <c r="V916" s="8">
        <v>93.361869003248529</v>
      </c>
      <c r="W916" s="8">
        <v>98.546260096720133</v>
      </c>
      <c r="X916" s="8">
        <v>89.411764705882362</v>
      </c>
      <c r="Y916" s="8">
        <v>110.52631578947367</v>
      </c>
      <c r="Z916" s="8">
        <v>87.666666666666671</v>
      </c>
      <c r="AA916" s="8">
        <v>75.099999999999994</v>
      </c>
      <c r="AB916" s="9">
        <v>72.663671674923748</v>
      </c>
      <c r="AC916" s="9">
        <v>23.805826777214477</v>
      </c>
      <c r="AD916" s="3">
        <v>26.749735741967079</v>
      </c>
      <c r="AE916" s="3">
        <v>49.444437480818443</v>
      </c>
    </row>
    <row r="917" spans="1:31" ht="13" x14ac:dyDescent="0.3">
      <c r="A917" s="13">
        <v>2017</v>
      </c>
      <c r="B917" s="13" t="s">
        <v>631</v>
      </c>
      <c r="C917" s="13" t="s">
        <v>56</v>
      </c>
      <c r="D917" s="2" t="str">
        <f t="shared" si="28"/>
        <v>M1</v>
      </c>
      <c r="E917" s="2" t="str">
        <f t="shared" si="29"/>
        <v>E14c_M1_12</v>
      </c>
      <c r="F917" s="21" t="s">
        <v>555</v>
      </c>
      <c r="G917" s="13">
        <v>2012</v>
      </c>
      <c r="H917" s="2" t="s">
        <v>790</v>
      </c>
      <c r="I917" s="32">
        <v>2.48</v>
      </c>
      <c r="J917" s="32">
        <v>0.16600000000000001</v>
      </c>
      <c r="K917" s="32">
        <v>0.78</v>
      </c>
      <c r="L917" s="32">
        <v>0.78</v>
      </c>
      <c r="M917" s="32">
        <v>0.24</v>
      </c>
      <c r="N917" s="32">
        <v>0.54200000000000004</v>
      </c>
      <c r="O917" s="32">
        <v>0.20100000000000001</v>
      </c>
      <c r="P917" s="33">
        <v>11.217000000000001</v>
      </c>
      <c r="Q917" s="33">
        <v>62.07</v>
      </c>
      <c r="R917" s="32">
        <v>5.45</v>
      </c>
      <c r="S917" s="34">
        <v>322.27</v>
      </c>
      <c r="T917" s="32">
        <v>16.36</v>
      </c>
      <c r="U917" s="4">
        <v>20.402498000000001</v>
      </c>
      <c r="V917" s="8">
        <v>91.156470522856836</v>
      </c>
      <c r="W917" s="8">
        <v>96.796918201512085</v>
      </c>
      <c r="X917" s="8">
        <v>91.764705882352942</v>
      </c>
      <c r="Y917" s="8">
        <v>126.31578947368421</v>
      </c>
      <c r="Z917" s="8">
        <v>90.333333333333343</v>
      </c>
      <c r="AA917" s="8">
        <v>74.78</v>
      </c>
      <c r="AB917" s="9">
        <v>78.640362289363466</v>
      </c>
      <c r="AC917" s="9">
        <v>25.138945091756394</v>
      </c>
      <c r="AD917" s="3">
        <v>25.367188710875922</v>
      </c>
      <c r="AE917" s="3">
        <v>49.493866197367694</v>
      </c>
    </row>
    <row r="918" spans="1:31" ht="13" x14ac:dyDescent="0.3">
      <c r="A918" s="13">
        <v>2017</v>
      </c>
      <c r="B918" s="13" t="s">
        <v>631</v>
      </c>
      <c r="C918" s="13" t="s">
        <v>57</v>
      </c>
      <c r="D918" s="2" t="str">
        <f t="shared" si="28"/>
        <v>M2</v>
      </c>
      <c r="E918" s="2" t="str">
        <f t="shared" si="29"/>
        <v>E14c_M2_12</v>
      </c>
      <c r="F918" s="21" t="s">
        <v>555</v>
      </c>
      <c r="G918" s="13">
        <v>2012</v>
      </c>
      <c r="H918" s="2" t="s">
        <v>790</v>
      </c>
      <c r="I918" s="32">
        <v>2.37</v>
      </c>
      <c r="J918" s="32">
        <v>0.16200000000000001</v>
      </c>
      <c r="K918" s="32">
        <v>0.88</v>
      </c>
      <c r="L918" s="32">
        <v>0.7</v>
      </c>
      <c r="M918" s="32">
        <v>0.23</v>
      </c>
      <c r="N918" s="32">
        <v>0.59899999999999998</v>
      </c>
      <c r="O918" s="32">
        <v>0.192</v>
      </c>
      <c r="P918" s="33">
        <v>11.250999999999999</v>
      </c>
      <c r="Q918" s="33">
        <v>58.03</v>
      </c>
      <c r="R918" s="32">
        <v>5.0599999999999996</v>
      </c>
      <c r="S918" s="34">
        <v>255.12</v>
      </c>
      <c r="T918" s="32">
        <v>16.75</v>
      </c>
      <c r="U918" s="4">
        <v>20.402498000000001</v>
      </c>
      <c r="V918" s="8">
        <v>87.113239975472069</v>
      </c>
      <c r="W918" s="8">
        <v>94.464462341234679</v>
      </c>
      <c r="X918" s="8">
        <v>103.5294117647059</v>
      </c>
      <c r="Y918" s="8">
        <v>121.05263157894737</v>
      </c>
      <c r="Z918" s="8">
        <v>99.833333333333329</v>
      </c>
      <c r="AA918" s="8">
        <v>75.006666666666661</v>
      </c>
      <c r="AB918" s="9">
        <v>76.38216784933779</v>
      </c>
      <c r="AC918" s="9">
        <v>24.803739930838557</v>
      </c>
      <c r="AD918" s="3">
        <v>29.465508109544579</v>
      </c>
      <c r="AE918" s="3">
        <v>45.730751959616867</v>
      </c>
    </row>
    <row r="919" spans="1:31" ht="13" x14ac:dyDescent="0.3">
      <c r="A919" s="13">
        <v>2017</v>
      </c>
      <c r="B919" s="13" t="s">
        <v>631</v>
      </c>
      <c r="C919" s="13" t="s">
        <v>58</v>
      </c>
      <c r="D919" s="2" t="str">
        <f t="shared" si="28"/>
        <v>M1</v>
      </c>
      <c r="E919" s="2" t="str">
        <f t="shared" si="29"/>
        <v>F14a_M1_12</v>
      </c>
      <c r="F919" s="21" t="s">
        <v>556</v>
      </c>
      <c r="G919" s="13">
        <v>2012</v>
      </c>
      <c r="H919" s="2" t="s">
        <v>795</v>
      </c>
      <c r="I919" s="32">
        <v>2.5099999999999998</v>
      </c>
      <c r="J919" s="32">
        <v>0.16200000000000001</v>
      </c>
      <c r="K919" s="32">
        <v>0.8</v>
      </c>
      <c r="L919" s="32">
        <v>0.73</v>
      </c>
      <c r="M919" s="32">
        <v>0.25</v>
      </c>
      <c r="N919" s="32">
        <v>0.55700000000000005</v>
      </c>
      <c r="O919" s="32">
        <v>0.192</v>
      </c>
      <c r="P919" s="33">
        <v>11.5</v>
      </c>
      <c r="Q919" s="33">
        <v>57.01</v>
      </c>
      <c r="R919" s="32">
        <v>6.24</v>
      </c>
      <c r="S919" s="34">
        <v>314.63</v>
      </c>
      <c r="T919" s="32">
        <v>16.5</v>
      </c>
      <c r="U919" s="4">
        <v>21.564291999999998</v>
      </c>
      <c r="V919" s="8">
        <v>92.259169763052668</v>
      </c>
      <c r="W919" s="8">
        <v>94.464462341234679</v>
      </c>
      <c r="X919" s="8">
        <v>94.117647058823536</v>
      </c>
      <c r="Y919" s="8">
        <v>131.57894736842107</v>
      </c>
      <c r="Z919" s="8">
        <v>92.833333333333343</v>
      </c>
      <c r="AA919" s="8">
        <v>76.666666666666671</v>
      </c>
      <c r="AB919" s="9">
        <v>77.480584489725246</v>
      </c>
      <c r="AC919" s="9">
        <v>26.57837555111281</v>
      </c>
      <c r="AD919" s="3">
        <v>26.40707758080897</v>
      </c>
      <c r="AE919" s="3">
        <v>47.014546868078241</v>
      </c>
    </row>
    <row r="920" spans="1:31" ht="13" x14ac:dyDescent="0.3">
      <c r="A920" s="13">
        <v>2017</v>
      </c>
      <c r="B920" s="13" t="s">
        <v>631</v>
      </c>
      <c r="C920" s="13" t="s">
        <v>59</v>
      </c>
      <c r="D920" s="2" t="str">
        <f t="shared" si="28"/>
        <v>M2</v>
      </c>
      <c r="E920" s="2" t="str">
        <f t="shared" si="29"/>
        <v>F14a_M2_12</v>
      </c>
      <c r="F920" s="21" t="s">
        <v>556</v>
      </c>
      <c r="G920" s="13">
        <v>2012</v>
      </c>
      <c r="H920" s="2" t="s">
        <v>795</v>
      </c>
      <c r="I920" s="32">
        <v>2.39</v>
      </c>
      <c r="J920" s="32">
        <v>0.155</v>
      </c>
      <c r="K920" s="32">
        <v>0.8</v>
      </c>
      <c r="L920" s="32">
        <v>0.7</v>
      </c>
      <c r="M920" s="32">
        <v>0.24</v>
      </c>
      <c r="N920" s="32">
        <v>0.59199999999999997</v>
      </c>
      <c r="O920" s="32">
        <v>0.18099999999999999</v>
      </c>
      <c r="P920" s="33">
        <v>10.462</v>
      </c>
      <c r="Q920" s="33">
        <v>54.02</v>
      </c>
      <c r="R920" s="32">
        <v>6.08</v>
      </c>
      <c r="S920" s="34">
        <v>348.03</v>
      </c>
      <c r="T920" s="32">
        <v>16.510000000000002</v>
      </c>
      <c r="U920" s="4">
        <v>21.564291999999998</v>
      </c>
      <c r="V920" s="8">
        <v>87.848372802269296</v>
      </c>
      <c r="W920" s="8">
        <v>90.382664585749225</v>
      </c>
      <c r="X920" s="8">
        <v>94.117647058823536</v>
      </c>
      <c r="Y920" s="8">
        <v>126.31578947368421</v>
      </c>
      <c r="Z920" s="8">
        <v>98.666666666666671</v>
      </c>
      <c r="AA920" s="8">
        <v>69.74666666666667</v>
      </c>
      <c r="AB920" s="9">
        <v>75.159855272706238</v>
      </c>
      <c r="AC920" s="9">
        <v>26.303080845687155</v>
      </c>
      <c r="AD920" s="3">
        <v>27.22245536800018</v>
      </c>
      <c r="AE920" s="3">
        <v>46.474463786312683</v>
      </c>
    </row>
    <row r="921" spans="1:31" ht="13" x14ac:dyDescent="0.3">
      <c r="A921" s="13">
        <v>2017</v>
      </c>
      <c r="B921" s="13" t="s">
        <v>631</v>
      </c>
      <c r="C921" s="13" t="s">
        <v>60</v>
      </c>
      <c r="D921" s="2" t="str">
        <f t="shared" si="28"/>
        <v>M1</v>
      </c>
      <c r="E921" s="2" t="str">
        <f t="shared" si="29"/>
        <v>F14b_M1_12</v>
      </c>
      <c r="F921" s="21" t="s">
        <v>557</v>
      </c>
      <c r="G921" s="13">
        <v>2012</v>
      </c>
      <c r="H921" s="2" t="s">
        <v>796</v>
      </c>
      <c r="I921" s="32">
        <v>2.37</v>
      </c>
      <c r="J921" s="32">
        <v>0.157</v>
      </c>
      <c r="K921" s="32">
        <v>0.85</v>
      </c>
      <c r="L921" s="32">
        <v>0.74</v>
      </c>
      <c r="M921" s="32">
        <v>0.22</v>
      </c>
      <c r="N921" s="32">
        <v>0.629</v>
      </c>
      <c r="O921" s="32">
        <v>0.18</v>
      </c>
      <c r="P921" s="33">
        <v>11.954000000000001</v>
      </c>
      <c r="Q921" s="33">
        <v>68.099999999999994</v>
      </c>
      <c r="R921" s="32">
        <v>6.13</v>
      </c>
      <c r="S921" s="34">
        <v>387.53</v>
      </c>
      <c r="T921" s="32">
        <v>15.01</v>
      </c>
      <c r="U921" s="4">
        <v>22.172405000000001</v>
      </c>
      <c r="V921" s="8">
        <v>87.113239975472069</v>
      </c>
      <c r="W921" s="8">
        <v>91.548892515887928</v>
      </c>
      <c r="X921" s="8">
        <v>100</v>
      </c>
      <c r="Y921" s="8">
        <v>115.78947368421053</v>
      </c>
      <c r="Z921" s="8">
        <v>104.83333333333333</v>
      </c>
      <c r="AA921" s="8">
        <v>79.693333333333342</v>
      </c>
      <c r="AB921" s="9">
        <v>76.787189177264693</v>
      </c>
      <c r="AC921" s="9">
        <v>23.600175018851761</v>
      </c>
      <c r="AD921" s="3">
        <v>28.3108818902036</v>
      </c>
      <c r="AE921" s="3">
        <v>48.088943090944646</v>
      </c>
    </row>
    <row r="922" spans="1:31" ht="13" x14ac:dyDescent="0.3">
      <c r="A922" s="13">
        <v>2017</v>
      </c>
      <c r="B922" s="13" t="s">
        <v>631</v>
      </c>
      <c r="C922" s="13" t="s">
        <v>61</v>
      </c>
      <c r="D922" s="2" t="str">
        <f t="shared" si="28"/>
        <v>M2</v>
      </c>
      <c r="E922" s="2" t="str">
        <f t="shared" si="29"/>
        <v>F14b_M2_12</v>
      </c>
      <c r="F922" s="21" t="s">
        <v>557</v>
      </c>
      <c r="G922" s="13">
        <v>2012</v>
      </c>
      <c r="H922" s="2" t="s">
        <v>796</v>
      </c>
      <c r="I922" s="32">
        <v>2.4300000000000002</v>
      </c>
      <c r="J922" s="32">
        <v>0.16800000000000001</v>
      </c>
      <c r="K922" s="32">
        <v>0.84</v>
      </c>
      <c r="L922" s="32">
        <v>0.74</v>
      </c>
      <c r="M922" s="32">
        <v>0.24</v>
      </c>
      <c r="N922" s="32">
        <v>0.63500000000000001</v>
      </c>
      <c r="O922" s="32">
        <v>0.188</v>
      </c>
      <c r="P922" s="33">
        <v>11.893000000000001</v>
      </c>
      <c r="Q922" s="33">
        <v>52.4</v>
      </c>
      <c r="R922" s="32">
        <v>6.26</v>
      </c>
      <c r="S922" s="34">
        <v>370.71</v>
      </c>
      <c r="T922" s="32">
        <v>15.67</v>
      </c>
      <c r="U922" s="4">
        <v>22.172405000000001</v>
      </c>
      <c r="V922" s="8">
        <v>89.318638455863763</v>
      </c>
      <c r="W922" s="8">
        <v>97.963146131650774</v>
      </c>
      <c r="X922" s="8">
        <v>98.82352941176471</v>
      </c>
      <c r="Y922" s="8">
        <v>126.31578947368421</v>
      </c>
      <c r="Z922" s="8">
        <v>105.83333333333333</v>
      </c>
      <c r="AA922" s="8">
        <v>79.286666666666676</v>
      </c>
      <c r="AB922" s="9">
        <v>78.178881159551494</v>
      </c>
      <c r="AC922" s="9">
        <v>25.287337453109693</v>
      </c>
      <c r="AD922" s="3">
        <v>27.479769012343503</v>
      </c>
      <c r="AE922" s="3">
        <v>47.232893534546797</v>
      </c>
    </row>
    <row r="923" spans="1:31" ht="13" x14ac:dyDescent="0.3">
      <c r="A923" s="13">
        <v>2017</v>
      </c>
      <c r="B923" s="13" t="s">
        <v>631</v>
      </c>
      <c r="C923" s="13" t="s">
        <v>62</v>
      </c>
      <c r="D923" s="2" t="str">
        <f t="shared" si="28"/>
        <v>M1</v>
      </c>
      <c r="E923" s="2" t="str">
        <f t="shared" si="29"/>
        <v>F14c_M1_12</v>
      </c>
      <c r="F923" s="21" t="s">
        <v>558</v>
      </c>
      <c r="G923" s="13">
        <v>2012</v>
      </c>
      <c r="H923" s="2" t="s">
        <v>797</v>
      </c>
      <c r="I923" s="32">
        <v>2.36</v>
      </c>
      <c r="J923" s="32">
        <v>0.158</v>
      </c>
      <c r="K923" s="32">
        <v>0.83</v>
      </c>
      <c r="L923" s="32">
        <v>0.7</v>
      </c>
      <c r="M923" s="32">
        <v>0.21</v>
      </c>
      <c r="N923" s="32">
        <v>0.51400000000000001</v>
      </c>
      <c r="O923" s="32">
        <v>0.182</v>
      </c>
      <c r="P923" s="33">
        <v>11.449</v>
      </c>
      <c r="Q923" s="33">
        <v>54.33</v>
      </c>
      <c r="R923" s="32">
        <v>5.8</v>
      </c>
      <c r="S923" s="34">
        <v>484.28</v>
      </c>
      <c r="T923" s="32">
        <v>16.77</v>
      </c>
      <c r="U923" s="4">
        <v>21.163247999999999</v>
      </c>
      <c r="V923" s="8">
        <v>86.745673562073435</v>
      </c>
      <c r="W923" s="8">
        <v>92.132006480957273</v>
      </c>
      <c r="X923" s="8">
        <v>97.647058823529406</v>
      </c>
      <c r="Y923" s="8">
        <v>110.52631578947367</v>
      </c>
      <c r="Z923" s="8">
        <v>85.666666666666671</v>
      </c>
      <c r="AA923" s="8">
        <v>76.326666666666668</v>
      </c>
      <c r="AB923" s="9">
        <v>73.455949012831042</v>
      </c>
      <c r="AC923" s="9">
        <v>23.549063134252908</v>
      </c>
      <c r="AD923" s="3">
        <v>28.898437456261011</v>
      </c>
      <c r="AE923" s="3">
        <v>47.552499409486089</v>
      </c>
    </row>
    <row r="924" spans="1:31" ht="13" x14ac:dyDescent="0.3">
      <c r="A924" s="13">
        <v>2017</v>
      </c>
      <c r="B924" s="13" t="s">
        <v>631</v>
      </c>
      <c r="C924" s="13" t="s">
        <v>63</v>
      </c>
      <c r="D924" s="2" t="str">
        <f t="shared" si="28"/>
        <v>M2</v>
      </c>
      <c r="E924" s="2" t="str">
        <f t="shared" si="29"/>
        <v>F14c_M2_12</v>
      </c>
      <c r="F924" s="21" t="s">
        <v>558</v>
      </c>
      <c r="G924" s="13">
        <v>2012</v>
      </c>
      <c r="H924" s="2" t="s">
        <v>797</v>
      </c>
      <c r="I924" s="32">
        <v>2.2799999999999998</v>
      </c>
      <c r="J924" s="32">
        <v>0.152</v>
      </c>
      <c r="K924" s="32">
        <v>0.81</v>
      </c>
      <c r="L924" s="32">
        <v>0.67</v>
      </c>
      <c r="M924" s="32">
        <v>0.21</v>
      </c>
      <c r="N924" s="32">
        <v>0.51400000000000001</v>
      </c>
      <c r="O924" s="32">
        <v>0.17699999999999999</v>
      </c>
      <c r="P924" s="33">
        <v>10.929</v>
      </c>
      <c r="Q924" s="33">
        <v>57.57</v>
      </c>
      <c r="R924" s="32">
        <v>6.07</v>
      </c>
      <c r="S924" s="34">
        <v>482.64</v>
      </c>
      <c r="T924" s="32">
        <v>16.75</v>
      </c>
      <c r="U924" s="4">
        <v>21.163247999999999</v>
      </c>
      <c r="V924" s="8">
        <v>83.805142254884501</v>
      </c>
      <c r="W924" s="8">
        <v>88.633322690541178</v>
      </c>
      <c r="X924" s="8">
        <v>95.294117647058826</v>
      </c>
      <c r="Y924" s="8">
        <v>110.52631578947367</v>
      </c>
      <c r="Z924" s="8">
        <v>85.666666666666671</v>
      </c>
      <c r="AA924" s="8">
        <v>72.86</v>
      </c>
      <c r="AB924" s="9">
        <v>71.447434073400458</v>
      </c>
      <c r="AC924" s="9">
        <v>24.211069345226832</v>
      </c>
      <c r="AD924" s="3">
        <v>28.994900657575641</v>
      </c>
      <c r="AE924" s="3">
        <v>46.794029997197519</v>
      </c>
    </row>
    <row r="925" spans="1:31" ht="13" x14ac:dyDescent="0.3">
      <c r="A925" s="13">
        <v>2017</v>
      </c>
      <c r="B925" s="13" t="s">
        <v>631</v>
      </c>
      <c r="C925" s="13" t="s">
        <v>64</v>
      </c>
      <c r="D925" s="2" t="str">
        <f t="shared" si="28"/>
        <v>M1</v>
      </c>
      <c r="E925" s="2" t="str">
        <f t="shared" si="29"/>
        <v>G14a_M1_12</v>
      </c>
      <c r="F925" s="21" t="s">
        <v>559</v>
      </c>
      <c r="G925" s="13">
        <v>2012</v>
      </c>
      <c r="H925" s="2" t="s">
        <v>798</v>
      </c>
      <c r="I925" s="32">
        <v>2.27</v>
      </c>
      <c r="J925" s="32">
        <v>0.158</v>
      </c>
      <c r="K925" s="32">
        <v>0.82</v>
      </c>
      <c r="L925" s="32">
        <v>0.79</v>
      </c>
      <c r="M925" s="32">
        <v>0.21</v>
      </c>
      <c r="N925" s="32">
        <v>0.41799999999999998</v>
      </c>
      <c r="O925" s="32">
        <v>0.17399999999999999</v>
      </c>
      <c r="P925" s="33">
        <v>10.151999999999999</v>
      </c>
      <c r="Q925" s="33">
        <v>51.17</v>
      </c>
      <c r="R925" s="32">
        <v>6.61</v>
      </c>
      <c r="S925" s="34">
        <v>346.43</v>
      </c>
      <c r="T925" s="32">
        <v>17</v>
      </c>
      <c r="U925" s="4">
        <v>19.595144000000001</v>
      </c>
      <c r="V925" s="8">
        <v>83.437575841485895</v>
      </c>
      <c r="W925" s="8">
        <v>92.132006480957273</v>
      </c>
      <c r="X925" s="8">
        <v>96.470588235294116</v>
      </c>
      <c r="Y925" s="8">
        <v>110.52631578947367</v>
      </c>
      <c r="Z925" s="8">
        <v>69.666666666666671</v>
      </c>
      <c r="AA925" s="8">
        <v>67.679999999999993</v>
      </c>
      <c r="AB925" s="9">
        <v>77.691212501199573</v>
      </c>
      <c r="AC925" s="9">
        <v>22.265308072813408</v>
      </c>
      <c r="AD925" s="3">
        <v>26.99387270773876</v>
      </c>
      <c r="AE925" s="3">
        <v>50.74081921944785</v>
      </c>
    </row>
    <row r="926" spans="1:31" ht="13" x14ac:dyDescent="0.3">
      <c r="A926" s="13">
        <v>2017</v>
      </c>
      <c r="B926" s="13" t="s">
        <v>631</v>
      </c>
      <c r="C926" s="13" t="s">
        <v>65</v>
      </c>
      <c r="D926" s="2" t="str">
        <f t="shared" si="28"/>
        <v>M2</v>
      </c>
      <c r="E926" s="2" t="str">
        <f t="shared" si="29"/>
        <v>G14a_M2_12</v>
      </c>
      <c r="F926" s="21" t="s">
        <v>559</v>
      </c>
      <c r="G926" s="13">
        <v>2012</v>
      </c>
      <c r="H926" s="2" t="s">
        <v>798</v>
      </c>
      <c r="I926" s="32">
        <v>2.41</v>
      </c>
      <c r="J926" s="32">
        <v>0.161</v>
      </c>
      <c r="K926" s="32">
        <v>0.8</v>
      </c>
      <c r="L926" s="32">
        <v>0.75</v>
      </c>
      <c r="M926" s="32">
        <v>0.24</v>
      </c>
      <c r="N926" s="32">
        <v>0.46400000000000002</v>
      </c>
      <c r="O926" s="32">
        <v>0.188</v>
      </c>
      <c r="P926" s="33">
        <v>10.785</v>
      </c>
      <c r="Q926" s="33">
        <v>53.17</v>
      </c>
      <c r="R926" s="32">
        <v>4.8</v>
      </c>
      <c r="S926" s="34">
        <v>307.39</v>
      </c>
      <c r="T926" s="32">
        <v>16.440000000000001</v>
      </c>
      <c r="U926" s="4">
        <v>19.595144000000001</v>
      </c>
      <c r="V926" s="8">
        <v>88.583505629066522</v>
      </c>
      <c r="W926" s="8">
        <v>93.881348376165334</v>
      </c>
      <c r="X926" s="8">
        <v>94.117647058823536</v>
      </c>
      <c r="Y926" s="8">
        <v>126.31578947368421</v>
      </c>
      <c r="Z926" s="8">
        <v>77.333333333333343</v>
      </c>
      <c r="AA926" s="8">
        <v>71.899999999999991</v>
      </c>
      <c r="AB926" s="9">
        <v>77.654865252746177</v>
      </c>
      <c r="AC926" s="9">
        <v>25.457976691527723</v>
      </c>
      <c r="AD926" s="3">
        <v>26.347812193959641</v>
      </c>
      <c r="AE926" s="3">
        <v>48.194211114512633</v>
      </c>
    </row>
    <row r="927" spans="1:31" ht="13" x14ac:dyDescent="0.3">
      <c r="A927" s="13">
        <v>2017</v>
      </c>
      <c r="B927" s="13" t="s">
        <v>631</v>
      </c>
      <c r="C927" s="13" t="s">
        <v>66</v>
      </c>
      <c r="D927" s="2" t="str">
        <f t="shared" si="28"/>
        <v>M2</v>
      </c>
      <c r="E927" s="2" t="str">
        <f t="shared" si="29"/>
        <v>G14b_M2_12</v>
      </c>
      <c r="F927" s="21" t="s">
        <v>560</v>
      </c>
      <c r="G927" s="13">
        <v>2012</v>
      </c>
      <c r="H927" s="2" t="s">
        <v>799</v>
      </c>
      <c r="I927" s="32">
        <v>2.5</v>
      </c>
      <c r="J927" s="32">
        <v>0.161</v>
      </c>
      <c r="K927" s="32">
        <v>0.8</v>
      </c>
      <c r="L927" s="32">
        <v>0.73</v>
      </c>
      <c r="M927" s="32">
        <v>0.22</v>
      </c>
      <c r="N927" s="32">
        <v>0.60099999999999998</v>
      </c>
      <c r="O927" s="32">
        <v>0.188</v>
      </c>
      <c r="P927" s="33">
        <v>13.352</v>
      </c>
      <c r="Q927" s="33">
        <v>58.3</v>
      </c>
      <c r="R927" s="32">
        <v>6.62</v>
      </c>
      <c r="S927" s="34">
        <v>581.52</v>
      </c>
      <c r="T927" s="32">
        <v>17.29</v>
      </c>
      <c r="U927" s="4">
        <v>17.714805999999999</v>
      </c>
      <c r="V927" s="8">
        <v>91.891603349654076</v>
      </c>
      <c r="W927" s="8">
        <v>93.881348376165334</v>
      </c>
      <c r="X927" s="8">
        <v>94.117647058823536</v>
      </c>
      <c r="Y927" s="8">
        <v>115.78947368421053</v>
      </c>
      <c r="Z927" s="8">
        <v>100.16666666666667</v>
      </c>
      <c r="AA927" s="8">
        <v>89.013333333333335</v>
      </c>
      <c r="AB927" s="9">
        <v>75.009414802740096</v>
      </c>
      <c r="AC927" s="9">
        <v>24.159515289578383</v>
      </c>
      <c r="AD927" s="3">
        <v>27.277053300672556</v>
      </c>
      <c r="AE927" s="3">
        <v>48.56343140974905</v>
      </c>
    </row>
    <row r="928" spans="1:31" ht="13" x14ac:dyDescent="0.3">
      <c r="A928" s="13">
        <v>2017</v>
      </c>
      <c r="B928" s="13" t="s">
        <v>630</v>
      </c>
      <c r="C928" s="13" t="s">
        <v>283</v>
      </c>
      <c r="D928" s="2" t="str">
        <f t="shared" si="28"/>
        <v>M2</v>
      </c>
      <c r="E928" s="2" t="str">
        <f t="shared" si="29"/>
        <v>I10a_M2_13</v>
      </c>
      <c r="F928" s="21" t="s">
        <v>451</v>
      </c>
      <c r="G928" s="13">
        <v>2013</v>
      </c>
      <c r="H928" s="2" t="s">
        <v>851</v>
      </c>
      <c r="I928" s="32">
        <v>2.5</v>
      </c>
      <c r="J928" s="32">
        <v>0.153</v>
      </c>
      <c r="K928" s="32">
        <v>0.88</v>
      </c>
      <c r="L928" s="32">
        <v>0.56000000000000005</v>
      </c>
      <c r="M928" s="32">
        <v>0.27</v>
      </c>
      <c r="N928" s="32">
        <v>0.51400000000000001</v>
      </c>
      <c r="O928" s="32">
        <v>0.20499999999999999</v>
      </c>
      <c r="P928" s="33">
        <v>16.224</v>
      </c>
      <c r="Q928" s="33">
        <v>65.86</v>
      </c>
      <c r="R928" s="32">
        <v>5.6</v>
      </c>
      <c r="S928" s="34">
        <v>774.37</v>
      </c>
      <c r="T928" s="32">
        <v>12.85</v>
      </c>
      <c r="U928" s="4">
        <v>10.53163</v>
      </c>
      <c r="V928" s="8">
        <v>90.552207221945011</v>
      </c>
      <c r="W928" s="8">
        <v>88.208422486856719</v>
      </c>
      <c r="X928" s="8">
        <v>103.5294117647059</v>
      </c>
      <c r="Y928" s="8">
        <v>142.10526315789474</v>
      </c>
      <c r="Z928" s="8">
        <v>85.666666666666671</v>
      </c>
      <c r="AA928" s="8">
        <v>108.16000000000001</v>
      </c>
      <c r="AB928" s="9">
        <v>72.69103282120625</v>
      </c>
      <c r="AC928" s="9">
        <v>30.595970809178404</v>
      </c>
      <c r="AD928" s="3">
        <v>30.96171974506154</v>
      </c>
      <c r="AE928" s="3">
        <v>38.442309445760053</v>
      </c>
    </row>
    <row r="929" spans="1:31" ht="13" x14ac:dyDescent="0.3">
      <c r="A929" s="13">
        <v>2017</v>
      </c>
      <c r="B929" s="13" t="s">
        <v>630</v>
      </c>
      <c r="C929" s="13" t="s">
        <v>284</v>
      </c>
      <c r="D929" s="2" t="str">
        <f t="shared" si="28"/>
        <v>M1</v>
      </c>
      <c r="E929" s="2" t="str">
        <f t="shared" si="29"/>
        <v>J10a_M1_13</v>
      </c>
      <c r="F929" s="21" t="s">
        <v>271</v>
      </c>
      <c r="G929" s="13">
        <v>2013</v>
      </c>
      <c r="H929" s="2" t="s">
        <v>847</v>
      </c>
      <c r="I929" s="32">
        <v>2.54</v>
      </c>
      <c r="J929" s="32">
        <v>0.16300000000000001</v>
      </c>
      <c r="K929" s="32">
        <v>0.71</v>
      </c>
      <c r="L929" s="32">
        <v>0.84</v>
      </c>
      <c r="M929" s="32">
        <v>0.25</v>
      </c>
      <c r="N929" s="32">
        <v>0.43</v>
      </c>
      <c r="O929" s="32">
        <v>0.21299999999999999</v>
      </c>
      <c r="P929" s="33">
        <v>10.548999999999999</v>
      </c>
      <c r="Q929" s="33">
        <v>66.05</v>
      </c>
      <c r="R929" s="32">
        <v>5.82</v>
      </c>
      <c r="S929" s="34">
        <v>406.66</v>
      </c>
      <c r="T929" s="32">
        <v>15.34</v>
      </c>
      <c r="U929" s="4">
        <v>13.389725</v>
      </c>
      <c r="V929" s="8">
        <v>92.001042537496133</v>
      </c>
      <c r="W929" s="8">
        <v>93.973678858546705</v>
      </c>
      <c r="X929" s="8">
        <v>83.529411764705884</v>
      </c>
      <c r="Y929" s="8">
        <v>131.57894736842107</v>
      </c>
      <c r="Z929" s="8">
        <v>71.666666666666671</v>
      </c>
      <c r="AA929" s="8">
        <v>70.326666666666654</v>
      </c>
      <c r="AB929" s="9">
        <v>80.667816164483156</v>
      </c>
      <c r="AC929" s="9">
        <v>25.528248692002236</v>
      </c>
      <c r="AD929" s="3">
        <v>22.510300437426505</v>
      </c>
      <c r="AE929" s="3">
        <v>51.961450870571255</v>
      </c>
    </row>
    <row r="930" spans="1:31" ht="13" x14ac:dyDescent="0.3">
      <c r="A930" s="13">
        <v>2017</v>
      </c>
      <c r="B930" s="13" t="s">
        <v>630</v>
      </c>
      <c r="C930" s="13" t="s">
        <v>285</v>
      </c>
      <c r="D930" s="2" t="str">
        <f t="shared" si="28"/>
        <v>M2</v>
      </c>
      <c r="E930" s="2" t="str">
        <f t="shared" si="29"/>
        <v>J10a_M2_13</v>
      </c>
      <c r="F930" s="21" t="s">
        <v>271</v>
      </c>
      <c r="G930" s="13">
        <v>2013</v>
      </c>
      <c r="H930" s="2" t="s">
        <v>847</v>
      </c>
      <c r="I930" s="32">
        <v>2.62</v>
      </c>
      <c r="J930" s="32">
        <v>0.16400000000000001</v>
      </c>
      <c r="K930" s="32">
        <v>0.71</v>
      </c>
      <c r="L930" s="32">
        <v>0.88</v>
      </c>
      <c r="M930" s="32">
        <v>0.24</v>
      </c>
      <c r="N930" s="32">
        <v>0.45600000000000002</v>
      </c>
      <c r="O930" s="32">
        <v>0.219</v>
      </c>
      <c r="P930" s="33">
        <v>11.83</v>
      </c>
      <c r="Q930" s="33">
        <v>58.45</v>
      </c>
      <c r="R930" s="32">
        <v>6.07</v>
      </c>
      <c r="S930" s="34">
        <v>467.72</v>
      </c>
      <c r="T930" s="32">
        <v>14.89</v>
      </c>
      <c r="U930" s="4">
        <v>13.389725</v>
      </c>
      <c r="V930" s="8">
        <v>94.898713168598377</v>
      </c>
      <c r="W930" s="8">
        <v>94.550204495715704</v>
      </c>
      <c r="X930" s="8">
        <v>83.529411764705884</v>
      </c>
      <c r="Y930" s="8">
        <v>126.31578947368421</v>
      </c>
      <c r="Z930" s="8">
        <v>76</v>
      </c>
      <c r="AA930" s="8">
        <v>78.86666666666666</v>
      </c>
      <c r="AB930" s="9">
        <v>81.84010091952004</v>
      </c>
      <c r="AC930" s="9">
        <v>24.1560766345122</v>
      </c>
      <c r="AD930" s="3">
        <v>22.187860927484486</v>
      </c>
      <c r="AE930" s="3">
        <v>53.656062438003303</v>
      </c>
    </row>
    <row r="931" spans="1:31" ht="13" x14ac:dyDescent="0.3">
      <c r="A931" s="13">
        <v>2017</v>
      </c>
      <c r="B931" s="13" t="s">
        <v>630</v>
      </c>
      <c r="C931" s="13" t="s">
        <v>286</v>
      </c>
      <c r="D931" s="2" t="str">
        <f t="shared" si="28"/>
        <v>M1</v>
      </c>
      <c r="E931" s="2" t="str">
        <f t="shared" si="29"/>
        <v>J10b_M1_13</v>
      </c>
      <c r="F931" s="21" t="s">
        <v>458</v>
      </c>
      <c r="G931" s="13">
        <v>2013</v>
      </c>
      <c r="H931" s="2" t="s">
        <v>848</v>
      </c>
      <c r="I931" s="32">
        <v>2.61</v>
      </c>
      <c r="J931" s="32">
        <v>0.16800000000000001</v>
      </c>
      <c r="K931" s="32">
        <v>0.8</v>
      </c>
      <c r="L931" s="32">
        <v>0.89</v>
      </c>
      <c r="M931" s="32">
        <v>0.26</v>
      </c>
      <c r="N931" s="32">
        <v>0.49</v>
      </c>
      <c r="O931" s="32">
        <v>0.20399999999999999</v>
      </c>
      <c r="P931" s="33">
        <v>12.999000000000001</v>
      </c>
      <c r="Q931" s="33">
        <v>55.3</v>
      </c>
      <c r="R931" s="32">
        <v>6.83</v>
      </c>
      <c r="S931" s="34">
        <v>492.86</v>
      </c>
      <c r="T931" s="32">
        <v>17.36</v>
      </c>
      <c r="U931" s="4">
        <v>14.984973999999999</v>
      </c>
      <c r="V931" s="8">
        <v>94.536504339710589</v>
      </c>
      <c r="W931" s="8">
        <v>96.856307044391698</v>
      </c>
      <c r="X931" s="8">
        <v>94.117647058823536</v>
      </c>
      <c r="Y931" s="8">
        <v>136.84210526315789</v>
      </c>
      <c r="Z931" s="8">
        <v>81.666666666666671</v>
      </c>
      <c r="AA931" s="8">
        <v>86.66</v>
      </c>
      <c r="AB931" s="9">
        <v>86.288339654848059</v>
      </c>
      <c r="AC931" s="9">
        <v>24.820044098123063</v>
      </c>
      <c r="AD931" s="3">
        <v>23.711614035114223</v>
      </c>
      <c r="AE931" s="3">
        <v>51.468341866762714</v>
      </c>
    </row>
    <row r="932" spans="1:31" ht="13" x14ac:dyDescent="0.3">
      <c r="A932" s="13">
        <v>2017</v>
      </c>
      <c r="B932" s="13" t="s">
        <v>630</v>
      </c>
      <c r="C932" s="13" t="s">
        <v>287</v>
      </c>
      <c r="D932" s="2" t="str">
        <f t="shared" si="28"/>
        <v>M2</v>
      </c>
      <c r="E932" s="2" t="str">
        <f t="shared" si="29"/>
        <v>J10b_M2_13</v>
      </c>
      <c r="F932" s="21" t="s">
        <v>458</v>
      </c>
      <c r="G932" s="13">
        <v>2013</v>
      </c>
      <c r="H932" s="2" t="s">
        <v>848</v>
      </c>
      <c r="I932" s="32">
        <v>2.68</v>
      </c>
      <c r="J932" s="32">
        <v>0.16500000000000001</v>
      </c>
      <c r="K932" s="32">
        <v>0.87</v>
      </c>
      <c r="L932" s="32">
        <v>0.8</v>
      </c>
      <c r="M932" s="32">
        <v>0.21</v>
      </c>
      <c r="N932" s="32">
        <v>0.45500000000000002</v>
      </c>
      <c r="O932" s="32">
        <v>0.21299999999999999</v>
      </c>
      <c r="P932" s="33">
        <v>13.976000000000001</v>
      </c>
      <c r="Q932" s="33">
        <v>48.7</v>
      </c>
      <c r="R932" s="32">
        <v>6.05</v>
      </c>
      <c r="S932" s="34">
        <v>519.13</v>
      </c>
      <c r="T932" s="32">
        <v>14.39</v>
      </c>
      <c r="U932" s="4">
        <v>14.984973999999999</v>
      </c>
      <c r="V932" s="8">
        <v>97.071966141925074</v>
      </c>
      <c r="W932" s="8">
        <v>95.126730132884703</v>
      </c>
      <c r="X932" s="8">
        <v>102.35294117647058</v>
      </c>
      <c r="Y932" s="8">
        <v>110.52631578947367</v>
      </c>
      <c r="Z932" s="8">
        <v>75.833333333333343</v>
      </c>
      <c r="AA932" s="8">
        <v>93.173333333333346</v>
      </c>
      <c r="AB932" s="9">
        <v>79.468986875724212</v>
      </c>
      <c r="AC932" s="9">
        <v>21.76721824319667</v>
      </c>
      <c r="AD932" s="3">
        <v>27.999148172085569</v>
      </c>
      <c r="AE932" s="3">
        <v>50.233633584717744</v>
      </c>
    </row>
    <row r="933" spans="1:31" ht="13" x14ac:dyDescent="0.3">
      <c r="A933" s="13">
        <v>2017</v>
      </c>
      <c r="B933" s="13" t="s">
        <v>630</v>
      </c>
      <c r="C933" s="13" t="s">
        <v>288</v>
      </c>
      <c r="D933" s="2" t="str">
        <f t="shared" si="28"/>
        <v>M1</v>
      </c>
      <c r="E933" s="2" t="str">
        <f t="shared" si="29"/>
        <v>J10c_M1_13</v>
      </c>
      <c r="F933" s="21" t="s">
        <v>428</v>
      </c>
      <c r="G933" s="13">
        <v>2013</v>
      </c>
      <c r="H933" s="2" t="s">
        <v>849</v>
      </c>
      <c r="I933" s="32">
        <v>2.59</v>
      </c>
      <c r="J933" s="32">
        <v>0.161</v>
      </c>
      <c r="K933" s="32">
        <v>0.66</v>
      </c>
      <c r="L933" s="32">
        <v>0.86</v>
      </c>
      <c r="M933" s="32">
        <v>0.26</v>
      </c>
      <c r="N933" s="32">
        <v>0.499</v>
      </c>
      <c r="O933" s="32">
        <v>0.20200000000000001</v>
      </c>
      <c r="P933" s="33">
        <v>18.59</v>
      </c>
      <c r="Q933" s="33">
        <v>69.37</v>
      </c>
      <c r="R933" s="32">
        <v>8.3800000000000008</v>
      </c>
      <c r="S933" s="34">
        <v>569.63</v>
      </c>
      <c r="T933" s="32">
        <v>16.239999999999998</v>
      </c>
      <c r="U933" s="4">
        <v>10.68094</v>
      </c>
      <c r="V933" s="8">
        <v>93.812086681935043</v>
      </c>
      <c r="W933" s="8">
        <v>92.820627584208708</v>
      </c>
      <c r="X933" s="8">
        <v>77.64705882352942</v>
      </c>
      <c r="Y933" s="8">
        <v>136.84210526315789</v>
      </c>
      <c r="Z933" s="8">
        <v>83.166666666666671</v>
      </c>
      <c r="AA933" s="8">
        <v>123.93333333333334</v>
      </c>
      <c r="AB933" s="9">
        <v>81.210771006977566</v>
      </c>
      <c r="AC933" s="9">
        <v>26.371876154249762</v>
      </c>
      <c r="AD933" s="3">
        <v>20.785168256768724</v>
      </c>
      <c r="AE933" s="3">
        <v>52.842955588981511</v>
      </c>
    </row>
    <row r="934" spans="1:31" ht="13" x14ac:dyDescent="0.3">
      <c r="A934" s="13">
        <v>2017</v>
      </c>
      <c r="B934" s="13" t="s">
        <v>630</v>
      </c>
      <c r="C934" s="13" t="s">
        <v>289</v>
      </c>
      <c r="D934" s="2" t="str">
        <f t="shared" si="28"/>
        <v>M2</v>
      </c>
      <c r="E934" s="2" t="str">
        <f t="shared" si="29"/>
        <v>J10c_M2_13</v>
      </c>
      <c r="F934" s="21" t="s">
        <v>428</v>
      </c>
      <c r="G934" s="13">
        <v>2013</v>
      </c>
      <c r="H934" s="2" t="s">
        <v>849</v>
      </c>
      <c r="I934" s="32">
        <v>2.57</v>
      </c>
      <c r="J934" s="32">
        <v>0.16400000000000001</v>
      </c>
      <c r="K934" s="32">
        <v>0.73</v>
      </c>
      <c r="L934" s="32">
        <v>0.81</v>
      </c>
      <c r="M934" s="32">
        <v>0.24</v>
      </c>
      <c r="N934" s="32">
        <v>0.50700000000000001</v>
      </c>
      <c r="O934" s="32">
        <v>0.224</v>
      </c>
      <c r="P934" s="33">
        <v>11.145</v>
      </c>
      <c r="Q934" s="33">
        <v>54.9</v>
      </c>
      <c r="R934" s="32">
        <v>6.5</v>
      </c>
      <c r="S934" s="34">
        <v>404.53</v>
      </c>
      <c r="T934" s="32">
        <v>16.47</v>
      </c>
      <c r="U934" s="4">
        <v>10.68094</v>
      </c>
      <c r="V934" s="8">
        <v>93.087669024159467</v>
      </c>
      <c r="W934" s="8">
        <v>94.550204495715704</v>
      </c>
      <c r="X934" s="8">
        <v>85.882352941176464</v>
      </c>
      <c r="Y934" s="8">
        <v>126.31578947368421</v>
      </c>
      <c r="Z934" s="8">
        <v>84.500000000000014</v>
      </c>
      <c r="AA934" s="8">
        <v>74.3</v>
      </c>
      <c r="AB934" s="9">
        <v>78.858595898870817</v>
      </c>
      <c r="AC934" s="9">
        <v>25.06937546952248</v>
      </c>
      <c r="AD934" s="3">
        <v>23.675385686914126</v>
      </c>
      <c r="AE934" s="3">
        <v>51.25523884356339</v>
      </c>
    </row>
    <row r="935" spans="1:31" ht="13" x14ac:dyDescent="0.3">
      <c r="A935" s="13">
        <v>2017</v>
      </c>
      <c r="B935" s="13" t="s">
        <v>631</v>
      </c>
      <c r="C935" s="13" t="s">
        <v>290</v>
      </c>
      <c r="D935" s="2" t="str">
        <f t="shared" si="28"/>
        <v>M2</v>
      </c>
      <c r="E935" s="2" t="str">
        <f t="shared" si="29"/>
        <v>E11b_M2_13</v>
      </c>
      <c r="F935" s="21" t="s">
        <v>629</v>
      </c>
      <c r="G935" s="13">
        <v>2013</v>
      </c>
      <c r="H935" s="2" t="s">
        <v>850</v>
      </c>
      <c r="I935" s="32">
        <v>2.75</v>
      </c>
      <c r="J935" s="32">
        <v>0.16900000000000001</v>
      </c>
      <c r="K935" s="32">
        <v>0.82</v>
      </c>
      <c r="L935" s="32">
        <v>0.92</v>
      </c>
      <c r="M935" s="32">
        <v>0.2</v>
      </c>
      <c r="N935" s="32">
        <v>0.53</v>
      </c>
      <c r="O935" s="32">
        <v>0.216</v>
      </c>
      <c r="P935" s="33">
        <v>13.576000000000001</v>
      </c>
      <c r="Q935" s="33">
        <v>65.41</v>
      </c>
      <c r="R935" s="32">
        <v>6.16</v>
      </c>
      <c r="S935" s="34">
        <v>570.9</v>
      </c>
      <c r="T935" s="32">
        <v>14.62</v>
      </c>
      <c r="U935" s="4">
        <v>14.958287</v>
      </c>
      <c r="V935" s="8">
        <v>99.607427944139516</v>
      </c>
      <c r="W935" s="8">
        <v>97.432832681560697</v>
      </c>
      <c r="X935" s="8">
        <v>96.470588235294116</v>
      </c>
      <c r="Y935" s="8">
        <v>105.26315789473684</v>
      </c>
      <c r="Z935" s="8">
        <v>88.333333333333343</v>
      </c>
      <c r="AA935" s="8">
        <v>90.506666666666675</v>
      </c>
      <c r="AB935" s="9">
        <v>83.354515220308315</v>
      </c>
      <c r="AC935" s="9">
        <v>19.764333745279043</v>
      </c>
      <c r="AD935" s="3">
        <v>25.159845213235783</v>
      </c>
      <c r="AE935" s="3">
        <v>55.075821041485185</v>
      </c>
    </row>
    <row r="936" spans="1:31" ht="13" x14ac:dyDescent="0.3">
      <c r="A936" s="13">
        <v>2017</v>
      </c>
      <c r="B936" s="13" t="s">
        <v>630</v>
      </c>
      <c r="C936" s="13" t="s">
        <v>291</v>
      </c>
      <c r="D936" s="2" t="str">
        <f t="shared" si="28"/>
        <v>M2</v>
      </c>
      <c r="E936" s="2" t="str">
        <f t="shared" si="29"/>
        <v>G11a_M2_13</v>
      </c>
      <c r="F936" s="21" t="s">
        <v>459</v>
      </c>
      <c r="G936" s="13">
        <v>2013</v>
      </c>
      <c r="H936" s="2" t="s">
        <v>816</v>
      </c>
      <c r="I936" s="32">
        <v>2.62</v>
      </c>
      <c r="J936" s="32">
        <v>0.16400000000000001</v>
      </c>
      <c r="K936" s="32">
        <v>0.98</v>
      </c>
      <c r="L936" s="32">
        <v>0.91</v>
      </c>
      <c r="M936" s="32">
        <v>0.17</v>
      </c>
      <c r="N936" s="32">
        <v>0.64400000000000002</v>
      </c>
      <c r="O936" s="32">
        <v>0.20200000000000001</v>
      </c>
      <c r="P936" s="33">
        <v>13.164</v>
      </c>
      <c r="Q936" s="33">
        <v>53.75</v>
      </c>
      <c r="R936" s="32">
        <v>6.47</v>
      </c>
      <c r="S936" s="34">
        <v>607.35</v>
      </c>
      <c r="T936" s="32">
        <v>12.56</v>
      </c>
      <c r="U936" s="4">
        <v>11.350414000000001</v>
      </c>
      <c r="V936" s="8">
        <v>94.898713168598377</v>
      </c>
      <c r="W936" s="8">
        <v>94.550204495715704</v>
      </c>
      <c r="X936" s="8">
        <v>115.29411764705881</v>
      </c>
      <c r="Y936" s="8">
        <v>89.473684210526315</v>
      </c>
      <c r="Z936" s="8">
        <v>107.33333333333334</v>
      </c>
      <c r="AA936" s="8">
        <v>87.759999999999991</v>
      </c>
      <c r="AB936" s="9">
        <v>84.476415148568364</v>
      </c>
      <c r="AC936" s="9">
        <v>16.576573317284399</v>
      </c>
      <c r="AD936" s="3">
        <v>29.669746964103496</v>
      </c>
      <c r="AE936" s="3">
        <v>53.753679718612105</v>
      </c>
    </row>
    <row r="937" spans="1:31" ht="13" x14ac:dyDescent="0.3">
      <c r="A937" s="13">
        <v>2017</v>
      </c>
      <c r="B937" s="13" t="s">
        <v>630</v>
      </c>
      <c r="C937" s="13" t="s">
        <v>293</v>
      </c>
      <c r="D937" s="2" t="str">
        <f t="shared" si="28"/>
        <v>M2</v>
      </c>
      <c r="E937" s="2" t="str">
        <f t="shared" si="29"/>
        <v>G11b_M2_13</v>
      </c>
      <c r="F937" s="21" t="s">
        <v>460</v>
      </c>
      <c r="G937" s="13">
        <v>2013</v>
      </c>
      <c r="H937" s="2" t="s">
        <v>818</v>
      </c>
      <c r="I937" s="32">
        <v>2.39</v>
      </c>
      <c r="J937" s="32">
        <v>0.16300000000000001</v>
      </c>
      <c r="K937" s="32">
        <v>0.78</v>
      </c>
      <c r="L937" s="32">
        <v>1.06</v>
      </c>
      <c r="M937" s="32">
        <v>0.17</v>
      </c>
      <c r="N937" s="32">
        <v>0.41</v>
      </c>
      <c r="O937" s="32">
        <v>0.192</v>
      </c>
      <c r="P937" s="33">
        <v>12.266</v>
      </c>
      <c r="Q937" s="33">
        <v>65.45</v>
      </c>
      <c r="R937" s="32">
        <v>6.03</v>
      </c>
      <c r="S937" s="34">
        <v>295.14</v>
      </c>
      <c r="T937" s="32">
        <v>16.64</v>
      </c>
      <c r="U937" s="4">
        <v>11.892965999999999</v>
      </c>
      <c r="V937" s="8">
        <v>86.567910104179447</v>
      </c>
      <c r="W937" s="8">
        <v>93.973678858546705</v>
      </c>
      <c r="X937" s="8">
        <v>91.764705882352942</v>
      </c>
      <c r="Y937" s="8">
        <v>89.473684210526315</v>
      </c>
      <c r="Z937" s="8">
        <v>68.333333333333329</v>
      </c>
      <c r="AA937" s="8">
        <v>81.773333333333326</v>
      </c>
      <c r="AB937" s="9">
        <v>86.846355574621612</v>
      </c>
      <c r="AC937" s="9">
        <v>16.124217073085848</v>
      </c>
      <c r="AD937" s="3">
        <v>22.970277765678425</v>
      </c>
      <c r="AE937" s="3">
        <v>60.905505161235737</v>
      </c>
    </row>
    <row r="938" spans="1:31" ht="13" x14ac:dyDescent="0.3">
      <c r="A938" s="13">
        <v>2017</v>
      </c>
      <c r="B938" s="13" t="s">
        <v>630</v>
      </c>
      <c r="C938" s="13" t="s">
        <v>294</v>
      </c>
      <c r="D938" s="2" t="str">
        <f t="shared" si="28"/>
        <v>M1</v>
      </c>
      <c r="E938" s="2" t="str">
        <f t="shared" si="29"/>
        <v>G11c_M1_13</v>
      </c>
      <c r="F938" s="21" t="s">
        <v>461</v>
      </c>
      <c r="G938" s="13">
        <v>2013</v>
      </c>
      <c r="H938" s="2" t="s">
        <v>819</v>
      </c>
      <c r="I938" s="32">
        <v>2.62</v>
      </c>
      <c r="J938" s="32">
        <v>0.16700000000000001</v>
      </c>
      <c r="K938" s="32">
        <v>0.81</v>
      </c>
      <c r="L938" s="32">
        <v>0.92</v>
      </c>
      <c r="M938" s="32">
        <v>0.18</v>
      </c>
      <c r="N938" s="32">
        <v>0.434</v>
      </c>
      <c r="O938" s="32">
        <v>0.20200000000000001</v>
      </c>
      <c r="P938" s="33">
        <v>12.028</v>
      </c>
      <c r="Q938" s="33">
        <v>56.24</v>
      </c>
      <c r="R938" s="32">
        <v>6.47</v>
      </c>
      <c r="S938" s="34">
        <v>367.75</v>
      </c>
      <c r="T938" s="32">
        <v>16.54</v>
      </c>
      <c r="U938" s="4">
        <v>15.875819999999999</v>
      </c>
      <c r="V938" s="8">
        <v>94.898713168598377</v>
      </c>
      <c r="W938" s="8">
        <v>96.2797814072227</v>
      </c>
      <c r="X938" s="8">
        <v>95.294117647058826</v>
      </c>
      <c r="Y938" s="8">
        <v>94.73684210526315</v>
      </c>
      <c r="Z938" s="8">
        <v>72.333333333333343</v>
      </c>
      <c r="AA938" s="8">
        <v>80.186666666666667</v>
      </c>
      <c r="AB938" s="9">
        <v>81.451314286614888</v>
      </c>
      <c r="AC938" s="9">
        <v>18.203534530746794</v>
      </c>
      <c r="AD938" s="3">
        <v>25.433736353317073</v>
      </c>
      <c r="AE938" s="3">
        <v>56.362729115936126</v>
      </c>
    </row>
    <row r="939" spans="1:31" ht="13" x14ac:dyDescent="0.3">
      <c r="A939" s="13">
        <v>2017</v>
      </c>
      <c r="B939" s="13" t="s">
        <v>630</v>
      </c>
      <c r="C939" s="13" t="s">
        <v>295</v>
      </c>
      <c r="D939" s="2" t="str">
        <f t="shared" si="28"/>
        <v>M2</v>
      </c>
      <c r="E939" s="2" t="str">
        <f t="shared" si="29"/>
        <v>G11c_M2_13</v>
      </c>
      <c r="F939" s="21" t="s">
        <v>461</v>
      </c>
      <c r="G939" s="13">
        <v>2013</v>
      </c>
      <c r="H939" s="2" t="s">
        <v>819</v>
      </c>
      <c r="I939" s="32">
        <v>2.5099999999999998</v>
      </c>
      <c r="J939" s="32">
        <v>0.16400000000000001</v>
      </c>
      <c r="K939" s="32">
        <v>0.8</v>
      </c>
      <c r="L939" s="32">
        <v>0.95</v>
      </c>
      <c r="M939" s="32">
        <v>0.17</v>
      </c>
      <c r="N939" s="32">
        <v>0.44700000000000001</v>
      </c>
      <c r="O939" s="32">
        <v>0.23</v>
      </c>
      <c r="P939" s="33">
        <v>14.574</v>
      </c>
      <c r="Q939" s="33">
        <v>68.459999999999994</v>
      </c>
      <c r="R939" s="32">
        <v>4.9400000000000004</v>
      </c>
      <c r="S939" s="34">
        <v>347.75</v>
      </c>
      <c r="T939" s="32">
        <v>15.7</v>
      </c>
      <c r="U939" s="4">
        <v>15.875819999999999</v>
      </c>
      <c r="V939" s="8">
        <v>90.914416050832784</v>
      </c>
      <c r="W939" s="8">
        <v>94.550204495715704</v>
      </c>
      <c r="X939" s="8">
        <v>94.117647058823536</v>
      </c>
      <c r="Y939" s="8">
        <v>89.473684210526315</v>
      </c>
      <c r="Z939" s="8">
        <v>74.5</v>
      </c>
      <c r="AA939" s="8">
        <v>97.16</v>
      </c>
      <c r="AB939" s="9">
        <v>81.868842569940455</v>
      </c>
      <c r="AC939" s="9">
        <v>17.104547289712787</v>
      </c>
      <c r="AD939" s="3">
        <v>24.9916297995623</v>
      </c>
      <c r="AE939" s="3">
        <v>57.903822910724898</v>
      </c>
    </row>
    <row r="940" spans="1:31" ht="13" x14ac:dyDescent="0.3">
      <c r="A940" s="13">
        <v>2017</v>
      </c>
      <c r="B940" s="13" t="s">
        <v>630</v>
      </c>
      <c r="C940" s="13" t="s">
        <v>296</v>
      </c>
      <c r="D940" s="2" t="str">
        <f t="shared" si="28"/>
        <v>M1</v>
      </c>
      <c r="E940" s="2" t="str">
        <f t="shared" si="29"/>
        <v>H11a_M1_13</v>
      </c>
      <c r="F940" s="21" t="s">
        <v>462</v>
      </c>
      <c r="G940" s="13">
        <v>2013</v>
      </c>
      <c r="H940" s="2" t="s">
        <v>820</v>
      </c>
      <c r="I940" s="32">
        <v>2.68</v>
      </c>
      <c r="J940" s="32">
        <v>0.16400000000000001</v>
      </c>
      <c r="K940" s="32">
        <v>0.72</v>
      </c>
      <c r="L940" s="32">
        <v>1.04</v>
      </c>
      <c r="M940" s="32">
        <v>0.19</v>
      </c>
      <c r="N940" s="32">
        <v>0.46100000000000002</v>
      </c>
      <c r="O940" s="32">
        <v>0.218</v>
      </c>
      <c r="P940" s="33">
        <v>13.789</v>
      </c>
      <c r="Q940" s="33">
        <v>71.010000000000005</v>
      </c>
      <c r="R940" s="32">
        <v>5.69</v>
      </c>
      <c r="S940" s="34">
        <v>495.81</v>
      </c>
      <c r="T940" s="32">
        <v>15.72</v>
      </c>
      <c r="U940" s="4">
        <v>17.013558</v>
      </c>
      <c r="V940" s="8">
        <v>97.071966141925074</v>
      </c>
      <c r="W940" s="8">
        <v>94.550204495715704</v>
      </c>
      <c r="X940" s="8">
        <v>84.705882352941174</v>
      </c>
      <c r="Y940" s="8">
        <v>100</v>
      </c>
      <c r="Z940" s="8">
        <v>76.833333333333343</v>
      </c>
      <c r="AA940" s="8">
        <v>91.926666666666662</v>
      </c>
      <c r="AB940" s="9">
        <v>85.961271186375825</v>
      </c>
      <c r="AC940" s="9">
        <v>18.206735585579164</v>
      </c>
      <c r="AD940" s="3">
        <v>21.421649536469285</v>
      </c>
      <c r="AE940" s="3">
        <v>60.371614877951544</v>
      </c>
    </row>
    <row r="941" spans="1:31" ht="13" x14ac:dyDescent="0.3">
      <c r="A941" s="13">
        <v>2017</v>
      </c>
      <c r="B941" s="13" t="s">
        <v>630</v>
      </c>
      <c r="C941" s="13" t="s">
        <v>297</v>
      </c>
      <c r="D941" s="2" t="str">
        <f t="shared" si="28"/>
        <v>M2</v>
      </c>
      <c r="E941" s="2" t="str">
        <f t="shared" si="29"/>
        <v>H11a_M2_13</v>
      </c>
      <c r="F941" s="21" t="s">
        <v>462</v>
      </c>
      <c r="G941" s="13">
        <v>2013</v>
      </c>
      <c r="H941" s="2" t="s">
        <v>820</v>
      </c>
      <c r="I941" s="32">
        <v>2.64</v>
      </c>
      <c r="J941" s="32">
        <v>0.16800000000000001</v>
      </c>
      <c r="K941" s="32">
        <v>0.89</v>
      </c>
      <c r="L941" s="32">
        <v>0.92</v>
      </c>
      <c r="M941" s="32">
        <v>0.16</v>
      </c>
      <c r="N941" s="32">
        <v>0.47799999999999998</v>
      </c>
      <c r="O941" s="32">
        <v>0.20499999999999999</v>
      </c>
      <c r="P941" s="33">
        <v>11.99</v>
      </c>
      <c r="Q941" s="33">
        <v>54.22</v>
      </c>
      <c r="R941" s="32">
        <v>5.94</v>
      </c>
      <c r="S941" s="34">
        <v>315.99</v>
      </c>
      <c r="T941" s="32">
        <v>15.06</v>
      </c>
      <c r="U941" s="4">
        <v>17.013558</v>
      </c>
      <c r="V941" s="8">
        <v>95.623130826373952</v>
      </c>
      <c r="W941" s="8">
        <v>96.856307044391698</v>
      </c>
      <c r="X941" s="8">
        <v>104.70588235294119</v>
      </c>
      <c r="Y941" s="8">
        <v>84.210526315789465</v>
      </c>
      <c r="Z941" s="8">
        <v>79.666666666666657</v>
      </c>
      <c r="AA941" s="8">
        <v>79.933333333333337</v>
      </c>
      <c r="AB941" s="9">
        <v>81.849903634251376</v>
      </c>
      <c r="AC941" s="9">
        <v>16.102122395664892</v>
      </c>
      <c r="AD941" s="3">
        <v>27.809621425223931</v>
      </c>
      <c r="AE941" s="3">
        <v>56.08825617911117</v>
      </c>
    </row>
    <row r="942" spans="1:31" ht="13" x14ac:dyDescent="0.3">
      <c r="A942" s="13">
        <v>2017</v>
      </c>
      <c r="B942" s="13" t="s">
        <v>630</v>
      </c>
      <c r="C942" s="13" t="s">
        <v>298</v>
      </c>
      <c r="D942" s="2" t="str">
        <f t="shared" si="28"/>
        <v>M1</v>
      </c>
      <c r="E942" s="2" t="str">
        <f t="shared" si="29"/>
        <v>H11b_M1_13</v>
      </c>
      <c r="F942" s="21" t="s">
        <v>463</v>
      </c>
      <c r="G942" s="13">
        <v>2013</v>
      </c>
      <c r="H942" s="2" t="s">
        <v>824</v>
      </c>
      <c r="I942" s="32">
        <v>2.75</v>
      </c>
      <c r="J942" s="32">
        <v>0.17299999999999999</v>
      </c>
      <c r="K942" s="32">
        <v>0.9</v>
      </c>
      <c r="L942" s="32">
        <v>0.85</v>
      </c>
      <c r="M942" s="32">
        <v>0.22</v>
      </c>
      <c r="N942" s="32">
        <v>0.50600000000000001</v>
      </c>
      <c r="O942" s="32">
        <v>0.214</v>
      </c>
      <c r="P942" s="33">
        <v>10.798999999999999</v>
      </c>
      <c r="Q942" s="33">
        <v>68.17</v>
      </c>
      <c r="R942" s="32">
        <v>6.67</v>
      </c>
      <c r="S942" s="34">
        <v>531.28</v>
      </c>
      <c r="T942" s="32">
        <v>17.22</v>
      </c>
      <c r="U942" s="4">
        <v>16.121988000000002</v>
      </c>
      <c r="V942" s="8">
        <v>99.607427944139516</v>
      </c>
      <c r="W942" s="8">
        <v>99.738935230236677</v>
      </c>
      <c r="X942" s="8">
        <v>105.88235294117648</v>
      </c>
      <c r="Y942" s="8">
        <v>115.78947368421053</v>
      </c>
      <c r="Z942" s="8">
        <v>84.333333333333343</v>
      </c>
      <c r="AA942" s="8">
        <v>71.993333333333325</v>
      </c>
      <c r="AB942" s="9">
        <v>83.554983511869153</v>
      </c>
      <c r="AC942" s="9">
        <v>21.688605845176205</v>
      </c>
      <c r="AD942" s="3">
        <v>27.548210586421206</v>
      </c>
      <c r="AE942" s="3">
        <v>50.763183568402567</v>
      </c>
    </row>
    <row r="943" spans="1:31" ht="13" x14ac:dyDescent="0.3">
      <c r="A943" s="13">
        <v>2017</v>
      </c>
      <c r="B943" s="13" t="s">
        <v>630</v>
      </c>
      <c r="C943" s="13" t="s">
        <v>299</v>
      </c>
      <c r="D943" s="2" t="str">
        <f t="shared" si="28"/>
        <v>M2</v>
      </c>
      <c r="E943" s="2" t="str">
        <f t="shared" si="29"/>
        <v>H11b_M2_13</v>
      </c>
      <c r="F943" s="21" t="s">
        <v>463</v>
      </c>
      <c r="G943" s="13">
        <v>2013</v>
      </c>
      <c r="H943" s="2" t="s">
        <v>824</v>
      </c>
      <c r="I943" s="32">
        <v>2.68</v>
      </c>
      <c r="J943" s="32">
        <v>0.17299999999999999</v>
      </c>
      <c r="K943" s="32">
        <v>0.9</v>
      </c>
      <c r="L943" s="32">
        <v>0.84</v>
      </c>
      <c r="M943" s="32">
        <v>0.22</v>
      </c>
      <c r="N943" s="32">
        <v>0.53200000000000003</v>
      </c>
      <c r="O943" s="32">
        <v>0.223</v>
      </c>
      <c r="P943" s="33">
        <v>9.5559999999999992</v>
      </c>
      <c r="Q943" s="33">
        <v>68.75</v>
      </c>
      <c r="R943" s="32">
        <v>6.62</v>
      </c>
      <c r="S943" s="34">
        <v>533.80999999999995</v>
      </c>
      <c r="T943" s="32">
        <v>16.63</v>
      </c>
      <c r="U943" s="4">
        <v>16.121988000000002</v>
      </c>
      <c r="V943" s="8">
        <v>97.071966141925074</v>
      </c>
      <c r="W943" s="8">
        <v>99.738935230236677</v>
      </c>
      <c r="X943" s="8">
        <v>105.88235294117648</v>
      </c>
      <c r="Y943" s="8">
        <v>115.78947368421053</v>
      </c>
      <c r="Z943" s="8">
        <v>88.666666666666671</v>
      </c>
      <c r="AA943" s="8">
        <v>63.706666666666656</v>
      </c>
      <c r="AB943" s="9">
        <v>83.055981515861163</v>
      </c>
      <c r="AC943" s="9">
        <v>21.818911422328487</v>
      </c>
      <c r="AD943" s="3">
        <v>27.713720785905728</v>
      </c>
      <c r="AE943" s="3">
        <v>50.467367791765774</v>
      </c>
    </row>
    <row r="944" spans="1:31" ht="13" x14ac:dyDescent="0.3">
      <c r="A944" s="13">
        <v>2017</v>
      </c>
      <c r="B944" s="13" t="s">
        <v>630</v>
      </c>
      <c r="C944" s="13" t="s">
        <v>300</v>
      </c>
      <c r="D944" s="2" t="str">
        <f t="shared" si="28"/>
        <v>M1</v>
      </c>
      <c r="E944" s="2" t="str">
        <f t="shared" si="29"/>
        <v>H11c_M1_13</v>
      </c>
      <c r="F944" s="21" t="s">
        <v>464</v>
      </c>
      <c r="G944" s="13">
        <v>2013</v>
      </c>
      <c r="H944" s="2" t="s">
        <v>825</v>
      </c>
      <c r="I944" s="32">
        <v>2.73</v>
      </c>
      <c r="J944" s="32">
        <v>0.17299999999999999</v>
      </c>
      <c r="K944" s="32">
        <v>0.89</v>
      </c>
      <c r="L944" s="32">
        <v>0.89</v>
      </c>
      <c r="M944" s="32">
        <v>0.24</v>
      </c>
      <c r="N944" s="32">
        <v>0.496</v>
      </c>
      <c r="O944" s="32">
        <v>0.2</v>
      </c>
      <c r="P944" s="33">
        <v>11.129</v>
      </c>
      <c r="Q944" s="33">
        <v>54.86</v>
      </c>
      <c r="R944" s="32">
        <v>6.2</v>
      </c>
      <c r="S944" s="34">
        <v>357.04</v>
      </c>
      <c r="T944" s="32">
        <v>17.25</v>
      </c>
      <c r="U944" s="4">
        <v>18.450899</v>
      </c>
      <c r="V944" s="8">
        <v>98.883010286363955</v>
      </c>
      <c r="W944" s="8">
        <v>99.738935230236677</v>
      </c>
      <c r="X944" s="8">
        <v>104.70588235294119</v>
      </c>
      <c r="Y944" s="8">
        <v>126.31578947368421</v>
      </c>
      <c r="Z944" s="8">
        <v>82.666666666666671</v>
      </c>
      <c r="AA944" s="8">
        <v>74.193333333333328</v>
      </c>
      <c r="AB944" s="9">
        <v>86.942683478187874</v>
      </c>
      <c r="AC944" s="9">
        <v>22.738379706029097</v>
      </c>
      <c r="AD944" s="3">
        <v>26.18063697482545</v>
      </c>
      <c r="AE944" s="3">
        <v>51.08098331914546</v>
      </c>
    </row>
    <row r="945" spans="1:31" ht="13" x14ac:dyDescent="0.3">
      <c r="A945" s="13">
        <v>2017</v>
      </c>
      <c r="B945" s="13" t="s">
        <v>630</v>
      </c>
      <c r="C945" s="13" t="s">
        <v>301</v>
      </c>
      <c r="D945" s="2" t="str">
        <f t="shared" si="28"/>
        <v>M2</v>
      </c>
      <c r="E945" s="2" t="str">
        <f t="shared" si="29"/>
        <v>H11c_M2_13</v>
      </c>
      <c r="F945" s="21" t="s">
        <v>464</v>
      </c>
      <c r="G945" s="13">
        <v>2013</v>
      </c>
      <c r="H945" s="2" t="s">
        <v>825</v>
      </c>
      <c r="I945" s="32">
        <v>2.64</v>
      </c>
      <c r="J945" s="32">
        <v>0.17</v>
      </c>
      <c r="K945" s="32">
        <v>0.84</v>
      </c>
      <c r="L945" s="32">
        <v>0.86</v>
      </c>
      <c r="M945" s="32">
        <v>0.21</v>
      </c>
      <c r="N945" s="32">
        <v>0.42899999999999999</v>
      </c>
      <c r="O945" s="32">
        <v>0.23200000000000001</v>
      </c>
      <c r="P945" s="33">
        <v>11.377000000000001</v>
      </c>
      <c r="Q945" s="33">
        <v>59.75</v>
      </c>
      <c r="R945" s="32">
        <v>6.75</v>
      </c>
      <c r="S945" s="34">
        <v>388.64</v>
      </c>
      <c r="T945" s="32">
        <v>15.91</v>
      </c>
      <c r="U945" s="4">
        <v>18.450899</v>
      </c>
      <c r="V945" s="8">
        <v>95.623130826373952</v>
      </c>
      <c r="W945" s="8">
        <v>98.009358318729696</v>
      </c>
      <c r="X945" s="8">
        <v>98.82352941176471</v>
      </c>
      <c r="Y945" s="8">
        <v>110.52631578947367</v>
      </c>
      <c r="Z945" s="8">
        <v>71.5</v>
      </c>
      <c r="AA945" s="8">
        <v>75.846666666666678</v>
      </c>
      <c r="AB945" s="9">
        <v>81.695735424662132</v>
      </c>
      <c r="AC945" s="9">
        <v>21.173917731419635</v>
      </c>
      <c r="AD945" s="3">
        <v>26.296814451093031</v>
      </c>
      <c r="AE945" s="3">
        <v>52.529267817487316</v>
      </c>
    </row>
    <row r="946" spans="1:31" ht="13" x14ac:dyDescent="0.3">
      <c r="A946" s="13">
        <v>2017</v>
      </c>
      <c r="B946" s="13" t="s">
        <v>630</v>
      </c>
      <c r="C946" s="13" t="s">
        <v>302</v>
      </c>
      <c r="D946" s="2" t="str">
        <f t="shared" si="28"/>
        <v>M1</v>
      </c>
      <c r="E946" s="2" t="str">
        <f t="shared" si="29"/>
        <v>I11a_M1_13</v>
      </c>
      <c r="F946" s="21" t="s">
        <v>465</v>
      </c>
      <c r="G946" s="13">
        <v>2013</v>
      </c>
      <c r="H946" s="2" t="s">
        <v>822</v>
      </c>
      <c r="I946" s="32">
        <v>2.61</v>
      </c>
      <c r="J946" s="32">
        <v>0.16700000000000001</v>
      </c>
      <c r="K946" s="32">
        <v>0.96</v>
      </c>
      <c r="L946" s="32">
        <v>0.82</v>
      </c>
      <c r="M946" s="32">
        <v>0.21</v>
      </c>
      <c r="N946" s="32">
        <v>0.54500000000000004</v>
      </c>
      <c r="O946" s="32">
        <v>0.20200000000000001</v>
      </c>
      <c r="P946" s="33">
        <v>11.157</v>
      </c>
      <c r="Q946" s="33">
        <v>65.099999999999994</v>
      </c>
      <c r="R946" s="32">
        <v>6.7</v>
      </c>
      <c r="S946" s="34">
        <v>373.95</v>
      </c>
      <c r="T946" s="32">
        <v>17.32</v>
      </c>
      <c r="U946" s="4">
        <v>16.379639999999998</v>
      </c>
      <c r="V946" s="8">
        <v>94.536504339710589</v>
      </c>
      <c r="W946" s="8">
        <v>96.2797814072227</v>
      </c>
      <c r="X946" s="8">
        <v>112.94117647058823</v>
      </c>
      <c r="Y946" s="8">
        <v>110.52631578947367</v>
      </c>
      <c r="Z946" s="8">
        <v>90.833333333333343</v>
      </c>
      <c r="AA946" s="8">
        <v>74.38</v>
      </c>
      <c r="AB946" s="9">
        <v>82.76878114907008</v>
      </c>
      <c r="AC946" s="9">
        <v>20.899411068699248</v>
      </c>
      <c r="AD946" s="3">
        <v>29.663877281579403</v>
      </c>
      <c r="AE946" s="3">
        <v>49.436711649721346</v>
      </c>
    </row>
    <row r="947" spans="1:31" ht="13" x14ac:dyDescent="0.3">
      <c r="A947" s="13">
        <v>2017</v>
      </c>
      <c r="B947" s="13" t="s">
        <v>630</v>
      </c>
      <c r="C947" s="13" t="s">
        <v>303</v>
      </c>
      <c r="D947" s="2" t="str">
        <f t="shared" si="28"/>
        <v>M2</v>
      </c>
      <c r="E947" s="2" t="str">
        <f t="shared" si="29"/>
        <v>I11a_M2_13</v>
      </c>
      <c r="F947" s="21" t="s">
        <v>465</v>
      </c>
      <c r="G947" s="13">
        <v>2013</v>
      </c>
      <c r="H947" s="2" t="s">
        <v>822</v>
      </c>
      <c r="I947" s="32">
        <v>2.62</v>
      </c>
      <c r="J947" s="32">
        <v>0.17499999999999999</v>
      </c>
      <c r="K947" s="32">
        <v>1</v>
      </c>
      <c r="L947" s="32">
        <v>0.88</v>
      </c>
      <c r="M947" s="32">
        <v>0.24</v>
      </c>
      <c r="N947" s="32">
        <v>0.56299999999999994</v>
      </c>
      <c r="O947" s="32">
        <v>0.19800000000000001</v>
      </c>
      <c r="P947" s="33">
        <v>10.7</v>
      </c>
      <c r="Q947" s="33">
        <v>66.38</v>
      </c>
      <c r="R947" s="32">
        <v>7.39</v>
      </c>
      <c r="S947" s="34">
        <v>295.61</v>
      </c>
      <c r="T947" s="32">
        <v>18.649999999999999</v>
      </c>
      <c r="U947" s="4">
        <v>16.379639999999998</v>
      </c>
      <c r="V947" s="8">
        <v>94.898713168598377</v>
      </c>
      <c r="W947" s="8">
        <v>100.89198650457467</v>
      </c>
      <c r="X947" s="8">
        <v>117.64705882352942</v>
      </c>
      <c r="Y947" s="8">
        <v>126.31578947368421</v>
      </c>
      <c r="Z947" s="8">
        <v>93.833333333333329</v>
      </c>
      <c r="AA947" s="8">
        <v>71.333333333333329</v>
      </c>
      <c r="AB947" s="9">
        <v>89.256980714916466</v>
      </c>
      <c r="AC947" s="9">
        <v>22.148808236101992</v>
      </c>
      <c r="AD947" s="3">
        <v>28.653722504931601</v>
      </c>
      <c r="AE947" s="3">
        <v>49.1974692589664</v>
      </c>
    </row>
    <row r="948" spans="1:31" ht="13" x14ac:dyDescent="0.3">
      <c r="A948" s="13">
        <v>2017</v>
      </c>
      <c r="B948" s="13" t="s">
        <v>630</v>
      </c>
      <c r="C948" s="13" t="s">
        <v>304</v>
      </c>
      <c r="D948" s="2" t="str">
        <f t="shared" si="28"/>
        <v>M1</v>
      </c>
      <c r="E948" s="2" t="str">
        <f t="shared" si="29"/>
        <v>I11b_M1_13</v>
      </c>
      <c r="F948" s="21" t="s">
        <v>466</v>
      </c>
      <c r="G948" s="13">
        <v>2013</v>
      </c>
      <c r="H948" s="2" t="s">
        <v>823</v>
      </c>
      <c r="I948" s="32">
        <v>2.67</v>
      </c>
      <c r="J948" s="32">
        <v>0.16800000000000001</v>
      </c>
      <c r="K948" s="32">
        <v>0.85</v>
      </c>
      <c r="L948" s="32">
        <v>0.82</v>
      </c>
      <c r="M948" s="32">
        <v>0.19</v>
      </c>
      <c r="N948" s="32">
        <v>0.40899999999999997</v>
      </c>
      <c r="O948" s="32">
        <v>0.20699999999999999</v>
      </c>
      <c r="P948" s="33">
        <v>13.33</v>
      </c>
      <c r="Q948" s="33">
        <v>64.930000000000007</v>
      </c>
      <c r="R948" s="32">
        <v>7.45</v>
      </c>
      <c r="S948" s="34">
        <v>385.19</v>
      </c>
      <c r="T948" s="32">
        <v>14.66</v>
      </c>
      <c r="U948" s="4">
        <v>15.720853999999999</v>
      </c>
      <c r="V948" s="8">
        <v>96.709757313037287</v>
      </c>
      <c r="W948" s="8">
        <v>96.856307044391698</v>
      </c>
      <c r="X948" s="8">
        <v>100</v>
      </c>
      <c r="Y948" s="8">
        <v>100</v>
      </c>
      <c r="Z948" s="8">
        <v>68.166666666666657</v>
      </c>
      <c r="AA948" s="8">
        <v>88.866666666666674</v>
      </c>
      <c r="AB948" s="9">
        <v>78.308035458343383</v>
      </c>
      <c r="AC948" s="9">
        <v>19.98612436041974</v>
      </c>
      <c r="AD948" s="3">
        <v>27.761046880491495</v>
      </c>
      <c r="AE948" s="3">
        <v>52.252828759088786</v>
      </c>
    </row>
    <row r="949" spans="1:31" ht="13" x14ac:dyDescent="0.3">
      <c r="A949" s="13">
        <v>2017</v>
      </c>
      <c r="B949" s="13" t="s">
        <v>630</v>
      </c>
      <c r="C949" s="13" t="s">
        <v>305</v>
      </c>
      <c r="D949" s="2" t="str">
        <f t="shared" si="28"/>
        <v>M2</v>
      </c>
      <c r="E949" s="2" t="str">
        <f t="shared" si="29"/>
        <v>I11b_M2_13</v>
      </c>
      <c r="F949" s="21" t="s">
        <v>466</v>
      </c>
      <c r="G949" s="13">
        <v>2013</v>
      </c>
      <c r="H949" s="2" t="s">
        <v>823</v>
      </c>
      <c r="I949" s="32">
        <v>2.64</v>
      </c>
      <c r="J949" s="32">
        <v>0.16800000000000001</v>
      </c>
      <c r="K949" s="32">
        <v>0.81</v>
      </c>
      <c r="L949" s="32">
        <v>0.89</v>
      </c>
      <c r="M949" s="32">
        <v>0.18</v>
      </c>
      <c r="N949" s="32">
        <v>0.43</v>
      </c>
      <c r="O949" s="32">
        <v>0.21299999999999999</v>
      </c>
      <c r="P949" s="33">
        <v>16.190000000000001</v>
      </c>
      <c r="Q949" s="33">
        <v>58.57</v>
      </c>
      <c r="R949" s="32">
        <v>6.55</v>
      </c>
      <c r="S949" s="34">
        <v>371.35</v>
      </c>
      <c r="T949" s="32">
        <v>15.5</v>
      </c>
      <c r="U949" s="4">
        <v>15.720853999999999</v>
      </c>
      <c r="V949" s="8">
        <v>95.623130826373952</v>
      </c>
      <c r="W949" s="8">
        <v>96.856307044391698</v>
      </c>
      <c r="X949" s="8">
        <v>95.294117647058826</v>
      </c>
      <c r="Y949" s="8">
        <v>94.73684210526315</v>
      </c>
      <c r="Z949" s="8">
        <v>71.666666666666671</v>
      </c>
      <c r="AA949" s="8">
        <v>107.93333333333335</v>
      </c>
      <c r="AB949" s="9">
        <v>79.954308298590931</v>
      </c>
      <c r="AC949" s="9">
        <v>18.54436419678505</v>
      </c>
      <c r="AD949" s="3">
        <v>25.909939029932676</v>
      </c>
      <c r="AE949" s="3">
        <v>55.545696773282259</v>
      </c>
    </row>
    <row r="950" spans="1:31" ht="13" x14ac:dyDescent="0.3">
      <c r="A950" s="13">
        <v>2017</v>
      </c>
      <c r="B950" s="13" t="s">
        <v>630</v>
      </c>
      <c r="C950" s="13" t="s">
        <v>306</v>
      </c>
      <c r="D950" s="2" t="str">
        <f t="shared" si="28"/>
        <v>M1</v>
      </c>
      <c r="E950" s="2" t="str">
        <f t="shared" si="29"/>
        <v>I11c_M1_13</v>
      </c>
      <c r="F950" s="21" t="s">
        <v>467</v>
      </c>
      <c r="G950" s="13">
        <v>2013</v>
      </c>
      <c r="H950" s="2" t="s">
        <v>817</v>
      </c>
      <c r="I950" s="32">
        <v>2.69</v>
      </c>
      <c r="J950" s="32">
        <v>0.17</v>
      </c>
      <c r="K950" s="32">
        <v>0.81</v>
      </c>
      <c r="L950" s="32">
        <v>0.82</v>
      </c>
      <c r="M950" s="32">
        <v>0.25</v>
      </c>
      <c r="N950" s="32">
        <v>0.48699999999999999</v>
      </c>
      <c r="O950" s="32">
        <v>0.20599999999999999</v>
      </c>
      <c r="P950" s="33">
        <v>9.7609999999999992</v>
      </c>
      <c r="Q950" s="33">
        <v>60.01</v>
      </c>
      <c r="R950" s="32">
        <v>7.54</v>
      </c>
      <c r="S950" s="34">
        <v>286.70999999999998</v>
      </c>
      <c r="T950" s="32">
        <v>18.12</v>
      </c>
      <c r="U950" s="4">
        <v>16.179535999999999</v>
      </c>
      <c r="V950" s="8">
        <v>97.434174970812833</v>
      </c>
      <c r="W950" s="8">
        <v>98.009358318729696</v>
      </c>
      <c r="X950" s="8">
        <v>95.294117647058826</v>
      </c>
      <c r="Y950" s="8">
        <v>131.57894736842107</v>
      </c>
      <c r="Z950" s="8">
        <v>81.166666666666671</v>
      </c>
      <c r="AA950" s="8">
        <v>65.073333333333323</v>
      </c>
      <c r="AB950" s="9">
        <v>82.227356929500431</v>
      </c>
      <c r="AC950" s="9">
        <v>25.044074738450373</v>
      </c>
      <c r="AD950" s="3">
        <v>25.193698673460656</v>
      </c>
      <c r="AE950" s="3">
        <v>49.762226588088978</v>
      </c>
    </row>
    <row r="951" spans="1:31" ht="13" x14ac:dyDescent="0.3">
      <c r="A951" s="13">
        <v>2017</v>
      </c>
      <c r="B951" s="13" t="s">
        <v>630</v>
      </c>
      <c r="C951" s="13" t="s">
        <v>307</v>
      </c>
      <c r="D951" s="2" t="str">
        <f t="shared" si="28"/>
        <v>M2</v>
      </c>
      <c r="E951" s="2" t="str">
        <f t="shared" si="29"/>
        <v>I11c_M2_13</v>
      </c>
      <c r="F951" s="21" t="s">
        <v>467</v>
      </c>
      <c r="G951" s="13">
        <v>2013</v>
      </c>
      <c r="H951" s="2" t="s">
        <v>817</v>
      </c>
      <c r="I951" s="32">
        <v>2.67</v>
      </c>
      <c r="J951" s="32">
        <v>0.17</v>
      </c>
      <c r="K951" s="32">
        <v>0.82</v>
      </c>
      <c r="L951" s="32">
        <v>0.89</v>
      </c>
      <c r="M951" s="32">
        <v>0.2</v>
      </c>
      <c r="N951" s="32">
        <v>0.435</v>
      </c>
      <c r="O951" s="32">
        <v>0.23100000000000001</v>
      </c>
      <c r="P951" s="33">
        <v>14.67</v>
      </c>
      <c r="Q951" s="33">
        <v>60.86</v>
      </c>
      <c r="R951" s="32">
        <v>6.35</v>
      </c>
      <c r="S951" s="34">
        <v>566.80999999999995</v>
      </c>
      <c r="T951" s="32">
        <v>16.899999999999999</v>
      </c>
      <c r="U951" s="4">
        <v>16.179535999999999</v>
      </c>
      <c r="V951" s="8">
        <v>96.709757313037287</v>
      </c>
      <c r="W951" s="8">
        <v>98.009358318729696</v>
      </c>
      <c r="X951" s="8">
        <v>96.470588235294116</v>
      </c>
      <c r="Y951" s="8">
        <v>105.26315789473684</v>
      </c>
      <c r="Z951" s="8">
        <v>72.5</v>
      </c>
      <c r="AA951" s="8">
        <v>97.8</v>
      </c>
      <c r="AB951" s="9">
        <v>81.857509232284357</v>
      </c>
      <c r="AC951" s="9">
        <v>20.125782881020857</v>
      </c>
      <c r="AD951" s="3">
        <v>25.619967189768083</v>
      </c>
      <c r="AE951" s="3">
        <v>54.254249929211063</v>
      </c>
    </row>
    <row r="952" spans="1:31" ht="13" x14ac:dyDescent="0.3">
      <c r="A952" s="13">
        <v>2017</v>
      </c>
      <c r="B952" s="13" t="s">
        <v>630</v>
      </c>
      <c r="C952" s="13" t="s">
        <v>308</v>
      </c>
      <c r="D952" s="2" t="str">
        <f t="shared" si="28"/>
        <v>M1</v>
      </c>
      <c r="E952" s="2" t="str">
        <f t="shared" si="29"/>
        <v>J11a_M1_13</v>
      </c>
      <c r="F952" s="21" t="s">
        <v>468</v>
      </c>
      <c r="G952" s="13">
        <v>2013</v>
      </c>
      <c r="H952" s="2" t="s">
        <v>826</v>
      </c>
      <c r="I952" s="32">
        <v>2.52</v>
      </c>
      <c r="J952" s="32">
        <v>0.16</v>
      </c>
      <c r="K952" s="32">
        <v>0.85</v>
      </c>
      <c r="L952" s="32">
        <v>0.93</v>
      </c>
      <c r="M952" s="32">
        <v>0.19</v>
      </c>
      <c r="N952" s="32">
        <v>0.47599999999999998</v>
      </c>
      <c r="O952" s="32">
        <v>0.20399999999999999</v>
      </c>
      <c r="P952" s="33">
        <v>11.071999999999999</v>
      </c>
      <c r="Q952" s="33">
        <v>60.14</v>
      </c>
      <c r="R952" s="32">
        <v>5.89</v>
      </c>
      <c r="S952" s="34">
        <v>360.72</v>
      </c>
      <c r="T952" s="32">
        <v>15.59</v>
      </c>
      <c r="U952" s="4">
        <v>15.969626999999999</v>
      </c>
      <c r="V952" s="8">
        <v>91.276624879720586</v>
      </c>
      <c r="W952" s="8">
        <v>92.244101947039709</v>
      </c>
      <c r="X952" s="8">
        <v>100</v>
      </c>
      <c r="Y952" s="8">
        <v>100</v>
      </c>
      <c r="Z952" s="8">
        <v>79.333333333333329</v>
      </c>
      <c r="AA952" s="8">
        <v>73.813333333333333</v>
      </c>
      <c r="AB952" s="9">
        <v>83.797057414431222</v>
      </c>
      <c r="AC952" s="9">
        <v>18.676958157973196</v>
      </c>
      <c r="AD952" s="3">
        <v>25.942594054667577</v>
      </c>
      <c r="AE952" s="3">
        <v>55.38044778735923</v>
      </c>
    </row>
    <row r="953" spans="1:31" ht="13" x14ac:dyDescent="0.3">
      <c r="A953" s="13">
        <v>2017</v>
      </c>
      <c r="B953" s="13" t="s">
        <v>630</v>
      </c>
      <c r="C953" s="13" t="s">
        <v>309</v>
      </c>
      <c r="D953" s="2" t="str">
        <f t="shared" si="28"/>
        <v>M2</v>
      </c>
      <c r="E953" s="2" t="str">
        <f t="shared" si="29"/>
        <v>J11a_M2_13</v>
      </c>
      <c r="F953" s="21" t="s">
        <v>468</v>
      </c>
      <c r="G953" s="13">
        <v>2013</v>
      </c>
      <c r="H953" s="2" t="s">
        <v>826</v>
      </c>
      <c r="I953" s="32">
        <v>2.58</v>
      </c>
      <c r="J953" s="32">
        <v>0.16400000000000001</v>
      </c>
      <c r="K953" s="32">
        <v>0.83</v>
      </c>
      <c r="L953" s="32">
        <v>0.88</v>
      </c>
      <c r="M953" s="32">
        <v>0.16</v>
      </c>
      <c r="N953" s="32">
        <v>0.42199999999999999</v>
      </c>
      <c r="O953" s="32">
        <v>0.215</v>
      </c>
      <c r="P953" s="33">
        <v>13.717000000000001</v>
      </c>
      <c r="Q953" s="33">
        <v>61.61</v>
      </c>
      <c r="R953" s="32">
        <v>6.28</v>
      </c>
      <c r="S953" s="34">
        <v>526.36</v>
      </c>
      <c r="T953" s="32">
        <v>15.86</v>
      </c>
      <c r="U953" s="4">
        <v>15.969626999999999</v>
      </c>
      <c r="V953" s="8">
        <v>93.449877853047255</v>
      </c>
      <c r="W953" s="8">
        <v>94.550204495715704</v>
      </c>
      <c r="X953" s="8">
        <v>97.647058823529406</v>
      </c>
      <c r="Y953" s="8">
        <v>84.210526315789465</v>
      </c>
      <c r="Z953" s="8">
        <v>70.333333333333343</v>
      </c>
      <c r="AA953" s="8">
        <v>91.446666666666658</v>
      </c>
      <c r="AB953" s="9">
        <v>78.31936879599948</v>
      </c>
      <c r="AC953" s="9">
        <v>16.827985039371423</v>
      </c>
      <c r="AD953" s="3">
        <v>27.103923090427479</v>
      </c>
      <c r="AE953" s="3">
        <v>56.068091870201087</v>
      </c>
    </row>
    <row r="954" spans="1:31" ht="13" x14ac:dyDescent="0.3">
      <c r="A954" s="13">
        <v>2017</v>
      </c>
      <c r="B954" s="13" t="s">
        <v>630</v>
      </c>
      <c r="C954" s="13" t="s">
        <v>310</v>
      </c>
      <c r="D954" s="2" t="str">
        <f t="shared" si="28"/>
        <v>M1</v>
      </c>
      <c r="E954" s="2" t="str">
        <f t="shared" si="29"/>
        <v>J11b_M1_13</v>
      </c>
      <c r="F954" s="21" t="s">
        <v>469</v>
      </c>
      <c r="G954" s="13">
        <v>2013</v>
      </c>
      <c r="H954" s="2" t="s">
        <v>839</v>
      </c>
      <c r="I954" s="32">
        <v>2.59</v>
      </c>
      <c r="J954" s="32">
        <v>0.16600000000000001</v>
      </c>
      <c r="K954" s="32">
        <v>0.68</v>
      </c>
      <c r="L954" s="32">
        <v>0.98</v>
      </c>
      <c r="M954" s="32">
        <v>0.22</v>
      </c>
      <c r="N954" s="32">
        <v>0.46</v>
      </c>
      <c r="O954" s="32">
        <v>0.22800000000000001</v>
      </c>
      <c r="P954" s="33">
        <v>17.283999999999999</v>
      </c>
      <c r="Q954" s="33">
        <v>63.86</v>
      </c>
      <c r="R954" s="32">
        <v>6.28</v>
      </c>
      <c r="S954" s="34">
        <v>614.84</v>
      </c>
      <c r="T954" s="32">
        <v>17.309999999999999</v>
      </c>
      <c r="U954" s="4">
        <v>17.731832000000001</v>
      </c>
      <c r="V954" s="8">
        <v>93.812086681935043</v>
      </c>
      <c r="W954" s="8">
        <v>95.703255770053701</v>
      </c>
      <c r="X954" s="8">
        <v>80</v>
      </c>
      <c r="Y954" s="8">
        <v>115.78947368421053</v>
      </c>
      <c r="Z954" s="8">
        <v>76.666666666666671</v>
      </c>
      <c r="AA954" s="8">
        <v>115.22666666666666</v>
      </c>
      <c r="AB954" s="9">
        <v>84.41541099449978</v>
      </c>
      <c r="AC954" s="9">
        <v>21.467538716446015</v>
      </c>
      <c r="AD954" s="3">
        <v>20.602049013253332</v>
      </c>
      <c r="AE954" s="3">
        <v>57.930412270300657</v>
      </c>
    </row>
    <row r="955" spans="1:31" ht="13" x14ac:dyDescent="0.3">
      <c r="A955" s="13">
        <v>2017</v>
      </c>
      <c r="B955" s="13" t="s">
        <v>630</v>
      </c>
      <c r="C955" s="13" t="s">
        <v>311</v>
      </c>
      <c r="D955" s="2" t="str">
        <f t="shared" si="28"/>
        <v>M2</v>
      </c>
      <c r="E955" s="2" t="str">
        <f t="shared" si="29"/>
        <v>J11b_M2_13</v>
      </c>
      <c r="F955" s="21" t="s">
        <v>469</v>
      </c>
      <c r="G955" s="13">
        <v>2013</v>
      </c>
      <c r="H955" s="2" t="s">
        <v>839</v>
      </c>
      <c r="I955" s="32">
        <v>2.52</v>
      </c>
      <c r="J955" s="32">
        <v>0.16700000000000001</v>
      </c>
      <c r="K955" s="32">
        <v>0.8</v>
      </c>
      <c r="L955" s="32">
        <v>0.88</v>
      </c>
      <c r="M955" s="32">
        <v>0.2</v>
      </c>
      <c r="N955" s="32">
        <v>0.44500000000000001</v>
      </c>
      <c r="O955" s="32">
        <v>0.19900000000000001</v>
      </c>
      <c r="P955" s="33">
        <v>13.087999999999999</v>
      </c>
      <c r="Q955" s="33">
        <v>55.77</v>
      </c>
      <c r="R955" s="32">
        <v>5.55</v>
      </c>
      <c r="S955" s="34">
        <v>314.95999999999998</v>
      </c>
      <c r="T955" s="32">
        <v>17.22</v>
      </c>
      <c r="U955" s="4">
        <v>17.731832000000001</v>
      </c>
      <c r="V955" s="8">
        <v>91.276624879720586</v>
      </c>
      <c r="W955" s="8">
        <v>96.2797814072227</v>
      </c>
      <c r="X955" s="8">
        <v>94.117647058823536</v>
      </c>
      <c r="Y955" s="8">
        <v>105.26315789473684</v>
      </c>
      <c r="Z955" s="8">
        <v>74.166666666666671</v>
      </c>
      <c r="AA955" s="8">
        <v>87.25333333333333</v>
      </c>
      <c r="AB955" s="9">
        <v>80.846998284869741</v>
      </c>
      <c r="AC955" s="9">
        <v>20.377336115624587</v>
      </c>
      <c r="AD955" s="3">
        <v>25.307504904724553</v>
      </c>
      <c r="AE955" s="3">
        <v>54.315158979650846</v>
      </c>
    </row>
    <row r="956" spans="1:31" ht="13" x14ac:dyDescent="0.3">
      <c r="A956" s="13">
        <v>2017</v>
      </c>
      <c r="B956" s="13" t="s">
        <v>630</v>
      </c>
      <c r="C956" s="13" t="s">
        <v>312</v>
      </c>
      <c r="D956" s="2" t="str">
        <f t="shared" si="28"/>
        <v>M1</v>
      </c>
      <c r="E956" s="2" t="str">
        <f t="shared" si="29"/>
        <v>J11c_M1_13</v>
      </c>
      <c r="F956" s="21" t="s">
        <v>470</v>
      </c>
      <c r="G956" s="13">
        <v>2013</v>
      </c>
      <c r="H956" s="2" t="s">
        <v>842</v>
      </c>
      <c r="I956" s="32">
        <v>2.52</v>
      </c>
      <c r="J956" s="32">
        <v>0.16300000000000001</v>
      </c>
      <c r="K956" s="32">
        <v>0.73</v>
      </c>
      <c r="L956" s="32">
        <v>1</v>
      </c>
      <c r="M956" s="32">
        <v>0.18</v>
      </c>
      <c r="N956" s="32">
        <v>0.45400000000000001</v>
      </c>
      <c r="O956" s="32">
        <v>0.22500000000000001</v>
      </c>
      <c r="P956" s="33">
        <v>16.651</v>
      </c>
      <c r="Q956" s="33">
        <v>61.82</v>
      </c>
      <c r="R956" s="32">
        <v>6.42</v>
      </c>
      <c r="S956" s="34">
        <v>504.66</v>
      </c>
      <c r="T956" s="32">
        <v>17.88</v>
      </c>
      <c r="U956" s="4">
        <v>18.838645</v>
      </c>
      <c r="V956" s="8">
        <v>91.276624879720586</v>
      </c>
      <c r="W956" s="8">
        <v>93.973678858546705</v>
      </c>
      <c r="X956" s="8">
        <v>85.882352941176464</v>
      </c>
      <c r="Y956" s="8">
        <v>94.73684210526315</v>
      </c>
      <c r="Z956" s="8">
        <v>75.666666666666671</v>
      </c>
      <c r="AA956" s="8">
        <v>111.00666666666667</v>
      </c>
      <c r="AB956" s="9">
        <v>83.39729444905214</v>
      </c>
      <c r="AC956" s="9">
        <v>17.778775942148751</v>
      </c>
      <c r="AD956" s="3">
        <v>22.386909371200719</v>
      </c>
      <c r="AE956" s="3">
        <v>59.834314686650544</v>
      </c>
    </row>
    <row r="957" spans="1:31" ht="13" x14ac:dyDescent="0.3">
      <c r="A957" s="13">
        <v>2017</v>
      </c>
      <c r="B957" s="13" t="s">
        <v>630</v>
      </c>
      <c r="C957" s="13" t="s">
        <v>313</v>
      </c>
      <c r="D957" s="2" t="str">
        <f t="shared" si="28"/>
        <v>M2</v>
      </c>
      <c r="E957" s="2" t="str">
        <f t="shared" si="29"/>
        <v>J11c_M2_13</v>
      </c>
      <c r="F957" s="21" t="s">
        <v>470</v>
      </c>
      <c r="G957" s="13">
        <v>2013</v>
      </c>
      <c r="H957" s="2" t="s">
        <v>842</v>
      </c>
      <c r="I957" s="32">
        <v>2.6</v>
      </c>
      <c r="J957" s="32">
        <v>0.17</v>
      </c>
      <c r="K957" s="32">
        <v>0.78</v>
      </c>
      <c r="L957" s="32">
        <v>0.95</v>
      </c>
      <c r="M957" s="32">
        <v>0.16</v>
      </c>
      <c r="N957" s="32">
        <v>0.45</v>
      </c>
      <c r="O957" s="32">
        <v>0.20599999999999999</v>
      </c>
      <c r="P957" s="33">
        <v>15.781000000000001</v>
      </c>
      <c r="Q957" s="33">
        <v>57.3</v>
      </c>
      <c r="R957" s="32">
        <v>5.67</v>
      </c>
      <c r="S957" s="34">
        <v>388.46</v>
      </c>
      <c r="T957" s="32">
        <v>16.260000000000002</v>
      </c>
      <c r="U957" s="4">
        <v>18.838645</v>
      </c>
      <c r="V957" s="8">
        <v>94.17429551082283</v>
      </c>
      <c r="W957" s="8">
        <v>98.009358318729696</v>
      </c>
      <c r="X957" s="8">
        <v>91.764705882352942</v>
      </c>
      <c r="Y957" s="8">
        <v>84.210526315789465</v>
      </c>
      <c r="Z957" s="8">
        <v>75</v>
      </c>
      <c r="AA957" s="8">
        <v>105.20666666666668</v>
      </c>
      <c r="AB957" s="9">
        <v>80.533610389538737</v>
      </c>
      <c r="AC957" s="9">
        <v>16.365305864435626</v>
      </c>
      <c r="AD957" s="3">
        <v>24.770836683426126</v>
      </c>
      <c r="AE957" s="3">
        <v>58.863857452138248</v>
      </c>
    </row>
    <row r="958" spans="1:31" ht="13" x14ac:dyDescent="0.3">
      <c r="A958" s="13">
        <v>2017</v>
      </c>
      <c r="B958" s="13" t="s">
        <v>630</v>
      </c>
      <c r="C958" s="13" t="s">
        <v>314</v>
      </c>
      <c r="D958" s="2" t="str">
        <f t="shared" si="28"/>
        <v>M1</v>
      </c>
      <c r="E958" s="2" t="str">
        <f t="shared" si="29"/>
        <v>K11a_M1_13</v>
      </c>
      <c r="F958" s="21" t="s">
        <v>471</v>
      </c>
      <c r="G958" s="13">
        <v>2013</v>
      </c>
      <c r="H958" s="2" t="s">
        <v>843</v>
      </c>
      <c r="I958" s="32">
        <v>2.63</v>
      </c>
      <c r="J958" s="32">
        <v>0.16600000000000001</v>
      </c>
      <c r="K958" s="32">
        <v>0.95</v>
      </c>
      <c r="L958" s="32">
        <v>0.85</v>
      </c>
      <c r="M958" s="32">
        <v>0.2</v>
      </c>
      <c r="N958" s="32">
        <v>0.51100000000000001</v>
      </c>
      <c r="O958" s="32">
        <v>0.214</v>
      </c>
      <c r="P958" s="33">
        <v>12.503</v>
      </c>
      <c r="Q958" s="33">
        <v>54.64</v>
      </c>
      <c r="R958" s="32">
        <v>6.57</v>
      </c>
      <c r="S958" s="34">
        <v>344.52</v>
      </c>
      <c r="T958" s="32">
        <v>16.440000000000001</v>
      </c>
      <c r="U958" s="4">
        <v>19.737684999999999</v>
      </c>
      <c r="V958" s="8">
        <v>95.260921997486165</v>
      </c>
      <c r="W958" s="8">
        <v>95.703255770053701</v>
      </c>
      <c r="X958" s="8">
        <v>111.76470588235294</v>
      </c>
      <c r="Y958" s="8">
        <v>105.26315789473684</v>
      </c>
      <c r="Z958" s="8">
        <v>85.166666666666671</v>
      </c>
      <c r="AA958" s="8">
        <v>83.353333333333339</v>
      </c>
      <c r="AB958" s="9">
        <v>83.18630943239566</v>
      </c>
      <c r="AC958" s="9">
        <v>19.80429795757404</v>
      </c>
      <c r="AD958" s="3">
        <v>29.207540709041098</v>
      </c>
      <c r="AE958" s="3">
        <v>50.988161333384852</v>
      </c>
    </row>
    <row r="959" spans="1:31" ht="13" x14ac:dyDescent="0.3">
      <c r="A959" s="13">
        <v>2017</v>
      </c>
      <c r="B959" s="13" t="s">
        <v>630</v>
      </c>
      <c r="C959" s="13" t="s">
        <v>315</v>
      </c>
      <c r="D959" s="2" t="str">
        <f t="shared" si="28"/>
        <v>M2</v>
      </c>
      <c r="E959" s="2" t="str">
        <f t="shared" si="29"/>
        <v>K11a_M2_13</v>
      </c>
      <c r="F959" s="21" t="s">
        <v>471</v>
      </c>
      <c r="G959" s="13">
        <v>2013</v>
      </c>
      <c r="H959" s="2" t="s">
        <v>843</v>
      </c>
      <c r="I959" s="32">
        <v>2.44</v>
      </c>
      <c r="J959" s="32">
        <v>0.161</v>
      </c>
      <c r="K959" s="32">
        <v>0.87</v>
      </c>
      <c r="L959" s="32">
        <v>0.95</v>
      </c>
      <c r="M959" s="32">
        <v>0.18</v>
      </c>
      <c r="N959" s="32">
        <v>0.48199999999999998</v>
      </c>
      <c r="O959" s="32">
        <v>0.20799999999999999</v>
      </c>
      <c r="P959" s="33">
        <v>10.112</v>
      </c>
      <c r="Q959" s="33">
        <v>51.8</v>
      </c>
      <c r="R959" s="32">
        <v>6.04</v>
      </c>
      <c r="S959" s="34">
        <v>239.65</v>
      </c>
      <c r="T959" s="32">
        <v>16.41</v>
      </c>
      <c r="U959" s="4">
        <v>19.737684999999999</v>
      </c>
      <c r="V959" s="8">
        <v>88.378954248618342</v>
      </c>
      <c r="W959" s="8">
        <v>92.820627584208708</v>
      </c>
      <c r="X959" s="8">
        <v>102.35294117647058</v>
      </c>
      <c r="Y959" s="8">
        <v>94.73684210526315</v>
      </c>
      <c r="Z959" s="8">
        <v>80.333333333333329</v>
      </c>
      <c r="AA959" s="8">
        <v>67.413333333333341</v>
      </c>
      <c r="AB959" s="9">
        <v>84.482847128858765</v>
      </c>
      <c r="AC959" s="9">
        <v>17.550329594474839</v>
      </c>
      <c r="AD959" s="3">
        <v>26.337463925962538</v>
      </c>
      <c r="AE959" s="3">
        <v>56.11220647956263</v>
      </c>
    </row>
    <row r="960" spans="1:31" ht="13" x14ac:dyDescent="0.3">
      <c r="A960" s="13">
        <v>2017</v>
      </c>
      <c r="B960" s="13" t="s">
        <v>630</v>
      </c>
      <c r="C960" s="13" t="s">
        <v>316</v>
      </c>
      <c r="D960" s="2" t="str">
        <f t="shared" si="28"/>
        <v>M1</v>
      </c>
      <c r="E960" s="2" t="str">
        <f t="shared" si="29"/>
        <v>K11b_M1_13</v>
      </c>
      <c r="F960" s="21" t="s">
        <v>472</v>
      </c>
      <c r="G960" s="13">
        <v>2013</v>
      </c>
      <c r="H960" s="2" t="s">
        <v>846</v>
      </c>
      <c r="I960" s="32">
        <v>2.58</v>
      </c>
      <c r="J960" s="32">
        <v>0.17199999999999999</v>
      </c>
      <c r="K960" s="32">
        <v>0.7</v>
      </c>
      <c r="L960" s="32">
        <v>1.2</v>
      </c>
      <c r="M960" s="32">
        <v>0.2</v>
      </c>
      <c r="N960" s="32">
        <v>0.52200000000000002</v>
      </c>
      <c r="O960" s="32">
        <v>0.221</v>
      </c>
      <c r="P960" s="33">
        <v>15.36</v>
      </c>
      <c r="Q960" s="33">
        <v>65.14</v>
      </c>
      <c r="R960" s="32">
        <v>6.06</v>
      </c>
      <c r="S960" s="34">
        <v>387.18</v>
      </c>
      <c r="T960" s="32">
        <v>18.79</v>
      </c>
      <c r="U960" s="4">
        <v>18.650694999999999</v>
      </c>
      <c r="V960" s="8">
        <v>93.449877853047255</v>
      </c>
      <c r="W960" s="8">
        <v>99.162409593067679</v>
      </c>
      <c r="X960" s="8">
        <v>82.35294117647058</v>
      </c>
      <c r="Y960" s="8">
        <v>105.26315789473684</v>
      </c>
      <c r="Z960" s="8">
        <v>87.000000000000014</v>
      </c>
      <c r="AA960" s="8">
        <v>102.4</v>
      </c>
      <c r="AB960" s="9">
        <v>94.25751740009197</v>
      </c>
      <c r="AC960" s="9">
        <v>17.47814395532242</v>
      </c>
      <c r="AD960" s="3">
        <v>18.993512446589506</v>
      </c>
      <c r="AE960" s="3">
        <v>63.528343598088078</v>
      </c>
    </row>
    <row r="961" spans="1:31" ht="13" x14ac:dyDescent="0.3">
      <c r="A961" s="13">
        <v>2017</v>
      </c>
      <c r="B961" s="13" t="s">
        <v>630</v>
      </c>
      <c r="C961" s="13" t="s">
        <v>317</v>
      </c>
      <c r="D961" s="2" t="str">
        <f t="shared" si="28"/>
        <v>M2</v>
      </c>
      <c r="E961" s="2" t="str">
        <f t="shared" si="29"/>
        <v>K11b_M2_13</v>
      </c>
      <c r="F961" s="21" t="s">
        <v>472</v>
      </c>
      <c r="G961" s="13">
        <v>2013</v>
      </c>
      <c r="H961" s="2" t="s">
        <v>846</v>
      </c>
      <c r="I961" s="32">
        <v>2.61</v>
      </c>
      <c r="J961" s="32">
        <v>0.17100000000000001</v>
      </c>
      <c r="K961" s="32">
        <v>0.74</v>
      </c>
      <c r="L961" s="32">
        <v>1.03</v>
      </c>
      <c r="M961" s="32">
        <v>0.19</v>
      </c>
      <c r="N961" s="32">
        <v>0.54100000000000004</v>
      </c>
      <c r="O961" s="32">
        <v>0.216</v>
      </c>
      <c r="P961" s="33">
        <v>15.959</v>
      </c>
      <c r="Q961" s="33">
        <v>57.66</v>
      </c>
      <c r="R961" s="32">
        <v>6.15</v>
      </c>
      <c r="S961" s="34">
        <v>412.57</v>
      </c>
      <c r="T961" s="32">
        <v>17.46</v>
      </c>
      <c r="U961" s="4">
        <v>18.650694999999999</v>
      </c>
      <c r="V961" s="8">
        <v>94.536504339710589</v>
      </c>
      <c r="W961" s="8">
        <v>98.585883955898694</v>
      </c>
      <c r="X961" s="8">
        <v>87.058823529411768</v>
      </c>
      <c r="Y961" s="8">
        <v>100</v>
      </c>
      <c r="Z961" s="8">
        <v>90.166666666666671</v>
      </c>
      <c r="AA961" s="8">
        <v>106.39333333333335</v>
      </c>
      <c r="AB961" s="9">
        <v>85.973778141774488</v>
      </c>
      <c r="AC961" s="9">
        <v>18.204086977656541</v>
      </c>
      <c r="AD961" s="3">
        <v>22.013492498650596</v>
      </c>
      <c r="AE961" s="3">
        <v>59.782420523692856</v>
      </c>
    </row>
    <row r="962" spans="1:31" ht="13" x14ac:dyDescent="0.3">
      <c r="A962" s="13">
        <v>2017</v>
      </c>
      <c r="B962" s="13" t="s">
        <v>630</v>
      </c>
      <c r="C962" s="13" t="s">
        <v>318</v>
      </c>
      <c r="D962" s="2" t="str">
        <f t="shared" si="28"/>
        <v>M1</v>
      </c>
      <c r="E962" s="2" t="str">
        <f t="shared" si="29"/>
        <v>K11c_M1_13</v>
      </c>
      <c r="F962" s="21" t="s">
        <v>473</v>
      </c>
      <c r="G962" s="13">
        <v>2013</v>
      </c>
      <c r="H962" s="2" t="s">
        <v>845</v>
      </c>
      <c r="I962" s="32">
        <v>2.5499999999999998</v>
      </c>
      <c r="J962" s="32">
        <v>0.16500000000000001</v>
      </c>
      <c r="K962" s="32">
        <v>0.8</v>
      </c>
      <c r="L962" s="32">
        <v>1.06</v>
      </c>
      <c r="M962" s="32">
        <v>0.18</v>
      </c>
      <c r="N962" s="32">
        <v>0.49299999999999999</v>
      </c>
      <c r="O962" s="32">
        <v>0.20899999999999999</v>
      </c>
      <c r="P962" s="33">
        <v>12.122</v>
      </c>
      <c r="Q962" s="33">
        <v>60.39</v>
      </c>
      <c r="R962" s="32">
        <v>6.54</v>
      </c>
      <c r="S962" s="34">
        <v>280.76</v>
      </c>
      <c r="T962" s="32">
        <v>17.09</v>
      </c>
      <c r="U962" s="4">
        <v>14.03191</v>
      </c>
      <c r="V962" s="8">
        <v>92.363251366383921</v>
      </c>
      <c r="W962" s="8">
        <v>95.126730132884703</v>
      </c>
      <c r="X962" s="8">
        <v>94.117647058823536</v>
      </c>
      <c r="Y962" s="8">
        <v>94.73684210526315</v>
      </c>
      <c r="Z962" s="8">
        <v>82.166666666666671</v>
      </c>
      <c r="AA962" s="8">
        <v>80.813333333333333</v>
      </c>
      <c r="AB962" s="9">
        <v>88.18158775502333</v>
      </c>
      <c r="AC962" s="9">
        <v>16.814188198903693</v>
      </c>
      <c r="AD962" s="3">
        <v>23.202528529092454</v>
      </c>
      <c r="AE962" s="3">
        <v>59.983283272003852</v>
      </c>
    </row>
    <row r="963" spans="1:31" ht="13" x14ac:dyDescent="0.3">
      <c r="A963" s="13">
        <v>2017</v>
      </c>
      <c r="B963" s="13" t="s">
        <v>630</v>
      </c>
      <c r="C963" s="13" t="s">
        <v>319</v>
      </c>
      <c r="D963" s="2" t="str">
        <f t="shared" si="28"/>
        <v>M2</v>
      </c>
      <c r="E963" s="2" t="str">
        <f t="shared" si="29"/>
        <v>K11c_M2_13</v>
      </c>
      <c r="F963" s="21" t="s">
        <v>473</v>
      </c>
      <c r="G963" s="13">
        <v>2013</v>
      </c>
      <c r="H963" s="2" t="s">
        <v>845</v>
      </c>
      <c r="I963" s="32">
        <v>2.39</v>
      </c>
      <c r="J963" s="32">
        <v>0.159</v>
      </c>
      <c r="K963" s="32">
        <v>0.79</v>
      </c>
      <c r="L963" s="32">
        <v>1</v>
      </c>
      <c r="M963" s="32">
        <v>0.18</v>
      </c>
      <c r="N963" s="32">
        <v>0.54100000000000004</v>
      </c>
      <c r="O963" s="32">
        <v>0.19900000000000001</v>
      </c>
      <c r="P963" s="33">
        <v>12.1</v>
      </c>
      <c r="Q963" s="33">
        <v>54.26</v>
      </c>
      <c r="R963" s="32">
        <v>6.42</v>
      </c>
      <c r="S963" s="34">
        <v>406.58</v>
      </c>
      <c r="T963" s="32">
        <v>17.899999999999999</v>
      </c>
      <c r="U963" s="4">
        <v>14.03191</v>
      </c>
      <c r="V963" s="8">
        <v>86.567910104179447</v>
      </c>
      <c r="W963" s="8">
        <v>91.667576309870711</v>
      </c>
      <c r="X963" s="8">
        <v>92.941176470588232</v>
      </c>
      <c r="Y963" s="8">
        <v>94.73684210526315</v>
      </c>
      <c r="Z963" s="8">
        <v>90.166666666666671</v>
      </c>
      <c r="AA963" s="8">
        <v>80.666666666666657</v>
      </c>
      <c r="AB963" s="9">
        <v>84.931821303272088</v>
      </c>
      <c r="AC963" s="9">
        <v>17.457553475707474</v>
      </c>
      <c r="AD963" s="3">
        <v>23.789203234458668</v>
      </c>
      <c r="AE963" s="3">
        <v>58.753243289833868</v>
      </c>
    </row>
    <row r="964" spans="1:31" ht="13" x14ac:dyDescent="0.3">
      <c r="A964" s="13">
        <v>2017</v>
      </c>
      <c r="B964" s="13" t="s">
        <v>630</v>
      </c>
      <c r="C964" s="13" t="s">
        <v>320</v>
      </c>
      <c r="D964" s="2" t="str">
        <f t="shared" si="28"/>
        <v>M1</v>
      </c>
      <c r="E964" s="2" t="str">
        <f t="shared" si="29"/>
        <v>L11a_M1_13</v>
      </c>
      <c r="F964" s="21" t="s">
        <v>474</v>
      </c>
      <c r="G964" s="13">
        <v>2013</v>
      </c>
      <c r="H964" s="2" t="s">
        <v>844</v>
      </c>
      <c r="I964" s="32">
        <v>2.4900000000000002</v>
      </c>
      <c r="J964" s="32">
        <v>0.16400000000000001</v>
      </c>
      <c r="K964" s="32">
        <v>0.88</v>
      </c>
      <c r="L964" s="32">
        <v>0.88</v>
      </c>
      <c r="M964" s="32">
        <v>0.19</v>
      </c>
      <c r="N964" s="32">
        <v>0.64200000000000002</v>
      </c>
      <c r="O964" s="32">
        <v>0.19600000000000001</v>
      </c>
      <c r="P964" s="33">
        <v>11.371</v>
      </c>
      <c r="Q964" s="33">
        <v>57.09</v>
      </c>
      <c r="R964" s="32">
        <v>6.68</v>
      </c>
      <c r="S964" s="34">
        <v>319.49</v>
      </c>
      <c r="T964" s="32">
        <v>18.34</v>
      </c>
      <c r="U964" s="4">
        <v>11.19885</v>
      </c>
      <c r="V964" s="8">
        <v>90.189998393057252</v>
      </c>
      <c r="W964" s="8">
        <v>94.550204495715704</v>
      </c>
      <c r="X964" s="8">
        <v>103.5294117647059</v>
      </c>
      <c r="Y964" s="8">
        <v>100</v>
      </c>
      <c r="Z964" s="8">
        <v>107</v>
      </c>
      <c r="AA964" s="8">
        <v>75.806666666666672</v>
      </c>
      <c r="AB964" s="9">
        <v>82.069310861501265</v>
      </c>
      <c r="AC964" s="9">
        <v>19.070150811084563</v>
      </c>
      <c r="AD964" s="3">
        <v>27.423641828641621</v>
      </c>
      <c r="AE964" s="3">
        <v>53.506207360273827</v>
      </c>
    </row>
    <row r="965" spans="1:31" ht="13" x14ac:dyDescent="0.3">
      <c r="A965" s="13">
        <v>2017</v>
      </c>
      <c r="B965" s="13" t="s">
        <v>630</v>
      </c>
      <c r="C965" s="13" t="s">
        <v>321</v>
      </c>
      <c r="D965" s="2" t="str">
        <f t="shared" si="28"/>
        <v>M1</v>
      </c>
      <c r="E965" s="2" t="str">
        <f t="shared" si="29"/>
        <v>I12b_M1_13</v>
      </c>
      <c r="F965" s="21" t="s">
        <v>475</v>
      </c>
      <c r="G965" s="13">
        <v>2013</v>
      </c>
      <c r="H965" s="2" t="s">
        <v>838</v>
      </c>
      <c r="I965" s="32">
        <v>2.65</v>
      </c>
      <c r="J965" s="32">
        <v>0.16300000000000001</v>
      </c>
      <c r="K965" s="32">
        <v>0.79</v>
      </c>
      <c r="L965" s="32">
        <v>0.8</v>
      </c>
      <c r="M965" s="32">
        <v>0.25</v>
      </c>
      <c r="N965" s="32">
        <v>0.55600000000000005</v>
      </c>
      <c r="O965" s="32">
        <v>0.21</v>
      </c>
      <c r="P965" s="33">
        <v>16.43</v>
      </c>
      <c r="Q965" s="33">
        <v>50.22</v>
      </c>
      <c r="R965" s="32">
        <v>6.51</v>
      </c>
      <c r="S965" s="34">
        <v>396.01</v>
      </c>
      <c r="T965" s="32">
        <v>16.489999999999998</v>
      </c>
      <c r="U965" s="4">
        <v>17.560093999999999</v>
      </c>
      <c r="V965" s="8">
        <v>95.985339655261711</v>
      </c>
      <c r="W965" s="8">
        <v>93.973678858546705</v>
      </c>
      <c r="X965" s="8">
        <v>92.941176470588232</v>
      </c>
      <c r="Y965" s="8">
        <v>131.57894736842107</v>
      </c>
      <c r="Z965" s="8">
        <v>92.666666666666671</v>
      </c>
      <c r="AA965" s="8">
        <v>109.53333333333333</v>
      </c>
      <c r="AB965" s="9">
        <v>80.717843986077824</v>
      </c>
      <c r="AC965" s="9">
        <v>25.512426630756295</v>
      </c>
      <c r="AD965" s="3">
        <v>25.031148730939268</v>
      </c>
      <c r="AE965" s="3">
        <v>49.456424638304441</v>
      </c>
    </row>
    <row r="966" spans="1:31" ht="13" x14ac:dyDescent="0.3">
      <c r="A966" s="13">
        <v>2017</v>
      </c>
      <c r="B966" s="13" t="s">
        <v>630</v>
      </c>
      <c r="C966" s="13" t="s">
        <v>322</v>
      </c>
      <c r="D966" s="2" t="str">
        <f t="shared" ref="D966:D1029" si="30">MID(C966,8,2)</f>
        <v>M2</v>
      </c>
      <c r="E966" s="2" t="str">
        <f t="shared" ref="E966:E1029" si="31">CONCATENATE(F966,"_",D966,"_",MID(G966,3,2))</f>
        <v>I12b_M2_13</v>
      </c>
      <c r="F966" s="21" t="s">
        <v>475</v>
      </c>
      <c r="G966" s="13">
        <v>2013</v>
      </c>
      <c r="H966" s="2" t="s">
        <v>838</v>
      </c>
      <c r="I966" s="32">
        <v>2.62</v>
      </c>
      <c r="J966" s="32">
        <v>0.16200000000000001</v>
      </c>
      <c r="K966" s="32">
        <v>0.74</v>
      </c>
      <c r="L966" s="32">
        <v>0.9</v>
      </c>
      <c r="M966" s="32">
        <v>0.22</v>
      </c>
      <c r="N966" s="32">
        <v>0.54900000000000004</v>
      </c>
      <c r="O966" s="32">
        <v>0.191</v>
      </c>
      <c r="P966" s="33">
        <v>14.611000000000001</v>
      </c>
      <c r="Q966" s="33">
        <v>58.6</v>
      </c>
      <c r="R966" s="32">
        <v>6.75</v>
      </c>
      <c r="S966" s="34">
        <v>231.93</v>
      </c>
      <c r="T966" s="32">
        <v>15.46</v>
      </c>
      <c r="U966" s="4">
        <v>17.560093999999999</v>
      </c>
      <c r="V966" s="8">
        <v>94.898713168598377</v>
      </c>
      <c r="W966" s="8">
        <v>93.397153221377707</v>
      </c>
      <c r="X966" s="8">
        <v>87.058823529411768</v>
      </c>
      <c r="Y966" s="8">
        <v>115.78947368421053</v>
      </c>
      <c r="Z966" s="8">
        <v>91.500000000000014</v>
      </c>
      <c r="AA966" s="8">
        <v>97.40666666666668</v>
      </c>
      <c r="AB966" s="9">
        <v>81.957921880655874</v>
      </c>
      <c r="AC966" s="9">
        <v>22.111237842608709</v>
      </c>
      <c r="AD966" s="3">
        <v>23.092131630185957</v>
      </c>
      <c r="AE966" s="3">
        <v>54.796630527205316</v>
      </c>
    </row>
    <row r="967" spans="1:31" ht="13" x14ac:dyDescent="0.3">
      <c r="A967" s="13">
        <v>2017</v>
      </c>
      <c r="B967" s="13" t="s">
        <v>630</v>
      </c>
      <c r="C967" s="13" t="s">
        <v>323</v>
      </c>
      <c r="D967" s="2" t="str">
        <f t="shared" si="30"/>
        <v>M1</v>
      </c>
      <c r="E967" s="2" t="str">
        <f t="shared" si="31"/>
        <v>I12c_M1_13</v>
      </c>
      <c r="F967" s="21" t="s">
        <v>476</v>
      </c>
      <c r="G967" s="13">
        <v>2013</v>
      </c>
      <c r="H967" s="2" t="s">
        <v>835</v>
      </c>
      <c r="I967" s="32">
        <v>2.64</v>
      </c>
      <c r="J967" s="32">
        <v>0.17</v>
      </c>
      <c r="K967" s="32">
        <v>0.8</v>
      </c>
      <c r="L967" s="32">
        <v>0.82</v>
      </c>
      <c r="M967" s="32">
        <v>0.2</v>
      </c>
      <c r="N967" s="32">
        <v>0.44800000000000001</v>
      </c>
      <c r="O967" s="32">
        <v>0.19800000000000001</v>
      </c>
      <c r="P967" s="33">
        <v>15.005000000000001</v>
      </c>
      <c r="Q967" s="33">
        <v>57.13</v>
      </c>
      <c r="R967" s="32">
        <v>6.29</v>
      </c>
      <c r="S967" s="34">
        <v>338.71</v>
      </c>
      <c r="T967" s="32">
        <v>15.66</v>
      </c>
      <c r="U967" s="4">
        <v>17.872116999999999</v>
      </c>
      <c r="V967" s="8">
        <v>95.623130826373952</v>
      </c>
      <c r="W967" s="8">
        <v>98.009358318729696</v>
      </c>
      <c r="X967" s="8">
        <v>94.117647058823536</v>
      </c>
      <c r="Y967" s="8">
        <v>105.26315789473684</v>
      </c>
      <c r="Z967" s="8">
        <v>74.666666666666671</v>
      </c>
      <c r="AA967" s="8">
        <v>100.03333333333333</v>
      </c>
      <c r="AB967" s="9">
        <v>77.852986308821826</v>
      </c>
      <c r="AC967" s="9">
        <v>21.160992482101314</v>
      </c>
      <c r="AD967" s="3">
        <v>26.280762018691554</v>
      </c>
      <c r="AE967" s="3">
        <v>52.558245499207132</v>
      </c>
    </row>
    <row r="968" spans="1:31" ht="13" x14ac:dyDescent="0.3">
      <c r="A968" s="13">
        <v>2017</v>
      </c>
      <c r="B968" s="13" t="s">
        <v>630</v>
      </c>
      <c r="C968" s="13" t="s">
        <v>323</v>
      </c>
      <c r="D968" s="2" t="str">
        <f t="shared" si="30"/>
        <v>M1</v>
      </c>
      <c r="E968" s="2" t="str">
        <f t="shared" si="31"/>
        <v>I12c_M1_13</v>
      </c>
      <c r="F968" s="21" t="s">
        <v>476</v>
      </c>
      <c r="G968" s="13">
        <v>2013</v>
      </c>
      <c r="H968" s="2" t="s">
        <v>835</v>
      </c>
      <c r="I968" s="32">
        <v>2.76</v>
      </c>
      <c r="J968" s="32">
        <v>0.16800000000000001</v>
      </c>
      <c r="K968" s="32">
        <v>0.82</v>
      </c>
      <c r="L968" s="32">
        <v>0.86</v>
      </c>
      <c r="M968" s="32">
        <v>0.23</v>
      </c>
      <c r="N968" s="32">
        <v>0.47799999999999998</v>
      </c>
      <c r="O968" s="32">
        <v>0.22</v>
      </c>
      <c r="P968" s="33">
        <v>13.236000000000001</v>
      </c>
      <c r="Q968" s="33">
        <v>65.319999999999993</v>
      </c>
      <c r="R968" s="32">
        <v>6.89</v>
      </c>
      <c r="S968" s="34">
        <v>334.29</v>
      </c>
      <c r="T968" s="32">
        <v>19.55</v>
      </c>
      <c r="U968" s="4">
        <v>17.872116999999999</v>
      </c>
      <c r="V968" s="8">
        <v>99.96963677302729</v>
      </c>
      <c r="W968" s="8">
        <v>96.856307044391698</v>
      </c>
      <c r="X968" s="8">
        <v>96.470588235294116</v>
      </c>
      <c r="Y968" s="8">
        <v>121.05263157894737</v>
      </c>
      <c r="Z968" s="8">
        <v>79.666666666666657</v>
      </c>
      <c r="AA968" s="8">
        <v>88.240000000000009</v>
      </c>
      <c r="AB968" s="9">
        <v>82.831672931245578</v>
      </c>
      <c r="AC968" s="9">
        <v>22.872451559214731</v>
      </c>
      <c r="AD968" s="3">
        <v>25.318656819934482</v>
      </c>
      <c r="AE968" s="3">
        <v>51.808891620850794</v>
      </c>
    </row>
    <row r="969" spans="1:31" ht="13" x14ac:dyDescent="0.3">
      <c r="A969" s="13">
        <v>2017</v>
      </c>
      <c r="B969" s="13" t="s">
        <v>630</v>
      </c>
      <c r="C969" s="13" t="s">
        <v>325</v>
      </c>
      <c r="D969" s="2" t="str">
        <f t="shared" si="30"/>
        <v>M1</v>
      </c>
      <c r="E969" s="2" t="str">
        <f t="shared" si="31"/>
        <v>J12a_M1_13</v>
      </c>
      <c r="F969" s="21" t="s">
        <v>477</v>
      </c>
      <c r="G969" s="13">
        <v>2013</v>
      </c>
      <c r="H969" s="2" t="s">
        <v>833</v>
      </c>
      <c r="I969" s="32">
        <v>2.44</v>
      </c>
      <c r="J969" s="32">
        <v>0.16200000000000001</v>
      </c>
      <c r="K969" s="32">
        <v>0.9</v>
      </c>
      <c r="L969" s="32">
        <v>0.83</v>
      </c>
      <c r="M969" s="32">
        <v>0.21</v>
      </c>
      <c r="N969" s="32">
        <v>0.46800000000000003</v>
      </c>
      <c r="O969" s="32">
        <v>0.18099999999999999</v>
      </c>
      <c r="P969" s="33">
        <v>10.651</v>
      </c>
      <c r="Q969" s="33">
        <v>56.84</v>
      </c>
      <c r="R969" s="32">
        <v>5.79</v>
      </c>
      <c r="S969" s="34">
        <v>368.75</v>
      </c>
      <c r="T969" s="32">
        <v>17.82</v>
      </c>
      <c r="U969" s="4">
        <v>17.954388999999999</v>
      </c>
      <c r="V969" s="8">
        <v>88.378954248618342</v>
      </c>
      <c r="W969" s="8">
        <v>93.397153221377707</v>
      </c>
      <c r="X969" s="8">
        <v>105.88235294117648</v>
      </c>
      <c r="Y969" s="8">
        <v>110.52631578947367</v>
      </c>
      <c r="Z969" s="8">
        <v>78</v>
      </c>
      <c r="AA969" s="8">
        <v>71.006666666666661</v>
      </c>
      <c r="AB969" s="9">
        <v>81.733256290858122</v>
      </c>
      <c r="AC969" s="9">
        <v>21.164197529752666</v>
      </c>
      <c r="AD969" s="3">
        <v>28.162224115220759</v>
      </c>
      <c r="AE969" s="3">
        <v>50.673578355026571</v>
      </c>
    </row>
    <row r="970" spans="1:31" ht="13" x14ac:dyDescent="0.3">
      <c r="A970" s="13">
        <v>2017</v>
      </c>
      <c r="B970" s="13" t="s">
        <v>630</v>
      </c>
      <c r="C970" s="13" t="s">
        <v>326</v>
      </c>
      <c r="D970" s="2" t="str">
        <f t="shared" si="30"/>
        <v>M2</v>
      </c>
      <c r="E970" s="2" t="str">
        <f t="shared" si="31"/>
        <v>J12a_M2_13</v>
      </c>
      <c r="F970" s="21" t="s">
        <v>477</v>
      </c>
      <c r="G970" s="13">
        <v>2013</v>
      </c>
      <c r="H970" s="2" t="s">
        <v>833</v>
      </c>
      <c r="I970" s="32">
        <v>2.4900000000000002</v>
      </c>
      <c r="J970" s="32">
        <v>0.16700000000000001</v>
      </c>
      <c r="K970" s="32">
        <v>0.91</v>
      </c>
      <c r="L970" s="32">
        <v>0.92</v>
      </c>
      <c r="M970" s="32">
        <v>0.19</v>
      </c>
      <c r="N970" s="32">
        <v>0.47199999999999998</v>
      </c>
      <c r="O970" s="32">
        <v>0.18099999999999999</v>
      </c>
      <c r="P970" s="33">
        <v>9.8130000000000006</v>
      </c>
      <c r="Q970" s="33">
        <v>52.66</v>
      </c>
      <c r="R970" s="32">
        <v>5.69</v>
      </c>
      <c r="S970" s="34">
        <v>260.45</v>
      </c>
      <c r="T970" s="32">
        <v>17.45</v>
      </c>
      <c r="U970" s="4">
        <v>17.954388999999999</v>
      </c>
      <c r="V970" s="8">
        <v>90.189998393057252</v>
      </c>
      <c r="W970" s="8">
        <v>96.2797814072227</v>
      </c>
      <c r="X970" s="8">
        <v>107.05882352941177</v>
      </c>
      <c r="Y970" s="8">
        <v>100</v>
      </c>
      <c r="Z970" s="8">
        <v>78.666666666666657</v>
      </c>
      <c r="AA970" s="8">
        <v>65.42</v>
      </c>
      <c r="AB970" s="9">
        <v>84.832582272643194</v>
      </c>
      <c r="AC970" s="9">
        <v>18.448974358232103</v>
      </c>
      <c r="AD970" s="3">
        <v>27.434809439377219</v>
      </c>
      <c r="AE970" s="3">
        <v>54.116216202390675</v>
      </c>
    </row>
    <row r="971" spans="1:31" ht="13" x14ac:dyDescent="0.3">
      <c r="A971" s="13">
        <v>2017</v>
      </c>
      <c r="B971" s="13" t="s">
        <v>630</v>
      </c>
      <c r="C971" s="13" t="s">
        <v>327</v>
      </c>
      <c r="D971" s="2" t="str">
        <f t="shared" si="30"/>
        <v>M1</v>
      </c>
      <c r="E971" s="2" t="str">
        <f t="shared" si="31"/>
        <v>J12b_M1_13</v>
      </c>
      <c r="F971" s="21" t="s">
        <v>478</v>
      </c>
      <c r="G971" s="13">
        <v>2013</v>
      </c>
      <c r="H971" s="2" t="s">
        <v>841</v>
      </c>
      <c r="I971" s="32">
        <v>2.4700000000000002</v>
      </c>
      <c r="J971" s="32">
        <v>0.16500000000000001</v>
      </c>
      <c r="K971" s="32">
        <v>0.83</v>
      </c>
      <c r="L971" s="32">
        <v>0.91</v>
      </c>
      <c r="M971" s="32">
        <v>0.19</v>
      </c>
      <c r="N971" s="32">
        <v>0.49099999999999999</v>
      </c>
      <c r="O971" s="32">
        <v>0.20899999999999999</v>
      </c>
      <c r="P971" s="33">
        <v>11.207000000000001</v>
      </c>
      <c r="Q971" s="33">
        <v>66.03</v>
      </c>
      <c r="R971" s="32">
        <v>5.65</v>
      </c>
      <c r="S971" s="34">
        <v>306.18</v>
      </c>
      <c r="T971" s="32">
        <v>19.55</v>
      </c>
      <c r="U971" s="4">
        <v>16.746980000000001</v>
      </c>
      <c r="V971" s="8">
        <v>89.465580735281677</v>
      </c>
      <c r="W971" s="8">
        <v>95.126730132884703</v>
      </c>
      <c r="X971" s="8">
        <v>97.647058823529406</v>
      </c>
      <c r="Y971" s="8">
        <v>100</v>
      </c>
      <c r="Z971" s="8">
        <v>81.833333333333343</v>
      </c>
      <c r="AA971" s="8">
        <v>74.713333333333338</v>
      </c>
      <c r="AB971" s="9">
        <v>82.287544471008616</v>
      </c>
      <c r="AC971" s="9">
        <v>19.019575139248605</v>
      </c>
      <c r="AD971" s="3">
        <v>25.796882893807616</v>
      </c>
      <c r="AE971" s="3">
        <v>55.183541966943764</v>
      </c>
    </row>
    <row r="972" spans="1:31" ht="13" x14ac:dyDescent="0.3">
      <c r="A972" s="13">
        <v>2017</v>
      </c>
      <c r="B972" s="13" t="s">
        <v>630</v>
      </c>
      <c r="C972" s="13" t="s">
        <v>328</v>
      </c>
      <c r="D972" s="2" t="str">
        <f t="shared" si="30"/>
        <v>M2</v>
      </c>
      <c r="E972" s="2" t="str">
        <f t="shared" si="31"/>
        <v>J12b_M2_13</v>
      </c>
      <c r="F972" s="21" t="s">
        <v>478</v>
      </c>
      <c r="G972" s="13">
        <v>2013</v>
      </c>
      <c r="H972" s="2" t="s">
        <v>841</v>
      </c>
      <c r="I972" s="32">
        <v>2.65</v>
      </c>
      <c r="J972" s="32">
        <v>0.17299999999999999</v>
      </c>
      <c r="K972" s="32">
        <v>1.01</v>
      </c>
      <c r="L972" s="32">
        <v>0.96</v>
      </c>
      <c r="M972" s="32">
        <v>0.19</v>
      </c>
      <c r="N972" s="32">
        <v>0.51800000000000002</v>
      </c>
      <c r="O972" s="32">
        <v>0.185</v>
      </c>
      <c r="P972" s="33">
        <v>10.824999999999999</v>
      </c>
      <c r="Q972" s="33">
        <v>59.49</v>
      </c>
      <c r="R972" s="32">
        <v>6.49</v>
      </c>
      <c r="S972" s="34">
        <v>295.41000000000003</v>
      </c>
      <c r="T972" s="32">
        <v>22.97</v>
      </c>
      <c r="U972" s="4">
        <v>16.746980000000001</v>
      </c>
      <c r="V972" s="8">
        <v>95.985339655261711</v>
      </c>
      <c r="W972" s="8">
        <v>99.738935230236677</v>
      </c>
      <c r="X972" s="8">
        <v>118.82352941176471</v>
      </c>
      <c r="Y972" s="8">
        <v>100</v>
      </c>
      <c r="Z972" s="8">
        <v>86.333333333333343</v>
      </c>
      <c r="AA972" s="8">
        <v>72.166666666666657</v>
      </c>
      <c r="AB972" s="9">
        <v>89.386135013708369</v>
      </c>
      <c r="AC972" s="9">
        <v>17.509137573188369</v>
      </c>
      <c r="AD972" s="3">
        <v>28.898443860531948</v>
      </c>
      <c r="AE972" s="3">
        <v>53.59241856627969</v>
      </c>
    </row>
    <row r="973" spans="1:31" ht="13" x14ac:dyDescent="0.3">
      <c r="A973" s="13">
        <v>2017</v>
      </c>
      <c r="B973" s="13" t="s">
        <v>630</v>
      </c>
      <c r="C973" s="13" t="s">
        <v>329</v>
      </c>
      <c r="D973" s="2" t="str">
        <f t="shared" si="30"/>
        <v>M1</v>
      </c>
      <c r="E973" s="2" t="str">
        <f t="shared" si="31"/>
        <v>J12c_M1_13</v>
      </c>
      <c r="F973" s="21" t="s">
        <v>479</v>
      </c>
      <c r="G973" s="13">
        <v>2013</v>
      </c>
      <c r="H973" s="2" t="s">
        <v>827</v>
      </c>
      <c r="I973" s="32">
        <v>2.52</v>
      </c>
      <c r="J973" s="32">
        <v>0.161</v>
      </c>
      <c r="K973" s="32">
        <v>0.8</v>
      </c>
      <c r="L973" s="32">
        <v>0.89</v>
      </c>
      <c r="M973" s="32">
        <v>0.16</v>
      </c>
      <c r="N973" s="32">
        <v>0.50600000000000001</v>
      </c>
      <c r="O973" s="32">
        <v>0.218</v>
      </c>
      <c r="P973" s="33">
        <v>14.044</v>
      </c>
      <c r="Q973" s="33">
        <v>54.45</v>
      </c>
      <c r="R973" s="32">
        <v>5.53</v>
      </c>
      <c r="S973" s="34">
        <v>249.99</v>
      </c>
      <c r="T973" s="32">
        <v>14.94</v>
      </c>
      <c r="U973" s="4">
        <v>17.103470999999999</v>
      </c>
      <c r="V973" s="8">
        <v>91.276624879720586</v>
      </c>
      <c r="W973" s="8">
        <v>92.820627584208708</v>
      </c>
      <c r="X973" s="8">
        <v>94.117647058823536</v>
      </c>
      <c r="Y973" s="8">
        <v>84.210526315789465</v>
      </c>
      <c r="Z973" s="8">
        <v>84.333333333333343</v>
      </c>
      <c r="AA973" s="8">
        <v>93.626666666666665</v>
      </c>
      <c r="AB973" s="9">
        <v>78.051107364897476</v>
      </c>
      <c r="AC973" s="9">
        <v>16.885822775460419</v>
      </c>
      <c r="AD973" s="3">
        <v>26.214052237095842</v>
      </c>
      <c r="AE973" s="3">
        <v>56.900124987443746</v>
      </c>
    </row>
    <row r="974" spans="1:31" ht="13" x14ac:dyDescent="0.3">
      <c r="A974" s="13">
        <v>2017</v>
      </c>
      <c r="B974" s="13" t="s">
        <v>630</v>
      </c>
      <c r="C974" s="13" t="s">
        <v>330</v>
      </c>
      <c r="D974" s="2" t="str">
        <f t="shared" si="30"/>
        <v>M2</v>
      </c>
      <c r="E974" s="2" t="str">
        <f t="shared" si="31"/>
        <v>J12c_M2_13</v>
      </c>
      <c r="F974" s="21" t="s">
        <v>479</v>
      </c>
      <c r="G974" s="13">
        <v>2013</v>
      </c>
      <c r="H974" s="2" t="s">
        <v>827</v>
      </c>
      <c r="I974" s="32">
        <v>2.4300000000000002</v>
      </c>
      <c r="J974" s="32">
        <v>0.157</v>
      </c>
      <c r="K974" s="32">
        <v>0.86</v>
      </c>
      <c r="L974" s="32">
        <v>0.84</v>
      </c>
      <c r="M974" s="32">
        <v>0.11</v>
      </c>
      <c r="N974" s="32">
        <v>0.38100000000000001</v>
      </c>
      <c r="O974" s="32">
        <v>0.221</v>
      </c>
      <c r="P974" s="33">
        <v>13.481</v>
      </c>
      <c r="Q974" s="33">
        <v>57.24</v>
      </c>
      <c r="R974" s="32">
        <v>5.16</v>
      </c>
      <c r="S974" s="34">
        <v>372.13</v>
      </c>
      <c r="T974" s="32">
        <v>14.96</v>
      </c>
      <c r="U974" s="4">
        <v>17.103470999999999</v>
      </c>
      <c r="V974" s="8">
        <v>88.016745419730569</v>
      </c>
      <c r="W974" s="8">
        <v>90.514525035532714</v>
      </c>
      <c r="X974" s="8">
        <v>101.17647058823529</v>
      </c>
      <c r="Y974" s="8">
        <v>57.894736842105267</v>
      </c>
      <c r="Z974" s="8">
        <v>63.5</v>
      </c>
      <c r="AA974" s="8">
        <v>89.873333333333321</v>
      </c>
      <c r="AB974" s="9">
        <v>72.972008094102236</v>
      </c>
      <c r="AC974" s="9">
        <v>12.417029153509015</v>
      </c>
      <c r="AD974" s="3">
        <v>30.141537124923403</v>
      </c>
      <c r="AE974" s="3">
        <v>57.441433721567556</v>
      </c>
    </row>
    <row r="975" spans="1:31" ht="13" x14ac:dyDescent="0.3">
      <c r="A975" s="13">
        <v>2017</v>
      </c>
      <c r="B975" s="13" t="s">
        <v>630</v>
      </c>
      <c r="C975" s="13" t="s">
        <v>331</v>
      </c>
      <c r="D975" s="2" t="str">
        <f t="shared" si="30"/>
        <v>M1</v>
      </c>
      <c r="E975" s="2" t="str">
        <f t="shared" si="31"/>
        <v>K12a_M1_13</v>
      </c>
      <c r="F975" s="21" t="s">
        <v>480</v>
      </c>
      <c r="G975" s="13">
        <v>2013</v>
      </c>
      <c r="H975" s="2" t="s">
        <v>828</v>
      </c>
      <c r="I975" s="32">
        <v>2.63</v>
      </c>
      <c r="J975" s="32">
        <v>0.16500000000000001</v>
      </c>
      <c r="K975" s="32">
        <v>0.89</v>
      </c>
      <c r="L975" s="32">
        <v>0.94</v>
      </c>
      <c r="M975" s="32">
        <v>0.18</v>
      </c>
      <c r="N975" s="32">
        <v>0.50900000000000001</v>
      </c>
      <c r="O975" s="32">
        <v>0.221</v>
      </c>
      <c r="P975" s="33">
        <v>17.675999999999998</v>
      </c>
      <c r="Q975" s="33">
        <v>47.72</v>
      </c>
      <c r="R975" s="32">
        <v>6.3</v>
      </c>
      <c r="S975" s="34">
        <v>502.8</v>
      </c>
      <c r="T975" s="32">
        <v>18.29</v>
      </c>
      <c r="U975" s="4">
        <v>14.625177000000001</v>
      </c>
      <c r="V975" s="8">
        <v>95.260921997486165</v>
      </c>
      <c r="W975" s="8">
        <v>95.126730132884703</v>
      </c>
      <c r="X975" s="8">
        <v>104.70588235294119</v>
      </c>
      <c r="Y975" s="8">
        <v>94.73684210526315</v>
      </c>
      <c r="Z975" s="8">
        <v>84.833333333333343</v>
      </c>
      <c r="AA975" s="8">
        <v>117.83999999999999</v>
      </c>
      <c r="AB975" s="9">
        <v>84.495354084257443</v>
      </c>
      <c r="AC975" s="9">
        <v>17.547731804432427</v>
      </c>
      <c r="AD975" s="3">
        <v>26.938934790305574</v>
      </c>
      <c r="AE975" s="3">
        <v>55.513333405262003</v>
      </c>
    </row>
    <row r="976" spans="1:31" ht="13" x14ac:dyDescent="0.3">
      <c r="A976" s="13">
        <v>2017</v>
      </c>
      <c r="B976" s="13" t="s">
        <v>630</v>
      </c>
      <c r="C976" s="13" t="s">
        <v>332</v>
      </c>
      <c r="D976" s="2" t="str">
        <f t="shared" si="30"/>
        <v>M1</v>
      </c>
      <c r="E976" s="2" t="str">
        <f t="shared" si="31"/>
        <v>G13c_M1_13</v>
      </c>
      <c r="F976" s="21" t="s">
        <v>481</v>
      </c>
      <c r="G976" s="13">
        <v>2013</v>
      </c>
      <c r="H976" s="2" t="s">
        <v>831</v>
      </c>
      <c r="I976" s="32">
        <v>2.62</v>
      </c>
      <c r="J976" s="32">
        <v>0.17299999999999999</v>
      </c>
      <c r="K976" s="32">
        <v>0.81</v>
      </c>
      <c r="L976" s="32">
        <v>0.82</v>
      </c>
      <c r="M976" s="32">
        <v>0.22</v>
      </c>
      <c r="N976" s="32">
        <v>0.54800000000000004</v>
      </c>
      <c r="O976" s="32">
        <v>0.21199999999999999</v>
      </c>
      <c r="P976" s="33">
        <v>9.8290000000000006</v>
      </c>
      <c r="Q976" s="33">
        <v>59.03</v>
      </c>
      <c r="R976" s="32">
        <v>6.84</v>
      </c>
      <c r="S976" s="34">
        <v>387.77</v>
      </c>
      <c r="T976" s="32">
        <v>16.77</v>
      </c>
      <c r="U976" s="4">
        <v>16.819467</v>
      </c>
      <c r="V976" s="8">
        <v>94.898713168598377</v>
      </c>
      <c r="W976" s="8">
        <v>99.738935230236677</v>
      </c>
      <c r="X976" s="8">
        <v>95.294117647058826</v>
      </c>
      <c r="Y976" s="8">
        <v>115.78947368421053</v>
      </c>
      <c r="Z976" s="8">
        <v>91.333333333333343</v>
      </c>
      <c r="AA976" s="8">
        <v>65.526666666666671</v>
      </c>
      <c r="AB976" s="9">
        <v>79.756187242515267</v>
      </c>
      <c r="AC976" s="9">
        <v>22.721636608314572</v>
      </c>
      <c r="AD976" s="3">
        <v>25.974301490839409</v>
      </c>
      <c r="AE976" s="3">
        <v>51.304061900846023</v>
      </c>
    </row>
    <row r="977" spans="1:31" ht="13" x14ac:dyDescent="0.3">
      <c r="A977" s="13">
        <v>2017</v>
      </c>
      <c r="B977" s="13" t="s">
        <v>630</v>
      </c>
      <c r="C977" s="13" t="s">
        <v>333</v>
      </c>
      <c r="D977" s="2" t="str">
        <f t="shared" si="30"/>
        <v>M2</v>
      </c>
      <c r="E977" s="2" t="str">
        <f t="shared" si="31"/>
        <v>G13c_M2_13</v>
      </c>
      <c r="F977" s="21" t="s">
        <v>481</v>
      </c>
      <c r="G977" s="13">
        <v>2013</v>
      </c>
      <c r="H977" s="2" t="s">
        <v>831</v>
      </c>
      <c r="I977" s="32">
        <v>2.69</v>
      </c>
      <c r="J977" s="32">
        <v>0.17699999999999999</v>
      </c>
      <c r="K977" s="32">
        <v>0.81</v>
      </c>
      <c r="L977" s="32">
        <v>0.82</v>
      </c>
      <c r="M977" s="32">
        <v>0.23</v>
      </c>
      <c r="N977" s="32">
        <v>0.54300000000000004</v>
      </c>
      <c r="O977" s="32">
        <v>0.22</v>
      </c>
      <c r="P977" s="33">
        <v>9.1660000000000004</v>
      </c>
      <c r="Q977" s="33">
        <v>57.42</v>
      </c>
      <c r="R977" s="32">
        <v>6.47</v>
      </c>
      <c r="S977" s="34">
        <v>390.9</v>
      </c>
      <c r="T977" s="32">
        <v>17.38</v>
      </c>
      <c r="U977" s="4">
        <v>16.819467</v>
      </c>
      <c r="V977" s="8">
        <v>97.434174970812833</v>
      </c>
      <c r="W977" s="8">
        <v>102.04503777891267</v>
      </c>
      <c r="X977" s="8">
        <v>95.294117647058826</v>
      </c>
      <c r="Y977" s="8">
        <v>121.05263157894737</v>
      </c>
      <c r="Z977" s="8">
        <v>90.500000000000014</v>
      </c>
      <c r="AA977" s="8">
        <v>61.106666666666662</v>
      </c>
      <c r="AB977" s="9">
        <v>80.579910471510317</v>
      </c>
      <c r="AC977" s="9">
        <v>23.511609973288206</v>
      </c>
      <c r="AD977" s="3">
        <v>25.708780775195407</v>
      </c>
      <c r="AE977" s="3">
        <v>50.779609251516412</v>
      </c>
    </row>
    <row r="978" spans="1:31" ht="13" x14ac:dyDescent="0.3">
      <c r="A978" s="13">
        <v>2017</v>
      </c>
      <c r="B978" s="13" t="s">
        <v>630</v>
      </c>
      <c r="C978" s="13" t="s">
        <v>334</v>
      </c>
      <c r="D978" s="2" t="str">
        <f t="shared" si="30"/>
        <v>M1</v>
      </c>
      <c r="E978" s="2" t="str">
        <f t="shared" si="31"/>
        <v>H13a_M1_13</v>
      </c>
      <c r="F978" s="21" t="s">
        <v>482</v>
      </c>
      <c r="G978" s="13">
        <v>2013</v>
      </c>
      <c r="H978" s="2" t="s">
        <v>821</v>
      </c>
      <c r="I978" s="32">
        <v>2.54</v>
      </c>
      <c r="J978" s="32">
        <v>0.16500000000000001</v>
      </c>
      <c r="K978" s="32">
        <v>0.98</v>
      </c>
      <c r="L978" s="32">
        <v>0.83</v>
      </c>
      <c r="M978" s="32">
        <v>0.23</v>
      </c>
      <c r="N978" s="32">
        <v>0.59</v>
      </c>
      <c r="O978" s="32">
        <v>0.187</v>
      </c>
      <c r="P978" s="33">
        <v>10.053000000000001</v>
      </c>
      <c r="Q978" s="33">
        <v>52.96</v>
      </c>
      <c r="R978" s="32">
        <v>6.13</v>
      </c>
      <c r="S978" s="34">
        <v>391.36</v>
      </c>
      <c r="T978" s="32">
        <v>17.809999999999999</v>
      </c>
      <c r="U978" s="4">
        <v>16.114177000000002</v>
      </c>
      <c r="V978" s="8">
        <v>92.001042537496133</v>
      </c>
      <c r="W978" s="8">
        <v>95.126730132884703</v>
      </c>
      <c r="X978" s="8">
        <v>115.29411764705881</v>
      </c>
      <c r="Y978" s="8">
        <v>121.05263157894737</v>
      </c>
      <c r="Z978" s="8">
        <v>98.333333333333329</v>
      </c>
      <c r="AA978" s="8">
        <v>67.02</v>
      </c>
      <c r="AB978" s="9">
        <v>85.426738554474824</v>
      </c>
      <c r="AC978" s="9">
        <v>22.177639679882073</v>
      </c>
      <c r="AD978" s="3">
        <v>29.33968806844134</v>
      </c>
      <c r="AE978" s="3">
        <v>48.482672251676597</v>
      </c>
    </row>
    <row r="979" spans="1:31" ht="13" x14ac:dyDescent="0.3">
      <c r="A979" s="13">
        <v>2017</v>
      </c>
      <c r="B979" s="13" t="s">
        <v>630</v>
      </c>
      <c r="C979" s="13" t="s">
        <v>335</v>
      </c>
      <c r="D979" s="2" t="str">
        <f t="shared" si="30"/>
        <v>M2</v>
      </c>
      <c r="E979" s="2" t="str">
        <f t="shared" si="31"/>
        <v>H13a_M2_13</v>
      </c>
      <c r="F979" s="21" t="s">
        <v>482</v>
      </c>
      <c r="G979" s="13">
        <v>2013</v>
      </c>
      <c r="H979" s="2" t="s">
        <v>821</v>
      </c>
      <c r="I979" s="32">
        <v>2.56</v>
      </c>
      <c r="J979" s="32">
        <v>0.16500000000000001</v>
      </c>
      <c r="K979" s="32">
        <v>0.86</v>
      </c>
      <c r="L979" s="32">
        <v>0.92</v>
      </c>
      <c r="M979" s="32">
        <v>0.24</v>
      </c>
      <c r="N979" s="32">
        <v>0.57299999999999995</v>
      </c>
      <c r="O979" s="32">
        <v>0.188</v>
      </c>
      <c r="P979" s="33">
        <v>13.711</v>
      </c>
      <c r="Q979" s="33">
        <v>66.75</v>
      </c>
      <c r="R979" s="32">
        <v>6.46</v>
      </c>
      <c r="S979" s="34">
        <v>566.39</v>
      </c>
      <c r="T979" s="32">
        <v>16.72</v>
      </c>
      <c r="U979" s="4">
        <v>16.114177000000002</v>
      </c>
      <c r="V979" s="8">
        <v>92.725460195271708</v>
      </c>
      <c r="W979" s="8">
        <v>95.126730132884703</v>
      </c>
      <c r="X979" s="8">
        <v>101.17647058823529</v>
      </c>
      <c r="Y979" s="8">
        <v>126.31578947368421</v>
      </c>
      <c r="Z979" s="8">
        <v>95.5</v>
      </c>
      <c r="AA979" s="8">
        <v>91.406666666666666</v>
      </c>
      <c r="AB979" s="9">
        <v>87.672426039101865</v>
      </c>
      <c r="AC979" s="9">
        <v>22.54911651134675</v>
      </c>
      <c r="AD979" s="3">
        <v>25.087574171468948</v>
      </c>
      <c r="AE979" s="3">
        <v>52.363309317184289</v>
      </c>
    </row>
    <row r="980" spans="1:31" ht="13" x14ac:dyDescent="0.3">
      <c r="A980" s="13">
        <v>2017</v>
      </c>
      <c r="B980" s="13" t="s">
        <v>630</v>
      </c>
      <c r="C980" s="13" t="s">
        <v>336</v>
      </c>
      <c r="D980" s="2" t="str">
        <f t="shared" si="30"/>
        <v>M1</v>
      </c>
      <c r="E980" s="2" t="str">
        <f t="shared" si="31"/>
        <v>H13b_M1_13</v>
      </c>
      <c r="F980" s="21" t="s">
        <v>483</v>
      </c>
      <c r="G980" s="13">
        <v>2013</v>
      </c>
      <c r="H980" s="2" t="s">
        <v>830</v>
      </c>
      <c r="I980" s="32">
        <v>2.52</v>
      </c>
      <c r="J980" s="32">
        <v>0.16300000000000001</v>
      </c>
      <c r="K980" s="32">
        <v>0.84</v>
      </c>
      <c r="L980" s="32">
        <v>0.81</v>
      </c>
      <c r="M980" s="32">
        <v>0.22</v>
      </c>
      <c r="N980" s="32">
        <v>0.51</v>
      </c>
      <c r="O980" s="32">
        <v>0.19</v>
      </c>
      <c r="P980" s="33">
        <v>12.074</v>
      </c>
      <c r="Q980" s="33">
        <v>54.28</v>
      </c>
      <c r="R980" s="32">
        <v>6.69</v>
      </c>
      <c r="S980" s="34">
        <v>479.81</v>
      </c>
      <c r="T980" s="32">
        <v>17.59</v>
      </c>
      <c r="U980" s="4">
        <v>15.691960999999999</v>
      </c>
      <c r="V980" s="8">
        <v>91.276624879720586</v>
      </c>
      <c r="W980" s="8">
        <v>93.973678858546705</v>
      </c>
      <c r="X980" s="8">
        <v>98.82352941176471</v>
      </c>
      <c r="Y980" s="8">
        <v>115.78947368421053</v>
      </c>
      <c r="Z980" s="8">
        <v>85.000000000000014</v>
      </c>
      <c r="AA980" s="8">
        <v>80.493333333333325</v>
      </c>
      <c r="AB980" s="9">
        <v>80.024448673617272</v>
      </c>
      <c r="AC980" s="9">
        <v>22.645468151617219</v>
      </c>
      <c r="AD980" s="3">
        <v>26.846015580438475</v>
      </c>
      <c r="AE980" s="3">
        <v>50.508516267944302</v>
      </c>
    </row>
    <row r="981" spans="1:31" ht="13" x14ac:dyDescent="0.3">
      <c r="A981" s="13">
        <v>2017</v>
      </c>
      <c r="B981" s="13" t="s">
        <v>630</v>
      </c>
      <c r="C981" s="13" t="s">
        <v>337</v>
      </c>
      <c r="D981" s="2" t="str">
        <f t="shared" si="30"/>
        <v>M2</v>
      </c>
      <c r="E981" s="2" t="str">
        <f t="shared" si="31"/>
        <v>H13b_M2_13</v>
      </c>
      <c r="F981" s="21" t="s">
        <v>483</v>
      </c>
      <c r="G981" s="13">
        <v>2013</v>
      </c>
      <c r="H981" s="2" t="s">
        <v>830</v>
      </c>
      <c r="I981" s="32">
        <v>2.73</v>
      </c>
      <c r="J981" s="32">
        <v>0.17100000000000001</v>
      </c>
      <c r="K981" s="32">
        <v>0.86</v>
      </c>
      <c r="L981" s="32">
        <v>0.75</v>
      </c>
      <c r="M981" s="32">
        <v>0.2</v>
      </c>
      <c r="N981" s="32">
        <v>0.52</v>
      </c>
      <c r="O981" s="32">
        <v>0.188</v>
      </c>
      <c r="P981" s="33">
        <v>10.737</v>
      </c>
      <c r="Q981" s="33">
        <v>51.26</v>
      </c>
      <c r="R981" s="32">
        <v>5.87</v>
      </c>
      <c r="S981" s="34">
        <v>508.1</v>
      </c>
      <c r="T981" s="32">
        <v>19.850000000000001</v>
      </c>
      <c r="U981" s="4">
        <v>15.691960999999999</v>
      </c>
      <c r="V981" s="8">
        <v>98.883010286363955</v>
      </c>
      <c r="W981" s="8">
        <v>98.585883955898694</v>
      </c>
      <c r="X981" s="8">
        <v>101.17647058823529</v>
      </c>
      <c r="Y981" s="8">
        <v>105.26315789473684</v>
      </c>
      <c r="Z981" s="8">
        <v>86.666666666666671</v>
      </c>
      <c r="AA981" s="8">
        <v>71.58</v>
      </c>
      <c r="AB981" s="9">
        <v>75.894499190985897</v>
      </c>
      <c r="AC981" s="9">
        <v>21.707060136787685</v>
      </c>
      <c r="AD981" s="3">
        <v>28.980868369836081</v>
      </c>
      <c r="AE981" s="3">
        <v>49.31207149337623</v>
      </c>
    </row>
    <row r="982" spans="1:31" ht="13" x14ac:dyDescent="0.3">
      <c r="A982" s="13">
        <v>2017</v>
      </c>
      <c r="B982" s="13" t="s">
        <v>630</v>
      </c>
      <c r="C982" s="13" t="s">
        <v>338</v>
      </c>
      <c r="D982" s="2" t="str">
        <f t="shared" si="30"/>
        <v>M1</v>
      </c>
      <c r="E982" s="2" t="str">
        <f t="shared" si="31"/>
        <v>H13c_M1_13</v>
      </c>
      <c r="F982" s="21" t="s">
        <v>484</v>
      </c>
      <c r="G982" s="13">
        <v>2013</v>
      </c>
      <c r="H982" s="2" t="s">
        <v>829</v>
      </c>
      <c r="I982" s="32">
        <v>2.5099999999999998</v>
      </c>
      <c r="J982" s="32">
        <v>0.16400000000000001</v>
      </c>
      <c r="K982" s="32">
        <v>1.01</v>
      </c>
      <c r="L982" s="32">
        <v>0.82</v>
      </c>
      <c r="M982" s="32">
        <v>0.23</v>
      </c>
      <c r="N982" s="32">
        <v>0.63700000000000001</v>
      </c>
      <c r="O982" s="32">
        <v>0.17599999999999999</v>
      </c>
      <c r="P982" s="33">
        <v>11.505000000000001</v>
      </c>
      <c r="Q982" s="33">
        <v>49.53</v>
      </c>
      <c r="R982" s="32">
        <v>6.63</v>
      </c>
      <c r="S982" s="34">
        <v>280.36</v>
      </c>
      <c r="T982" s="32">
        <v>17.68</v>
      </c>
      <c r="U982" s="4">
        <v>15.090285</v>
      </c>
      <c r="V982" s="8">
        <v>90.914416050832784</v>
      </c>
      <c r="W982" s="8">
        <v>94.550204495715704</v>
      </c>
      <c r="X982" s="8">
        <v>118.82352941176471</v>
      </c>
      <c r="Y982" s="8">
        <v>121.05263157894737</v>
      </c>
      <c r="Z982" s="8">
        <v>106.16666666666667</v>
      </c>
      <c r="AA982" s="8">
        <v>76.7</v>
      </c>
      <c r="AB982" s="9">
        <v>85.694999985576828</v>
      </c>
      <c r="AC982" s="9">
        <v>22.108214329978448</v>
      </c>
      <c r="AD982" s="3">
        <v>30.143184608650923</v>
      </c>
      <c r="AE982" s="3">
        <v>47.748601061370621</v>
      </c>
    </row>
    <row r="983" spans="1:31" ht="13" x14ac:dyDescent="0.3">
      <c r="A983" s="13">
        <v>2017</v>
      </c>
      <c r="B983" s="13" t="s">
        <v>630</v>
      </c>
      <c r="C983" s="13" t="s">
        <v>339</v>
      </c>
      <c r="D983" s="2" t="str">
        <f t="shared" si="30"/>
        <v>M1</v>
      </c>
      <c r="E983" s="2" t="str">
        <f t="shared" si="31"/>
        <v>I13a_M1_13</v>
      </c>
      <c r="F983" s="21" t="s">
        <v>485</v>
      </c>
      <c r="G983" s="13">
        <v>2013</v>
      </c>
      <c r="H983" s="2" t="s">
        <v>837</v>
      </c>
      <c r="I983" s="32">
        <v>2.66</v>
      </c>
      <c r="J983" s="32">
        <v>0.16600000000000001</v>
      </c>
      <c r="K983" s="32">
        <v>0.95</v>
      </c>
      <c r="L983" s="32">
        <v>0.84</v>
      </c>
      <c r="M983" s="32">
        <v>0.21</v>
      </c>
      <c r="N983" s="32">
        <v>0.54800000000000004</v>
      </c>
      <c r="O983" s="32">
        <v>0.19800000000000001</v>
      </c>
      <c r="P983" s="33">
        <v>9.9629999999999992</v>
      </c>
      <c r="Q983" s="33">
        <v>50.77</v>
      </c>
      <c r="R983" s="32">
        <v>6.6</v>
      </c>
      <c r="S983" s="34">
        <v>310.49</v>
      </c>
      <c r="T983" s="32">
        <v>16.91</v>
      </c>
      <c r="U983" s="4">
        <v>14.95528</v>
      </c>
      <c r="V983" s="8">
        <v>96.347548484149499</v>
      </c>
      <c r="W983" s="8">
        <v>95.703255770053701</v>
      </c>
      <c r="X983" s="8">
        <v>111.76470588235294</v>
      </c>
      <c r="Y983" s="8">
        <v>110.52631578947367</v>
      </c>
      <c r="Z983" s="8">
        <v>91.333333333333343</v>
      </c>
      <c r="AA983" s="8">
        <v>66.419999999999987</v>
      </c>
      <c r="AB983" s="9">
        <v>83.511030665382719</v>
      </c>
      <c r="AC983" s="9">
        <v>20.71365623327975</v>
      </c>
      <c r="AD983" s="3">
        <v>29.093971177495476</v>
      </c>
      <c r="AE983" s="3">
        <v>50.192372589224775</v>
      </c>
    </row>
    <row r="984" spans="1:31" ht="13" x14ac:dyDescent="0.3">
      <c r="A984" s="13">
        <v>2017</v>
      </c>
      <c r="B984" s="13" t="s">
        <v>630</v>
      </c>
      <c r="C984" s="13" t="s">
        <v>340</v>
      </c>
      <c r="D984" s="2" t="str">
        <f t="shared" si="30"/>
        <v>M1</v>
      </c>
      <c r="E984" s="2" t="str">
        <f t="shared" si="31"/>
        <v>I13b_M1_13</v>
      </c>
      <c r="F984" s="21" t="s">
        <v>486</v>
      </c>
      <c r="G984" s="13">
        <v>2013</v>
      </c>
      <c r="H984" s="2" t="s">
        <v>836</v>
      </c>
      <c r="I984" s="32">
        <v>2.63</v>
      </c>
      <c r="J984" s="32">
        <v>0.17399999999999999</v>
      </c>
      <c r="K984" s="32">
        <v>0.86</v>
      </c>
      <c r="L984" s="32">
        <v>0.91</v>
      </c>
      <c r="M984" s="32">
        <v>0.25</v>
      </c>
      <c r="N984" s="32">
        <v>0.51700000000000002</v>
      </c>
      <c r="O984" s="32">
        <v>0.21299999999999999</v>
      </c>
      <c r="P984" s="33">
        <v>11.542</v>
      </c>
      <c r="Q984" s="33">
        <v>49.58</v>
      </c>
      <c r="R984" s="32">
        <v>7.12</v>
      </c>
      <c r="S984" s="34">
        <v>286.2</v>
      </c>
      <c r="T984" s="32">
        <v>17.309999999999999</v>
      </c>
      <c r="U984" s="4">
        <v>16.374185000000001</v>
      </c>
      <c r="V984" s="8">
        <v>95.260921997486165</v>
      </c>
      <c r="W984" s="8">
        <v>100.31546086740568</v>
      </c>
      <c r="X984" s="8">
        <v>101.17647058823529</v>
      </c>
      <c r="Y984" s="8">
        <v>131.57894736842107</v>
      </c>
      <c r="Z984" s="8">
        <v>86.166666666666671</v>
      </c>
      <c r="AA984" s="8">
        <v>76.946666666666658</v>
      </c>
      <c r="AB984" s="9">
        <v>87.997147272088938</v>
      </c>
      <c r="AC984" s="9">
        <v>23.401986727140393</v>
      </c>
      <c r="AD984" s="3">
        <v>24.994997670182773</v>
      </c>
      <c r="AE984" s="3">
        <v>51.60301560267682</v>
      </c>
    </row>
    <row r="985" spans="1:31" ht="13" x14ac:dyDescent="0.3">
      <c r="A985" s="13">
        <v>2017</v>
      </c>
      <c r="B985" s="13" t="s">
        <v>630</v>
      </c>
      <c r="C985" s="13" t="s">
        <v>341</v>
      </c>
      <c r="D985" s="2" t="str">
        <f t="shared" si="30"/>
        <v>M1</v>
      </c>
      <c r="E985" s="2" t="str">
        <f t="shared" si="31"/>
        <v>I13c_M1_13</v>
      </c>
      <c r="F985" s="21" t="s">
        <v>487</v>
      </c>
      <c r="G985" s="13">
        <v>2013</v>
      </c>
      <c r="H985" s="2" t="s">
        <v>834</v>
      </c>
      <c r="I985" s="32">
        <v>2.5499999999999998</v>
      </c>
      <c r="J985" s="32">
        <v>0.16800000000000001</v>
      </c>
      <c r="K985" s="32">
        <v>0.89</v>
      </c>
      <c r="L985" s="32">
        <v>0.95</v>
      </c>
      <c r="M985" s="32">
        <v>0.17</v>
      </c>
      <c r="N985" s="32">
        <v>0.497</v>
      </c>
      <c r="O985" s="32">
        <v>0.19900000000000001</v>
      </c>
      <c r="P985" s="33">
        <v>11.701000000000001</v>
      </c>
      <c r="Q985" s="33">
        <v>52.49</v>
      </c>
      <c r="R985" s="32">
        <v>5.97</v>
      </c>
      <c r="S985" s="34">
        <v>270.32</v>
      </c>
      <c r="T985" s="32">
        <v>18.309999999999999</v>
      </c>
      <c r="U985" s="4">
        <v>15.114706</v>
      </c>
      <c r="V985" s="8">
        <v>92.363251366383921</v>
      </c>
      <c r="W985" s="8">
        <v>96.856307044391698</v>
      </c>
      <c r="X985" s="8">
        <v>104.70588235294119</v>
      </c>
      <c r="Y985" s="8">
        <v>89.473684210526315</v>
      </c>
      <c r="Z985" s="8">
        <v>82.833333333333343</v>
      </c>
      <c r="AA985" s="8">
        <v>78.006666666666675</v>
      </c>
      <c r="AB985" s="9">
        <v>84.170632851270369</v>
      </c>
      <c r="AC985" s="9">
        <v>16.636794115187207</v>
      </c>
      <c r="AD985" s="3">
        <v>27.042862298322813</v>
      </c>
      <c r="AE985" s="3">
        <v>56.320343586489976</v>
      </c>
    </row>
    <row r="986" spans="1:31" ht="13" x14ac:dyDescent="0.3">
      <c r="A986" s="13">
        <v>2017</v>
      </c>
      <c r="B986" s="13" t="s">
        <v>630</v>
      </c>
      <c r="C986" s="13" t="s">
        <v>342</v>
      </c>
      <c r="D986" s="2" t="str">
        <f t="shared" si="30"/>
        <v>M1</v>
      </c>
      <c r="E986" s="2" t="str">
        <f t="shared" si="31"/>
        <v>J13a_M1_13</v>
      </c>
      <c r="F986" s="21" t="s">
        <v>488</v>
      </c>
      <c r="G986" s="13">
        <v>2013</v>
      </c>
      <c r="H986" s="2" t="s">
        <v>832</v>
      </c>
      <c r="I986" s="32">
        <v>2.58</v>
      </c>
      <c r="J986" s="32">
        <v>0.17</v>
      </c>
      <c r="K986" s="32">
        <v>1.01</v>
      </c>
      <c r="L986" s="32">
        <v>0.9</v>
      </c>
      <c r="M986" s="32">
        <v>0.21</v>
      </c>
      <c r="N986" s="32">
        <v>0.56000000000000005</v>
      </c>
      <c r="O986" s="32">
        <v>0.184</v>
      </c>
      <c r="P986" s="33">
        <v>13.036</v>
      </c>
      <c r="Q986" s="33">
        <v>52.78</v>
      </c>
      <c r="R986" s="32">
        <v>6.45</v>
      </c>
      <c r="S986" s="34">
        <v>218.49</v>
      </c>
      <c r="T986" s="32">
        <v>19.05</v>
      </c>
      <c r="U986" s="4">
        <v>15.375779</v>
      </c>
      <c r="V986" s="8">
        <v>93.449877853047255</v>
      </c>
      <c r="W986" s="8">
        <v>98.009358318729696</v>
      </c>
      <c r="X986" s="8">
        <v>118.82352941176471</v>
      </c>
      <c r="Y986" s="8">
        <v>110.52631578947367</v>
      </c>
      <c r="Z986" s="8">
        <v>93.333333333333343</v>
      </c>
      <c r="AA986" s="8">
        <v>86.906666666666666</v>
      </c>
      <c r="AB986" s="9">
        <v>88.039569495650582</v>
      </c>
      <c r="AC986" s="9">
        <v>19.648196723350392</v>
      </c>
      <c r="AD986" s="3">
        <v>29.340445658712522</v>
      </c>
      <c r="AE986" s="3">
        <v>51.01135761793708</v>
      </c>
    </row>
    <row r="987" spans="1:31" ht="13" x14ac:dyDescent="0.3">
      <c r="A987" s="13">
        <v>2017</v>
      </c>
      <c r="B987" s="13" t="s">
        <v>630</v>
      </c>
      <c r="C987" s="13" t="s">
        <v>343</v>
      </c>
      <c r="D987" s="2" t="str">
        <f t="shared" si="30"/>
        <v>M1</v>
      </c>
      <c r="E987" s="2" t="str">
        <f t="shared" si="31"/>
        <v>J13b_M1_13</v>
      </c>
      <c r="F987" s="21" t="s">
        <v>489</v>
      </c>
      <c r="G987" s="13">
        <v>2013</v>
      </c>
      <c r="H987" s="2" t="s">
        <v>840</v>
      </c>
      <c r="I987" s="32">
        <v>2.4300000000000002</v>
      </c>
      <c r="J987" s="32">
        <v>0.16200000000000001</v>
      </c>
      <c r="K987" s="32">
        <v>0.89</v>
      </c>
      <c r="L987" s="32">
        <v>1.02</v>
      </c>
      <c r="M987" s="32">
        <v>0.17</v>
      </c>
      <c r="N987" s="32">
        <v>0.47099999999999997</v>
      </c>
      <c r="O987" s="32">
        <v>0.193</v>
      </c>
      <c r="P987" s="33">
        <v>11.098000000000001</v>
      </c>
      <c r="Q987" s="33">
        <v>45.38</v>
      </c>
      <c r="R987" s="32">
        <v>6.12</v>
      </c>
      <c r="S987" s="34">
        <v>365.24</v>
      </c>
      <c r="T987" s="32">
        <v>18.91</v>
      </c>
      <c r="U987" s="4">
        <v>12.725962000000001</v>
      </c>
      <c r="V987" s="8">
        <v>88.016745419730569</v>
      </c>
      <c r="W987" s="8">
        <v>93.397153221377707</v>
      </c>
      <c r="X987" s="8">
        <v>104.70588235294119</v>
      </c>
      <c r="Y987" s="8">
        <v>89.473684210526315</v>
      </c>
      <c r="Z987" s="8">
        <v>78.5</v>
      </c>
      <c r="AA987" s="8">
        <v>73.986666666666665</v>
      </c>
      <c r="AB987" s="9">
        <v>87.66364682332626</v>
      </c>
      <c r="AC987" s="9">
        <v>15.973890432755608</v>
      </c>
      <c r="AD987" s="3">
        <v>25.965322185911127</v>
      </c>
      <c r="AE987" s="3">
        <v>58.06078738133327</v>
      </c>
    </row>
    <row r="988" spans="1:31" ht="13" x14ac:dyDescent="0.3">
      <c r="A988" s="13">
        <v>2017</v>
      </c>
      <c r="B988" s="13" t="s">
        <v>631</v>
      </c>
      <c r="C988" s="13" t="s">
        <v>67</v>
      </c>
      <c r="D988" s="2" t="str">
        <f t="shared" si="30"/>
        <v>M1</v>
      </c>
      <c r="E988" s="2" t="str">
        <f t="shared" si="31"/>
        <v>C12c_M1_13</v>
      </c>
      <c r="F988" s="21" t="s">
        <v>561</v>
      </c>
      <c r="G988" s="13">
        <v>2013</v>
      </c>
      <c r="H988" s="2" t="s">
        <v>815</v>
      </c>
      <c r="I988" s="32">
        <v>2.6</v>
      </c>
      <c r="J988" s="32">
        <v>0.16900000000000001</v>
      </c>
      <c r="K988" s="32">
        <v>0.68</v>
      </c>
      <c r="L988" s="32">
        <v>0.97</v>
      </c>
      <c r="M988" s="32">
        <v>0.17</v>
      </c>
      <c r="N988" s="32">
        <v>0.51</v>
      </c>
      <c r="O988" s="32">
        <v>0.21199999999999999</v>
      </c>
      <c r="P988" s="33">
        <v>11.853999999999999</v>
      </c>
      <c r="Q988" s="33">
        <v>48.11</v>
      </c>
      <c r="R988" s="32">
        <v>5.1100000000000003</v>
      </c>
      <c r="S988" s="34">
        <v>309.8</v>
      </c>
      <c r="T988" s="32">
        <v>15.56</v>
      </c>
      <c r="U988" s="4">
        <v>21.807258999999998</v>
      </c>
      <c r="V988" s="8">
        <v>94.17429551082283</v>
      </c>
      <c r="W988" s="8">
        <v>97.432832681560697</v>
      </c>
      <c r="X988" s="8">
        <v>80</v>
      </c>
      <c r="Y988" s="8">
        <v>89.473684210526315</v>
      </c>
      <c r="Z988" s="8">
        <v>85.000000000000014</v>
      </c>
      <c r="AA988" s="8">
        <v>79.026666666666657</v>
      </c>
      <c r="AB988" s="9">
        <v>79.797792853516512</v>
      </c>
      <c r="AC988" s="9">
        <v>17.548473951681341</v>
      </c>
      <c r="AD988" s="3">
        <v>21.794217265822148</v>
      </c>
      <c r="AE988" s="3">
        <v>60.657308782496521</v>
      </c>
    </row>
    <row r="989" spans="1:31" ht="13" x14ac:dyDescent="0.3">
      <c r="A989" s="13">
        <v>2017</v>
      </c>
      <c r="B989" s="13" t="s">
        <v>631</v>
      </c>
      <c r="C989" s="13" t="s">
        <v>68</v>
      </c>
      <c r="D989" s="2" t="str">
        <f t="shared" si="30"/>
        <v>M2</v>
      </c>
      <c r="E989" s="2" t="str">
        <f t="shared" si="31"/>
        <v>C12c_M2_13</v>
      </c>
      <c r="F989" s="21" t="s">
        <v>561</v>
      </c>
      <c r="G989" s="13">
        <v>2013</v>
      </c>
      <c r="H989" s="2" t="s">
        <v>815</v>
      </c>
      <c r="I989" s="32">
        <v>2.42</v>
      </c>
      <c r="J989" s="32">
        <v>0.159</v>
      </c>
      <c r="K989" s="32">
        <v>0.79</v>
      </c>
      <c r="L989" s="32">
        <v>0.89</v>
      </c>
      <c r="M989" s="32">
        <v>0.2</v>
      </c>
      <c r="N989" s="32">
        <v>0.56599999999999995</v>
      </c>
      <c r="O989" s="32">
        <v>0.19600000000000001</v>
      </c>
      <c r="P989" s="33">
        <v>11.553000000000001</v>
      </c>
      <c r="Q989" s="33">
        <v>52.24</v>
      </c>
      <c r="R989" s="32">
        <v>5.17</v>
      </c>
      <c r="S989" s="34">
        <v>257.63</v>
      </c>
      <c r="T989" s="32">
        <v>16.78</v>
      </c>
      <c r="U989" s="4">
        <v>21.807258999999998</v>
      </c>
      <c r="V989" s="8">
        <v>87.654536590842781</v>
      </c>
      <c r="W989" s="8">
        <v>91.667576309870711</v>
      </c>
      <c r="X989" s="8">
        <v>92.941176470588232</v>
      </c>
      <c r="Y989" s="8">
        <v>105.26315789473684</v>
      </c>
      <c r="Z989" s="8">
        <v>94.333333333333329</v>
      </c>
      <c r="AA989" s="8">
        <v>77.02000000000001</v>
      </c>
      <c r="AB989" s="9">
        <v>81.090245805174391</v>
      </c>
      <c r="AC989" s="9">
        <v>20.316209941553677</v>
      </c>
      <c r="AD989" s="3">
        <v>24.91619476540469</v>
      </c>
      <c r="AE989" s="3">
        <v>54.767595293041623</v>
      </c>
    </row>
    <row r="990" spans="1:31" ht="13" x14ac:dyDescent="0.3">
      <c r="A990" s="13">
        <v>2017</v>
      </c>
      <c r="B990" s="13" t="s">
        <v>631</v>
      </c>
      <c r="C990" s="13" t="s">
        <v>72</v>
      </c>
      <c r="D990" s="2" t="str">
        <f t="shared" si="30"/>
        <v>M1</v>
      </c>
      <c r="E990" s="2" t="str">
        <f t="shared" si="31"/>
        <v>D12a_M1_13</v>
      </c>
      <c r="F990" s="21" t="s">
        <v>562</v>
      </c>
      <c r="G990" s="13">
        <v>2013</v>
      </c>
      <c r="H990" s="2" t="s">
        <v>814</v>
      </c>
      <c r="I990" s="32">
        <v>2.58</v>
      </c>
      <c r="J990" s="32">
        <v>0.17299999999999999</v>
      </c>
      <c r="K990" s="32">
        <v>0.75</v>
      </c>
      <c r="L990" s="32">
        <v>0.87</v>
      </c>
      <c r="M990" s="32">
        <v>0.17</v>
      </c>
      <c r="N990" s="32">
        <v>0.52700000000000002</v>
      </c>
      <c r="O990" s="32">
        <v>0.21</v>
      </c>
      <c r="P990" s="33">
        <v>12.052</v>
      </c>
      <c r="Q990" s="33">
        <v>66.08</v>
      </c>
      <c r="R990" s="32">
        <v>5.98</v>
      </c>
      <c r="S990" s="34">
        <v>401.03</v>
      </c>
      <c r="T990" s="32">
        <v>16.21</v>
      </c>
      <c r="U990" s="4">
        <v>21.919972999999999</v>
      </c>
      <c r="V990" s="8">
        <v>93.449877853047255</v>
      </c>
      <c r="W990" s="8">
        <v>99.738935230236677</v>
      </c>
      <c r="X990" s="8">
        <v>88.235294117647058</v>
      </c>
      <c r="Y990" s="8">
        <v>89.473684210526315</v>
      </c>
      <c r="Z990" s="8">
        <v>87.833333333333343</v>
      </c>
      <c r="AA990" s="8">
        <v>80.346666666666664</v>
      </c>
      <c r="AB990" s="9">
        <v>76.598054223359952</v>
      </c>
      <c r="AC990" s="9">
        <v>18.281528212299449</v>
      </c>
      <c r="AD990" s="3">
        <v>25.041870674437565</v>
      </c>
      <c r="AE990" s="3">
        <v>56.676601113262983</v>
      </c>
    </row>
    <row r="991" spans="1:31" ht="13" x14ac:dyDescent="0.3">
      <c r="A991" s="13">
        <v>2017</v>
      </c>
      <c r="B991" s="13" t="s">
        <v>631</v>
      </c>
      <c r="C991" s="13" t="s">
        <v>73</v>
      </c>
      <c r="D991" s="2" t="str">
        <f t="shared" si="30"/>
        <v>M2</v>
      </c>
      <c r="E991" s="2" t="str">
        <f t="shared" si="31"/>
        <v>D12a_M2_13</v>
      </c>
      <c r="F991" s="21" t="s">
        <v>562</v>
      </c>
      <c r="G991" s="13">
        <v>2013</v>
      </c>
      <c r="H991" s="2" t="s">
        <v>814</v>
      </c>
      <c r="I991" s="32">
        <v>2.5499999999999998</v>
      </c>
      <c r="J991" s="32">
        <v>0.16900000000000001</v>
      </c>
      <c r="K991" s="32">
        <v>0.76</v>
      </c>
      <c r="L991" s="32">
        <v>0.92</v>
      </c>
      <c r="M991" s="32">
        <v>0.19</v>
      </c>
      <c r="N991" s="32">
        <v>0.52400000000000002</v>
      </c>
      <c r="O991" s="32">
        <v>0.189</v>
      </c>
      <c r="P991" s="33">
        <v>11.648</v>
      </c>
      <c r="Q991" s="33">
        <v>58.44</v>
      </c>
      <c r="R991" s="32">
        <v>6.19</v>
      </c>
      <c r="S991" s="34">
        <v>300.85000000000002</v>
      </c>
      <c r="T991" s="32">
        <v>16.21</v>
      </c>
      <c r="U991" s="4">
        <v>21.919972999999999</v>
      </c>
      <c r="V991" s="8">
        <v>92.363251366383921</v>
      </c>
      <c r="W991" s="8">
        <v>97.432832681560697</v>
      </c>
      <c r="X991" s="8">
        <v>89.411764705882362</v>
      </c>
      <c r="Y991" s="8">
        <v>100</v>
      </c>
      <c r="Z991" s="8">
        <v>87.333333333333343</v>
      </c>
      <c r="AA991" s="8">
        <v>77.653333333333336</v>
      </c>
      <c r="AB991" s="9">
        <v>80.996265137093317</v>
      </c>
      <c r="AC991" s="9">
        <v>19.322793865144071</v>
      </c>
      <c r="AD991" s="3">
        <v>23.997822764485836</v>
      </c>
      <c r="AE991" s="3">
        <v>56.679383370370083</v>
      </c>
    </row>
    <row r="992" spans="1:31" ht="13" x14ac:dyDescent="0.3">
      <c r="A992" s="13">
        <v>2017</v>
      </c>
      <c r="B992" s="13" t="s">
        <v>631</v>
      </c>
      <c r="C992" s="13" t="s">
        <v>74</v>
      </c>
      <c r="D992" s="2" t="str">
        <f t="shared" si="30"/>
        <v>M1</v>
      </c>
      <c r="E992" s="2" t="str">
        <f t="shared" si="31"/>
        <v>D12b_M1_13</v>
      </c>
      <c r="F992" s="21" t="s">
        <v>563</v>
      </c>
      <c r="G992" s="13">
        <v>2013</v>
      </c>
      <c r="H992" s="2" t="s">
        <v>813</v>
      </c>
      <c r="I992" s="32">
        <v>2.48</v>
      </c>
      <c r="J992" s="32">
        <v>0.16900000000000001</v>
      </c>
      <c r="K992" s="32">
        <v>0.69</v>
      </c>
      <c r="L992" s="32">
        <v>0.81</v>
      </c>
      <c r="M992" s="32">
        <v>0.19</v>
      </c>
      <c r="N992" s="32">
        <v>0.48199999999999998</v>
      </c>
      <c r="O992" s="32">
        <v>0.2</v>
      </c>
      <c r="P992" s="33">
        <v>12.199</v>
      </c>
      <c r="Q992" s="33">
        <v>48.79</v>
      </c>
      <c r="R992" s="32">
        <v>5.37</v>
      </c>
      <c r="S992" s="34">
        <v>337.45</v>
      </c>
      <c r="T992" s="32">
        <v>15.75</v>
      </c>
      <c r="U992" s="4">
        <v>22.879539999999999</v>
      </c>
      <c r="V992" s="8">
        <v>89.827789564169464</v>
      </c>
      <c r="W992" s="8">
        <v>97.432832681560697</v>
      </c>
      <c r="X992" s="8">
        <v>81.17647058823529</v>
      </c>
      <c r="Y992" s="8">
        <v>100</v>
      </c>
      <c r="Z992" s="8">
        <v>80.333333333333329</v>
      </c>
      <c r="AA992" s="8">
        <v>81.326666666666668</v>
      </c>
      <c r="AB992" s="9">
        <v>73.716961851082218</v>
      </c>
      <c r="AC992" s="9">
        <v>21.230855094818764</v>
      </c>
      <c r="AD992" s="3">
        <v>23.938939397934966</v>
      </c>
      <c r="AE992" s="3">
        <v>54.830205507246276</v>
      </c>
    </row>
    <row r="993" spans="1:31" ht="13" x14ac:dyDescent="0.3">
      <c r="A993" s="13">
        <v>2017</v>
      </c>
      <c r="B993" s="13" t="s">
        <v>631</v>
      </c>
      <c r="C993" s="13" t="s">
        <v>75</v>
      </c>
      <c r="D993" s="2" t="str">
        <f t="shared" si="30"/>
        <v>M2</v>
      </c>
      <c r="E993" s="2" t="str">
        <f t="shared" si="31"/>
        <v>D12b_M2_13</v>
      </c>
      <c r="F993" s="21" t="s">
        <v>563</v>
      </c>
      <c r="G993" s="13">
        <v>2013</v>
      </c>
      <c r="H993" s="2" t="s">
        <v>813</v>
      </c>
      <c r="I993" s="32">
        <v>2.58</v>
      </c>
      <c r="J993" s="32">
        <v>0.17100000000000001</v>
      </c>
      <c r="K993" s="32">
        <v>0.68</v>
      </c>
      <c r="L993" s="32">
        <v>0.8</v>
      </c>
      <c r="M993" s="32">
        <v>0.19</v>
      </c>
      <c r="N993" s="32">
        <v>0.48399999999999999</v>
      </c>
      <c r="O993" s="32">
        <v>0.19500000000000001</v>
      </c>
      <c r="P993" s="33">
        <v>12.266999999999999</v>
      </c>
      <c r="Q993" s="33">
        <v>85.32</v>
      </c>
      <c r="R993" s="32">
        <v>5.81</v>
      </c>
      <c r="S993" s="34">
        <v>316.37</v>
      </c>
      <c r="T993" s="32">
        <v>15.63</v>
      </c>
      <c r="U993" s="4">
        <v>22.879539999999999</v>
      </c>
      <c r="V993" s="8">
        <v>93.449877853047255</v>
      </c>
      <c r="W993" s="8">
        <v>98.585883955898694</v>
      </c>
      <c r="X993" s="8">
        <v>80</v>
      </c>
      <c r="Y993" s="8">
        <v>100</v>
      </c>
      <c r="Z993" s="8">
        <v>80.666666666666657</v>
      </c>
      <c r="AA993" s="8">
        <v>81.78</v>
      </c>
      <c r="AB993" s="9">
        <v>72.962205379370914</v>
      </c>
      <c r="AC993" s="9">
        <v>21.450477366369647</v>
      </c>
      <c r="AD993" s="3">
        <v>23.83604532976911</v>
      </c>
      <c r="AE993" s="3">
        <v>54.713477303861247</v>
      </c>
    </row>
    <row r="994" spans="1:31" ht="13" x14ac:dyDescent="0.3">
      <c r="A994" s="13">
        <v>2017</v>
      </c>
      <c r="B994" s="13" t="s">
        <v>631</v>
      </c>
      <c r="C994" s="13" t="s">
        <v>76</v>
      </c>
      <c r="D994" s="2" t="str">
        <f t="shared" si="30"/>
        <v>M1</v>
      </c>
      <c r="E994" s="2" t="str">
        <f t="shared" si="31"/>
        <v>D12c_M1_13</v>
      </c>
      <c r="F994" s="21" t="s">
        <v>564</v>
      </c>
      <c r="G994" s="13">
        <v>2013</v>
      </c>
      <c r="H994" s="2" t="s">
        <v>812</v>
      </c>
      <c r="I994" s="32">
        <v>2.58</v>
      </c>
      <c r="J994" s="32">
        <v>0.16800000000000001</v>
      </c>
      <c r="K994" s="32">
        <v>0.84</v>
      </c>
      <c r="L994" s="32">
        <v>0.83</v>
      </c>
      <c r="M994" s="32">
        <v>0.23</v>
      </c>
      <c r="N994" s="32">
        <v>0.57299999999999995</v>
      </c>
      <c r="O994" s="32">
        <v>0.20300000000000001</v>
      </c>
      <c r="P994" s="33">
        <v>10.81</v>
      </c>
      <c r="Q994" s="33">
        <v>60.57</v>
      </c>
      <c r="R994" s="32">
        <v>5.66</v>
      </c>
      <c r="S994" s="34">
        <v>349.15</v>
      </c>
      <c r="T994" s="32">
        <v>14.94</v>
      </c>
      <c r="U994" s="4">
        <v>23.168026999999999</v>
      </c>
      <c r="V994" s="8">
        <v>93.449877853047255</v>
      </c>
      <c r="W994" s="8">
        <v>96.856307044391698</v>
      </c>
      <c r="X994" s="8">
        <v>98.82352941176471</v>
      </c>
      <c r="Y994" s="8">
        <v>121.05263157894737</v>
      </c>
      <c r="Z994" s="8">
        <v>95.5</v>
      </c>
      <c r="AA994" s="8">
        <v>72.066666666666663</v>
      </c>
      <c r="AB994" s="9">
        <v>81.846175894628288</v>
      </c>
      <c r="AC994" s="9">
        <v>23.14785518052501</v>
      </c>
      <c r="AD994" s="3">
        <v>26.248478593230494</v>
      </c>
      <c r="AE994" s="3">
        <v>50.603666226244492</v>
      </c>
    </row>
    <row r="995" spans="1:31" ht="13" x14ac:dyDescent="0.3">
      <c r="A995" s="13">
        <v>2017</v>
      </c>
      <c r="B995" s="13" t="s">
        <v>631</v>
      </c>
      <c r="C995" s="13" t="s">
        <v>77</v>
      </c>
      <c r="D995" s="2" t="str">
        <f t="shared" si="30"/>
        <v>M2</v>
      </c>
      <c r="E995" s="2" t="str">
        <f t="shared" si="31"/>
        <v>D12c_M2_13</v>
      </c>
      <c r="F995" s="21" t="s">
        <v>564</v>
      </c>
      <c r="G995" s="13">
        <v>2013</v>
      </c>
      <c r="H995" s="2" t="s">
        <v>812</v>
      </c>
      <c r="I995" s="32">
        <v>2.66</v>
      </c>
      <c r="J995" s="32">
        <v>0.17199999999999999</v>
      </c>
      <c r="K995" s="32">
        <v>0.79</v>
      </c>
      <c r="L995" s="32">
        <v>0.85</v>
      </c>
      <c r="M995" s="32">
        <v>0.21</v>
      </c>
      <c r="N995" s="32">
        <v>0.52100000000000002</v>
      </c>
      <c r="O995" s="32">
        <v>0.20300000000000001</v>
      </c>
      <c r="P995" s="33">
        <v>11.039</v>
      </c>
      <c r="Q995" s="33">
        <v>69.11</v>
      </c>
      <c r="R995" s="32">
        <v>6.38</v>
      </c>
      <c r="S995" s="34">
        <v>326.93</v>
      </c>
      <c r="T995" s="32">
        <v>16.5</v>
      </c>
      <c r="U995" s="4">
        <v>23.168026999999999</v>
      </c>
      <c r="V995" s="8">
        <v>96.347548484149499</v>
      </c>
      <c r="W995" s="8">
        <v>99.162409593067679</v>
      </c>
      <c r="X995" s="8">
        <v>92.941176470588232</v>
      </c>
      <c r="Y995" s="8">
        <v>110.52631578947367</v>
      </c>
      <c r="Z995" s="8">
        <v>86.833333333333343</v>
      </c>
      <c r="AA995" s="8">
        <v>73.593333333333334</v>
      </c>
      <c r="AB995" s="9">
        <v>79.917961050137521</v>
      </c>
      <c r="AC995" s="9">
        <v>21.644931354096954</v>
      </c>
      <c r="AD995" s="3">
        <v>25.28168050719794</v>
      </c>
      <c r="AE995" s="3">
        <v>53.073388138705091</v>
      </c>
    </row>
    <row r="996" spans="1:31" ht="13" x14ac:dyDescent="0.3">
      <c r="A996" s="13">
        <v>2017</v>
      </c>
      <c r="B996" s="13" t="s">
        <v>631</v>
      </c>
      <c r="C996" s="13" t="s">
        <v>78</v>
      </c>
      <c r="D996" s="2" t="str">
        <f t="shared" si="30"/>
        <v>M2</v>
      </c>
      <c r="E996" s="2" t="str">
        <f t="shared" si="31"/>
        <v>E12a_M2_13</v>
      </c>
      <c r="F996" s="21" t="s">
        <v>531</v>
      </c>
      <c r="G996" s="13">
        <v>2013</v>
      </c>
      <c r="H996" s="2" t="s">
        <v>811</v>
      </c>
      <c r="I996" s="32">
        <v>2.58</v>
      </c>
      <c r="J996" s="32">
        <v>0.16900000000000001</v>
      </c>
      <c r="K996" s="32">
        <v>0.81</v>
      </c>
      <c r="L996" s="32">
        <v>0.73</v>
      </c>
      <c r="M996" s="32">
        <v>0.19</v>
      </c>
      <c r="N996" s="32">
        <v>0.52800000000000002</v>
      </c>
      <c r="O996" s="32">
        <v>0.20599999999999999</v>
      </c>
      <c r="P996" s="33">
        <v>11.755000000000001</v>
      </c>
      <c r="Q996" s="33">
        <v>55.73</v>
      </c>
      <c r="R996" s="32">
        <v>5.97</v>
      </c>
      <c r="S996" s="34">
        <v>252.9</v>
      </c>
      <c r="T996" s="32">
        <v>15.17</v>
      </c>
      <c r="U996" s="4">
        <v>22.899778999999999</v>
      </c>
      <c r="V996" s="8">
        <v>93.449877853047255</v>
      </c>
      <c r="W996" s="8">
        <v>97.432832681560697</v>
      </c>
      <c r="X996" s="8">
        <v>95.294117647058826</v>
      </c>
      <c r="Y996" s="8">
        <v>100</v>
      </c>
      <c r="Z996" s="8">
        <v>88.000000000000014</v>
      </c>
      <c r="AA996" s="8">
        <v>78.366666666666674</v>
      </c>
      <c r="AB996" s="9">
        <v>72.793999591458245</v>
      </c>
      <c r="AC996" s="9">
        <v>21.500043188645698</v>
      </c>
      <c r="AD996" s="3">
        <v>28.458544177039798</v>
      </c>
      <c r="AE996" s="3">
        <v>50.041412634314511</v>
      </c>
    </row>
    <row r="997" spans="1:31" ht="13" x14ac:dyDescent="0.3">
      <c r="A997" s="13">
        <v>2017</v>
      </c>
      <c r="B997" s="13" t="s">
        <v>630</v>
      </c>
      <c r="C997" s="13" t="s">
        <v>344</v>
      </c>
      <c r="D997" s="2" t="str">
        <f t="shared" si="30"/>
        <v>M2</v>
      </c>
      <c r="E997" s="2" t="str">
        <f t="shared" si="31"/>
        <v>Z04c_M2_14</v>
      </c>
      <c r="F997" s="21" t="s">
        <v>409</v>
      </c>
      <c r="G997" s="13">
        <v>2014</v>
      </c>
      <c r="H997" s="2" t="s">
        <v>887</v>
      </c>
      <c r="I997" s="32">
        <v>2.39</v>
      </c>
      <c r="J997" s="32">
        <v>0.15</v>
      </c>
      <c r="K997" s="32">
        <v>1.06</v>
      </c>
      <c r="L997" s="32">
        <v>0.45</v>
      </c>
      <c r="M997" s="32">
        <v>0.24</v>
      </c>
      <c r="N997" s="32">
        <v>0.439</v>
      </c>
      <c r="O997" s="32">
        <v>0.191</v>
      </c>
      <c r="P997" s="33">
        <v>13.427</v>
      </c>
      <c r="Q997" s="33">
        <v>61.83</v>
      </c>
      <c r="R997" s="32">
        <v>6.16</v>
      </c>
      <c r="S997" s="34">
        <v>223.63</v>
      </c>
      <c r="T997" s="32">
        <v>13.75</v>
      </c>
      <c r="U997" s="4">
        <v>3.208901</v>
      </c>
      <c r="V997" s="8">
        <v>85.19890551411045</v>
      </c>
      <c r="W997" s="8">
        <v>85.414963717999854</v>
      </c>
      <c r="X997" s="8">
        <v>124.70588235294117</v>
      </c>
      <c r="Y997" s="8">
        <v>126.31578947368421</v>
      </c>
      <c r="Z997" s="8">
        <v>73.166666666666671</v>
      </c>
      <c r="AA997" s="8">
        <v>89.513333333333335</v>
      </c>
      <c r="AB997" s="9">
        <v>69.33442174079309</v>
      </c>
      <c r="AC997" s="9">
        <v>28.513048785189522</v>
      </c>
      <c r="AD997" s="3">
        <v>39.100310846902474</v>
      </c>
      <c r="AE997" s="3">
        <v>32.386640367908001</v>
      </c>
    </row>
    <row r="998" spans="1:31" ht="13" x14ac:dyDescent="0.3">
      <c r="A998" s="13">
        <v>2017</v>
      </c>
      <c r="B998" s="13" t="s">
        <v>630</v>
      </c>
      <c r="C998" s="13" t="s">
        <v>345</v>
      </c>
      <c r="D998" s="2" t="str">
        <f t="shared" si="30"/>
        <v>M1</v>
      </c>
      <c r="E998" s="2" t="str">
        <f t="shared" si="31"/>
        <v>A05a_M1_14</v>
      </c>
      <c r="F998" s="21" t="s">
        <v>118</v>
      </c>
      <c r="G998" s="13">
        <v>2014</v>
      </c>
      <c r="H998" s="2" t="s">
        <v>886</v>
      </c>
      <c r="I998" s="32">
        <v>2.54</v>
      </c>
      <c r="J998" s="32">
        <v>0.157</v>
      </c>
      <c r="K998" s="32">
        <v>1.06</v>
      </c>
      <c r="L998" s="32">
        <v>0.56999999999999995</v>
      </c>
      <c r="M998" s="32">
        <v>0.21</v>
      </c>
      <c r="N998" s="32">
        <v>0.47799999999999998</v>
      </c>
      <c r="O998" s="32">
        <v>0.20899999999999999</v>
      </c>
      <c r="P998" s="33">
        <v>15.573</v>
      </c>
      <c r="Q998" s="33">
        <v>59.86</v>
      </c>
      <c r="R998" s="32">
        <v>5.34</v>
      </c>
      <c r="S998" s="34">
        <v>250.68</v>
      </c>
      <c r="T998" s="32">
        <v>12.27</v>
      </c>
      <c r="U998" s="4">
        <v>5.0193649999999996</v>
      </c>
      <c r="V998" s="8">
        <v>90.546117157255452</v>
      </c>
      <c r="W998" s="8">
        <v>89.400995358173191</v>
      </c>
      <c r="X998" s="8">
        <v>124.70588235294117</v>
      </c>
      <c r="Y998" s="8">
        <v>110.52631578947367</v>
      </c>
      <c r="Z998" s="8">
        <v>79.666666666666657</v>
      </c>
      <c r="AA998" s="8">
        <v>103.82000000000001</v>
      </c>
      <c r="AB998" s="9">
        <v>72.851276005903728</v>
      </c>
      <c r="AC998" s="9">
        <v>23.744522755503141</v>
      </c>
      <c r="AD998" s="3">
        <v>37.212765391172411</v>
      </c>
      <c r="AE998" s="3">
        <v>39.042711853324455</v>
      </c>
    </row>
    <row r="999" spans="1:31" ht="13" x14ac:dyDescent="0.3">
      <c r="A999" s="13">
        <v>2017</v>
      </c>
      <c r="B999" s="13" t="s">
        <v>630</v>
      </c>
      <c r="C999" s="13" t="s">
        <v>346</v>
      </c>
      <c r="D999" s="2" t="str">
        <f t="shared" si="30"/>
        <v>M1</v>
      </c>
      <c r="E999" s="2" t="str">
        <f t="shared" si="31"/>
        <v>Z05c_M1_14</v>
      </c>
      <c r="F999" s="21" t="s">
        <v>490</v>
      </c>
      <c r="G999" s="13">
        <v>2014</v>
      </c>
      <c r="H999" s="2" t="s">
        <v>888</v>
      </c>
      <c r="I999" s="32">
        <v>2.34</v>
      </c>
      <c r="J999" s="32">
        <v>0.14399999999999999</v>
      </c>
      <c r="K999" s="32">
        <v>1.03</v>
      </c>
      <c r="L999" s="32">
        <v>0.49</v>
      </c>
      <c r="M999" s="32">
        <v>0.22</v>
      </c>
      <c r="N999" s="32">
        <v>0.44500000000000001</v>
      </c>
      <c r="O999" s="32">
        <v>0.17699999999999999</v>
      </c>
      <c r="P999" s="33">
        <v>14.885999999999999</v>
      </c>
      <c r="Q999" s="33">
        <v>50.58</v>
      </c>
      <c r="R999" s="32">
        <v>5.76</v>
      </c>
      <c r="S999" s="34">
        <v>155.9</v>
      </c>
      <c r="T999" s="32">
        <v>11.89</v>
      </c>
      <c r="U999" s="4">
        <v>4.0085810000000004</v>
      </c>
      <c r="V999" s="8">
        <v>83.416501633062097</v>
      </c>
      <c r="W999" s="8">
        <v>81.998365169279865</v>
      </c>
      <c r="X999" s="8">
        <v>121.1764705882353</v>
      </c>
      <c r="Y999" s="8">
        <v>115.78947368421053</v>
      </c>
      <c r="Z999" s="8">
        <v>74.166666666666671</v>
      </c>
      <c r="AA999" s="8">
        <v>99.24</v>
      </c>
      <c r="AB999" s="9">
        <v>68.915719839724943</v>
      </c>
      <c r="AC999" s="9">
        <v>26.295758181205692</v>
      </c>
      <c r="AD999" s="3">
        <v>38.224531440296701</v>
      </c>
      <c r="AE999" s="3">
        <v>35.4797103784976</v>
      </c>
    </row>
    <row r="1000" spans="1:31" ht="13" x14ac:dyDescent="0.3">
      <c r="A1000" s="13">
        <v>2017</v>
      </c>
      <c r="B1000" s="13" t="s">
        <v>630</v>
      </c>
      <c r="C1000" s="13" t="s">
        <v>347</v>
      </c>
      <c r="D1000" s="2" t="str">
        <f t="shared" si="30"/>
        <v>M2</v>
      </c>
      <c r="E1000" s="2" t="str">
        <f t="shared" si="31"/>
        <v>B05c_M2_14</v>
      </c>
      <c r="F1000" s="21" t="s">
        <v>491</v>
      </c>
      <c r="G1000" s="13">
        <v>2014</v>
      </c>
      <c r="H1000" s="2" t="s">
        <v>864</v>
      </c>
      <c r="I1000" s="32">
        <v>2.67</v>
      </c>
      <c r="J1000" s="32">
        <v>0.16300000000000001</v>
      </c>
      <c r="K1000" s="32">
        <v>1.01</v>
      </c>
      <c r="L1000" s="32">
        <v>0.92</v>
      </c>
      <c r="M1000" s="32">
        <v>0.2</v>
      </c>
      <c r="N1000" s="32">
        <v>0.627</v>
      </c>
      <c r="O1000" s="32">
        <v>0.20599999999999999</v>
      </c>
      <c r="P1000" s="33">
        <v>12.932</v>
      </c>
      <c r="Q1000" s="33">
        <v>56.82</v>
      </c>
      <c r="R1000" s="32">
        <v>6.2</v>
      </c>
      <c r="S1000" s="34">
        <v>499.59</v>
      </c>
      <c r="T1000" s="32">
        <v>19.61</v>
      </c>
      <c r="U1000" s="4">
        <v>19.355046999999999</v>
      </c>
      <c r="V1000" s="8">
        <v>95.18036724798111</v>
      </c>
      <c r="W1000" s="8">
        <v>92.817593906893194</v>
      </c>
      <c r="X1000" s="8">
        <v>118.82352941176471</v>
      </c>
      <c r="Y1000" s="8">
        <v>105.26315789473684</v>
      </c>
      <c r="Z1000" s="8">
        <v>104.50000000000001</v>
      </c>
      <c r="AA1000" s="8">
        <v>86.213333333333324</v>
      </c>
      <c r="AB1000" s="9">
        <v>88.213850258671499</v>
      </c>
      <c r="AC1000" s="9">
        <v>18.675598595450378</v>
      </c>
      <c r="AD1000" s="3">
        <v>29.282478851439294</v>
      </c>
      <c r="AE1000" s="3">
        <v>52.041922553110318</v>
      </c>
    </row>
    <row r="1001" spans="1:31" ht="13" x14ac:dyDescent="0.3">
      <c r="A1001" s="13">
        <v>2017</v>
      </c>
      <c r="B1001" s="13" t="s">
        <v>630</v>
      </c>
      <c r="C1001" s="13" t="s">
        <v>348</v>
      </c>
      <c r="D1001" s="2" t="str">
        <f t="shared" si="30"/>
        <v>M1</v>
      </c>
      <c r="E1001" s="2" t="str">
        <f t="shared" si="31"/>
        <v>C05a_M1_14</v>
      </c>
      <c r="F1001" s="21" t="s">
        <v>492</v>
      </c>
      <c r="G1001" s="13">
        <v>2014</v>
      </c>
      <c r="H1001" s="2" t="s">
        <v>866</v>
      </c>
      <c r="I1001" s="32">
        <v>2.52</v>
      </c>
      <c r="J1001" s="32">
        <v>0.158</v>
      </c>
      <c r="K1001" s="32">
        <v>0.89</v>
      </c>
      <c r="L1001" s="32">
        <v>0.78</v>
      </c>
      <c r="M1001" s="32">
        <v>0.21</v>
      </c>
      <c r="N1001" s="32">
        <v>0.625</v>
      </c>
      <c r="O1001" s="32">
        <v>0.184</v>
      </c>
      <c r="P1001" s="33">
        <v>10.311999999999999</v>
      </c>
      <c r="Q1001" s="33">
        <v>54.1</v>
      </c>
      <c r="R1001" s="32">
        <v>6.77</v>
      </c>
      <c r="S1001" s="34">
        <v>555.79999999999995</v>
      </c>
      <c r="T1001" s="32">
        <v>17.399999999999999</v>
      </c>
      <c r="U1001" s="4">
        <v>18.440579</v>
      </c>
      <c r="V1001" s="8">
        <v>89.833155604836108</v>
      </c>
      <c r="W1001" s="8">
        <v>89.970428449626525</v>
      </c>
      <c r="X1001" s="8">
        <v>104.70588235294119</v>
      </c>
      <c r="Y1001" s="8">
        <v>110.52631578947367</v>
      </c>
      <c r="Z1001" s="8">
        <v>104.16666666666667</v>
      </c>
      <c r="AA1001" s="8">
        <v>68.74666666666667</v>
      </c>
      <c r="AB1001" s="9">
        <v>78.982491835114885</v>
      </c>
      <c r="AC1001" s="9">
        <v>21.901294080475687</v>
      </c>
      <c r="AD1001" s="3">
        <v>28.819232982816668</v>
      </c>
      <c r="AE1001" s="3">
        <v>49.279472936707634</v>
      </c>
    </row>
    <row r="1002" spans="1:31" ht="13" x14ac:dyDescent="0.3">
      <c r="A1002" s="13">
        <v>2017</v>
      </c>
      <c r="B1002" s="13" t="s">
        <v>630</v>
      </c>
      <c r="C1002" s="13" t="s">
        <v>349</v>
      </c>
      <c r="D1002" s="2" t="str">
        <f t="shared" si="30"/>
        <v>M2</v>
      </c>
      <c r="E1002" s="2" t="str">
        <f t="shared" si="31"/>
        <v>C05b_M2_14</v>
      </c>
      <c r="F1002" s="21" t="s">
        <v>493</v>
      </c>
      <c r="G1002" s="13">
        <v>2014</v>
      </c>
      <c r="H1002" s="2" t="s">
        <v>889</v>
      </c>
      <c r="I1002" s="32">
        <v>2.57</v>
      </c>
      <c r="J1002" s="32">
        <v>0.16500000000000001</v>
      </c>
      <c r="K1002" s="32">
        <v>0.83</v>
      </c>
      <c r="L1002" s="32">
        <v>0.93</v>
      </c>
      <c r="M1002" s="32">
        <v>0.21</v>
      </c>
      <c r="N1002" s="32">
        <v>0.59199999999999997</v>
      </c>
      <c r="O1002" s="32">
        <v>0.22</v>
      </c>
      <c r="P1002" s="33">
        <v>10.151</v>
      </c>
      <c r="Q1002" s="33">
        <v>69.41</v>
      </c>
      <c r="R1002" s="32">
        <v>6.76</v>
      </c>
      <c r="S1002" s="34">
        <v>598.24</v>
      </c>
      <c r="T1002" s="32">
        <v>21.39</v>
      </c>
      <c r="U1002" s="4">
        <v>12.360683999999999</v>
      </c>
      <c r="V1002" s="8">
        <v>91.615559485884447</v>
      </c>
      <c r="W1002" s="8">
        <v>93.956460089799847</v>
      </c>
      <c r="X1002" s="8">
        <v>97.647058823529406</v>
      </c>
      <c r="Y1002" s="8">
        <v>110.52631578947367</v>
      </c>
      <c r="Z1002" s="8">
        <v>98.666666666666671</v>
      </c>
      <c r="AA1002" s="8">
        <v>67.673333333333332</v>
      </c>
      <c r="AB1002" s="9">
        <v>84.932994921014696</v>
      </c>
      <c r="AC1002" s="9">
        <v>20.366864285173317</v>
      </c>
      <c r="AD1002" s="3">
        <v>24.993374486696304</v>
      </c>
      <c r="AE1002" s="3">
        <v>54.639761228130354</v>
      </c>
    </row>
    <row r="1003" spans="1:31" ht="13" x14ac:dyDescent="0.3">
      <c r="A1003" s="13">
        <v>2017</v>
      </c>
      <c r="B1003" s="13" t="s">
        <v>630</v>
      </c>
      <c r="C1003" s="13" t="s">
        <v>350</v>
      </c>
      <c r="D1003" s="2" t="str">
        <f t="shared" si="30"/>
        <v>M1</v>
      </c>
      <c r="E1003" s="2" t="str">
        <f t="shared" si="31"/>
        <v>C05c_M1_14</v>
      </c>
      <c r="F1003" s="21" t="s">
        <v>436</v>
      </c>
      <c r="G1003" s="13">
        <v>2014</v>
      </c>
      <c r="H1003" s="2" t="s">
        <v>865</v>
      </c>
      <c r="I1003" s="32">
        <v>2.54</v>
      </c>
      <c r="J1003" s="32">
        <v>0.157</v>
      </c>
      <c r="K1003" s="32">
        <v>1.05</v>
      </c>
      <c r="L1003" s="32">
        <v>0.79</v>
      </c>
      <c r="M1003" s="32">
        <v>0.2</v>
      </c>
      <c r="N1003" s="32">
        <v>0.69199999999999995</v>
      </c>
      <c r="O1003" s="32">
        <v>0.185</v>
      </c>
      <c r="P1003" s="33">
        <v>11.262</v>
      </c>
      <c r="Q1003" s="33">
        <v>54.42</v>
      </c>
      <c r="R1003" s="32">
        <v>6.38</v>
      </c>
      <c r="S1003" s="34">
        <v>602.33000000000004</v>
      </c>
      <c r="T1003" s="32">
        <v>19.489999999999998</v>
      </c>
      <c r="U1003" s="4">
        <v>10.579617000000001</v>
      </c>
      <c r="V1003" s="8">
        <v>90.546117157255452</v>
      </c>
      <c r="W1003" s="8">
        <v>89.400995358173191</v>
      </c>
      <c r="X1003" s="8">
        <v>123.52941176470588</v>
      </c>
      <c r="Y1003" s="8">
        <v>105.26315789473684</v>
      </c>
      <c r="Z1003" s="8">
        <v>115.33333333333333</v>
      </c>
      <c r="AA1003" s="8">
        <v>75.08</v>
      </c>
      <c r="AB1003" s="9">
        <v>82.749842213381001</v>
      </c>
      <c r="AC1003" s="9">
        <v>19.908756487317099</v>
      </c>
      <c r="AD1003" s="3">
        <v>32.452291425042333</v>
      </c>
      <c r="AE1003" s="3">
        <v>47.638952087640568</v>
      </c>
    </row>
    <row r="1004" spans="1:31" ht="13" x14ac:dyDescent="0.3">
      <c r="A1004" s="13">
        <v>2017</v>
      </c>
      <c r="B1004" s="13" t="s">
        <v>630</v>
      </c>
      <c r="C1004" s="13" t="s">
        <v>351</v>
      </c>
      <c r="D1004" s="2" t="str">
        <f t="shared" si="30"/>
        <v>M1</v>
      </c>
      <c r="E1004" s="2" t="str">
        <f t="shared" si="31"/>
        <v>D05a_M1_14</v>
      </c>
      <c r="F1004" s="21" t="s">
        <v>438</v>
      </c>
      <c r="G1004" s="13">
        <v>2014</v>
      </c>
      <c r="H1004" s="2" t="s">
        <v>890</v>
      </c>
      <c r="I1004" s="32">
        <v>2.42</v>
      </c>
      <c r="J1004" s="32">
        <v>0.158</v>
      </c>
      <c r="K1004" s="32">
        <v>0.99</v>
      </c>
      <c r="L1004" s="32">
        <v>0.82</v>
      </c>
      <c r="M1004" s="32">
        <v>0.23</v>
      </c>
      <c r="N1004" s="32">
        <v>0.59399999999999997</v>
      </c>
      <c r="O1004" s="32">
        <v>0.17899999999999999</v>
      </c>
      <c r="P1004" s="33">
        <v>11.166</v>
      </c>
      <c r="Q1004" s="33">
        <v>54.46</v>
      </c>
      <c r="R1004" s="32">
        <v>7.23</v>
      </c>
      <c r="S1004" s="34">
        <v>538.14</v>
      </c>
      <c r="T1004" s="32">
        <v>18.600000000000001</v>
      </c>
      <c r="U1004" s="4">
        <v>9.1945429999999995</v>
      </c>
      <c r="V1004" s="8">
        <v>86.268347842739431</v>
      </c>
      <c r="W1004" s="8">
        <v>89.970428449626525</v>
      </c>
      <c r="X1004" s="8">
        <v>116.47058823529413</v>
      </c>
      <c r="Y1004" s="8">
        <v>121.05263157894737</v>
      </c>
      <c r="Z1004" s="8">
        <v>99</v>
      </c>
      <c r="AA1004" s="8">
        <v>74.440000000000012</v>
      </c>
      <c r="AB1004" s="9">
        <v>85.18349103417016</v>
      </c>
      <c r="AC1004" s="9">
        <v>22.240969508148652</v>
      </c>
      <c r="AD1004" s="3">
        <v>29.723709121609627</v>
      </c>
      <c r="AE1004" s="3">
        <v>48.035321370241732</v>
      </c>
    </row>
    <row r="1005" spans="1:31" ht="13" x14ac:dyDescent="0.3">
      <c r="A1005" s="13">
        <v>2017</v>
      </c>
      <c r="B1005" s="13" t="s">
        <v>630</v>
      </c>
      <c r="C1005" s="13" t="s">
        <v>352</v>
      </c>
      <c r="D1005" s="2" t="str">
        <f t="shared" si="30"/>
        <v>M1</v>
      </c>
      <c r="E1005" s="2" t="str">
        <f t="shared" si="31"/>
        <v>H05b_M1_14</v>
      </c>
      <c r="F1005" s="21" t="s">
        <v>494</v>
      </c>
      <c r="G1005" s="13">
        <v>2014</v>
      </c>
      <c r="H1005" s="2" t="s">
        <v>871</v>
      </c>
      <c r="I1005" s="32">
        <v>2.5499999999999998</v>
      </c>
      <c r="J1005" s="32">
        <v>0.16400000000000001</v>
      </c>
      <c r="K1005" s="32">
        <v>0.9</v>
      </c>
      <c r="L1005" s="32">
        <v>0.8</v>
      </c>
      <c r="M1005" s="32">
        <v>0.19</v>
      </c>
      <c r="N1005" s="32">
        <v>0.59099999999999997</v>
      </c>
      <c r="O1005" s="32">
        <v>0.21099999999999999</v>
      </c>
      <c r="P1005" s="33">
        <v>13.555999999999999</v>
      </c>
      <c r="Q1005" s="33">
        <v>59.37</v>
      </c>
      <c r="R1005" s="32">
        <v>5.54</v>
      </c>
      <c r="S1005" s="34">
        <v>672.29</v>
      </c>
      <c r="T1005" s="32">
        <v>14.71</v>
      </c>
      <c r="U1005" s="4">
        <v>13.113079000000001</v>
      </c>
      <c r="V1005" s="8">
        <v>90.902597933465103</v>
      </c>
      <c r="W1005" s="8">
        <v>93.387026998346528</v>
      </c>
      <c r="X1005" s="8">
        <v>105.88235294117648</v>
      </c>
      <c r="Y1005" s="8">
        <v>100</v>
      </c>
      <c r="Z1005" s="8">
        <v>98.5</v>
      </c>
      <c r="AA1005" s="8">
        <v>90.373333333333335</v>
      </c>
      <c r="AB1005" s="9">
        <v>78.588803844844065</v>
      </c>
      <c r="AC1005" s="9">
        <v>19.914721417321694</v>
      </c>
      <c r="AD1005" s="3">
        <v>29.289035698701955</v>
      </c>
      <c r="AE1005" s="3">
        <v>50.796242883976348</v>
      </c>
    </row>
    <row r="1006" spans="1:31" ht="13" x14ac:dyDescent="0.3">
      <c r="A1006" s="13">
        <v>2017</v>
      </c>
      <c r="B1006" s="13" t="s">
        <v>630</v>
      </c>
      <c r="C1006" s="13" t="s">
        <v>353</v>
      </c>
      <c r="D1006" s="2" t="str">
        <f t="shared" si="30"/>
        <v>M2</v>
      </c>
      <c r="E1006" s="2" t="str">
        <f t="shared" si="31"/>
        <v>H05b_M2_14</v>
      </c>
      <c r="F1006" s="21" t="s">
        <v>494</v>
      </c>
      <c r="G1006" s="13">
        <v>2014</v>
      </c>
      <c r="H1006" s="2" t="s">
        <v>871</v>
      </c>
      <c r="I1006" s="32">
        <v>2.48</v>
      </c>
      <c r="J1006" s="32">
        <v>0.151</v>
      </c>
      <c r="K1006" s="32">
        <v>0.96</v>
      </c>
      <c r="L1006" s="32">
        <v>0.63</v>
      </c>
      <c r="M1006" s="32">
        <v>0.2</v>
      </c>
      <c r="N1006" s="32">
        <v>0.48299999999999998</v>
      </c>
      <c r="O1006" s="32">
        <v>0.20899999999999999</v>
      </c>
      <c r="P1006" s="33">
        <v>13.243</v>
      </c>
      <c r="Q1006" s="33">
        <v>66.650000000000006</v>
      </c>
      <c r="R1006" s="32">
        <v>5.2</v>
      </c>
      <c r="S1006" s="34">
        <v>559.71</v>
      </c>
      <c r="T1006" s="32">
        <v>14.24</v>
      </c>
      <c r="U1006" s="4">
        <v>13.113079000000001</v>
      </c>
      <c r="V1006" s="8">
        <v>88.407232499997448</v>
      </c>
      <c r="W1006" s="8">
        <v>85.984396809453202</v>
      </c>
      <c r="X1006" s="8">
        <v>112.94117647058823</v>
      </c>
      <c r="Y1006" s="8">
        <v>105.26315789473684</v>
      </c>
      <c r="Z1006" s="8">
        <v>80.5</v>
      </c>
      <c r="AA1006" s="8">
        <v>88.286666666666662</v>
      </c>
      <c r="AB1006" s="9">
        <v>72.464019995923337</v>
      </c>
      <c r="AC1006" s="9">
        <v>22.73468209578763</v>
      </c>
      <c r="AD1006" s="3">
        <v>33.882235168433169</v>
      </c>
      <c r="AE1006" s="3">
        <v>43.38308273577919</v>
      </c>
    </row>
    <row r="1007" spans="1:31" ht="13" x14ac:dyDescent="0.3">
      <c r="A1007" s="13">
        <v>2017</v>
      </c>
      <c r="B1007" s="13" t="s">
        <v>630</v>
      </c>
      <c r="C1007" s="13" t="s">
        <v>354</v>
      </c>
      <c r="D1007" s="2" t="str">
        <f t="shared" si="30"/>
        <v>M1</v>
      </c>
      <c r="E1007" s="2" t="str">
        <f t="shared" si="31"/>
        <v>H05c_M1_14</v>
      </c>
      <c r="F1007" s="21" t="s">
        <v>495</v>
      </c>
      <c r="G1007" s="13">
        <v>2014</v>
      </c>
      <c r="H1007" s="2" t="s">
        <v>895</v>
      </c>
      <c r="I1007" s="32">
        <v>2.54</v>
      </c>
      <c r="J1007" s="32">
        <v>0.158</v>
      </c>
      <c r="K1007" s="32">
        <v>0.8</v>
      </c>
      <c r="L1007" s="32">
        <v>0.75</v>
      </c>
      <c r="M1007" s="32">
        <v>0.21</v>
      </c>
      <c r="N1007" s="32">
        <v>0.64400000000000002</v>
      </c>
      <c r="O1007" s="32">
        <v>0.19500000000000001</v>
      </c>
      <c r="P1007" s="33">
        <v>11.554</v>
      </c>
      <c r="Q1007" s="33">
        <v>67.83</v>
      </c>
      <c r="R1007" s="32">
        <v>6.49</v>
      </c>
      <c r="S1007" s="34">
        <v>480.58</v>
      </c>
      <c r="T1007" s="32">
        <v>15.31</v>
      </c>
      <c r="U1007" s="4">
        <v>8.8465720000000001</v>
      </c>
      <c r="V1007" s="8">
        <v>90.546117157255452</v>
      </c>
      <c r="W1007" s="8">
        <v>89.970428449626525</v>
      </c>
      <c r="X1007" s="8">
        <v>94.117647058823536</v>
      </c>
      <c r="Y1007" s="8">
        <v>110.52631578947367</v>
      </c>
      <c r="Z1007" s="8">
        <v>107.33333333333334</v>
      </c>
      <c r="AA1007" s="8">
        <v>77.026666666666671</v>
      </c>
      <c r="AB1007" s="9">
        <v>75.183695565760999</v>
      </c>
      <c r="AC1007" s="9">
        <v>23.007897761245303</v>
      </c>
      <c r="AD1007" s="3">
        <v>27.213823292804097</v>
      </c>
      <c r="AE1007" s="3">
        <v>49.778278945950611</v>
      </c>
    </row>
    <row r="1008" spans="1:31" ht="13" x14ac:dyDescent="0.3">
      <c r="A1008" s="13">
        <v>2017</v>
      </c>
      <c r="B1008" s="13" t="s">
        <v>630</v>
      </c>
      <c r="C1008" s="13" t="s">
        <v>355</v>
      </c>
      <c r="D1008" s="2" t="str">
        <f t="shared" si="30"/>
        <v>M1</v>
      </c>
      <c r="E1008" s="2" t="str">
        <f t="shared" si="31"/>
        <v>I05a_M1_14</v>
      </c>
      <c r="F1008" s="21" t="s">
        <v>496</v>
      </c>
      <c r="G1008" s="13">
        <v>2014</v>
      </c>
      <c r="H1008" s="2" t="s">
        <v>869</v>
      </c>
      <c r="I1008" s="32">
        <v>2.62</v>
      </c>
      <c r="J1008" s="32">
        <v>0.16300000000000001</v>
      </c>
      <c r="K1008" s="32">
        <v>0.8</v>
      </c>
      <c r="L1008" s="32">
        <v>0.86</v>
      </c>
      <c r="M1008" s="32">
        <v>0.26</v>
      </c>
      <c r="N1008" s="32">
        <v>0.6</v>
      </c>
      <c r="O1008" s="32">
        <v>0.19700000000000001</v>
      </c>
      <c r="P1008" s="33">
        <v>12.68</v>
      </c>
      <c r="Q1008" s="33">
        <v>55.52</v>
      </c>
      <c r="R1008" s="32">
        <v>6.28</v>
      </c>
      <c r="S1008" s="34">
        <v>577.76</v>
      </c>
      <c r="T1008" s="32">
        <v>16.27</v>
      </c>
      <c r="U1008" s="4">
        <v>12.917719999999999</v>
      </c>
      <c r="V1008" s="8">
        <v>93.397963366932785</v>
      </c>
      <c r="W1008" s="8">
        <v>92.817593906893194</v>
      </c>
      <c r="X1008" s="8">
        <v>94.117647058823536</v>
      </c>
      <c r="Y1008" s="8">
        <v>136.84210526315789</v>
      </c>
      <c r="Z1008" s="8">
        <v>100</v>
      </c>
      <c r="AA1008" s="8">
        <v>84.533333333333331</v>
      </c>
      <c r="AB1008" s="9">
        <v>84.791333666824116</v>
      </c>
      <c r="AC1008" s="9">
        <v>25.258246365160247</v>
      </c>
      <c r="AD1008" s="3">
        <v>24.130246773405108</v>
      </c>
      <c r="AE1008" s="3">
        <v>50.611506861434641</v>
      </c>
    </row>
    <row r="1009" spans="1:31" ht="13" x14ac:dyDescent="0.3">
      <c r="A1009" s="13">
        <v>2017</v>
      </c>
      <c r="B1009" s="13" t="s">
        <v>630</v>
      </c>
      <c r="C1009" s="13" t="s">
        <v>356</v>
      </c>
      <c r="D1009" s="2" t="str">
        <f t="shared" si="30"/>
        <v>M1</v>
      </c>
      <c r="E1009" s="2" t="str">
        <f t="shared" si="31"/>
        <v>I05b_M1_14</v>
      </c>
      <c r="F1009" s="21" t="s">
        <v>497</v>
      </c>
      <c r="G1009" s="13">
        <v>2014</v>
      </c>
      <c r="H1009" s="2" t="s">
        <v>868</v>
      </c>
      <c r="I1009" s="32">
        <v>2.66</v>
      </c>
      <c r="J1009" s="32">
        <v>0.16400000000000001</v>
      </c>
      <c r="K1009" s="32">
        <v>0.93</v>
      </c>
      <c r="L1009" s="32">
        <v>0.89</v>
      </c>
      <c r="M1009" s="32">
        <v>0.21</v>
      </c>
      <c r="N1009" s="32">
        <v>0.66400000000000003</v>
      </c>
      <c r="O1009" s="32">
        <v>0.20399999999999999</v>
      </c>
      <c r="P1009" s="33">
        <v>11.064</v>
      </c>
      <c r="Q1009" s="33">
        <v>56.57</v>
      </c>
      <c r="R1009" s="32">
        <v>6.96</v>
      </c>
      <c r="S1009" s="34">
        <v>518.54999999999995</v>
      </c>
      <c r="T1009" s="32">
        <v>18.309999999999999</v>
      </c>
      <c r="U1009" s="4">
        <v>12.006695000000001</v>
      </c>
      <c r="V1009" s="8">
        <v>94.823886471771459</v>
      </c>
      <c r="W1009" s="8">
        <v>93.387026998346528</v>
      </c>
      <c r="X1009" s="8">
        <v>109.41176470588236</v>
      </c>
      <c r="Y1009" s="8">
        <v>110.52631578947367</v>
      </c>
      <c r="Z1009" s="8">
        <v>110.66666666666667</v>
      </c>
      <c r="AA1009" s="8">
        <v>73.760000000000005</v>
      </c>
      <c r="AB1009" s="9">
        <v>85.49453169401599</v>
      </c>
      <c r="AC1009" s="9">
        <v>20.233092650657749</v>
      </c>
      <c r="AD1009" s="3">
        <v>27.820687205511646</v>
      </c>
      <c r="AE1009" s="3">
        <v>51.946220143830601</v>
      </c>
    </row>
    <row r="1010" spans="1:31" ht="13" x14ac:dyDescent="0.3">
      <c r="A1010" s="13">
        <v>2017</v>
      </c>
      <c r="B1010" s="13" t="s">
        <v>630</v>
      </c>
      <c r="C1010" s="13" t="s">
        <v>357</v>
      </c>
      <c r="D1010" s="2" t="str">
        <f t="shared" si="30"/>
        <v>M1</v>
      </c>
      <c r="E1010" s="2" t="str">
        <f t="shared" si="31"/>
        <v>I05c_M1_14</v>
      </c>
      <c r="F1010" s="21" t="s">
        <v>498</v>
      </c>
      <c r="G1010" s="13">
        <v>2014</v>
      </c>
      <c r="H1010" s="2" t="s">
        <v>870</v>
      </c>
      <c r="I1010" s="32">
        <v>2.73</v>
      </c>
      <c r="J1010" s="32">
        <v>0.16700000000000001</v>
      </c>
      <c r="K1010" s="32">
        <v>0.9</v>
      </c>
      <c r="L1010" s="32">
        <v>0.88</v>
      </c>
      <c r="M1010" s="32">
        <v>0.23</v>
      </c>
      <c r="N1010" s="32">
        <v>0.65500000000000003</v>
      </c>
      <c r="O1010" s="32">
        <v>0.20300000000000001</v>
      </c>
      <c r="P1010" s="33">
        <v>11.840999999999999</v>
      </c>
      <c r="Q1010" s="33">
        <v>73.39</v>
      </c>
      <c r="R1010" s="32">
        <v>8.19</v>
      </c>
      <c r="S1010" s="34">
        <v>642.25</v>
      </c>
      <c r="T1010" s="32">
        <v>16.61</v>
      </c>
      <c r="U1010" s="4">
        <v>12.743639999999999</v>
      </c>
      <c r="V1010" s="8">
        <v>97.319251905239128</v>
      </c>
      <c r="W1010" s="8">
        <v>95.095326272706529</v>
      </c>
      <c r="X1010" s="8">
        <v>105.88235294117648</v>
      </c>
      <c r="Y1010" s="8">
        <v>121.05263157894737</v>
      </c>
      <c r="Z1010" s="8">
        <v>109.16666666666669</v>
      </c>
      <c r="AA1010" s="8">
        <v>78.94</v>
      </c>
      <c r="AB1010" s="9">
        <v>85.875712728888161</v>
      </c>
      <c r="AC1010" s="9">
        <v>22.061690860951781</v>
      </c>
      <c r="AD1010" s="3">
        <v>26.803740058574355</v>
      </c>
      <c r="AE1010" s="3">
        <v>51.13456908047386</v>
      </c>
    </row>
    <row r="1011" spans="1:31" ht="13" x14ac:dyDescent="0.3">
      <c r="A1011" s="13">
        <v>2017</v>
      </c>
      <c r="B1011" s="13" t="s">
        <v>630</v>
      </c>
      <c r="C1011" s="13" t="s">
        <v>358</v>
      </c>
      <c r="D1011" s="2" t="str">
        <f t="shared" si="30"/>
        <v>M1</v>
      </c>
      <c r="E1011" s="2" t="str">
        <f t="shared" si="31"/>
        <v>H06a_M1_14</v>
      </c>
      <c r="F1011" s="21" t="s">
        <v>499</v>
      </c>
      <c r="G1011" s="13">
        <v>2014</v>
      </c>
      <c r="H1011" s="2" t="s">
        <v>867</v>
      </c>
      <c r="I1011" s="32">
        <v>2.73</v>
      </c>
      <c r="J1011" s="32">
        <v>0.16800000000000001</v>
      </c>
      <c r="K1011" s="32">
        <v>1.02</v>
      </c>
      <c r="L1011" s="32">
        <v>0.67</v>
      </c>
      <c r="M1011" s="32">
        <v>0.25</v>
      </c>
      <c r="N1011" s="32">
        <v>0.47199999999999998</v>
      </c>
      <c r="O1011" s="32">
        <v>0.20599999999999999</v>
      </c>
      <c r="P1011" s="33">
        <v>18.600000000000001</v>
      </c>
      <c r="Q1011" s="33">
        <v>65.709999999999994</v>
      </c>
      <c r="R1011" s="32">
        <v>5.85</v>
      </c>
      <c r="S1011" s="34">
        <v>944.17</v>
      </c>
      <c r="T1011" s="32">
        <v>15.2</v>
      </c>
      <c r="U1011" s="4">
        <v>13.014761</v>
      </c>
      <c r="V1011" s="8">
        <v>97.319251905239128</v>
      </c>
      <c r="W1011" s="8">
        <v>95.664759364159863</v>
      </c>
      <c r="X1011" s="8">
        <v>120</v>
      </c>
      <c r="Y1011" s="8">
        <v>131.57894736842107</v>
      </c>
      <c r="Z1011" s="8">
        <v>78.666666666666657</v>
      </c>
      <c r="AA1011" s="8">
        <v>124</v>
      </c>
      <c r="AB1011" s="9">
        <v>80.113170979150496</v>
      </c>
      <c r="AC1011" s="9">
        <v>25.704987673295072</v>
      </c>
      <c r="AD1011" s="3">
        <v>32.562631341266311</v>
      </c>
      <c r="AE1011" s="3">
        <v>41.732380985438624</v>
      </c>
    </row>
    <row r="1012" spans="1:31" ht="13" x14ac:dyDescent="0.3">
      <c r="A1012" s="13">
        <v>2017</v>
      </c>
      <c r="B1012" s="13" t="s">
        <v>630</v>
      </c>
      <c r="C1012" s="13" t="s">
        <v>359</v>
      </c>
      <c r="D1012" s="2" t="str">
        <f t="shared" si="30"/>
        <v>M2</v>
      </c>
      <c r="E1012" s="2" t="str">
        <f t="shared" si="31"/>
        <v>H06a_M2_14</v>
      </c>
      <c r="F1012" s="21" t="s">
        <v>499</v>
      </c>
      <c r="G1012" s="13">
        <v>2014</v>
      </c>
      <c r="H1012" s="2" t="s">
        <v>867</v>
      </c>
      <c r="I1012" s="32">
        <v>2.81</v>
      </c>
      <c r="J1012" s="32">
        <v>0.17499999999999999</v>
      </c>
      <c r="K1012" s="32">
        <v>0.95</v>
      </c>
      <c r="L1012" s="32">
        <v>0.8</v>
      </c>
      <c r="M1012" s="32">
        <v>0.24</v>
      </c>
      <c r="N1012" s="32">
        <v>0.53100000000000003</v>
      </c>
      <c r="O1012" s="32">
        <v>0.20100000000000001</v>
      </c>
      <c r="P1012" s="33">
        <v>15.781000000000001</v>
      </c>
      <c r="Q1012" s="33">
        <v>62.76</v>
      </c>
      <c r="R1012" s="32">
        <v>6</v>
      </c>
      <c r="S1012" s="34">
        <v>777.46</v>
      </c>
      <c r="T1012" s="32">
        <v>17.690000000000001</v>
      </c>
      <c r="U1012" s="4">
        <v>13.014761</v>
      </c>
      <c r="V1012" s="8">
        <v>100.17109811491648</v>
      </c>
      <c r="W1012" s="8">
        <v>99.650791004333172</v>
      </c>
      <c r="X1012" s="8">
        <v>111.76470588235294</v>
      </c>
      <c r="Y1012" s="8">
        <v>126.31578947368421</v>
      </c>
      <c r="Z1012" s="8">
        <v>88.500000000000014</v>
      </c>
      <c r="AA1012" s="8">
        <v>105.20666666666668</v>
      </c>
      <c r="AB1012" s="9">
        <v>83.986192368335963</v>
      </c>
      <c r="AC1012" s="9">
        <v>23.538818630066537</v>
      </c>
      <c r="AD1012" s="3">
        <v>28.929368633904236</v>
      </c>
      <c r="AE1012" s="3">
        <v>47.531812736029245</v>
      </c>
    </row>
    <row r="1013" spans="1:31" ht="13" x14ac:dyDescent="0.3">
      <c r="A1013" s="13">
        <v>2017</v>
      </c>
      <c r="B1013" s="13" t="s">
        <v>630</v>
      </c>
      <c r="C1013" s="13" t="s">
        <v>360</v>
      </c>
      <c r="D1013" s="2" t="str">
        <f t="shared" si="30"/>
        <v>M1</v>
      </c>
      <c r="E1013" s="2" t="str">
        <f t="shared" si="31"/>
        <v>H06b_M1_14</v>
      </c>
      <c r="F1013" s="21" t="s">
        <v>500</v>
      </c>
      <c r="G1013" s="13">
        <v>2014</v>
      </c>
      <c r="H1013" s="2" t="s">
        <v>880</v>
      </c>
      <c r="I1013" s="32">
        <v>2.61</v>
      </c>
      <c r="J1013" s="32">
        <v>0.16200000000000001</v>
      </c>
      <c r="K1013" s="32">
        <v>0.88</v>
      </c>
      <c r="L1013" s="32">
        <v>0.72</v>
      </c>
      <c r="M1013" s="32">
        <v>0.24</v>
      </c>
      <c r="N1013" s="32">
        <v>0.59499999999999997</v>
      </c>
      <c r="O1013" s="32">
        <v>0.20799999999999999</v>
      </c>
      <c r="P1013" s="33">
        <v>15.432</v>
      </c>
      <c r="Q1013" s="33">
        <v>68.42</v>
      </c>
      <c r="R1013" s="32">
        <v>6.29</v>
      </c>
      <c r="S1013" s="34">
        <v>878.4</v>
      </c>
      <c r="T1013" s="32">
        <v>14.01</v>
      </c>
      <c r="U1013" s="4">
        <v>10.298681</v>
      </c>
      <c r="V1013" s="8">
        <v>93.041482590723106</v>
      </c>
      <c r="W1013" s="8">
        <v>92.24816081543986</v>
      </c>
      <c r="X1013" s="8">
        <v>103.5294117647059</v>
      </c>
      <c r="Y1013" s="8">
        <v>126.31578947368421</v>
      </c>
      <c r="Z1013" s="8">
        <v>99.166666666666671</v>
      </c>
      <c r="AA1013" s="8">
        <v>102.88</v>
      </c>
      <c r="AB1013" s="9">
        <v>78.203895070348807</v>
      </c>
      <c r="AC1013" s="9">
        <v>25.27924917051476</v>
      </c>
      <c r="AD1013" s="3">
        <v>28.779121348938965</v>
      </c>
      <c r="AE1013" s="3">
        <v>45.94162948054629</v>
      </c>
    </row>
    <row r="1014" spans="1:31" ht="13" x14ac:dyDescent="0.3">
      <c r="A1014" s="13">
        <v>2017</v>
      </c>
      <c r="B1014" s="13" t="s">
        <v>630</v>
      </c>
      <c r="C1014" s="13" t="s">
        <v>361</v>
      </c>
      <c r="D1014" s="2" t="str">
        <f t="shared" si="30"/>
        <v>M2</v>
      </c>
      <c r="E1014" s="2" t="str">
        <f t="shared" si="31"/>
        <v>H06b_M2_14</v>
      </c>
      <c r="F1014" s="21" t="s">
        <v>500</v>
      </c>
      <c r="G1014" s="13">
        <v>2014</v>
      </c>
      <c r="H1014" s="2" t="s">
        <v>880</v>
      </c>
      <c r="I1014" s="32">
        <v>2.8</v>
      </c>
      <c r="J1014" s="32">
        <v>0.16700000000000001</v>
      </c>
      <c r="K1014" s="32">
        <v>1.01</v>
      </c>
      <c r="L1014" s="32">
        <v>0.78</v>
      </c>
      <c r="M1014" s="32">
        <v>0.18</v>
      </c>
      <c r="N1014" s="32">
        <v>0.52100000000000002</v>
      </c>
      <c r="O1014" s="32">
        <v>0.23</v>
      </c>
      <c r="P1014" s="33">
        <v>14.122</v>
      </c>
      <c r="Q1014" s="33">
        <v>61.96</v>
      </c>
      <c r="R1014" s="32">
        <v>6.77</v>
      </c>
      <c r="S1014" s="34">
        <v>742.39</v>
      </c>
      <c r="T1014" s="32">
        <v>15.44</v>
      </c>
      <c r="U1014" s="4">
        <v>10.298681</v>
      </c>
      <c r="V1014" s="8">
        <v>99.814617338706782</v>
      </c>
      <c r="W1014" s="8">
        <v>95.095326272706529</v>
      </c>
      <c r="X1014" s="8">
        <v>118.82352941176471</v>
      </c>
      <c r="Y1014" s="8">
        <v>94.73684210526315</v>
      </c>
      <c r="Z1014" s="8">
        <v>86.833333333333343</v>
      </c>
      <c r="AA1014" s="8">
        <v>94.146666666666661</v>
      </c>
      <c r="AB1014" s="9">
        <v>79.580375856569603</v>
      </c>
      <c r="AC1014" s="9">
        <v>18.631500495341051</v>
      </c>
      <c r="AD1014" s="3">
        <v>32.459261178399373</v>
      </c>
      <c r="AE1014" s="3">
        <v>48.909238326259569</v>
      </c>
    </row>
    <row r="1015" spans="1:31" ht="13" x14ac:dyDescent="0.3">
      <c r="A1015" s="13">
        <v>2017</v>
      </c>
      <c r="B1015" s="13" t="s">
        <v>630</v>
      </c>
      <c r="C1015" s="13" t="s">
        <v>362</v>
      </c>
      <c r="D1015" s="2" t="str">
        <f t="shared" si="30"/>
        <v>M1</v>
      </c>
      <c r="E1015" s="2" t="str">
        <f t="shared" si="31"/>
        <v>H06c_M1_14</v>
      </c>
      <c r="F1015" s="21" t="s">
        <v>247</v>
      </c>
      <c r="G1015" s="13">
        <v>2014</v>
      </c>
      <c r="H1015" s="2" t="s">
        <v>882</v>
      </c>
      <c r="I1015" s="32">
        <v>2.63</v>
      </c>
      <c r="J1015" s="32">
        <v>0.159</v>
      </c>
      <c r="K1015" s="32">
        <v>0.91</v>
      </c>
      <c r="L1015" s="32">
        <v>0.67</v>
      </c>
      <c r="M1015" s="32">
        <v>0.21</v>
      </c>
      <c r="N1015" s="32">
        <v>0.47599999999999998</v>
      </c>
      <c r="O1015" s="32">
        <v>0.214</v>
      </c>
      <c r="P1015" s="33">
        <v>15.891</v>
      </c>
      <c r="Q1015" s="33">
        <v>60.98</v>
      </c>
      <c r="R1015" s="32">
        <v>5.86</v>
      </c>
      <c r="S1015" s="34">
        <v>879.51</v>
      </c>
      <c r="T1015" s="32">
        <v>16.100000000000001</v>
      </c>
      <c r="U1015" s="4">
        <v>11.813528</v>
      </c>
      <c r="V1015" s="8">
        <v>93.75444414314245</v>
      </c>
      <c r="W1015" s="8">
        <v>90.539861541079858</v>
      </c>
      <c r="X1015" s="8">
        <v>107.05882352941177</v>
      </c>
      <c r="Y1015" s="8">
        <v>110.52631578947367</v>
      </c>
      <c r="Z1015" s="8">
        <v>79.333333333333329</v>
      </c>
      <c r="AA1015" s="8">
        <v>105.93999999999998</v>
      </c>
      <c r="AB1015" s="9">
        <v>74.0049788304337</v>
      </c>
      <c r="AC1015" s="9">
        <v>23.374356809872538</v>
      </c>
      <c r="AD1015" s="3">
        <v>31.448772308048454</v>
      </c>
      <c r="AE1015" s="3">
        <v>45.176870882079008</v>
      </c>
    </row>
    <row r="1016" spans="1:31" ht="13" x14ac:dyDescent="0.3">
      <c r="A1016" s="13">
        <v>2017</v>
      </c>
      <c r="B1016" s="13" t="s">
        <v>630</v>
      </c>
      <c r="C1016" s="13" t="s">
        <v>363</v>
      </c>
      <c r="D1016" s="2" t="str">
        <f t="shared" si="30"/>
        <v>M2</v>
      </c>
      <c r="E1016" s="2" t="str">
        <f t="shared" si="31"/>
        <v>H06c_M2_14</v>
      </c>
      <c r="F1016" s="21" t="s">
        <v>247</v>
      </c>
      <c r="G1016" s="13">
        <v>2014</v>
      </c>
      <c r="H1016" s="2" t="s">
        <v>882</v>
      </c>
      <c r="I1016" s="32">
        <v>2.7</v>
      </c>
      <c r="J1016" s="32">
        <v>0.17299999999999999</v>
      </c>
      <c r="K1016" s="32">
        <v>0.79</v>
      </c>
      <c r="L1016" s="32">
        <v>0.94</v>
      </c>
      <c r="M1016" s="32">
        <v>0.25</v>
      </c>
      <c r="N1016" s="32">
        <v>0.54700000000000004</v>
      </c>
      <c r="O1016" s="32">
        <v>0.20599999999999999</v>
      </c>
      <c r="P1016" s="33">
        <v>14.76</v>
      </c>
      <c r="Q1016" s="33">
        <v>50.01</v>
      </c>
      <c r="R1016" s="32">
        <v>6.29</v>
      </c>
      <c r="S1016" s="34">
        <v>637.13</v>
      </c>
      <c r="T1016" s="32">
        <v>17.940000000000001</v>
      </c>
      <c r="U1016" s="4">
        <v>11.813528</v>
      </c>
      <c r="V1016" s="8">
        <v>96.249809576610119</v>
      </c>
      <c r="W1016" s="8">
        <v>98.511924821426504</v>
      </c>
      <c r="X1016" s="8">
        <v>92.941176470588232</v>
      </c>
      <c r="Y1016" s="8">
        <v>131.57894736842107</v>
      </c>
      <c r="Z1016" s="8">
        <v>91.166666666666671</v>
      </c>
      <c r="AA1016" s="8">
        <v>98.4</v>
      </c>
      <c r="AB1016" s="9">
        <v>87.703871930189592</v>
      </c>
      <c r="AC1016" s="9">
        <v>23.480241261489677</v>
      </c>
      <c r="AD1016" s="3">
        <v>23.037299421221778</v>
      </c>
      <c r="AE1016" s="3">
        <v>53.482459317288544</v>
      </c>
    </row>
    <row r="1017" spans="1:31" ht="13" x14ac:dyDescent="0.3">
      <c r="A1017" s="13">
        <v>2017</v>
      </c>
      <c r="B1017" s="13" t="s">
        <v>630</v>
      </c>
      <c r="C1017" s="13" t="s">
        <v>364</v>
      </c>
      <c r="D1017" s="2" t="str">
        <f t="shared" si="30"/>
        <v>M1</v>
      </c>
      <c r="E1017" s="2" t="str">
        <f t="shared" si="31"/>
        <v>I06a_M1_14</v>
      </c>
      <c r="F1017" s="21" t="s">
        <v>501</v>
      </c>
      <c r="G1017" s="13">
        <v>2014</v>
      </c>
      <c r="H1017" s="2" t="s">
        <v>863</v>
      </c>
      <c r="I1017" s="32">
        <v>2.58</v>
      </c>
      <c r="J1017" s="32">
        <v>0.156</v>
      </c>
      <c r="K1017" s="32">
        <v>0.99</v>
      </c>
      <c r="L1017" s="32">
        <v>0.79</v>
      </c>
      <c r="M1017" s="32">
        <v>0.25</v>
      </c>
      <c r="N1017" s="32">
        <v>0.58399999999999996</v>
      </c>
      <c r="O1017" s="32">
        <v>0.184</v>
      </c>
      <c r="P1017" s="33">
        <v>10.23</v>
      </c>
      <c r="Q1017" s="33">
        <v>62.48</v>
      </c>
      <c r="R1017" s="32">
        <v>7.63</v>
      </c>
      <c r="S1017" s="34">
        <v>362.29</v>
      </c>
      <c r="T1017" s="32">
        <v>18.28</v>
      </c>
      <c r="U1017" s="4">
        <v>13.183064</v>
      </c>
      <c r="V1017" s="8">
        <v>91.972040262094112</v>
      </c>
      <c r="W1017" s="8">
        <v>88.831562266719857</v>
      </c>
      <c r="X1017" s="8">
        <v>116.47058823529413</v>
      </c>
      <c r="Y1017" s="8">
        <v>131.57894736842107</v>
      </c>
      <c r="Z1017" s="8">
        <v>97.333333333333329</v>
      </c>
      <c r="AA1017" s="8">
        <v>68.2</v>
      </c>
      <c r="AB1017" s="9">
        <v>85.333931504136331</v>
      </c>
      <c r="AC1017" s="9">
        <v>24.132347311196188</v>
      </c>
      <c r="AD1017" s="3">
        <v>29.67130735491995</v>
      </c>
      <c r="AE1017" s="3">
        <v>46.196345333883869</v>
      </c>
    </row>
    <row r="1018" spans="1:31" ht="13" x14ac:dyDescent="0.3">
      <c r="A1018" s="13">
        <v>2017</v>
      </c>
      <c r="B1018" s="13" t="s">
        <v>630</v>
      </c>
      <c r="C1018" s="13" t="s">
        <v>365</v>
      </c>
      <c r="D1018" s="2" t="str">
        <f t="shared" si="30"/>
        <v>M2</v>
      </c>
      <c r="E1018" s="2" t="str">
        <f t="shared" si="31"/>
        <v>I06a_M2_14</v>
      </c>
      <c r="F1018" s="21" t="s">
        <v>501</v>
      </c>
      <c r="G1018" s="13">
        <v>2014</v>
      </c>
      <c r="H1018" s="2" t="s">
        <v>863</v>
      </c>
      <c r="I1018" s="32">
        <v>2.7</v>
      </c>
      <c r="J1018" s="32">
        <v>0.16800000000000001</v>
      </c>
      <c r="K1018" s="32">
        <v>0.93</v>
      </c>
      <c r="L1018" s="32">
        <v>0.82</v>
      </c>
      <c r="M1018" s="32">
        <v>0.22</v>
      </c>
      <c r="N1018" s="32">
        <v>0.54800000000000004</v>
      </c>
      <c r="O1018" s="32">
        <v>0.21</v>
      </c>
      <c r="P1018" s="33">
        <v>10.840999999999999</v>
      </c>
      <c r="Q1018" s="33">
        <v>59.84</v>
      </c>
      <c r="R1018" s="32">
        <v>7.67</v>
      </c>
      <c r="S1018" s="34">
        <v>405.73</v>
      </c>
      <c r="T1018" s="32">
        <v>15.73</v>
      </c>
      <c r="U1018" s="4">
        <v>13.183064</v>
      </c>
      <c r="V1018" s="8">
        <v>96.249809576610119</v>
      </c>
      <c r="W1018" s="8">
        <v>95.664759364159863</v>
      </c>
      <c r="X1018" s="8">
        <v>109.41176470588236</v>
      </c>
      <c r="Y1018" s="8">
        <v>115.78947368421053</v>
      </c>
      <c r="Z1018" s="8">
        <v>91.333333333333343</v>
      </c>
      <c r="AA1018" s="8">
        <v>72.273333333333341</v>
      </c>
      <c r="AB1018" s="9">
        <v>82.825240950955177</v>
      </c>
      <c r="AC1018" s="9">
        <v>21.87969612865011</v>
      </c>
      <c r="AD1018" s="3">
        <v>28.717291935792318</v>
      </c>
      <c r="AE1018" s="3">
        <v>49.403011935557558</v>
      </c>
    </row>
    <row r="1019" spans="1:31" ht="13" x14ac:dyDescent="0.3">
      <c r="A1019" s="13">
        <v>2017</v>
      </c>
      <c r="B1019" s="13" t="s">
        <v>630</v>
      </c>
      <c r="C1019" s="13" t="s">
        <v>366</v>
      </c>
      <c r="D1019" s="2" t="str">
        <f t="shared" si="30"/>
        <v>M1</v>
      </c>
      <c r="E1019" s="2" t="str">
        <f t="shared" si="31"/>
        <v>I06b_M1_14</v>
      </c>
      <c r="F1019" s="21" t="s">
        <v>416</v>
      </c>
      <c r="G1019" s="13">
        <v>2014</v>
      </c>
      <c r="H1019" s="2" t="s">
        <v>881</v>
      </c>
      <c r="I1019" s="32">
        <v>2.63</v>
      </c>
      <c r="J1019" s="32">
        <v>0.16200000000000001</v>
      </c>
      <c r="K1019" s="32">
        <v>0.93</v>
      </c>
      <c r="L1019" s="32">
        <v>0.75</v>
      </c>
      <c r="M1019" s="32">
        <v>0.24</v>
      </c>
      <c r="N1019" s="32">
        <v>0.51600000000000001</v>
      </c>
      <c r="O1019" s="32">
        <v>0.19900000000000001</v>
      </c>
      <c r="P1019" s="33">
        <v>15.459</v>
      </c>
      <c r="Q1019" s="33">
        <v>64.91</v>
      </c>
      <c r="R1019" s="32">
        <v>6.85</v>
      </c>
      <c r="S1019" s="34">
        <v>728.42</v>
      </c>
      <c r="T1019" s="32">
        <v>15.1</v>
      </c>
      <c r="U1019" s="4">
        <v>10.974622999999999</v>
      </c>
      <c r="V1019" s="8">
        <v>93.75444414314245</v>
      </c>
      <c r="W1019" s="8">
        <v>92.24816081543986</v>
      </c>
      <c r="X1019" s="8">
        <v>109.41176470588236</v>
      </c>
      <c r="Y1019" s="8">
        <v>126.31578947368421</v>
      </c>
      <c r="Z1019" s="8">
        <v>86.000000000000014</v>
      </c>
      <c r="AA1019" s="8">
        <v>103.06</v>
      </c>
      <c r="AB1019" s="9">
        <v>80.979673436889385</v>
      </c>
      <c r="AC1019" s="9">
        <v>24.412740453057534</v>
      </c>
      <c r="AD1019" s="3">
        <v>29.371773472198448</v>
      </c>
      <c r="AE1019" s="3">
        <v>46.215486074744035</v>
      </c>
    </row>
    <row r="1020" spans="1:31" ht="13" x14ac:dyDescent="0.3">
      <c r="A1020" s="13">
        <v>2017</v>
      </c>
      <c r="B1020" s="13" t="s">
        <v>630</v>
      </c>
      <c r="C1020" s="13" t="s">
        <v>367</v>
      </c>
      <c r="D1020" s="2" t="str">
        <f t="shared" si="30"/>
        <v>M2</v>
      </c>
      <c r="E1020" s="2" t="str">
        <f t="shared" si="31"/>
        <v>I06b_M2_14</v>
      </c>
      <c r="F1020" s="21" t="s">
        <v>416</v>
      </c>
      <c r="G1020" s="13">
        <v>2014</v>
      </c>
      <c r="H1020" s="2" t="s">
        <v>881</v>
      </c>
      <c r="I1020" s="32">
        <v>2.63</v>
      </c>
      <c r="J1020" s="32">
        <v>0.16300000000000001</v>
      </c>
      <c r="K1020" s="32">
        <v>0.88</v>
      </c>
      <c r="L1020" s="32">
        <v>0.76</v>
      </c>
      <c r="M1020" s="32">
        <v>0.24</v>
      </c>
      <c r="N1020" s="32">
        <v>0.48699999999999999</v>
      </c>
      <c r="O1020" s="32">
        <v>0.182</v>
      </c>
      <c r="P1020" s="33">
        <v>10.952</v>
      </c>
      <c r="Q1020" s="33">
        <v>62.04</v>
      </c>
      <c r="R1020" s="32">
        <v>7.22</v>
      </c>
      <c r="S1020" s="34">
        <v>412.03</v>
      </c>
      <c r="T1020" s="32">
        <v>16.47</v>
      </c>
      <c r="U1020" s="4">
        <v>10.974622999999999</v>
      </c>
      <c r="V1020" s="8">
        <v>93.75444414314245</v>
      </c>
      <c r="W1020" s="8">
        <v>92.817593906893194</v>
      </c>
      <c r="X1020" s="8">
        <v>103.5294117647059</v>
      </c>
      <c r="Y1020" s="8">
        <v>126.31578947368421</v>
      </c>
      <c r="Z1020" s="8">
        <v>81.166666666666671</v>
      </c>
      <c r="AA1020" s="8">
        <v>73.013333333333335</v>
      </c>
      <c r="AB1020" s="9">
        <v>80.199903054380755</v>
      </c>
      <c r="AC1020" s="9">
        <v>24.650101487624582</v>
      </c>
      <c r="AD1020" s="3">
        <v>28.062869161614547</v>
      </c>
      <c r="AE1020" s="3">
        <v>47.287029350760875</v>
      </c>
    </row>
    <row r="1021" spans="1:31" ht="13" x14ac:dyDescent="0.3">
      <c r="A1021" s="13">
        <v>2017</v>
      </c>
      <c r="B1021" s="13" t="s">
        <v>630</v>
      </c>
      <c r="C1021" s="13" t="s">
        <v>368</v>
      </c>
      <c r="D1021" s="2" t="str">
        <f t="shared" si="30"/>
        <v>M2</v>
      </c>
      <c r="E1021" s="2" t="str">
        <f t="shared" si="31"/>
        <v>I06c_M2_14</v>
      </c>
      <c r="F1021" s="21" t="s">
        <v>502</v>
      </c>
      <c r="G1021" s="13">
        <v>2014</v>
      </c>
      <c r="H1021" s="2" t="s">
        <v>883</v>
      </c>
      <c r="I1021" s="32">
        <v>2.67</v>
      </c>
      <c r="J1021" s="32">
        <v>0.17199999999999999</v>
      </c>
      <c r="K1021" s="32">
        <v>0.86</v>
      </c>
      <c r="L1021" s="32">
        <v>1.02</v>
      </c>
      <c r="M1021" s="32">
        <v>0.2</v>
      </c>
      <c r="N1021" s="32">
        <v>0.61199999999999999</v>
      </c>
      <c r="O1021" s="32">
        <v>0.21099999999999999</v>
      </c>
      <c r="P1021" s="33">
        <v>16.132999999999999</v>
      </c>
      <c r="Q1021" s="33">
        <v>65.209999999999994</v>
      </c>
      <c r="R1021" s="32">
        <v>6.09</v>
      </c>
      <c r="S1021" s="34">
        <v>519.53</v>
      </c>
      <c r="T1021" s="32">
        <v>26.55</v>
      </c>
      <c r="U1021" s="4">
        <v>9.9986490000000003</v>
      </c>
      <c r="V1021" s="8">
        <v>95.18036724798111</v>
      </c>
      <c r="W1021" s="8">
        <v>97.94249172997317</v>
      </c>
      <c r="X1021" s="8">
        <v>101.17647058823529</v>
      </c>
      <c r="Y1021" s="8">
        <v>105.26315789473684</v>
      </c>
      <c r="Z1021" s="8">
        <v>102</v>
      </c>
      <c r="AA1021" s="8">
        <v>107.55333333333333</v>
      </c>
      <c r="AB1021" s="9">
        <v>89.367553083201457</v>
      </c>
      <c r="AC1021" s="9">
        <v>18.434503364507897</v>
      </c>
      <c r="AD1021" s="3">
        <v>24.611712138978035</v>
      </c>
      <c r="AE1021" s="3">
        <v>56.953784496514068</v>
      </c>
    </row>
    <row r="1022" spans="1:31" ht="13" x14ac:dyDescent="0.3">
      <c r="A1022" s="13">
        <v>2017</v>
      </c>
      <c r="B1022" s="13" t="s">
        <v>630</v>
      </c>
      <c r="C1022" s="13" t="s">
        <v>369</v>
      </c>
      <c r="D1022" s="2" t="str">
        <f t="shared" si="30"/>
        <v>M2</v>
      </c>
      <c r="E1022" s="2" t="str">
        <f t="shared" si="31"/>
        <v>J06a_M2_14</v>
      </c>
      <c r="F1022" s="21" t="s">
        <v>418</v>
      </c>
      <c r="G1022" s="13">
        <v>2014</v>
      </c>
      <c r="H1022" s="2" t="s">
        <v>892</v>
      </c>
      <c r="I1022" s="32">
        <v>2.73</v>
      </c>
      <c r="J1022" s="32">
        <v>0.17100000000000001</v>
      </c>
      <c r="K1022" s="32">
        <v>0.76</v>
      </c>
      <c r="L1022" s="32">
        <v>0.93</v>
      </c>
      <c r="M1022" s="32">
        <v>0.22</v>
      </c>
      <c r="N1022" s="32">
        <v>0.53200000000000003</v>
      </c>
      <c r="O1022" s="32">
        <v>0.217</v>
      </c>
      <c r="P1022" s="33">
        <v>15.32</v>
      </c>
      <c r="Q1022" s="33">
        <v>62.27</v>
      </c>
      <c r="R1022" s="32">
        <v>5.8</v>
      </c>
      <c r="S1022" s="34">
        <v>507.69</v>
      </c>
      <c r="T1022" s="32">
        <v>29.7</v>
      </c>
      <c r="U1022" s="4">
        <v>12.092428</v>
      </c>
      <c r="V1022" s="8">
        <v>97.319251905239128</v>
      </c>
      <c r="W1022" s="8">
        <v>97.373058638519851</v>
      </c>
      <c r="X1022" s="8">
        <v>89.411764705882362</v>
      </c>
      <c r="Y1022" s="8">
        <v>115.78947368421053</v>
      </c>
      <c r="Z1022" s="8">
        <v>88.666666666666671</v>
      </c>
      <c r="AA1022" s="8">
        <v>102.13333333333334</v>
      </c>
      <c r="AB1022" s="9">
        <v>83.966436820086471</v>
      </c>
      <c r="AC1022" s="9">
        <v>21.58232708709647</v>
      </c>
      <c r="AD1022" s="3">
        <v>23.148940087931514</v>
      </c>
      <c r="AE1022" s="3">
        <v>55.268732824972012</v>
      </c>
    </row>
    <row r="1023" spans="1:31" ht="13" x14ac:dyDescent="0.3">
      <c r="A1023" s="13">
        <v>2017</v>
      </c>
      <c r="B1023" s="13" t="s">
        <v>630</v>
      </c>
      <c r="C1023" s="13" t="s">
        <v>370</v>
      </c>
      <c r="D1023" s="2" t="str">
        <f t="shared" si="30"/>
        <v>M2</v>
      </c>
      <c r="E1023" s="2" t="str">
        <f t="shared" si="31"/>
        <v>J06b_M2_14</v>
      </c>
      <c r="F1023" s="21" t="s">
        <v>503</v>
      </c>
      <c r="G1023" s="13">
        <v>2014</v>
      </c>
      <c r="H1023" s="2" t="s">
        <v>874</v>
      </c>
      <c r="I1023" s="32">
        <v>2.67</v>
      </c>
      <c r="J1023" s="32">
        <v>0.17</v>
      </c>
      <c r="K1023" s="32">
        <v>0.75</v>
      </c>
      <c r="L1023" s="32">
        <v>0.92</v>
      </c>
      <c r="M1023" s="32">
        <v>0.24</v>
      </c>
      <c r="N1023" s="32">
        <v>0.52800000000000002</v>
      </c>
      <c r="O1023" s="32">
        <v>0.20399999999999999</v>
      </c>
      <c r="P1023" s="33">
        <v>12.331</v>
      </c>
      <c r="Q1023" s="33">
        <v>64.62</v>
      </c>
      <c r="R1023" s="32">
        <v>6.82</v>
      </c>
      <c r="S1023" s="34">
        <v>612.59</v>
      </c>
      <c r="T1023" s="32">
        <v>15.21</v>
      </c>
      <c r="U1023" s="4">
        <v>13.456811</v>
      </c>
      <c r="V1023" s="8">
        <v>95.18036724798111</v>
      </c>
      <c r="W1023" s="8">
        <v>96.803625547066517</v>
      </c>
      <c r="X1023" s="8">
        <v>88.235294117647058</v>
      </c>
      <c r="Y1023" s="8">
        <v>126.31578947368421</v>
      </c>
      <c r="Z1023" s="8">
        <v>88.000000000000014</v>
      </c>
      <c r="AA1023" s="8">
        <v>82.206666666666663</v>
      </c>
      <c r="AB1023" s="9">
        <v>84.859126806365282</v>
      </c>
      <c r="AC1023" s="9">
        <v>23.29667796487211</v>
      </c>
      <c r="AD1023" s="3">
        <v>22.60403376706741</v>
      </c>
      <c r="AE1023" s="3">
        <v>54.099288268060477</v>
      </c>
    </row>
    <row r="1024" spans="1:31" ht="13" x14ac:dyDescent="0.3">
      <c r="A1024" s="13">
        <v>2017</v>
      </c>
      <c r="B1024" s="13" t="s">
        <v>630</v>
      </c>
      <c r="C1024" s="13" t="s">
        <v>371</v>
      </c>
      <c r="D1024" s="2" t="str">
        <f t="shared" si="30"/>
        <v>M2</v>
      </c>
      <c r="E1024" s="2" t="str">
        <f t="shared" si="31"/>
        <v>J06c_M2_14</v>
      </c>
      <c r="F1024" s="21" t="s">
        <v>504</v>
      </c>
      <c r="G1024" s="13">
        <v>2014</v>
      </c>
      <c r="H1024" s="2" t="s">
        <v>852</v>
      </c>
      <c r="I1024" s="32">
        <v>2.6</v>
      </c>
      <c r="J1024" s="32">
        <v>0.16</v>
      </c>
      <c r="K1024" s="32">
        <v>0.8</v>
      </c>
      <c r="L1024" s="32">
        <v>0.92</v>
      </c>
      <c r="M1024" s="32">
        <v>0.28000000000000003</v>
      </c>
      <c r="N1024" s="32">
        <v>0.56899999999999995</v>
      </c>
      <c r="O1024" s="32">
        <v>0.2</v>
      </c>
      <c r="P1024" s="33">
        <v>12.84</v>
      </c>
      <c r="Q1024" s="33">
        <v>54.08</v>
      </c>
      <c r="R1024" s="32">
        <v>6.76</v>
      </c>
      <c r="S1024" s="34">
        <v>484.96</v>
      </c>
      <c r="T1024" s="32">
        <v>16.28</v>
      </c>
      <c r="U1024" s="4">
        <v>10.821794000000001</v>
      </c>
      <c r="V1024" s="8">
        <v>92.685001814513441</v>
      </c>
      <c r="W1024" s="8">
        <v>91.109294632533192</v>
      </c>
      <c r="X1024" s="8">
        <v>94.117647058823536</v>
      </c>
      <c r="Y1024" s="8">
        <v>147.36842105263159</v>
      </c>
      <c r="Z1024" s="8">
        <v>94.833333333333329</v>
      </c>
      <c r="AA1024" s="8">
        <v>85.6</v>
      </c>
      <c r="AB1024" s="9">
        <v>89.43279210086213</v>
      </c>
      <c r="AC1024" s="9">
        <v>25.789478188101068</v>
      </c>
      <c r="AD1024" s="3">
        <v>22.877914885169673</v>
      </c>
      <c r="AE1024" s="3">
        <v>51.332606926729262</v>
      </c>
    </row>
    <row r="1025" spans="1:31" ht="13" x14ac:dyDescent="0.3">
      <c r="A1025" s="13">
        <v>2017</v>
      </c>
      <c r="B1025" s="13" t="s">
        <v>630</v>
      </c>
      <c r="C1025" s="13" t="s">
        <v>372</v>
      </c>
      <c r="D1025" s="2" t="str">
        <f t="shared" si="30"/>
        <v>M2</v>
      </c>
      <c r="E1025" s="2" t="str">
        <f t="shared" si="31"/>
        <v>K06a_M2_14</v>
      </c>
      <c r="F1025" s="21" t="s">
        <v>505</v>
      </c>
      <c r="G1025" s="13">
        <v>2014</v>
      </c>
      <c r="H1025" s="2" t="s">
        <v>875</v>
      </c>
      <c r="I1025" s="32">
        <v>2.4900000000000002</v>
      </c>
      <c r="J1025" s="32">
        <v>0.161</v>
      </c>
      <c r="K1025" s="32">
        <v>0.82</v>
      </c>
      <c r="L1025" s="32">
        <v>0.83</v>
      </c>
      <c r="M1025" s="32">
        <v>0.28000000000000003</v>
      </c>
      <c r="N1025" s="32">
        <v>0.623</v>
      </c>
      <c r="O1025" s="32">
        <v>0.20599999999999999</v>
      </c>
      <c r="P1025" s="33">
        <v>12.939</v>
      </c>
      <c r="Q1025" s="33">
        <v>57.47</v>
      </c>
      <c r="R1025" s="32">
        <v>6.07</v>
      </c>
      <c r="S1025" s="34">
        <v>594.39</v>
      </c>
      <c r="T1025" s="32">
        <v>17.88</v>
      </c>
      <c r="U1025" s="4">
        <v>12.87879</v>
      </c>
      <c r="V1025" s="8">
        <v>88.763713276207113</v>
      </c>
      <c r="W1025" s="8">
        <v>91.678727723986526</v>
      </c>
      <c r="X1025" s="8">
        <v>96.470588235294116</v>
      </c>
      <c r="Y1025" s="8">
        <v>147.36842105263159</v>
      </c>
      <c r="Z1025" s="8">
        <v>103.83333333333333</v>
      </c>
      <c r="AA1025" s="8">
        <v>86.26</v>
      </c>
      <c r="AB1025" s="9">
        <v>85.453283088196912</v>
      </c>
      <c r="AC1025" s="9">
        <v>26.990478982600173</v>
      </c>
      <c r="AD1025" s="3">
        <v>24.541909040554273</v>
      </c>
      <c r="AE1025" s="3">
        <v>48.467611976845568</v>
      </c>
    </row>
    <row r="1026" spans="1:31" ht="13" x14ac:dyDescent="0.3">
      <c r="A1026" s="13">
        <v>2017</v>
      </c>
      <c r="B1026" s="13" t="s">
        <v>630</v>
      </c>
      <c r="C1026" s="13" t="s">
        <v>373</v>
      </c>
      <c r="D1026" s="2" t="str">
        <f t="shared" si="30"/>
        <v>M2</v>
      </c>
      <c r="E1026" s="2" t="str">
        <f t="shared" si="31"/>
        <v>K06b_M2_14</v>
      </c>
      <c r="F1026" s="21" t="s">
        <v>506</v>
      </c>
      <c r="G1026" s="13">
        <v>2014</v>
      </c>
      <c r="H1026" s="2" t="s">
        <v>872</v>
      </c>
      <c r="I1026" s="32">
        <v>2.64</v>
      </c>
      <c r="J1026" s="32">
        <v>0.16700000000000001</v>
      </c>
      <c r="K1026" s="32">
        <v>0.97</v>
      </c>
      <c r="L1026" s="32">
        <v>0.77</v>
      </c>
      <c r="M1026" s="32">
        <v>0.33</v>
      </c>
      <c r="N1026" s="32">
        <v>0.6</v>
      </c>
      <c r="O1026" s="32">
        <v>0.20200000000000001</v>
      </c>
      <c r="P1026" s="33">
        <v>12.015000000000001</v>
      </c>
      <c r="Q1026" s="33">
        <v>71.73</v>
      </c>
      <c r="R1026" s="32">
        <v>7.1</v>
      </c>
      <c r="S1026" s="34">
        <v>615.64</v>
      </c>
      <c r="T1026" s="32">
        <v>18.579999999999998</v>
      </c>
      <c r="U1026" s="4">
        <v>9.5189350000000008</v>
      </c>
      <c r="V1026" s="8">
        <v>94.110924919352129</v>
      </c>
      <c r="W1026" s="8">
        <v>95.095326272706529</v>
      </c>
      <c r="X1026" s="8">
        <v>114.11764705882352</v>
      </c>
      <c r="Y1026" s="8">
        <v>173.68421052631581</v>
      </c>
      <c r="Z1026" s="8">
        <v>100</v>
      </c>
      <c r="AA1026" s="8">
        <v>80.100000000000009</v>
      </c>
      <c r="AB1026" s="9">
        <v>90.414204392674179</v>
      </c>
      <c r="AC1026" s="9">
        <v>30.064818619406442</v>
      </c>
      <c r="AD1026" s="3">
        <v>27.438370231605546</v>
      </c>
      <c r="AE1026" s="3">
        <v>42.496811148988016</v>
      </c>
    </row>
    <row r="1027" spans="1:31" ht="13" x14ac:dyDescent="0.3">
      <c r="A1027" s="13">
        <v>2017</v>
      </c>
      <c r="B1027" s="13" t="s">
        <v>630</v>
      </c>
      <c r="C1027" s="13" t="s">
        <v>375</v>
      </c>
      <c r="D1027" s="2" t="str">
        <f t="shared" si="30"/>
        <v>M1</v>
      </c>
      <c r="E1027" s="2" t="str">
        <f t="shared" si="31"/>
        <v>J07b_M1_14</v>
      </c>
      <c r="F1027" s="21" t="s">
        <v>424</v>
      </c>
      <c r="G1027" s="13">
        <v>2014</v>
      </c>
      <c r="H1027" s="2" t="s">
        <v>885</v>
      </c>
      <c r="I1027" s="32">
        <v>2.61</v>
      </c>
      <c r="J1027" s="32">
        <v>0.16700000000000001</v>
      </c>
      <c r="K1027" s="32">
        <v>0.88</v>
      </c>
      <c r="L1027" s="32">
        <v>0.84</v>
      </c>
      <c r="M1027" s="32">
        <v>0.26</v>
      </c>
      <c r="N1027" s="32">
        <v>0.53900000000000003</v>
      </c>
      <c r="O1027" s="32">
        <v>0.20899999999999999</v>
      </c>
      <c r="P1027" s="33">
        <v>12.952999999999999</v>
      </c>
      <c r="Q1027" s="33">
        <v>54.65</v>
      </c>
      <c r="R1027" s="32">
        <v>6</v>
      </c>
      <c r="S1027" s="34">
        <v>531.66</v>
      </c>
      <c r="T1027" s="32">
        <v>15.76</v>
      </c>
      <c r="U1027" s="4">
        <v>4.1870349999999998</v>
      </c>
      <c r="V1027" s="8">
        <v>93.041482590723106</v>
      </c>
      <c r="W1027" s="8">
        <v>95.095326272706529</v>
      </c>
      <c r="X1027" s="8">
        <v>103.5294117647059</v>
      </c>
      <c r="Y1027" s="8">
        <v>136.84210526315789</v>
      </c>
      <c r="Z1027" s="8">
        <v>89.833333333333343</v>
      </c>
      <c r="AA1027" s="8">
        <v>86.353333333333325</v>
      </c>
      <c r="AB1027" s="9">
        <v>85.839365480434736</v>
      </c>
      <c r="AC1027" s="9">
        <v>24.949862844399757</v>
      </c>
      <c r="AD1027" s="3">
        <v>26.219198774276165</v>
      </c>
      <c r="AE1027" s="3">
        <v>48.830938381324074</v>
      </c>
    </row>
    <row r="1028" spans="1:31" ht="13" x14ac:dyDescent="0.3">
      <c r="A1028" s="13">
        <v>2017</v>
      </c>
      <c r="B1028" s="13" t="s">
        <v>630</v>
      </c>
      <c r="C1028" s="13" t="s">
        <v>376</v>
      </c>
      <c r="D1028" s="2" t="str">
        <f t="shared" si="30"/>
        <v>M1</v>
      </c>
      <c r="E1028" s="2" t="str">
        <f t="shared" si="31"/>
        <v>J07c_M1_14</v>
      </c>
      <c r="F1028" s="21" t="s">
        <v>507</v>
      </c>
      <c r="G1028" s="13">
        <v>2014</v>
      </c>
      <c r="H1028" s="2" t="s">
        <v>873</v>
      </c>
      <c r="I1028" s="32">
        <v>2.79</v>
      </c>
      <c r="J1028" s="32">
        <v>0.17399999999999999</v>
      </c>
      <c r="K1028" s="32">
        <v>0.79</v>
      </c>
      <c r="L1028" s="32">
        <v>0.94</v>
      </c>
      <c r="M1028" s="32">
        <v>0.22</v>
      </c>
      <c r="N1028" s="32">
        <v>0.46700000000000003</v>
      </c>
      <c r="O1028" s="32">
        <v>0.216</v>
      </c>
      <c r="P1028" s="33">
        <v>14.875999999999999</v>
      </c>
      <c r="Q1028" s="33">
        <v>69.569999999999993</v>
      </c>
      <c r="R1028" s="32">
        <v>6.81</v>
      </c>
      <c r="S1028" s="34">
        <v>636.04</v>
      </c>
      <c r="T1028" s="32">
        <v>14.31</v>
      </c>
      <c r="U1028" s="4">
        <v>5.1493789999999997</v>
      </c>
      <c r="V1028" s="8">
        <v>99.458136562497117</v>
      </c>
      <c r="W1028" s="8">
        <v>99.081357912879838</v>
      </c>
      <c r="X1028" s="8">
        <v>92.941176470588232</v>
      </c>
      <c r="Y1028" s="8">
        <v>115.78947368421053</v>
      </c>
      <c r="Z1028" s="8">
        <v>77.833333333333343</v>
      </c>
      <c r="AA1028" s="8">
        <v>99.173333333333318</v>
      </c>
      <c r="AB1028" s="9">
        <v>85.232702243204429</v>
      </c>
      <c r="AC1028" s="9">
        <v>21.261687780567957</v>
      </c>
      <c r="AD1028" s="3">
        <v>23.705224695223791</v>
      </c>
      <c r="AE1028" s="3">
        <v>55.033087524208248</v>
      </c>
    </row>
    <row r="1029" spans="1:31" ht="13" x14ac:dyDescent="0.3">
      <c r="A1029" s="13">
        <v>2017</v>
      </c>
      <c r="B1029" s="13" t="s">
        <v>630</v>
      </c>
      <c r="C1029" s="13" t="s">
        <v>377</v>
      </c>
      <c r="D1029" s="2" t="str">
        <f t="shared" si="30"/>
        <v>M2</v>
      </c>
      <c r="E1029" s="2" t="str">
        <f t="shared" si="31"/>
        <v>I08a_M2_14</v>
      </c>
      <c r="F1029" s="21" t="s">
        <v>508</v>
      </c>
      <c r="G1029" s="13">
        <v>2014</v>
      </c>
      <c r="H1029" s="2" t="s">
        <v>856</v>
      </c>
      <c r="I1029" s="32">
        <v>2.57</v>
      </c>
      <c r="J1029" s="32">
        <v>0.16500000000000001</v>
      </c>
      <c r="K1029" s="32">
        <v>0.82</v>
      </c>
      <c r="L1029" s="32">
        <v>1.1100000000000001</v>
      </c>
      <c r="M1029" s="32">
        <v>0.18</v>
      </c>
      <c r="N1029" s="32">
        <v>0.46600000000000003</v>
      </c>
      <c r="O1029" s="32">
        <v>0.2</v>
      </c>
      <c r="P1029" s="33">
        <v>17.271000000000001</v>
      </c>
      <c r="Q1029" s="33">
        <v>52.58</v>
      </c>
      <c r="R1029" s="32">
        <v>6.39</v>
      </c>
      <c r="S1029" s="34">
        <v>451.98</v>
      </c>
      <c r="T1029" s="32">
        <v>14.33</v>
      </c>
      <c r="U1029" s="4">
        <v>5.9849350000000001</v>
      </c>
      <c r="V1029" s="8">
        <v>91.615559485884447</v>
      </c>
      <c r="W1029" s="8">
        <v>93.956460089799847</v>
      </c>
      <c r="X1029" s="8">
        <v>96.470588235294116</v>
      </c>
      <c r="Y1029" s="8">
        <v>94.73684210526315</v>
      </c>
      <c r="Z1029" s="8">
        <v>77.666666666666671</v>
      </c>
      <c r="AA1029" s="8">
        <v>115.14</v>
      </c>
      <c r="AB1029" s="9">
        <v>91.188106686469894</v>
      </c>
      <c r="AC1029" s="9">
        <v>16.259815737693135</v>
      </c>
      <c r="AD1029" s="3">
        <v>22.998467420515432</v>
      </c>
      <c r="AE1029" s="3">
        <v>60.741716841791451</v>
      </c>
    </row>
    <row r="1030" spans="1:31" ht="13" x14ac:dyDescent="0.3">
      <c r="A1030" s="13">
        <v>2017</v>
      </c>
      <c r="B1030" s="13" t="s">
        <v>630</v>
      </c>
      <c r="C1030" s="13" t="s">
        <v>378</v>
      </c>
      <c r="D1030" s="2" t="str">
        <f t="shared" ref="D1030:D1093" si="32">MID(C1030,8,2)</f>
        <v>M2</v>
      </c>
      <c r="E1030" s="2" t="str">
        <f t="shared" ref="E1030:E1093" si="33">CONCATENATE(F1030,"_",D1030,"_",MID(G1030,3,2))</f>
        <v>I08b_M2_14</v>
      </c>
      <c r="F1030" s="21" t="s">
        <v>425</v>
      </c>
      <c r="G1030" s="13">
        <v>2014</v>
      </c>
      <c r="H1030" s="2" t="s">
        <v>857</v>
      </c>
      <c r="I1030" s="32">
        <v>2.87</v>
      </c>
      <c r="J1030" s="32">
        <v>0.17599999999999999</v>
      </c>
      <c r="K1030" s="32">
        <v>0.81</v>
      </c>
      <c r="L1030" s="32">
        <v>1.0900000000000001</v>
      </c>
      <c r="M1030" s="32">
        <v>0.2</v>
      </c>
      <c r="N1030" s="32">
        <v>0.45600000000000002</v>
      </c>
      <c r="O1030" s="32">
        <v>0.222</v>
      </c>
      <c r="P1030" s="33">
        <v>14.871</v>
      </c>
      <c r="Q1030" s="33">
        <v>53.22</v>
      </c>
      <c r="R1030" s="32">
        <v>6.42</v>
      </c>
      <c r="S1030" s="34">
        <v>341.6</v>
      </c>
      <c r="T1030" s="32">
        <v>17.82</v>
      </c>
      <c r="U1030" s="4">
        <v>8.5987290000000005</v>
      </c>
      <c r="V1030" s="8">
        <v>102.30998277217446</v>
      </c>
      <c r="W1030" s="8">
        <v>100.22022409578651</v>
      </c>
      <c r="X1030" s="8">
        <v>95.294117647058826</v>
      </c>
      <c r="Y1030" s="8">
        <v>105.26315789473684</v>
      </c>
      <c r="Z1030" s="8">
        <v>76</v>
      </c>
      <c r="AA1030" s="8">
        <v>99.14</v>
      </c>
      <c r="AB1030" s="9">
        <v>91.581794676740728</v>
      </c>
      <c r="AC1030" s="9">
        <v>17.988798579512022</v>
      </c>
      <c r="AD1030" s="3">
        <v>22.620339124267716</v>
      </c>
      <c r="AE1030" s="3">
        <v>59.39086229622027</v>
      </c>
    </row>
    <row r="1031" spans="1:31" ht="13" x14ac:dyDescent="0.3">
      <c r="A1031" s="13">
        <v>2017</v>
      </c>
      <c r="B1031" s="13" t="s">
        <v>630</v>
      </c>
      <c r="C1031" s="13" t="s">
        <v>379</v>
      </c>
      <c r="D1031" s="2" t="str">
        <f t="shared" si="32"/>
        <v>M2</v>
      </c>
      <c r="E1031" s="2" t="str">
        <f t="shared" si="33"/>
        <v>I08c_M2_14</v>
      </c>
      <c r="F1031" s="21" t="s">
        <v>426</v>
      </c>
      <c r="G1031" s="13">
        <v>2014</v>
      </c>
      <c r="H1031" s="2" t="s">
        <v>891</v>
      </c>
      <c r="I1031" s="32">
        <v>2.76</v>
      </c>
      <c r="J1031" s="32">
        <v>0.16600000000000001</v>
      </c>
      <c r="K1031" s="32">
        <v>0.75</v>
      </c>
      <c r="L1031" s="32">
        <v>0.92</v>
      </c>
      <c r="M1031" s="32">
        <v>0.28999999999999998</v>
      </c>
      <c r="N1031" s="32">
        <v>0.441</v>
      </c>
      <c r="O1031" s="32">
        <v>0.222</v>
      </c>
      <c r="P1031" s="33">
        <v>28.873000000000001</v>
      </c>
      <c r="Q1031" s="33">
        <v>63.38</v>
      </c>
      <c r="R1031" s="32">
        <v>6.4</v>
      </c>
      <c r="S1031" s="34">
        <v>883.28</v>
      </c>
      <c r="T1031" s="32">
        <v>21.79</v>
      </c>
      <c r="U1031" s="4">
        <v>6.6722099999999998</v>
      </c>
      <c r="V1031" s="8">
        <v>98.388694233868108</v>
      </c>
      <c r="W1031" s="8">
        <v>94.525893181253181</v>
      </c>
      <c r="X1031" s="8">
        <v>88.235294117647058</v>
      </c>
      <c r="Y1031" s="8">
        <v>152.63157894736841</v>
      </c>
      <c r="Z1031" s="8">
        <v>73.5</v>
      </c>
      <c r="AA1031" s="8">
        <v>192.48666666666668</v>
      </c>
      <c r="AB1031" s="9">
        <v>88.977742951340559</v>
      </c>
      <c r="AC1031" s="9">
        <v>26.847133730870581</v>
      </c>
      <c r="AD1031" s="3">
        <v>21.557734599133667</v>
      </c>
      <c r="AE1031" s="3">
        <v>51.595131669995766</v>
      </c>
    </row>
    <row r="1032" spans="1:31" ht="13" x14ac:dyDescent="0.3">
      <c r="A1032" s="13">
        <v>2017</v>
      </c>
      <c r="B1032" s="13" t="s">
        <v>630</v>
      </c>
      <c r="C1032" s="13" t="s">
        <v>380</v>
      </c>
      <c r="D1032" s="2" t="str">
        <f t="shared" si="32"/>
        <v>M2</v>
      </c>
      <c r="E1032" s="2" t="str">
        <f t="shared" si="33"/>
        <v>J08b_M2_14</v>
      </c>
      <c r="F1032" s="21" t="s">
        <v>509</v>
      </c>
      <c r="G1032" s="13">
        <v>2014</v>
      </c>
      <c r="H1032" s="2" t="s">
        <v>862</v>
      </c>
      <c r="I1032" s="32">
        <v>2.2599999999999998</v>
      </c>
      <c r="J1032" s="32">
        <v>0.14299999999999999</v>
      </c>
      <c r="K1032" s="32">
        <v>0.93</v>
      </c>
      <c r="L1032" s="32">
        <v>0.73</v>
      </c>
      <c r="M1032" s="32">
        <v>0.22</v>
      </c>
      <c r="N1032" s="32">
        <v>0.61899999999999999</v>
      </c>
      <c r="O1032" s="32">
        <v>0.187</v>
      </c>
      <c r="P1032" s="33">
        <v>10.813000000000001</v>
      </c>
      <c r="Q1032" s="33">
        <v>53</v>
      </c>
      <c r="R1032" s="32">
        <v>5.74</v>
      </c>
      <c r="S1032" s="34">
        <v>697.35</v>
      </c>
      <c r="T1032" s="32">
        <v>15.6</v>
      </c>
      <c r="U1032" s="4">
        <v>7.629632</v>
      </c>
      <c r="V1032" s="8">
        <v>80.56465542338475</v>
      </c>
      <c r="W1032" s="8">
        <v>81.428932077826531</v>
      </c>
      <c r="X1032" s="8">
        <v>109.41176470588236</v>
      </c>
      <c r="Y1032" s="8">
        <v>115.78947368421053</v>
      </c>
      <c r="Z1032" s="8">
        <v>103.16666666666667</v>
      </c>
      <c r="AA1032" s="8">
        <v>72.086666666666659</v>
      </c>
      <c r="AB1032" s="9">
        <v>78.334222986883304</v>
      </c>
      <c r="AC1032" s="9">
        <v>23.134091776113863</v>
      </c>
      <c r="AD1032" s="3">
        <v>30.363697160041941</v>
      </c>
      <c r="AE1032" s="3">
        <v>46.5022110638442</v>
      </c>
    </row>
    <row r="1033" spans="1:31" ht="13" x14ac:dyDescent="0.3">
      <c r="A1033" s="13">
        <v>2017</v>
      </c>
      <c r="B1033" s="13" t="s">
        <v>630</v>
      </c>
      <c r="C1033" s="13" t="s">
        <v>381</v>
      </c>
      <c r="D1033" s="2" t="str">
        <f t="shared" si="32"/>
        <v>M1</v>
      </c>
      <c r="E1033" s="2" t="str">
        <f t="shared" si="33"/>
        <v>I09a_M1_14</v>
      </c>
      <c r="F1033" s="21" t="s">
        <v>510</v>
      </c>
      <c r="G1033" s="13">
        <v>2014</v>
      </c>
      <c r="H1033" s="2" t="s">
        <v>893</v>
      </c>
      <c r="I1033" s="32">
        <v>2.52</v>
      </c>
      <c r="J1033" s="32">
        <v>0.159</v>
      </c>
      <c r="K1033" s="32">
        <v>0.7</v>
      </c>
      <c r="L1033" s="32">
        <v>0.95</v>
      </c>
      <c r="M1033" s="32">
        <v>0.22</v>
      </c>
      <c r="N1033" s="32">
        <v>0.42199999999999999</v>
      </c>
      <c r="O1033" s="32">
        <v>0.23</v>
      </c>
      <c r="P1033" s="33">
        <v>15.641999999999999</v>
      </c>
      <c r="Q1033" s="33">
        <v>63.05</v>
      </c>
      <c r="R1033" s="32">
        <v>5.9</v>
      </c>
      <c r="S1033" s="34">
        <v>512.54999999999995</v>
      </c>
      <c r="T1033" s="32">
        <v>15.97</v>
      </c>
      <c r="U1033" s="4">
        <v>18.965620000000001</v>
      </c>
      <c r="V1033" s="8">
        <v>89.833155604836108</v>
      </c>
      <c r="W1033" s="8">
        <v>90.539861541079858</v>
      </c>
      <c r="X1033" s="8">
        <v>82.35294117647058</v>
      </c>
      <c r="Y1033" s="8">
        <v>115.78947368421053</v>
      </c>
      <c r="Z1033" s="8">
        <v>70.333333333333343</v>
      </c>
      <c r="AA1033" s="8">
        <v>104.28</v>
      </c>
      <c r="AB1033" s="9">
        <v>83.429913957882491</v>
      </c>
      <c r="AC1033" s="9">
        <v>21.721119174400279</v>
      </c>
      <c r="AD1033" s="3">
        <v>21.458506247855567</v>
      </c>
      <c r="AE1033" s="3">
        <v>56.820374577744147</v>
      </c>
    </row>
    <row r="1034" spans="1:31" ht="13" x14ac:dyDescent="0.3">
      <c r="A1034" s="13">
        <v>2017</v>
      </c>
      <c r="B1034" s="13" t="s">
        <v>630</v>
      </c>
      <c r="C1034" s="13" t="s">
        <v>382</v>
      </c>
      <c r="D1034" s="2" t="str">
        <f t="shared" si="32"/>
        <v>M1</v>
      </c>
      <c r="E1034" s="2" t="str">
        <f t="shared" si="33"/>
        <v>I09b_M1_14</v>
      </c>
      <c r="F1034" s="21" t="s">
        <v>263</v>
      </c>
      <c r="G1034" s="13">
        <v>2014</v>
      </c>
      <c r="H1034" s="2" t="s">
        <v>853</v>
      </c>
      <c r="I1034" s="32">
        <v>2.87</v>
      </c>
      <c r="J1034" s="32">
        <v>0.18099999999999999</v>
      </c>
      <c r="K1034" s="32">
        <v>0.86</v>
      </c>
      <c r="L1034" s="32">
        <v>0.97</v>
      </c>
      <c r="M1034" s="32">
        <v>0.19</v>
      </c>
      <c r="N1034" s="32">
        <v>0.44900000000000001</v>
      </c>
      <c r="O1034" s="32">
        <v>0.20899999999999999</v>
      </c>
      <c r="P1034" s="33">
        <v>13.667</v>
      </c>
      <c r="Q1034" s="33">
        <v>55.9</v>
      </c>
      <c r="R1034" s="32">
        <v>7.14</v>
      </c>
      <c r="S1034" s="34">
        <v>664.1</v>
      </c>
      <c r="T1034" s="32">
        <v>16.12</v>
      </c>
      <c r="U1034" s="4">
        <v>13.203295000000001</v>
      </c>
      <c r="V1034" s="8">
        <v>102.30998277217446</v>
      </c>
      <c r="W1034" s="8">
        <v>103.06738955305318</v>
      </c>
      <c r="X1034" s="8">
        <v>101.17647058823529</v>
      </c>
      <c r="Y1034" s="8">
        <v>100</v>
      </c>
      <c r="Z1034" s="8">
        <v>74.833333333333343</v>
      </c>
      <c r="AA1034" s="8">
        <v>91.11333333333333</v>
      </c>
      <c r="AB1034" s="9">
        <v>86.048819874166483</v>
      </c>
      <c r="AC1034" s="9">
        <v>18.188211498766584</v>
      </c>
      <c r="AD1034" s="3">
        <v>25.560937317502042</v>
      </c>
      <c r="AE1034" s="3">
        <v>56.250851183731363</v>
      </c>
    </row>
    <row r="1035" spans="1:31" ht="13" x14ac:dyDescent="0.3">
      <c r="A1035" s="13">
        <v>2017</v>
      </c>
      <c r="B1035" s="13" t="s">
        <v>630</v>
      </c>
      <c r="C1035" s="13" t="s">
        <v>383</v>
      </c>
      <c r="D1035" s="2" t="str">
        <f t="shared" si="32"/>
        <v>M2</v>
      </c>
      <c r="E1035" s="2" t="str">
        <f t="shared" si="33"/>
        <v>I09b_M2_14</v>
      </c>
      <c r="F1035" s="21" t="s">
        <v>263</v>
      </c>
      <c r="G1035" s="13">
        <v>2014</v>
      </c>
      <c r="H1035" s="2" t="s">
        <v>853</v>
      </c>
      <c r="I1035" s="32">
        <v>2.78</v>
      </c>
      <c r="J1035" s="32">
        <v>0.17799999999999999</v>
      </c>
      <c r="K1035" s="32">
        <v>0.84</v>
      </c>
      <c r="L1035" s="32">
        <v>0.94</v>
      </c>
      <c r="M1035" s="32">
        <v>0.19</v>
      </c>
      <c r="N1035" s="32">
        <v>0.34899999999999998</v>
      </c>
      <c r="O1035" s="32">
        <v>0.21099999999999999</v>
      </c>
      <c r="P1035" s="33">
        <v>21.478999999999999</v>
      </c>
      <c r="Q1035" s="33">
        <v>52.93</v>
      </c>
      <c r="R1035" s="32">
        <v>6.17</v>
      </c>
      <c r="S1035" s="34">
        <v>583.49</v>
      </c>
      <c r="T1035" s="32">
        <v>13.58</v>
      </c>
      <c r="U1035" s="4">
        <v>13.203295000000001</v>
      </c>
      <c r="V1035" s="8">
        <v>99.101655786287452</v>
      </c>
      <c r="W1035" s="8">
        <v>101.35909027869316</v>
      </c>
      <c r="X1035" s="8">
        <v>98.82352941176471</v>
      </c>
      <c r="Y1035" s="8">
        <v>100</v>
      </c>
      <c r="Z1035" s="8">
        <v>58.166666666666664</v>
      </c>
      <c r="AA1035" s="8">
        <v>143.19333333333333</v>
      </c>
      <c r="AB1035" s="9">
        <v>84.040304934735886</v>
      </c>
      <c r="AC1035" s="9">
        <v>18.622899289882593</v>
      </c>
      <c r="AD1035" s="3">
        <v>25.56318182777046</v>
      </c>
      <c r="AE1035" s="3">
        <v>55.813918882346933</v>
      </c>
    </row>
    <row r="1036" spans="1:31" ht="13" x14ac:dyDescent="0.3">
      <c r="A1036" s="13">
        <v>2017</v>
      </c>
      <c r="B1036" s="13" t="s">
        <v>630</v>
      </c>
      <c r="C1036" s="13" t="s">
        <v>384</v>
      </c>
      <c r="D1036" s="2" t="str">
        <f t="shared" si="32"/>
        <v>M1</v>
      </c>
      <c r="E1036" s="2" t="str">
        <f t="shared" si="33"/>
        <v>I09c_M1_14</v>
      </c>
      <c r="F1036" s="21" t="s">
        <v>511</v>
      </c>
      <c r="G1036" s="13">
        <v>2014</v>
      </c>
      <c r="H1036" s="2" t="s">
        <v>858</v>
      </c>
      <c r="I1036" s="32">
        <v>2.83</v>
      </c>
      <c r="J1036" s="32">
        <v>0.17699999999999999</v>
      </c>
      <c r="K1036" s="32">
        <v>0.84</v>
      </c>
      <c r="L1036" s="32">
        <v>0.92</v>
      </c>
      <c r="M1036" s="32">
        <v>0.25</v>
      </c>
      <c r="N1036" s="32">
        <v>0.42299999999999999</v>
      </c>
      <c r="O1036" s="32">
        <v>0.21299999999999999</v>
      </c>
      <c r="P1036" s="33">
        <v>13.206</v>
      </c>
      <c r="Q1036" s="33">
        <v>62.39</v>
      </c>
      <c r="R1036" s="32">
        <v>6.08</v>
      </c>
      <c r="S1036" s="34">
        <v>556.58000000000004</v>
      </c>
      <c r="T1036" s="32">
        <v>22.31</v>
      </c>
      <c r="U1036" s="4">
        <v>13.260573000000001</v>
      </c>
      <c r="V1036" s="8">
        <v>100.8840596673358</v>
      </c>
      <c r="W1036" s="8">
        <v>100.78965718723984</v>
      </c>
      <c r="X1036" s="8">
        <v>98.82352941176471</v>
      </c>
      <c r="Y1036" s="8">
        <v>131.57894736842107</v>
      </c>
      <c r="Z1036" s="8">
        <v>70.5</v>
      </c>
      <c r="AA1036" s="8">
        <v>88.039999999999992</v>
      </c>
      <c r="AB1036" s="9">
        <v>87.98464031669026</v>
      </c>
      <c r="AC1036" s="9">
        <v>23.40531330326986</v>
      </c>
      <c r="AD1036" s="3">
        <v>24.417189047716082</v>
      </c>
      <c r="AE1036" s="3">
        <v>52.177497649014057</v>
      </c>
    </row>
    <row r="1037" spans="1:31" ht="13" x14ac:dyDescent="0.3">
      <c r="A1037" s="13">
        <v>2017</v>
      </c>
      <c r="B1037" s="13" t="s">
        <v>630</v>
      </c>
      <c r="C1037" s="13" t="s">
        <v>385</v>
      </c>
      <c r="D1037" s="2" t="str">
        <f t="shared" si="32"/>
        <v>M2</v>
      </c>
      <c r="E1037" s="2" t="str">
        <f t="shared" si="33"/>
        <v>I09c_M2_14</v>
      </c>
      <c r="F1037" s="21" t="s">
        <v>511</v>
      </c>
      <c r="G1037" s="13">
        <v>2014</v>
      </c>
      <c r="H1037" s="2" t="s">
        <v>858</v>
      </c>
      <c r="I1037" s="32">
        <v>3.06</v>
      </c>
      <c r="J1037" s="32">
        <v>0.187</v>
      </c>
      <c r="K1037" s="32">
        <v>0.9</v>
      </c>
      <c r="L1037" s="32">
        <v>1.04</v>
      </c>
      <c r="M1037" s="32">
        <v>0.25</v>
      </c>
      <c r="N1037" s="32">
        <v>0.62</v>
      </c>
      <c r="O1037" s="32">
        <v>0.224</v>
      </c>
      <c r="P1037" s="33">
        <v>15.811999999999999</v>
      </c>
      <c r="Q1037" s="33">
        <v>56.16</v>
      </c>
      <c r="R1037" s="32">
        <v>6.88</v>
      </c>
      <c r="S1037" s="34">
        <v>299.08999999999997</v>
      </c>
      <c r="T1037" s="32">
        <v>19.7</v>
      </c>
      <c r="U1037" s="4">
        <v>13.260573000000001</v>
      </c>
      <c r="V1037" s="8">
        <v>109.08311752015814</v>
      </c>
      <c r="W1037" s="8">
        <v>106.48398810177318</v>
      </c>
      <c r="X1037" s="8">
        <v>105.88235294117648</v>
      </c>
      <c r="Y1037" s="8">
        <v>131.57894736842107</v>
      </c>
      <c r="Z1037" s="8">
        <v>103.33333333333334</v>
      </c>
      <c r="AA1037" s="8">
        <v>105.41333333333334</v>
      </c>
      <c r="AB1037" s="9">
        <v>95.50719112300601</v>
      </c>
      <c r="AC1037" s="9">
        <v>21.561811715679205</v>
      </c>
      <c r="AD1037" s="3">
        <v>24.100701258875809</v>
      </c>
      <c r="AE1037" s="3">
        <v>54.337487025445</v>
      </c>
    </row>
    <row r="1038" spans="1:31" ht="13" x14ac:dyDescent="0.3">
      <c r="A1038" s="13">
        <v>2017</v>
      </c>
      <c r="B1038" s="13" t="s">
        <v>630</v>
      </c>
      <c r="C1038" s="13" t="s">
        <v>386</v>
      </c>
      <c r="D1038" s="2" t="str">
        <f t="shared" si="32"/>
        <v>M1</v>
      </c>
      <c r="E1038" s="2" t="str">
        <f t="shared" si="33"/>
        <v>J09a_M1_14</v>
      </c>
      <c r="F1038" s="21" t="s">
        <v>512</v>
      </c>
      <c r="G1038" s="13">
        <v>2014</v>
      </c>
      <c r="H1038" s="2" t="s">
        <v>859</v>
      </c>
      <c r="I1038" s="32">
        <v>2.81</v>
      </c>
      <c r="J1038" s="32">
        <v>0.17199999999999999</v>
      </c>
      <c r="K1038" s="32">
        <v>0.83</v>
      </c>
      <c r="L1038" s="32">
        <v>0.9</v>
      </c>
      <c r="M1038" s="32">
        <v>0.21</v>
      </c>
      <c r="N1038" s="32">
        <v>0.50600000000000001</v>
      </c>
      <c r="O1038" s="32">
        <v>0.20699999999999999</v>
      </c>
      <c r="P1038" s="33">
        <v>11.789</v>
      </c>
      <c r="Q1038" s="33">
        <v>53.34</v>
      </c>
      <c r="R1038" s="32">
        <v>6.48</v>
      </c>
      <c r="S1038" s="34">
        <v>685.91</v>
      </c>
      <c r="T1038" s="32">
        <v>17.8</v>
      </c>
      <c r="U1038" s="4">
        <v>14.894539</v>
      </c>
      <c r="V1038" s="8">
        <v>100.17109811491648</v>
      </c>
      <c r="W1038" s="8">
        <v>97.94249172997317</v>
      </c>
      <c r="X1038" s="8">
        <v>97.647058823529406</v>
      </c>
      <c r="Y1038" s="8">
        <v>110.52631578947367</v>
      </c>
      <c r="Z1038" s="8">
        <v>84.333333333333343</v>
      </c>
      <c r="AA1038" s="8">
        <v>78.59333333333332</v>
      </c>
      <c r="AB1038" s="9">
        <v>83.435988932990725</v>
      </c>
      <c r="AC1038" s="9">
        <v>20.732285947720669</v>
      </c>
      <c r="AD1038" s="3">
        <v>25.441804855245771</v>
      </c>
      <c r="AE1038" s="3">
        <v>53.82590919703356</v>
      </c>
    </row>
    <row r="1039" spans="1:31" ht="13" x14ac:dyDescent="0.3">
      <c r="A1039" s="13">
        <v>2017</v>
      </c>
      <c r="B1039" s="13" t="s">
        <v>630</v>
      </c>
      <c r="C1039" s="13" t="s">
        <v>387</v>
      </c>
      <c r="D1039" s="2" t="str">
        <f t="shared" si="32"/>
        <v>M2</v>
      </c>
      <c r="E1039" s="2" t="str">
        <f t="shared" si="33"/>
        <v>J09a_M2_14</v>
      </c>
      <c r="F1039" s="21" t="s">
        <v>512</v>
      </c>
      <c r="G1039" s="13">
        <v>2014</v>
      </c>
      <c r="H1039" s="2" t="s">
        <v>859</v>
      </c>
      <c r="I1039" s="32">
        <v>2.66</v>
      </c>
      <c r="J1039" s="32">
        <v>0.16400000000000001</v>
      </c>
      <c r="K1039" s="32">
        <v>0.79</v>
      </c>
      <c r="L1039" s="32">
        <v>0.93</v>
      </c>
      <c r="M1039" s="32">
        <v>0.21</v>
      </c>
      <c r="N1039" s="32">
        <v>0.438</v>
      </c>
      <c r="O1039" s="32">
        <v>0.21299999999999999</v>
      </c>
      <c r="P1039" s="33">
        <v>13.968</v>
      </c>
      <c r="Q1039" s="33">
        <v>59.26</v>
      </c>
      <c r="R1039" s="32">
        <v>5.8</v>
      </c>
      <c r="S1039" s="34">
        <v>529.35</v>
      </c>
      <c r="T1039" s="32">
        <v>16.079999999999998</v>
      </c>
      <c r="U1039" s="4">
        <v>14.894539</v>
      </c>
      <c r="V1039" s="8">
        <v>94.823886471771459</v>
      </c>
      <c r="W1039" s="8">
        <v>93.387026998346528</v>
      </c>
      <c r="X1039" s="8">
        <v>92.941176470588232</v>
      </c>
      <c r="Y1039" s="8">
        <v>110.52631578947367</v>
      </c>
      <c r="Z1039" s="8">
        <v>73</v>
      </c>
      <c r="AA1039" s="8">
        <v>93.12</v>
      </c>
      <c r="AB1039" s="9">
        <v>83.909977018201388</v>
      </c>
      <c r="AC1039" s="9">
        <v>20.615174051524242</v>
      </c>
      <c r="AD1039" s="3">
        <v>24.078904915180662</v>
      </c>
      <c r="AE1039" s="3">
        <v>55.305921033295093</v>
      </c>
    </row>
    <row r="1040" spans="1:31" ht="13" x14ac:dyDescent="0.3">
      <c r="A1040" s="13">
        <v>2017</v>
      </c>
      <c r="B1040" s="13" t="s">
        <v>630</v>
      </c>
      <c r="C1040" s="13" t="s">
        <v>388</v>
      </c>
      <c r="D1040" s="2" t="str">
        <f t="shared" si="32"/>
        <v>M1</v>
      </c>
      <c r="E1040" s="2" t="str">
        <f t="shared" si="33"/>
        <v>J09b_M1_14</v>
      </c>
      <c r="F1040" s="21" t="s">
        <v>513</v>
      </c>
      <c r="G1040" s="13">
        <v>2014</v>
      </c>
      <c r="H1040" s="2" t="s">
        <v>860</v>
      </c>
      <c r="I1040" s="32">
        <v>2.25</v>
      </c>
      <c r="J1040" s="32">
        <v>0.14000000000000001</v>
      </c>
      <c r="K1040" s="32">
        <v>0.67</v>
      </c>
      <c r="L1040" s="32">
        <v>0.97</v>
      </c>
      <c r="M1040" s="32">
        <v>0.2</v>
      </c>
      <c r="N1040" s="32">
        <v>0.432</v>
      </c>
      <c r="O1040" s="32">
        <v>0.219</v>
      </c>
      <c r="P1040" s="33">
        <v>12.862</v>
      </c>
      <c r="Q1040" s="33">
        <v>69.069999999999993</v>
      </c>
      <c r="R1040" s="32">
        <v>6.31</v>
      </c>
      <c r="S1040" s="34">
        <v>388.05</v>
      </c>
      <c r="T1040" s="32">
        <v>18.43</v>
      </c>
      <c r="U1040" s="4">
        <v>12.968354</v>
      </c>
      <c r="V1040" s="8">
        <v>80.208174647175099</v>
      </c>
      <c r="W1040" s="8">
        <v>79.720632803466557</v>
      </c>
      <c r="X1040" s="8">
        <v>78.82352941176471</v>
      </c>
      <c r="Y1040" s="8">
        <v>105.26315789473684</v>
      </c>
      <c r="Z1040" s="8">
        <v>72</v>
      </c>
      <c r="AA1040" s="8">
        <v>85.74666666666667</v>
      </c>
      <c r="AB1040" s="9">
        <v>82.013208064798363</v>
      </c>
      <c r="AC1040" s="9">
        <v>20.087574878042489</v>
      </c>
      <c r="AD1040" s="3">
        <v>20.893646616754733</v>
      </c>
      <c r="AE1040" s="3">
        <v>59.018778505202782</v>
      </c>
    </row>
    <row r="1041" spans="1:31" ht="13" x14ac:dyDescent="0.3">
      <c r="A1041" s="13">
        <v>2017</v>
      </c>
      <c r="B1041" s="13" t="s">
        <v>630</v>
      </c>
      <c r="C1041" s="13" t="s">
        <v>389</v>
      </c>
      <c r="D1041" s="2" t="str">
        <f t="shared" si="32"/>
        <v>M2</v>
      </c>
      <c r="E1041" s="2" t="str">
        <f t="shared" si="33"/>
        <v>J09b_M2_14</v>
      </c>
      <c r="F1041" s="21" t="s">
        <v>513</v>
      </c>
      <c r="G1041" s="13">
        <v>2014</v>
      </c>
      <c r="H1041" s="2" t="s">
        <v>860</v>
      </c>
      <c r="I1041" s="32">
        <v>2.39</v>
      </c>
      <c r="J1041" s="32">
        <v>0.14799999999999999</v>
      </c>
      <c r="K1041" s="32">
        <v>0.74</v>
      </c>
      <c r="L1041" s="32">
        <v>1.1299999999999999</v>
      </c>
      <c r="M1041" s="32">
        <v>0.22</v>
      </c>
      <c r="N1041" s="32">
        <v>0.504</v>
      </c>
      <c r="O1041" s="32">
        <v>0.22</v>
      </c>
      <c r="P1041" s="33">
        <v>16.045999999999999</v>
      </c>
      <c r="Q1041" s="33">
        <v>59.86</v>
      </c>
      <c r="R1041" s="32">
        <v>10.81</v>
      </c>
      <c r="S1041" s="34">
        <v>606.47</v>
      </c>
      <c r="T1041" s="32">
        <v>24.04</v>
      </c>
      <c r="U1041" s="4">
        <v>12.968354</v>
      </c>
      <c r="V1041" s="8">
        <v>85.19890551411045</v>
      </c>
      <c r="W1041" s="8">
        <v>84.2760975350932</v>
      </c>
      <c r="X1041" s="8">
        <v>87.058823529411768</v>
      </c>
      <c r="Y1041" s="8">
        <v>115.78947368421053</v>
      </c>
      <c r="Z1041" s="8">
        <v>84.000000000000014</v>
      </c>
      <c r="AA1041" s="8">
        <v>106.97333333333331</v>
      </c>
      <c r="AB1041" s="9">
        <v>93.434967788839501</v>
      </c>
      <c r="AC1041" s="9">
        <v>19.395213020082906</v>
      </c>
      <c r="AD1041" s="3">
        <v>20.255619121973588</v>
      </c>
      <c r="AE1041" s="3">
        <v>60.349167857943506</v>
      </c>
    </row>
    <row r="1042" spans="1:31" ht="13" x14ac:dyDescent="0.3">
      <c r="A1042" s="13">
        <v>2017</v>
      </c>
      <c r="B1042" s="13" t="s">
        <v>630</v>
      </c>
      <c r="C1042" s="13" t="s">
        <v>390</v>
      </c>
      <c r="D1042" s="2" t="str">
        <f t="shared" si="32"/>
        <v>M1</v>
      </c>
      <c r="E1042" s="2" t="str">
        <f t="shared" si="33"/>
        <v>J09c_M1_14</v>
      </c>
      <c r="F1042" s="21" t="s">
        <v>427</v>
      </c>
      <c r="G1042" s="13">
        <v>2014</v>
      </c>
      <c r="H1042" s="2" t="s">
        <v>861</v>
      </c>
      <c r="I1042" s="32">
        <v>2.6</v>
      </c>
      <c r="J1042" s="32">
        <v>0.16400000000000001</v>
      </c>
      <c r="K1042" s="32">
        <v>0.79</v>
      </c>
      <c r="L1042" s="32">
        <v>1.05</v>
      </c>
      <c r="M1042" s="32">
        <v>0.2</v>
      </c>
      <c r="N1042" s="32">
        <v>0.41599999999999998</v>
      </c>
      <c r="O1042" s="32">
        <v>0.22</v>
      </c>
      <c r="P1042" s="33">
        <v>12.183999999999999</v>
      </c>
      <c r="Q1042" s="33">
        <v>52.09</v>
      </c>
      <c r="R1042" s="32">
        <v>6.77</v>
      </c>
      <c r="S1042" s="34">
        <v>357.22</v>
      </c>
      <c r="T1042" s="32">
        <v>15.26</v>
      </c>
      <c r="U1042" s="4">
        <v>7.1325570000000003</v>
      </c>
      <c r="V1042" s="8">
        <v>92.685001814513441</v>
      </c>
      <c r="W1042" s="8">
        <v>93.387026998346528</v>
      </c>
      <c r="X1042" s="8">
        <v>92.941176470588232</v>
      </c>
      <c r="Y1042" s="8">
        <v>105.26315789473684</v>
      </c>
      <c r="Z1042" s="8">
        <v>69.333333333333343</v>
      </c>
      <c r="AA1042" s="8">
        <v>81.226666666666659</v>
      </c>
      <c r="AB1042" s="9">
        <v>89.07427774130214</v>
      </c>
      <c r="AC1042" s="9">
        <v>18.49519861137447</v>
      </c>
      <c r="AD1042" s="3">
        <v>22.682871074456266</v>
      </c>
      <c r="AE1042" s="3">
        <v>58.821930314169258</v>
      </c>
    </row>
    <row r="1043" spans="1:31" ht="13" x14ac:dyDescent="0.3">
      <c r="A1043" s="13">
        <v>2017</v>
      </c>
      <c r="B1043" s="13" t="s">
        <v>630</v>
      </c>
      <c r="C1043" s="13" t="s">
        <v>391</v>
      </c>
      <c r="D1043" s="2" t="str">
        <f t="shared" si="32"/>
        <v>M2</v>
      </c>
      <c r="E1043" s="2" t="str">
        <f t="shared" si="33"/>
        <v>J09c_M2_14</v>
      </c>
      <c r="F1043" s="21" t="s">
        <v>427</v>
      </c>
      <c r="G1043" s="13">
        <v>2014</v>
      </c>
      <c r="H1043" s="2" t="s">
        <v>861</v>
      </c>
      <c r="I1043" s="32">
        <v>2.58</v>
      </c>
      <c r="J1043" s="32">
        <v>0.16600000000000001</v>
      </c>
      <c r="K1043" s="32">
        <v>0.86</v>
      </c>
      <c r="L1043" s="32">
        <v>0.92</v>
      </c>
      <c r="M1043" s="32">
        <v>0.23</v>
      </c>
      <c r="N1043" s="32">
        <v>0.51200000000000001</v>
      </c>
      <c r="O1043" s="32">
        <v>0.216</v>
      </c>
      <c r="P1043" s="33">
        <v>16.050999999999998</v>
      </c>
      <c r="Q1043" s="33">
        <v>59.36</v>
      </c>
      <c r="R1043" s="32">
        <v>6.75</v>
      </c>
      <c r="S1043" s="34">
        <v>600.4</v>
      </c>
      <c r="T1043" s="32">
        <v>15.73</v>
      </c>
      <c r="U1043" s="4">
        <v>7.1325570000000003</v>
      </c>
      <c r="V1043" s="8">
        <v>91.972040262094112</v>
      </c>
      <c r="W1043" s="8">
        <v>94.525893181253181</v>
      </c>
      <c r="X1043" s="8">
        <v>101.17647058823529</v>
      </c>
      <c r="Y1043" s="8">
        <v>121.05263157894737</v>
      </c>
      <c r="Z1043" s="8">
        <v>85.333333333333343</v>
      </c>
      <c r="AA1043" s="8">
        <v>107.00666666666665</v>
      </c>
      <c r="AB1043" s="9">
        <v>86.848702810106786</v>
      </c>
      <c r="AC1043" s="9">
        <v>21.814527625485248</v>
      </c>
      <c r="AD1043" s="3">
        <v>25.325519206173265</v>
      </c>
      <c r="AE1043" s="3">
        <v>52.859953168341498</v>
      </c>
    </row>
    <row r="1044" spans="1:31" ht="13" x14ac:dyDescent="0.3">
      <c r="A1044" s="13">
        <v>2017</v>
      </c>
      <c r="B1044" s="13" t="s">
        <v>630</v>
      </c>
      <c r="C1044" s="13" t="s">
        <v>392</v>
      </c>
      <c r="D1044" s="2" t="str">
        <f t="shared" si="32"/>
        <v>M2</v>
      </c>
      <c r="E1044" s="2" t="str">
        <f t="shared" si="33"/>
        <v>K09c_M2_14</v>
      </c>
      <c r="F1044" s="21" t="s">
        <v>514</v>
      </c>
      <c r="G1044" s="13">
        <v>2014</v>
      </c>
      <c r="H1044" s="2" t="s">
        <v>877</v>
      </c>
      <c r="I1044" s="32">
        <v>2.38</v>
      </c>
      <c r="J1044" s="32">
        <v>0.152</v>
      </c>
      <c r="K1044" s="32">
        <v>0.77</v>
      </c>
      <c r="L1044" s="32">
        <v>1.0900000000000001</v>
      </c>
      <c r="M1044" s="32">
        <v>0.23</v>
      </c>
      <c r="N1044" s="32">
        <v>0.46200000000000002</v>
      </c>
      <c r="O1044" s="32">
        <v>0.20399999999999999</v>
      </c>
      <c r="P1044" s="33">
        <v>16.513000000000002</v>
      </c>
      <c r="Q1044" s="33">
        <v>55.05</v>
      </c>
      <c r="R1044" s="32">
        <v>7.56</v>
      </c>
      <c r="S1044" s="34">
        <v>286.42</v>
      </c>
      <c r="T1044" s="32">
        <v>19.82</v>
      </c>
      <c r="U1044" s="4">
        <v>9.7543039999999994</v>
      </c>
      <c r="V1044" s="8">
        <v>84.842424737900771</v>
      </c>
      <c r="W1044" s="8">
        <v>86.553829900906535</v>
      </c>
      <c r="X1044" s="8">
        <v>90.588235294117652</v>
      </c>
      <c r="Y1044" s="8">
        <v>121.05263157894737</v>
      </c>
      <c r="Z1044" s="8">
        <v>77</v>
      </c>
      <c r="AA1044" s="8">
        <v>110.08666666666669</v>
      </c>
      <c r="AB1044" s="9">
        <v>93.029946460912598</v>
      </c>
      <c r="AC1044" s="9">
        <v>20.365092088757152</v>
      </c>
      <c r="AD1044" s="3">
        <v>21.168554189623499</v>
      </c>
      <c r="AE1044" s="3">
        <v>58.466353721619356</v>
      </c>
    </row>
    <row r="1045" spans="1:31" ht="13" x14ac:dyDescent="0.3">
      <c r="A1045" s="13">
        <v>2017</v>
      </c>
      <c r="B1045" s="13" t="s">
        <v>630</v>
      </c>
      <c r="C1045" s="13" t="s">
        <v>393</v>
      </c>
      <c r="D1045" s="2" t="str">
        <f t="shared" si="32"/>
        <v>M2</v>
      </c>
      <c r="E1045" s="2" t="str">
        <f t="shared" si="33"/>
        <v>L09a_M2_14</v>
      </c>
      <c r="F1045" s="21" t="s">
        <v>515</v>
      </c>
      <c r="G1045" s="13">
        <v>2014</v>
      </c>
      <c r="H1045" s="2" t="s">
        <v>878</v>
      </c>
      <c r="I1045" s="32">
        <v>2.42</v>
      </c>
      <c r="J1045" s="32">
        <v>0.14799999999999999</v>
      </c>
      <c r="K1045" s="32">
        <v>0.89</v>
      </c>
      <c r="L1045" s="32">
        <v>0.96</v>
      </c>
      <c r="M1045" s="32">
        <v>0.2</v>
      </c>
      <c r="N1045" s="32">
        <v>0.498</v>
      </c>
      <c r="O1045" s="32">
        <v>0.20200000000000001</v>
      </c>
      <c r="P1045" s="33">
        <v>20.108000000000001</v>
      </c>
      <c r="Q1045" s="33">
        <v>60.49</v>
      </c>
      <c r="R1045" s="32">
        <v>6.61</v>
      </c>
      <c r="S1045" s="34">
        <v>704.23</v>
      </c>
      <c r="T1045" s="32">
        <v>17.27</v>
      </c>
      <c r="U1045" s="4">
        <v>15.527002</v>
      </c>
      <c r="V1045" s="8">
        <v>86.268347842739431</v>
      </c>
      <c r="W1045" s="8">
        <v>84.2760975350932</v>
      </c>
      <c r="X1045" s="8">
        <v>104.70588235294119</v>
      </c>
      <c r="Y1045" s="8">
        <v>105.26315789473684</v>
      </c>
      <c r="Z1045" s="8">
        <v>83</v>
      </c>
      <c r="AA1045" s="8">
        <v>134.05333333333334</v>
      </c>
      <c r="AB1045" s="9">
        <v>87.140804534263538</v>
      </c>
      <c r="AC1045" s="9">
        <v>18.905568600096451</v>
      </c>
      <c r="AD1045" s="3">
        <v>26.121113362736846</v>
      </c>
      <c r="AE1045" s="3">
        <v>54.973318037166699</v>
      </c>
    </row>
    <row r="1046" spans="1:31" ht="13" x14ac:dyDescent="0.3">
      <c r="A1046" s="13">
        <v>2017</v>
      </c>
      <c r="B1046" s="13" t="s">
        <v>630</v>
      </c>
      <c r="C1046" s="13" t="s">
        <v>394</v>
      </c>
      <c r="D1046" s="2" t="str">
        <f t="shared" si="32"/>
        <v>M2</v>
      </c>
      <c r="E1046" s="2" t="str">
        <f t="shared" si="33"/>
        <v>L09b_M2_14</v>
      </c>
      <c r="F1046" s="21" t="s">
        <v>516</v>
      </c>
      <c r="G1046" s="13">
        <v>2014</v>
      </c>
      <c r="H1046" s="2" t="s">
        <v>879</v>
      </c>
      <c r="I1046" s="32">
        <v>2.77</v>
      </c>
      <c r="J1046" s="32">
        <v>0.16500000000000001</v>
      </c>
      <c r="K1046" s="32">
        <v>0.89</v>
      </c>
      <c r="L1046" s="32">
        <v>0.96</v>
      </c>
      <c r="M1046" s="32">
        <v>0.22</v>
      </c>
      <c r="N1046" s="32">
        <v>0.55900000000000005</v>
      </c>
      <c r="O1046" s="32">
        <v>0.217</v>
      </c>
      <c r="P1046" s="33">
        <v>13.797000000000001</v>
      </c>
      <c r="Q1046" s="33">
        <v>62.37</v>
      </c>
      <c r="R1046" s="32">
        <v>6.91</v>
      </c>
      <c r="S1046" s="34">
        <v>477.78</v>
      </c>
      <c r="T1046" s="32">
        <v>18.48</v>
      </c>
      <c r="U1046" s="4">
        <v>11.083872</v>
      </c>
      <c r="V1046" s="8">
        <v>98.745175010077787</v>
      </c>
      <c r="W1046" s="8">
        <v>93.956460089799847</v>
      </c>
      <c r="X1046" s="8">
        <v>104.70588235294119</v>
      </c>
      <c r="Y1046" s="8">
        <v>115.78947368421053</v>
      </c>
      <c r="Z1046" s="8">
        <v>93.166666666666671</v>
      </c>
      <c r="AA1046" s="8">
        <v>91.98</v>
      </c>
      <c r="AB1046" s="9">
        <v>88.788250992253651</v>
      </c>
      <c r="AC1046" s="9">
        <v>20.410257928689592</v>
      </c>
      <c r="AD1046" s="3">
        <v>25.636441852629577</v>
      </c>
      <c r="AE1046" s="3">
        <v>53.953300218680823</v>
      </c>
    </row>
    <row r="1047" spans="1:31" ht="13" x14ac:dyDescent="0.3">
      <c r="A1047" s="13">
        <v>2017</v>
      </c>
      <c r="B1047" s="13" t="s">
        <v>630</v>
      </c>
      <c r="C1047" s="13" t="s">
        <v>396</v>
      </c>
      <c r="D1047" s="2" t="str">
        <f t="shared" si="32"/>
        <v>M2</v>
      </c>
      <c r="E1047" s="2" t="str">
        <f t="shared" si="33"/>
        <v>I10b_M2_14</v>
      </c>
      <c r="F1047" s="21" t="s">
        <v>452</v>
      </c>
      <c r="G1047" s="13">
        <v>2014</v>
      </c>
      <c r="H1047" s="2" t="s">
        <v>854</v>
      </c>
      <c r="I1047" s="32">
        <v>2.74</v>
      </c>
      <c r="J1047" s="32">
        <v>0.17299999999999999</v>
      </c>
      <c r="K1047" s="32">
        <v>0.96</v>
      </c>
      <c r="L1047" s="32">
        <v>0.77</v>
      </c>
      <c r="M1047" s="32">
        <v>0.28999999999999998</v>
      </c>
      <c r="N1047" s="32">
        <v>0.46100000000000002</v>
      </c>
      <c r="O1047" s="32">
        <v>0.20200000000000001</v>
      </c>
      <c r="P1047" s="33">
        <v>12.643000000000001</v>
      </c>
      <c r="Q1047" s="33">
        <v>60.08</v>
      </c>
      <c r="R1047" s="32">
        <v>7.28</v>
      </c>
      <c r="S1047" s="34">
        <v>509.51</v>
      </c>
      <c r="T1047" s="32">
        <v>18.489999999999998</v>
      </c>
      <c r="U1047" s="4">
        <v>13.850868999999999</v>
      </c>
      <c r="V1047" s="8">
        <v>97.675732681448793</v>
      </c>
      <c r="W1047" s="8">
        <v>98.511924821426504</v>
      </c>
      <c r="X1047" s="8">
        <v>112.94117647058823</v>
      </c>
      <c r="Y1047" s="8">
        <v>152.63157894736841</v>
      </c>
      <c r="Z1047" s="8">
        <v>76.833333333333343</v>
      </c>
      <c r="AA1047" s="8">
        <v>84.286666666666676</v>
      </c>
      <c r="AB1047" s="9">
        <v>86.863557000990625</v>
      </c>
      <c r="AC1047" s="9">
        <v>27.50057039522828</v>
      </c>
      <c r="AD1047" s="3">
        <v>28.265512621408277</v>
      </c>
      <c r="AE1047" s="3">
        <v>44.233916983363443</v>
      </c>
    </row>
    <row r="1048" spans="1:31" ht="13" x14ac:dyDescent="0.3">
      <c r="A1048" s="13">
        <v>2017</v>
      </c>
      <c r="B1048" s="13" t="s">
        <v>630</v>
      </c>
      <c r="C1048" s="13" t="s">
        <v>397</v>
      </c>
      <c r="D1048" s="2" t="str">
        <f t="shared" si="32"/>
        <v>M2</v>
      </c>
      <c r="E1048" s="2" t="str">
        <f t="shared" si="33"/>
        <v>I10c_M2_14</v>
      </c>
      <c r="F1048" s="21" t="s">
        <v>453</v>
      </c>
      <c r="G1048" s="13">
        <v>2014</v>
      </c>
      <c r="H1048" s="2" t="s">
        <v>894</v>
      </c>
      <c r="I1048" s="32">
        <v>2.93</v>
      </c>
      <c r="J1048" s="32">
        <v>0.182</v>
      </c>
      <c r="K1048" s="32">
        <v>0.87</v>
      </c>
      <c r="L1048" s="32">
        <v>0.93</v>
      </c>
      <c r="M1048" s="32">
        <v>0.25</v>
      </c>
      <c r="N1048" s="32">
        <v>0.52600000000000002</v>
      </c>
      <c r="O1048" s="32">
        <v>0.22800000000000001</v>
      </c>
      <c r="P1048" s="33">
        <v>11.486000000000001</v>
      </c>
      <c r="Q1048" s="33">
        <v>59.17</v>
      </c>
      <c r="R1048" s="32">
        <v>7.16</v>
      </c>
      <c r="S1048" s="34">
        <v>505.36</v>
      </c>
      <c r="T1048" s="32">
        <v>20.21</v>
      </c>
      <c r="U1048" s="4">
        <v>15.307342999999999</v>
      </c>
      <c r="V1048" s="8">
        <v>104.44886742943247</v>
      </c>
      <c r="W1048" s="8">
        <v>103.63682264450651</v>
      </c>
      <c r="X1048" s="8">
        <v>102.35294117647058</v>
      </c>
      <c r="Y1048" s="8">
        <v>131.57894736842107</v>
      </c>
      <c r="Z1048" s="8">
        <v>87.666666666666671</v>
      </c>
      <c r="AA1048" s="8">
        <v>76.573333333333338</v>
      </c>
      <c r="AB1048" s="9">
        <v>89.250905739808218</v>
      </c>
      <c r="AC1048" s="9">
        <v>23.073245648521628</v>
      </c>
      <c r="AD1048" s="3">
        <v>24.930435385223092</v>
      </c>
      <c r="AE1048" s="3">
        <v>51.996318966255274</v>
      </c>
    </row>
    <row r="1049" spans="1:31" ht="13" x14ac:dyDescent="0.3">
      <c r="A1049" s="13">
        <v>2017</v>
      </c>
      <c r="B1049" s="13" t="s">
        <v>630</v>
      </c>
      <c r="C1049" s="13" t="s">
        <v>398</v>
      </c>
      <c r="D1049" s="2" t="str">
        <f t="shared" si="32"/>
        <v>M1</v>
      </c>
      <c r="E1049" s="2" t="str">
        <f t="shared" si="33"/>
        <v>F12a_M1_14</v>
      </c>
      <c r="F1049" s="21" t="s">
        <v>517</v>
      </c>
      <c r="G1049" s="13">
        <v>2014</v>
      </c>
      <c r="H1049" s="2" t="s">
        <v>855</v>
      </c>
      <c r="I1049" s="32">
        <v>2.72</v>
      </c>
      <c r="J1049" s="32">
        <v>0.16700000000000001</v>
      </c>
      <c r="K1049" s="32">
        <v>0.7</v>
      </c>
      <c r="L1049" s="32">
        <v>1.1100000000000001</v>
      </c>
      <c r="M1049" s="32">
        <v>0.2</v>
      </c>
      <c r="N1049" s="32">
        <v>0.52300000000000002</v>
      </c>
      <c r="O1049" s="32">
        <v>0.22900000000000001</v>
      </c>
      <c r="P1049" s="33">
        <v>15.43</v>
      </c>
      <c r="Q1049" s="33">
        <v>64.430000000000007</v>
      </c>
      <c r="R1049" s="32">
        <v>6.91</v>
      </c>
      <c r="S1049" s="34">
        <v>693.54</v>
      </c>
      <c r="T1049" s="32">
        <v>15.37</v>
      </c>
      <c r="U1049" s="4">
        <v>12.007946</v>
      </c>
      <c r="V1049" s="8">
        <v>96.962771129029463</v>
      </c>
      <c r="W1049" s="8">
        <v>95.095326272706529</v>
      </c>
      <c r="X1049" s="8">
        <v>82.35294117647058</v>
      </c>
      <c r="Y1049" s="8">
        <v>105.26315789473684</v>
      </c>
      <c r="Z1049" s="8">
        <v>87.166666666666671</v>
      </c>
      <c r="AA1049" s="8">
        <v>102.86666666666666</v>
      </c>
      <c r="AB1049" s="9">
        <v>89.766499436020126</v>
      </c>
      <c r="AC1049" s="9">
        <v>18.352575496879108</v>
      </c>
      <c r="AD1049" s="3">
        <v>19.9437578737185</v>
      </c>
      <c r="AE1049" s="3">
        <v>61.703666629402385</v>
      </c>
    </row>
    <row r="1050" spans="1:31" ht="13" x14ac:dyDescent="0.3">
      <c r="A1050" s="13">
        <v>2017</v>
      </c>
      <c r="B1050" s="13" t="s">
        <v>630</v>
      </c>
      <c r="C1050" s="13" t="s">
        <v>399</v>
      </c>
      <c r="D1050" s="2" t="str">
        <f t="shared" si="32"/>
        <v>M1</v>
      </c>
      <c r="E1050" s="2" t="str">
        <f t="shared" si="33"/>
        <v>F12b_M1_14</v>
      </c>
      <c r="F1050" s="21" t="s">
        <v>518</v>
      </c>
      <c r="G1050" s="13">
        <v>2014</v>
      </c>
      <c r="H1050" s="2" t="s">
        <v>884</v>
      </c>
      <c r="I1050" s="32">
        <v>2.42</v>
      </c>
      <c r="J1050" s="32">
        <v>0.151</v>
      </c>
      <c r="K1050" s="32">
        <v>0.67</v>
      </c>
      <c r="L1050" s="32">
        <v>1.07</v>
      </c>
      <c r="M1050" s="32">
        <v>0.17</v>
      </c>
      <c r="N1050" s="32">
        <v>0.57399999999999995</v>
      </c>
      <c r="O1050" s="32">
        <v>0.22</v>
      </c>
      <c r="P1050" s="33">
        <v>17.218</v>
      </c>
      <c r="Q1050" s="33">
        <v>54.52</v>
      </c>
      <c r="R1050" s="32">
        <v>6.28</v>
      </c>
      <c r="S1050" s="34">
        <v>963.2</v>
      </c>
      <c r="T1050" s="32">
        <v>14.61</v>
      </c>
      <c r="U1050" s="4">
        <v>0.47556399999999999</v>
      </c>
      <c r="V1050" s="8">
        <v>86.268347842739431</v>
      </c>
      <c r="W1050" s="8">
        <v>85.984396809453202</v>
      </c>
      <c r="X1050" s="8">
        <v>78.82352941176471</v>
      </c>
      <c r="Y1050" s="8">
        <v>89.473684210526315</v>
      </c>
      <c r="Z1050" s="8">
        <v>95.666666666666671</v>
      </c>
      <c r="AA1050" s="8">
        <v>114.78666666666666</v>
      </c>
      <c r="AB1050" s="9">
        <v>84.532058337893034</v>
      </c>
      <c r="AC1050" s="9">
        <v>16.565661795364974</v>
      </c>
      <c r="AD1050" s="3">
        <v>20.271066633239002</v>
      </c>
      <c r="AE1050" s="3">
        <v>63.163271571396031</v>
      </c>
    </row>
    <row r="1051" spans="1:31" ht="13" x14ac:dyDescent="0.3">
      <c r="A1051" s="13">
        <v>2017</v>
      </c>
      <c r="B1051" s="13" t="s">
        <v>630</v>
      </c>
      <c r="C1051" s="13" t="s">
        <v>401</v>
      </c>
      <c r="D1051" s="2" t="str">
        <f t="shared" si="32"/>
        <v>M2</v>
      </c>
      <c r="E1051" s="2" t="str">
        <f t="shared" si="33"/>
        <v>D04c_M2_15</v>
      </c>
      <c r="F1051" s="21" t="s">
        <v>519</v>
      </c>
      <c r="G1051" s="13">
        <v>2015</v>
      </c>
      <c r="H1051" s="2" t="s">
        <v>906</v>
      </c>
      <c r="I1051" s="32">
        <v>2.69</v>
      </c>
      <c r="J1051" s="32">
        <v>0.16400000000000001</v>
      </c>
      <c r="K1051" s="32">
        <v>0.93</v>
      </c>
      <c r="L1051" s="32">
        <v>0.88</v>
      </c>
      <c r="M1051" s="32">
        <v>0.19</v>
      </c>
      <c r="N1051" s="32">
        <v>0.72399999999999998</v>
      </c>
      <c r="O1051" s="32">
        <v>0.20699999999999999</v>
      </c>
      <c r="P1051" s="33">
        <v>15.534000000000001</v>
      </c>
      <c r="Q1051" s="33">
        <v>53.71</v>
      </c>
      <c r="R1051" s="32">
        <v>6.34</v>
      </c>
      <c r="S1051" s="34">
        <v>987.76</v>
      </c>
      <c r="T1051" s="32">
        <v>18.03</v>
      </c>
      <c r="U1051" s="4">
        <v>0</v>
      </c>
      <c r="V1051" s="8">
        <v>94.250213675108867</v>
      </c>
      <c r="W1051" s="8">
        <v>92.137465998250207</v>
      </c>
      <c r="X1051" s="8">
        <v>109.41176470588236</v>
      </c>
      <c r="Y1051" s="8">
        <v>100</v>
      </c>
      <c r="Z1051" s="8">
        <v>120.66666666666667</v>
      </c>
      <c r="AA1051" s="8">
        <v>103.56</v>
      </c>
      <c r="AB1051" s="9">
        <v>83.3480832400179</v>
      </c>
      <c r="AC1051" s="9">
        <v>18.777566012929867</v>
      </c>
      <c r="AD1051" s="3">
        <v>28.537148445171727</v>
      </c>
      <c r="AE1051" s="3">
        <v>52.685285541898395</v>
      </c>
    </row>
    <row r="1052" spans="1:31" ht="13" x14ac:dyDescent="0.3">
      <c r="A1052" s="13">
        <v>2017</v>
      </c>
      <c r="B1052" s="13" t="s">
        <v>630</v>
      </c>
      <c r="C1052" s="13" t="s">
        <v>402</v>
      </c>
      <c r="D1052" s="2" t="str">
        <f t="shared" si="32"/>
        <v>M1</v>
      </c>
      <c r="E1052" s="2" t="str">
        <f t="shared" si="33"/>
        <v>F04b_M1_15</v>
      </c>
      <c r="F1052" s="21" t="s">
        <v>520</v>
      </c>
      <c r="G1052" s="13">
        <v>2015</v>
      </c>
      <c r="H1052" s="2" t="s">
        <v>909</v>
      </c>
      <c r="I1052" s="32">
        <v>2.61</v>
      </c>
      <c r="J1052" s="32">
        <v>0.157</v>
      </c>
      <c r="K1052" s="32">
        <v>0.77</v>
      </c>
      <c r="L1052" s="32">
        <v>1.3</v>
      </c>
      <c r="M1052" s="32">
        <v>0.15</v>
      </c>
      <c r="N1052" s="32">
        <v>0.64600000000000002</v>
      </c>
      <c r="O1052" s="32">
        <v>0.19800000000000001</v>
      </c>
      <c r="P1052" s="33">
        <v>19.550999999999998</v>
      </c>
      <c r="Q1052" s="33">
        <v>72.31</v>
      </c>
      <c r="R1052" s="32">
        <v>7.62</v>
      </c>
      <c r="S1052" s="34">
        <v>358.37</v>
      </c>
      <c r="T1052" s="32">
        <v>15.12</v>
      </c>
      <c r="U1052" s="4">
        <v>0</v>
      </c>
      <c r="V1052" s="8">
        <v>91.44723334276361</v>
      </c>
      <c r="W1052" s="8">
        <v>88.204769278812705</v>
      </c>
      <c r="X1052" s="8">
        <v>90.588235294117652</v>
      </c>
      <c r="Y1052" s="8">
        <v>78.94736842105263</v>
      </c>
      <c r="Z1052" s="8">
        <v>107.66666666666667</v>
      </c>
      <c r="AA1052" s="8">
        <v>130.33999999999997</v>
      </c>
      <c r="AB1052" s="9">
        <v>96.919202545119802</v>
      </c>
      <c r="AC1052" s="9">
        <v>12.748607201110346</v>
      </c>
      <c r="AD1052" s="3">
        <v>20.319084466247109</v>
      </c>
      <c r="AE1052" s="3">
        <v>66.932308332642549</v>
      </c>
    </row>
    <row r="1053" spans="1:31" ht="13" x14ac:dyDescent="0.3">
      <c r="A1053" s="13">
        <v>2017</v>
      </c>
      <c r="B1053" s="13" t="s">
        <v>630</v>
      </c>
      <c r="C1053" s="13" t="s">
        <v>403</v>
      </c>
      <c r="D1053" s="2" t="str">
        <f t="shared" si="32"/>
        <v>M1</v>
      </c>
      <c r="E1053" s="2" t="str">
        <f t="shared" si="33"/>
        <v>F04c_M1_15</v>
      </c>
      <c r="F1053" s="21" t="s">
        <v>521</v>
      </c>
      <c r="G1053" s="13">
        <v>2015</v>
      </c>
      <c r="H1053" s="2" t="s">
        <v>905</v>
      </c>
      <c r="I1053" s="32">
        <v>2.7</v>
      </c>
      <c r="J1053" s="32">
        <v>0.17100000000000001</v>
      </c>
      <c r="K1053" s="32">
        <v>0.86</v>
      </c>
      <c r="L1053" s="32">
        <v>1.23</v>
      </c>
      <c r="M1053" s="32">
        <v>0.15</v>
      </c>
      <c r="N1053" s="32">
        <v>0.56699999999999995</v>
      </c>
      <c r="O1053" s="32">
        <v>0.20399999999999999</v>
      </c>
      <c r="P1053" s="33">
        <v>11.007999999999999</v>
      </c>
      <c r="Q1053" s="33">
        <v>50.78</v>
      </c>
      <c r="R1053" s="32">
        <v>7.01</v>
      </c>
      <c r="S1053" s="34">
        <v>237.79</v>
      </c>
      <c r="T1053" s="32">
        <v>18.510000000000002</v>
      </c>
      <c r="U1053" s="4">
        <v>0</v>
      </c>
      <c r="V1053" s="8">
        <v>94.600586216652033</v>
      </c>
      <c r="W1053" s="8">
        <v>96.070162717687722</v>
      </c>
      <c r="X1053" s="8">
        <v>101.17647058823529</v>
      </c>
      <c r="Y1053" s="8">
        <v>78.94736842105263</v>
      </c>
      <c r="Z1053" s="8">
        <v>94.5</v>
      </c>
      <c r="AA1053" s="8">
        <v>73.386666666666656</v>
      </c>
      <c r="AB1053" s="9">
        <v>95.727978854393839</v>
      </c>
      <c r="AC1053" s="9">
        <v>12.907248834449552</v>
      </c>
      <c r="AD1053" s="3">
        <v>22.976443432427473</v>
      </c>
      <c r="AE1053" s="3">
        <v>64.11630773312298</v>
      </c>
    </row>
    <row r="1054" spans="1:31" ht="13" x14ac:dyDescent="0.3">
      <c r="A1054" s="13">
        <v>2017</v>
      </c>
      <c r="B1054" s="13" t="s">
        <v>630</v>
      </c>
      <c r="C1054" s="13" t="s">
        <v>404</v>
      </c>
      <c r="D1054" s="2" t="str">
        <f t="shared" si="32"/>
        <v>M2</v>
      </c>
      <c r="E1054" s="2" t="str">
        <f t="shared" si="33"/>
        <v>F04c_M2_15</v>
      </c>
      <c r="F1054" s="21" t="s">
        <v>521</v>
      </c>
      <c r="G1054" s="13">
        <v>2015</v>
      </c>
      <c r="H1054" s="2" t="s">
        <v>905</v>
      </c>
      <c r="I1054" s="32">
        <v>2.62</v>
      </c>
      <c r="J1054" s="32">
        <v>0.16200000000000001</v>
      </c>
      <c r="K1054" s="32">
        <v>0.83</v>
      </c>
      <c r="L1054" s="32">
        <v>0.97</v>
      </c>
      <c r="M1054" s="32">
        <v>0.19</v>
      </c>
      <c r="N1054" s="32">
        <v>0.53300000000000003</v>
      </c>
      <c r="O1054" s="32">
        <v>0.20499999999999999</v>
      </c>
      <c r="P1054" s="33">
        <v>11.656000000000001</v>
      </c>
      <c r="Q1054" s="33">
        <v>51.19</v>
      </c>
      <c r="R1054" s="32">
        <v>7.1</v>
      </c>
      <c r="S1054" s="34">
        <v>373.48</v>
      </c>
      <c r="T1054" s="32">
        <v>19.149999999999999</v>
      </c>
      <c r="U1054" s="4">
        <v>0</v>
      </c>
      <c r="V1054" s="8">
        <v>91.797605884306776</v>
      </c>
      <c r="W1054" s="8">
        <v>91.013838364125206</v>
      </c>
      <c r="X1054" s="8">
        <v>97.647058823529406</v>
      </c>
      <c r="Y1054" s="8">
        <v>100</v>
      </c>
      <c r="Z1054" s="8">
        <v>88.833333333333343</v>
      </c>
      <c r="AA1054" s="8">
        <v>77.706666666666663</v>
      </c>
      <c r="AB1054" s="9">
        <v>85.281556447056516</v>
      </c>
      <c r="AC1054" s="9">
        <v>18.351847694785217</v>
      </c>
      <c r="AD1054" s="3">
        <v>24.891221933260841</v>
      </c>
      <c r="AE1054" s="3">
        <v>56.756930371953928</v>
      </c>
    </row>
    <row r="1055" spans="1:31" ht="13" x14ac:dyDescent="0.3">
      <c r="A1055" s="13">
        <v>2017</v>
      </c>
      <c r="B1055" s="13" t="s">
        <v>630</v>
      </c>
      <c r="C1055" s="13" t="s">
        <v>405</v>
      </c>
      <c r="D1055" s="2" t="str">
        <f t="shared" si="32"/>
        <v>M2</v>
      </c>
      <c r="E1055" s="2" t="str">
        <f t="shared" si="33"/>
        <v>G04a_M2_15</v>
      </c>
      <c r="F1055" s="21" t="s">
        <v>522</v>
      </c>
      <c r="G1055" s="13">
        <v>2015</v>
      </c>
      <c r="H1055" s="2" t="s">
        <v>908</v>
      </c>
      <c r="I1055" s="32">
        <v>2.69</v>
      </c>
      <c r="J1055" s="32">
        <v>0.161</v>
      </c>
      <c r="K1055" s="32">
        <v>0.75</v>
      </c>
      <c r="L1055" s="32">
        <v>1.1000000000000001</v>
      </c>
      <c r="M1055" s="32">
        <v>0.17</v>
      </c>
      <c r="N1055" s="32">
        <v>0.59199999999999997</v>
      </c>
      <c r="O1055" s="32">
        <v>0.22</v>
      </c>
      <c r="P1055" s="33">
        <v>15.715999999999999</v>
      </c>
      <c r="Q1055" s="33">
        <v>50.19</v>
      </c>
      <c r="R1055" s="32">
        <v>6.69</v>
      </c>
      <c r="S1055" s="34">
        <v>584.1</v>
      </c>
      <c r="T1055" s="32">
        <v>16.649999999999999</v>
      </c>
      <c r="U1055" s="4">
        <v>0</v>
      </c>
      <c r="V1055" s="8">
        <v>94.250213675108867</v>
      </c>
      <c r="W1055" s="8">
        <v>90.452024547062706</v>
      </c>
      <c r="X1055" s="8">
        <v>88.235294117647058</v>
      </c>
      <c r="Y1055" s="8">
        <v>89.473684210526315</v>
      </c>
      <c r="Z1055" s="8">
        <v>98.666666666666671</v>
      </c>
      <c r="AA1055" s="8">
        <v>104.77333333333331</v>
      </c>
      <c r="AB1055" s="9">
        <v>88.075100131543593</v>
      </c>
      <c r="AC1055" s="9">
        <v>15.899266503247244</v>
      </c>
      <c r="AD1055" s="3">
        <v>21.778670304207338</v>
      </c>
      <c r="AE1055" s="3">
        <v>62.322063192545421</v>
      </c>
    </row>
    <row r="1056" spans="1:31" ht="13" x14ac:dyDescent="0.3">
      <c r="A1056" s="13">
        <v>2017</v>
      </c>
      <c r="B1056" s="13" t="s">
        <v>630</v>
      </c>
      <c r="C1056" s="13" t="s">
        <v>406</v>
      </c>
      <c r="D1056" s="2" t="str">
        <f t="shared" si="32"/>
        <v>M2</v>
      </c>
      <c r="E1056" s="2" t="str">
        <f t="shared" si="33"/>
        <v>G04b_M2_15</v>
      </c>
      <c r="F1056" s="21" t="s">
        <v>523</v>
      </c>
      <c r="G1056" s="13">
        <v>2015</v>
      </c>
      <c r="H1056" s="2" t="s">
        <v>907</v>
      </c>
      <c r="I1056" s="32">
        <v>2.4900000000000002</v>
      </c>
      <c r="J1056" s="32">
        <v>0.152</v>
      </c>
      <c r="K1056" s="32">
        <v>0.88</v>
      </c>
      <c r="L1056" s="32">
        <v>0.92</v>
      </c>
      <c r="M1056" s="32">
        <v>0.17</v>
      </c>
      <c r="N1056" s="32">
        <v>0.68500000000000005</v>
      </c>
      <c r="O1056" s="32">
        <v>0.20300000000000001</v>
      </c>
      <c r="P1056" s="33">
        <v>17.861999999999998</v>
      </c>
      <c r="Q1056" s="33">
        <v>63.72</v>
      </c>
      <c r="R1056" s="32">
        <v>6.72</v>
      </c>
      <c r="S1056" s="34">
        <v>646.27</v>
      </c>
      <c r="T1056" s="32">
        <v>15.95</v>
      </c>
      <c r="U1056" s="4">
        <v>0</v>
      </c>
      <c r="V1056" s="8">
        <v>87.24276284424576</v>
      </c>
      <c r="W1056" s="8">
        <v>85.39570019350019</v>
      </c>
      <c r="X1056" s="8">
        <v>103.5294117647059</v>
      </c>
      <c r="Y1056" s="8">
        <v>89.473684210526315</v>
      </c>
      <c r="Z1056" s="8">
        <v>114.16666666666669</v>
      </c>
      <c r="AA1056" s="8">
        <v>119.07999999999998</v>
      </c>
      <c r="AB1056" s="9">
        <v>82.417872387543099</v>
      </c>
      <c r="AC1056" s="9">
        <v>16.990604691989695</v>
      </c>
      <c r="AD1056" s="3">
        <v>27.307661809156659</v>
      </c>
      <c r="AE1056" s="3">
        <v>55.701733498853635</v>
      </c>
    </row>
    <row r="1057" spans="1:31" ht="13" x14ac:dyDescent="0.3">
      <c r="A1057" s="13">
        <v>2017</v>
      </c>
      <c r="B1057" s="13" t="s">
        <v>630</v>
      </c>
      <c r="C1057" s="13" t="s">
        <v>407</v>
      </c>
      <c r="D1057" s="2" t="str">
        <f t="shared" si="32"/>
        <v>M2</v>
      </c>
      <c r="E1057" s="2" t="str">
        <f t="shared" si="33"/>
        <v>Z04a_M2_15</v>
      </c>
      <c r="F1057" s="21" t="s">
        <v>524</v>
      </c>
      <c r="G1057" s="13">
        <v>2015</v>
      </c>
      <c r="H1057" s="2" t="s">
        <v>897</v>
      </c>
      <c r="I1057" s="32">
        <v>2.35</v>
      </c>
      <c r="J1057" s="32">
        <v>0.14299999999999999</v>
      </c>
      <c r="K1057" s="32">
        <v>1.2</v>
      </c>
      <c r="L1057" s="32">
        <v>0.44900000000000001</v>
      </c>
      <c r="M1057" s="32">
        <v>0.23</v>
      </c>
      <c r="N1057" s="32">
        <v>0.38300000000000001</v>
      </c>
      <c r="O1057" s="32">
        <v>0.19700000000000001</v>
      </c>
      <c r="P1057" s="33">
        <v>12.372999999999999</v>
      </c>
      <c r="Q1057" s="33">
        <v>58.29</v>
      </c>
      <c r="R1057" s="32">
        <v>6.32</v>
      </c>
      <c r="S1057" s="34">
        <v>250.07</v>
      </c>
      <c r="T1057" s="32">
        <v>12.76</v>
      </c>
      <c r="U1057" s="4">
        <v>0</v>
      </c>
      <c r="V1057" s="8">
        <v>82.337547262641579</v>
      </c>
      <c r="W1057" s="8">
        <v>80.339375839937674</v>
      </c>
      <c r="X1057" s="8">
        <v>141.1764705882353</v>
      </c>
      <c r="Y1057" s="8">
        <v>121.05263157894737</v>
      </c>
      <c r="Z1057" s="8">
        <v>63.833333333333343</v>
      </c>
      <c r="AA1057" s="8">
        <v>82.486666666666665</v>
      </c>
      <c r="AB1057" s="9">
        <v>72.041360972043776</v>
      </c>
      <c r="AC1057" s="9">
        <v>26.298273673977828</v>
      </c>
      <c r="AD1057" s="3">
        <v>42.601273310631491</v>
      </c>
      <c r="AE1057" s="3">
        <v>31.100453015390695</v>
      </c>
    </row>
    <row r="1058" spans="1:31" ht="13" x14ac:dyDescent="0.3">
      <c r="A1058" s="13">
        <v>2017</v>
      </c>
      <c r="B1058" s="13" t="s">
        <v>630</v>
      </c>
      <c r="C1058" s="13" t="s">
        <v>408</v>
      </c>
      <c r="D1058" s="2" t="str">
        <f t="shared" si="32"/>
        <v>M2</v>
      </c>
      <c r="E1058" s="2" t="str">
        <f t="shared" si="33"/>
        <v>Z04b_M2_15</v>
      </c>
      <c r="F1058" s="21" t="s">
        <v>525</v>
      </c>
      <c r="G1058" s="13">
        <v>2015</v>
      </c>
      <c r="H1058" s="2" t="s">
        <v>896</v>
      </c>
      <c r="I1058" s="32">
        <v>2.6</v>
      </c>
      <c r="J1058" s="32">
        <v>0.154</v>
      </c>
      <c r="K1058" s="32">
        <v>1.18</v>
      </c>
      <c r="L1058" s="32">
        <v>0.53700000000000003</v>
      </c>
      <c r="M1058" s="32">
        <v>0.21</v>
      </c>
      <c r="N1058" s="32">
        <v>0.374</v>
      </c>
      <c r="O1058" s="32">
        <v>0.20799999999999999</v>
      </c>
      <c r="P1058" s="33">
        <v>18.259</v>
      </c>
      <c r="Q1058" s="33">
        <v>68.89</v>
      </c>
      <c r="R1058" s="32">
        <v>6.86</v>
      </c>
      <c r="S1058" s="34">
        <v>279.95</v>
      </c>
      <c r="T1058" s="32">
        <v>15.13</v>
      </c>
      <c r="U1058" s="4">
        <v>0</v>
      </c>
      <c r="V1058" s="8">
        <v>91.096860801220473</v>
      </c>
      <c r="W1058" s="8">
        <v>86.51932782762519</v>
      </c>
      <c r="X1058" s="8">
        <v>138.8235294117647</v>
      </c>
      <c r="Y1058" s="8">
        <v>110.52631578947367</v>
      </c>
      <c r="Z1058" s="8">
        <v>62.333333333333343</v>
      </c>
      <c r="AA1058" s="8">
        <v>121.72666666666667</v>
      </c>
      <c r="AB1058" s="9">
        <v>74.273623127517283</v>
      </c>
      <c r="AC1058" s="9">
        <v>23.289812830589497</v>
      </c>
      <c r="AD1058" s="3">
        <v>40.63222832307401</v>
      </c>
      <c r="AE1058" s="3">
        <v>36.077958846336486</v>
      </c>
    </row>
    <row r="1059" spans="1:31" ht="13" x14ac:dyDescent="0.3">
      <c r="A1059" s="13">
        <v>2017</v>
      </c>
      <c r="B1059" s="13" t="s">
        <v>630</v>
      </c>
      <c r="C1059" s="13" t="s">
        <v>120</v>
      </c>
      <c r="D1059" s="2" t="str">
        <f t="shared" si="32"/>
        <v>M2</v>
      </c>
      <c r="E1059" s="2" t="str">
        <f t="shared" si="33"/>
        <v>E05b_M2_15</v>
      </c>
      <c r="F1059" s="21" t="s">
        <v>527</v>
      </c>
      <c r="G1059" s="13">
        <v>2015</v>
      </c>
      <c r="H1059" s="2" t="s">
        <v>911</v>
      </c>
      <c r="I1059" s="32">
        <v>2.69</v>
      </c>
      <c r="J1059" s="32">
        <v>0.17100000000000001</v>
      </c>
      <c r="K1059" s="32">
        <v>0.76</v>
      </c>
      <c r="L1059" s="32">
        <v>1.2649999999999999</v>
      </c>
      <c r="M1059" s="32">
        <v>0.18</v>
      </c>
      <c r="N1059" s="32">
        <v>0.51800000000000002</v>
      </c>
      <c r="O1059" s="32">
        <v>0.23100000000000001</v>
      </c>
      <c r="P1059" s="33">
        <v>10.904999999999999</v>
      </c>
      <c r="Q1059" s="33">
        <v>53.49</v>
      </c>
      <c r="R1059" s="32">
        <v>6.91</v>
      </c>
      <c r="S1059" s="34">
        <v>458.12</v>
      </c>
      <c r="T1059" s="32">
        <v>15.39</v>
      </c>
      <c r="U1059" s="4">
        <v>0</v>
      </c>
      <c r="V1059" s="8">
        <v>94.250213675108867</v>
      </c>
      <c r="W1059" s="8">
        <v>96.070162717687722</v>
      </c>
      <c r="X1059" s="8">
        <v>89.411764705882362</v>
      </c>
      <c r="Y1059" s="8">
        <v>94.73684210526315</v>
      </c>
      <c r="Z1059" s="8">
        <v>86.333333333333343</v>
      </c>
      <c r="AA1059" s="8">
        <v>72.7</v>
      </c>
      <c r="AB1059" s="9">
        <v>97.388110770373714</v>
      </c>
      <c r="AC1059" s="9">
        <v>15.224669628175539</v>
      </c>
      <c r="AD1059" s="3">
        <v>19.958637660897811</v>
      </c>
      <c r="AE1059" s="3">
        <v>64.816692710926631</v>
      </c>
    </row>
    <row r="1060" spans="1:31" ht="13" x14ac:dyDescent="0.3">
      <c r="A1060" s="13">
        <v>2017</v>
      </c>
      <c r="B1060" s="13" t="s">
        <v>630</v>
      </c>
      <c r="C1060" s="13" t="s">
        <v>420</v>
      </c>
      <c r="D1060" s="2" t="str">
        <f t="shared" si="32"/>
        <v>M1</v>
      </c>
      <c r="E1060" s="2" t="str">
        <f t="shared" si="33"/>
        <v>I07a_M1_15</v>
      </c>
      <c r="F1060" s="21" t="s">
        <v>374</v>
      </c>
      <c r="G1060" s="13">
        <v>2015</v>
      </c>
      <c r="H1060" s="2" t="s">
        <v>901</v>
      </c>
      <c r="I1060" s="32">
        <v>2.87</v>
      </c>
      <c r="J1060" s="32">
        <v>0.17699999999999999</v>
      </c>
      <c r="K1060" s="32">
        <v>0.92</v>
      </c>
      <c r="L1060" s="32">
        <v>0.94</v>
      </c>
      <c r="M1060" s="32">
        <v>0.21</v>
      </c>
      <c r="N1060" s="32">
        <v>0.54500000000000004</v>
      </c>
      <c r="O1060" s="32">
        <v>0.223</v>
      </c>
      <c r="P1060" s="33">
        <v>12.367000000000001</v>
      </c>
      <c r="Q1060" s="33">
        <v>65.62</v>
      </c>
      <c r="R1060" s="32">
        <v>7.63</v>
      </c>
      <c r="S1060" s="34">
        <v>527.34</v>
      </c>
      <c r="T1060" s="32">
        <v>19.16</v>
      </c>
      <c r="U1060" s="4">
        <v>0</v>
      </c>
      <c r="V1060" s="8">
        <v>100.55691942288567</v>
      </c>
      <c r="W1060" s="8">
        <v>99.441045620062724</v>
      </c>
      <c r="X1060" s="8">
        <v>108.23529411764707</v>
      </c>
      <c r="Y1060" s="8">
        <v>110.52631578947367</v>
      </c>
      <c r="Z1060" s="8">
        <v>90.833333333333343</v>
      </c>
      <c r="AA1060" s="8">
        <v>82.446666666666673</v>
      </c>
      <c r="AB1060" s="9">
        <v>87.733787198352587</v>
      </c>
      <c r="AC1060" s="9">
        <v>19.716677418458715</v>
      </c>
      <c r="AD1060" s="3">
        <v>26.819099592166818</v>
      </c>
      <c r="AE1060" s="3">
        <v>53.464222989374463</v>
      </c>
    </row>
    <row r="1061" spans="1:31" ht="13" x14ac:dyDescent="0.3">
      <c r="A1061" s="13">
        <v>2017</v>
      </c>
      <c r="B1061" s="13" t="s">
        <v>630</v>
      </c>
      <c r="C1061" s="13" t="s">
        <v>421</v>
      </c>
      <c r="D1061" s="2" t="str">
        <f t="shared" si="32"/>
        <v>M1</v>
      </c>
      <c r="E1061" s="2" t="str">
        <f t="shared" si="33"/>
        <v>I07b_M1_15</v>
      </c>
      <c r="F1061" s="21" t="s">
        <v>448</v>
      </c>
      <c r="G1061" s="13">
        <v>2015</v>
      </c>
      <c r="H1061" s="2" t="s">
        <v>903</v>
      </c>
      <c r="I1061" s="32">
        <v>2.71</v>
      </c>
      <c r="J1061" s="32">
        <v>0.17100000000000001</v>
      </c>
      <c r="K1061" s="32">
        <v>0.84</v>
      </c>
      <c r="L1061" s="32">
        <v>0.91</v>
      </c>
      <c r="M1061" s="32">
        <v>0.23</v>
      </c>
      <c r="N1061" s="32">
        <v>0.42599999999999999</v>
      </c>
      <c r="O1061" s="32">
        <v>0.23200000000000001</v>
      </c>
      <c r="P1061" s="33">
        <v>15.897</v>
      </c>
      <c r="Q1061" s="33">
        <v>60.18</v>
      </c>
      <c r="R1061" s="32">
        <v>6.76</v>
      </c>
      <c r="S1061" s="34">
        <v>685.83</v>
      </c>
      <c r="T1061" s="32">
        <v>14.75</v>
      </c>
      <c r="U1061" s="4">
        <v>0</v>
      </c>
      <c r="V1061" s="8">
        <v>94.950958758195171</v>
      </c>
      <c r="W1061" s="8">
        <v>96.070162717687722</v>
      </c>
      <c r="X1061" s="8">
        <v>98.82352941176471</v>
      </c>
      <c r="Y1061" s="8">
        <v>121.05263157894737</v>
      </c>
      <c r="Z1061" s="8">
        <v>71</v>
      </c>
      <c r="AA1061" s="8">
        <v>105.98</v>
      </c>
      <c r="AB1061" s="9">
        <v>85.838191862692156</v>
      </c>
      <c r="AC1061" s="9">
        <v>22.071334281122791</v>
      </c>
      <c r="AD1061" s="3">
        <v>25.027759197729093</v>
      </c>
      <c r="AE1061" s="3">
        <v>52.900906521148116</v>
      </c>
    </row>
    <row r="1062" spans="1:31" ht="13" x14ac:dyDescent="0.3">
      <c r="A1062" s="13">
        <v>2017</v>
      </c>
      <c r="B1062" s="13" t="s">
        <v>630</v>
      </c>
      <c r="C1062" s="13" t="s">
        <v>422</v>
      </c>
      <c r="D1062" s="2" t="str">
        <f t="shared" si="32"/>
        <v>M1</v>
      </c>
      <c r="E1062" s="2" t="str">
        <f t="shared" si="33"/>
        <v>I07c_M1_15</v>
      </c>
      <c r="F1062" s="21" t="s">
        <v>528</v>
      </c>
      <c r="G1062" s="13">
        <v>2015</v>
      </c>
      <c r="H1062" s="2" t="s">
        <v>904</v>
      </c>
      <c r="I1062" s="32">
        <v>2.86</v>
      </c>
      <c r="J1062" s="32">
        <v>0.17499999999999999</v>
      </c>
      <c r="K1062" s="32">
        <v>0.78</v>
      </c>
      <c r="L1062" s="32">
        <v>0.98</v>
      </c>
      <c r="M1062" s="32">
        <v>0.21</v>
      </c>
      <c r="N1062" s="32">
        <v>0.59799999999999998</v>
      </c>
      <c r="O1062" s="32">
        <v>0.219</v>
      </c>
      <c r="P1062" s="33">
        <v>17.085999999999999</v>
      </c>
      <c r="Q1062" s="33">
        <v>71.25</v>
      </c>
      <c r="R1062" s="32">
        <v>6.81</v>
      </c>
      <c r="S1062" s="34">
        <v>764.88</v>
      </c>
      <c r="T1062" s="32">
        <v>15.04</v>
      </c>
      <c r="U1062" s="4">
        <v>0</v>
      </c>
      <c r="V1062" s="8">
        <v>100.20654688134249</v>
      </c>
      <c r="W1062" s="8">
        <v>98.317417985937709</v>
      </c>
      <c r="X1062" s="8">
        <v>91.764705882352942</v>
      </c>
      <c r="Y1062" s="8">
        <v>110.52631578947367</v>
      </c>
      <c r="Z1062" s="8">
        <v>99.666666666666671</v>
      </c>
      <c r="AA1062" s="8">
        <v>113.90666666666667</v>
      </c>
      <c r="AB1062" s="9">
        <v>86.149232522537972</v>
      </c>
      <c r="AC1062" s="9">
        <v>20.079328976460395</v>
      </c>
      <c r="AD1062" s="3">
        <v>23.156154176580049</v>
      </c>
      <c r="AE1062" s="3">
        <v>56.764516846959566</v>
      </c>
    </row>
    <row r="1063" spans="1:31" ht="13" x14ac:dyDescent="0.3">
      <c r="A1063" s="13">
        <v>2017</v>
      </c>
      <c r="B1063" s="13" t="s">
        <v>630</v>
      </c>
      <c r="C1063" s="13" t="s">
        <v>423</v>
      </c>
      <c r="D1063" s="2" t="str">
        <f t="shared" si="32"/>
        <v>M1</v>
      </c>
      <c r="E1063" s="2" t="str">
        <f t="shared" si="33"/>
        <v>J07a_M1_15</v>
      </c>
      <c r="F1063" s="21" t="s">
        <v>529</v>
      </c>
      <c r="G1063" s="13">
        <v>2015</v>
      </c>
      <c r="H1063" s="2" t="s">
        <v>910</v>
      </c>
      <c r="I1063" s="32">
        <v>2.86</v>
      </c>
      <c r="J1063" s="32">
        <v>0.17199999999999999</v>
      </c>
      <c r="K1063" s="32">
        <v>0.75</v>
      </c>
      <c r="L1063" s="32">
        <v>0.98</v>
      </c>
      <c r="M1063" s="32">
        <v>0.22</v>
      </c>
      <c r="N1063" s="32">
        <v>0.53500000000000003</v>
      </c>
      <c r="O1063" s="32">
        <v>0.224</v>
      </c>
      <c r="P1063" s="33">
        <v>12.797000000000001</v>
      </c>
      <c r="Q1063" s="33">
        <v>65.03</v>
      </c>
      <c r="R1063" s="32">
        <v>7.3</v>
      </c>
      <c r="S1063" s="34">
        <v>591.66999999999996</v>
      </c>
      <c r="T1063" s="32">
        <v>15.48</v>
      </c>
      <c r="U1063" s="4">
        <v>0</v>
      </c>
      <c r="V1063" s="8">
        <v>100.20654688134249</v>
      </c>
      <c r="W1063" s="8">
        <v>96.631976534750208</v>
      </c>
      <c r="X1063" s="8">
        <v>88.235294117647058</v>
      </c>
      <c r="Y1063" s="8">
        <v>115.78947368421053</v>
      </c>
      <c r="Z1063" s="8">
        <v>89.166666666666671</v>
      </c>
      <c r="AA1063" s="8">
        <v>85.313333333333347</v>
      </c>
      <c r="AB1063" s="9">
        <v>86.205692324423069</v>
      </c>
      <c r="AC1063" s="9">
        <v>21.02171045699858</v>
      </c>
      <c r="AD1063" s="3">
        <v>22.25095021052919</v>
      </c>
      <c r="AE1063" s="3">
        <v>56.727339332472226</v>
      </c>
    </row>
    <row r="1064" spans="1:31" ht="13" x14ac:dyDescent="0.3">
      <c r="A1064" s="2">
        <v>2018</v>
      </c>
      <c r="B1064" s="13" t="s">
        <v>630</v>
      </c>
      <c r="C1064" s="2" t="s">
        <v>79</v>
      </c>
      <c r="D1064" s="2" t="str">
        <f t="shared" si="32"/>
        <v>M1</v>
      </c>
      <c r="E1064" s="2" t="str">
        <f t="shared" si="33"/>
        <v>B02c_M1_06</v>
      </c>
      <c r="F1064" s="21" t="s">
        <v>429</v>
      </c>
      <c r="G1064" s="2">
        <v>2006</v>
      </c>
      <c r="H1064" s="2" t="s">
        <v>650</v>
      </c>
      <c r="I1064" s="4">
        <v>2.2599999999999998</v>
      </c>
      <c r="J1064" s="5">
        <v>0.14000000000000001</v>
      </c>
      <c r="K1064" s="4">
        <v>0.84</v>
      </c>
      <c r="L1064" s="4">
        <v>0.76</v>
      </c>
      <c r="M1064" s="4">
        <v>0.2</v>
      </c>
      <c r="N1064" s="4">
        <v>0.61499999999999999</v>
      </c>
      <c r="O1064" s="4">
        <v>0.16700000000000001</v>
      </c>
      <c r="P1064" s="6">
        <v>21.062000000000001</v>
      </c>
      <c r="Q1064" s="6">
        <v>69.94</v>
      </c>
      <c r="R1064" s="4">
        <v>4.66</v>
      </c>
      <c r="S1064" s="7">
        <v>285.82</v>
      </c>
      <c r="T1064" s="6">
        <v>17.739999999999998</v>
      </c>
      <c r="U1064" s="4">
        <v>23.781372999999999</v>
      </c>
      <c r="V1064" s="8">
        <v>89.461715079291537</v>
      </c>
      <c r="W1064" s="8">
        <v>86.405390470070856</v>
      </c>
      <c r="X1064" s="8">
        <v>98.82352941176471</v>
      </c>
      <c r="Y1064" s="8">
        <v>105.26315789473684</v>
      </c>
      <c r="Z1064" s="8">
        <v>102.50000000000001</v>
      </c>
      <c r="AA1064" s="8">
        <v>140.41333333333336</v>
      </c>
      <c r="AB1064" s="9">
        <v>75.881992235587219</v>
      </c>
      <c r="AC1064" s="9">
        <v>21.710637918880231</v>
      </c>
      <c r="AD1064" s="3">
        <v>28.311560261070724</v>
      </c>
      <c r="AE1064" s="3">
        <v>49.977801820049059</v>
      </c>
    </row>
    <row r="1065" spans="1:31" ht="13" x14ac:dyDescent="0.3">
      <c r="A1065" s="2">
        <v>2018</v>
      </c>
      <c r="B1065" s="13" t="s">
        <v>630</v>
      </c>
      <c r="C1065" s="2" t="s">
        <v>84</v>
      </c>
      <c r="D1065" s="2" t="str">
        <f t="shared" si="32"/>
        <v>M2</v>
      </c>
      <c r="E1065" s="2" t="str">
        <f t="shared" si="33"/>
        <v>A04c_M2_08</v>
      </c>
      <c r="F1065" s="21" t="s">
        <v>567</v>
      </c>
      <c r="G1065" s="2">
        <v>2008</v>
      </c>
      <c r="H1065" s="2" t="s">
        <v>652</v>
      </c>
      <c r="I1065" s="4">
        <v>2.33</v>
      </c>
      <c r="J1065" s="5">
        <v>0.14099999999999999</v>
      </c>
      <c r="K1065" s="4">
        <v>0.76</v>
      </c>
      <c r="L1065" s="4">
        <v>0.72</v>
      </c>
      <c r="M1065" s="4">
        <v>0.2</v>
      </c>
      <c r="N1065" s="4">
        <v>0.60299999999999998</v>
      </c>
      <c r="O1065" s="4">
        <v>0.186</v>
      </c>
      <c r="P1065" s="6">
        <v>20.831</v>
      </c>
      <c r="Q1065" s="6">
        <v>70.05</v>
      </c>
      <c r="R1065" s="4">
        <v>5.44</v>
      </c>
      <c r="S1065" s="7">
        <v>590.98</v>
      </c>
      <c r="T1065" s="6">
        <v>16.11</v>
      </c>
      <c r="U1065" s="4">
        <v>24.484978999999999</v>
      </c>
      <c r="V1065" s="8">
        <v>90.697509173102802</v>
      </c>
      <c r="W1065" s="8">
        <v>85.918359197776965</v>
      </c>
      <c r="X1065" s="8">
        <v>89.411764705882362</v>
      </c>
      <c r="Y1065" s="8">
        <v>105.26315789473684</v>
      </c>
      <c r="Z1065" s="8">
        <v>100.50000000000001</v>
      </c>
      <c r="AA1065" s="8">
        <v>138.87333333333333</v>
      </c>
      <c r="AB1065" s="9">
        <v>71.839948445928698</v>
      </c>
      <c r="AC1065" s="9">
        <v>22.932177620228778</v>
      </c>
      <c r="AD1065" s="3">
        <v>27.056450587631559</v>
      </c>
      <c r="AE1065" s="3">
        <v>50.011371792139649</v>
      </c>
    </row>
    <row r="1066" spans="1:31" ht="13" x14ac:dyDescent="0.3">
      <c r="A1066" s="2">
        <v>2018</v>
      </c>
      <c r="B1066" s="13" t="s">
        <v>630</v>
      </c>
      <c r="C1066" s="2" t="s">
        <v>88</v>
      </c>
      <c r="D1066" s="2" t="str">
        <f t="shared" si="32"/>
        <v>M1</v>
      </c>
      <c r="E1066" s="2" t="str">
        <f t="shared" si="33"/>
        <v>A05c_M1_08</v>
      </c>
      <c r="F1066" s="21" t="s">
        <v>410</v>
      </c>
      <c r="G1066" s="2">
        <v>2008</v>
      </c>
      <c r="H1066" s="2" t="s">
        <v>651</v>
      </c>
      <c r="I1066" s="4">
        <v>2.4500000000000002</v>
      </c>
      <c r="J1066" s="5">
        <v>0.14499999999999999</v>
      </c>
      <c r="K1066" s="4">
        <v>0.87</v>
      </c>
      <c r="L1066" s="4">
        <v>0.64</v>
      </c>
      <c r="M1066" s="4">
        <v>0.17</v>
      </c>
      <c r="N1066" s="4">
        <v>0.56100000000000005</v>
      </c>
      <c r="O1066" s="4">
        <v>0.17299999999999999</v>
      </c>
      <c r="P1066" s="6">
        <v>21.637</v>
      </c>
      <c r="Q1066" s="6">
        <v>66.69</v>
      </c>
      <c r="R1066" s="4">
        <v>4.3899999999999997</v>
      </c>
      <c r="S1066" s="7">
        <v>460.84</v>
      </c>
      <c r="T1066" s="6">
        <v>13.84</v>
      </c>
      <c r="U1066" s="4">
        <v>25.149304000000001</v>
      </c>
      <c r="V1066" s="8">
        <v>95.368625525365616</v>
      </c>
      <c r="W1066" s="8">
        <v>88.3557594587068</v>
      </c>
      <c r="X1066" s="8">
        <v>102.35294117647058</v>
      </c>
      <c r="Y1066" s="8">
        <v>89.473684210526315</v>
      </c>
      <c r="Z1066" s="8">
        <v>93.500000000000014</v>
      </c>
      <c r="AA1066" s="8">
        <v>144.24666666666667</v>
      </c>
      <c r="AB1066" s="9">
        <v>68.190062023616221</v>
      </c>
      <c r="AC1066" s="9">
        <v>20.535682880103888</v>
      </c>
      <c r="AD1066" s="3">
        <v>32.630325777505831</v>
      </c>
      <c r="AE1066" s="3">
        <v>46.833991342390277</v>
      </c>
    </row>
    <row r="1067" spans="1:31" ht="13" x14ac:dyDescent="0.3">
      <c r="A1067" s="2">
        <v>2018</v>
      </c>
      <c r="B1067" s="13" t="s">
        <v>630</v>
      </c>
      <c r="C1067" s="2" t="s">
        <v>81</v>
      </c>
      <c r="D1067" s="2" t="str">
        <f t="shared" si="32"/>
        <v>M2</v>
      </c>
      <c r="E1067" s="2" t="str">
        <f t="shared" si="33"/>
        <v>B03c_M2_08</v>
      </c>
      <c r="F1067" s="21" t="s">
        <v>565</v>
      </c>
      <c r="G1067" s="2">
        <v>2008</v>
      </c>
      <c r="H1067" s="2" t="s">
        <v>655</v>
      </c>
      <c r="I1067" s="4">
        <v>2.44</v>
      </c>
      <c r="J1067" s="5">
        <v>0.14799999999999999</v>
      </c>
      <c r="K1067" s="4">
        <v>0.99</v>
      </c>
      <c r="L1067" s="4">
        <v>0.55000000000000004</v>
      </c>
      <c r="M1067" s="4">
        <v>0.17</v>
      </c>
      <c r="N1067" s="4">
        <v>0.50700000000000001</v>
      </c>
      <c r="O1067" s="4">
        <v>0.185</v>
      </c>
      <c r="P1067" s="6">
        <v>19.698</v>
      </c>
      <c r="Q1067" s="6">
        <v>56.16</v>
      </c>
      <c r="R1067" s="4">
        <v>4.05</v>
      </c>
      <c r="S1067" s="7">
        <v>222.79</v>
      </c>
      <c r="T1067" s="6">
        <v>14.42</v>
      </c>
      <c r="U1067" s="4">
        <v>24.272207000000002</v>
      </c>
      <c r="V1067" s="8">
        <v>94.979365829343706</v>
      </c>
      <c r="W1067" s="8">
        <v>90.183809654404186</v>
      </c>
      <c r="X1067" s="8">
        <v>116.47058823529413</v>
      </c>
      <c r="Y1067" s="8">
        <v>89.473684210526315</v>
      </c>
      <c r="Z1067" s="8">
        <v>84.500000000000014</v>
      </c>
      <c r="AA1067" s="8">
        <v>131.32</v>
      </c>
      <c r="AB1067" s="9">
        <v>66.768097767984258</v>
      </c>
      <c r="AC1067" s="9">
        <v>20.973032572496997</v>
      </c>
      <c r="AD1067" s="3">
        <v>37.921842827713618</v>
      </c>
      <c r="AE1067" s="3">
        <v>41.105124599789384</v>
      </c>
    </row>
    <row r="1068" spans="1:31" ht="13" x14ac:dyDescent="0.3">
      <c r="A1068" s="2">
        <v>2018</v>
      </c>
      <c r="B1068" s="13" t="s">
        <v>630</v>
      </c>
      <c r="C1068" s="2" t="s">
        <v>80</v>
      </c>
      <c r="D1068" s="2" t="str">
        <f t="shared" si="32"/>
        <v>M1</v>
      </c>
      <c r="E1068" s="2" t="str">
        <f t="shared" si="33"/>
        <v>B03c_M1_08</v>
      </c>
      <c r="F1068" s="21" t="s">
        <v>565</v>
      </c>
      <c r="G1068" s="2">
        <v>2008</v>
      </c>
      <c r="H1068" s="2" t="s">
        <v>655</v>
      </c>
      <c r="I1068" s="4">
        <v>2.29</v>
      </c>
      <c r="J1068" s="5">
        <v>0.13900000000000001</v>
      </c>
      <c r="K1068" s="4">
        <v>0.75</v>
      </c>
      <c r="L1068" s="4">
        <v>0.71</v>
      </c>
      <c r="M1068" s="4">
        <v>0.17</v>
      </c>
      <c r="N1068" s="4">
        <v>0.53300000000000003</v>
      </c>
      <c r="O1068" s="4">
        <v>0.17799999999999999</v>
      </c>
      <c r="P1068" s="6">
        <v>17.094999999999999</v>
      </c>
      <c r="Q1068" s="6">
        <v>67.2</v>
      </c>
      <c r="R1068" s="4">
        <v>3.62</v>
      </c>
      <c r="S1068" s="7">
        <v>309.27999999999997</v>
      </c>
      <c r="T1068" s="6">
        <v>13.78</v>
      </c>
      <c r="U1068" s="4">
        <v>24.272207000000002</v>
      </c>
      <c r="V1068" s="8">
        <v>89.140470389015206</v>
      </c>
      <c r="W1068" s="8">
        <v>84.699659067312055</v>
      </c>
      <c r="X1068" s="8">
        <v>88.235294117647058</v>
      </c>
      <c r="Y1068" s="8">
        <v>89.473684210526315</v>
      </c>
      <c r="Z1068" s="8">
        <v>88.833333333333343</v>
      </c>
      <c r="AA1068" s="8">
        <v>113.96666666666665</v>
      </c>
      <c r="AB1068" s="9">
        <v>68.614022287232203</v>
      </c>
      <c r="AC1068" s="9">
        <v>20.40879462552909</v>
      </c>
      <c r="AD1068" s="3">
        <v>27.955780813215348</v>
      </c>
      <c r="AE1068" s="3">
        <v>51.635424561255569</v>
      </c>
    </row>
    <row r="1069" spans="1:31" ht="13" x14ac:dyDescent="0.3">
      <c r="A1069" s="2">
        <v>2018</v>
      </c>
      <c r="B1069" s="13" t="s">
        <v>630</v>
      </c>
      <c r="C1069" s="2" t="s">
        <v>85</v>
      </c>
      <c r="D1069" s="2" t="str">
        <f t="shared" si="32"/>
        <v>M1</v>
      </c>
      <c r="E1069" s="2" t="str">
        <f t="shared" si="33"/>
        <v>B04a_M1_08</v>
      </c>
      <c r="F1069" s="21" t="s">
        <v>568</v>
      </c>
      <c r="G1069" s="2">
        <v>2008</v>
      </c>
      <c r="H1069" s="2" t="s">
        <v>654</v>
      </c>
      <c r="I1069" s="4">
        <v>2.4</v>
      </c>
      <c r="J1069" s="5">
        <v>0.14499999999999999</v>
      </c>
      <c r="K1069" s="4">
        <v>0.73</v>
      </c>
      <c r="L1069" s="4">
        <v>0.76</v>
      </c>
      <c r="M1069" s="4">
        <v>0.19</v>
      </c>
      <c r="N1069" s="4">
        <v>0.55000000000000004</v>
      </c>
      <c r="O1069" s="4">
        <v>0.193</v>
      </c>
      <c r="P1069" s="6">
        <v>29.861000000000001</v>
      </c>
      <c r="Q1069" s="6">
        <v>74.849999999999994</v>
      </c>
      <c r="R1069" s="4">
        <v>4.59</v>
      </c>
      <c r="S1069" s="7">
        <v>407.44</v>
      </c>
      <c r="T1069" s="6">
        <v>15.01</v>
      </c>
      <c r="U1069" s="4">
        <v>27.033951999999999</v>
      </c>
      <c r="V1069" s="8">
        <v>93.422327045256111</v>
      </c>
      <c r="W1069" s="8">
        <v>88.3557594587068</v>
      </c>
      <c r="X1069" s="8">
        <v>85.882352941176464</v>
      </c>
      <c r="Y1069" s="8">
        <v>100</v>
      </c>
      <c r="Z1069" s="8">
        <v>91.666666666666671</v>
      </c>
      <c r="AA1069" s="8">
        <v>199.07333333333335</v>
      </c>
      <c r="AB1069" s="9">
        <v>72.244969773855601</v>
      </c>
      <c r="AC1069" s="9">
        <v>21.663434007788691</v>
      </c>
      <c r="AD1069" s="3">
        <v>25.842735881521733</v>
      </c>
      <c r="AE1069" s="3">
        <v>52.493830110689579</v>
      </c>
    </row>
    <row r="1070" spans="1:31" ht="13" x14ac:dyDescent="0.3">
      <c r="A1070" s="2">
        <v>2018</v>
      </c>
      <c r="B1070" s="13" t="s">
        <v>630</v>
      </c>
      <c r="C1070" s="2" t="s">
        <v>86</v>
      </c>
      <c r="D1070" s="2" t="str">
        <f t="shared" si="32"/>
        <v>M1</v>
      </c>
      <c r="E1070" s="2" t="str">
        <f t="shared" si="33"/>
        <v>B04b_M1_08</v>
      </c>
      <c r="F1070" s="21" t="s">
        <v>569</v>
      </c>
      <c r="G1070" s="2">
        <v>2008</v>
      </c>
      <c r="H1070" s="2" t="s">
        <v>656</v>
      </c>
      <c r="I1070" s="4">
        <v>2.4300000000000002</v>
      </c>
      <c r="J1070" s="5">
        <v>0.14199999999999999</v>
      </c>
      <c r="K1070" s="4">
        <v>0.9</v>
      </c>
      <c r="L1070" s="4">
        <v>0.57999999999999996</v>
      </c>
      <c r="M1070" s="4">
        <v>0.18</v>
      </c>
      <c r="N1070" s="4">
        <v>0.56299999999999994</v>
      </c>
      <c r="O1070" s="4">
        <v>0.186</v>
      </c>
      <c r="P1070" s="6">
        <v>19.817</v>
      </c>
      <c r="Q1070" s="6">
        <v>75.72</v>
      </c>
      <c r="R1070" s="4">
        <v>4.83</v>
      </c>
      <c r="S1070" s="7">
        <v>281.39999999999998</v>
      </c>
      <c r="T1070" s="6">
        <v>15.09</v>
      </c>
      <c r="U1070" s="4">
        <v>24.707727999999999</v>
      </c>
      <c r="V1070" s="8">
        <v>94.590106133321811</v>
      </c>
      <c r="W1070" s="8">
        <v>86.527709263009427</v>
      </c>
      <c r="X1070" s="8">
        <v>105.88235294117648</v>
      </c>
      <c r="Y1070" s="8">
        <v>94.73684210526315</v>
      </c>
      <c r="Z1070" s="8">
        <v>93.833333333333329</v>
      </c>
      <c r="AA1070" s="8">
        <v>132.11333333333332</v>
      </c>
      <c r="AB1070" s="9">
        <v>66.787036703673337</v>
      </c>
      <c r="AC1070" s="9">
        <v>22.200443160394837</v>
      </c>
      <c r="AD1070" s="3">
        <v>34.46462659427025</v>
      </c>
      <c r="AE1070" s="3">
        <v>43.334930245334924</v>
      </c>
    </row>
    <row r="1071" spans="1:31" ht="13" x14ac:dyDescent="0.3">
      <c r="A1071" s="2">
        <v>2018</v>
      </c>
      <c r="B1071" s="13" t="s">
        <v>630</v>
      </c>
      <c r="C1071" s="2" t="s">
        <v>87</v>
      </c>
      <c r="D1071" s="2" t="str">
        <f t="shared" si="32"/>
        <v>M2</v>
      </c>
      <c r="E1071" s="2" t="str">
        <f t="shared" si="33"/>
        <v>B04c_M2_08</v>
      </c>
      <c r="F1071" s="21" t="s">
        <v>570</v>
      </c>
      <c r="G1071" s="2">
        <v>2008</v>
      </c>
      <c r="H1071" s="2" t="s">
        <v>657</v>
      </c>
      <c r="I1071" s="4">
        <v>2.14</v>
      </c>
      <c r="J1071" s="5">
        <v>0.126</v>
      </c>
      <c r="K1071" s="4">
        <v>0.78</v>
      </c>
      <c r="L1071" s="4">
        <v>0.65</v>
      </c>
      <c r="M1071" s="4">
        <v>0.16</v>
      </c>
      <c r="N1071" s="4">
        <v>0.55800000000000005</v>
      </c>
      <c r="O1071" s="4">
        <v>0.192</v>
      </c>
      <c r="P1071" s="6">
        <v>20.085000000000001</v>
      </c>
      <c r="Q1071" s="6">
        <v>51.74</v>
      </c>
      <c r="R1071" s="4">
        <v>5.67</v>
      </c>
      <c r="S1071" s="7">
        <v>536.5</v>
      </c>
      <c r="T1071" s="6">
        <v>14.38</v>
      </c>
      <c r="U1071" s="4">
        <v>21.752766999999999</v>
      </c>
      <c r="V1071" s="8">
        <v>83.301574948686692</v>
      </c>
      <c r="W1071" s="8">
        <v>76.778108219290047</v>
      </c>
      <c r="X1071" s="8">
        <v>91.764705882352942</v>
      </c>
      <c r="Y1071" s="8">
        <v>84.210526315789465</v>
      </c>
      <c r="Z1071" s="8">
        <v>93.000000000000014</v>
      </c>
      <c r="AA1071" s="8">
        <v>133.9</v>
      </c>
      <c r="AB1071" s="9">
        <v>65.563550509299219</v>
      </c>
      <c r="AC1071" s="9">
        <v>20.101979776173952</v>
      </c>
      <c r="AD1071" s="3">
        <v>30.426737035892966</v>
      </c>
      <c r="AE1071" s="3">
        <v>49.471283187933096</v>
      </c>
    </row>
    <row r="1072" spans="1:31" ht="13" x14ac:dyDescent="0.3">
      <c r="A1072" s="2">
        <v>2018</v>
      </c>
      <c r="B1072" s="13" t="s">
        <v>630</v>
      </c>
      <c r="C1072" s="2" t="s">
        <v>89</v>
      </c>
      <c r="D1072" s="2" t="str">
        <f t="shared" si="32"/>
        <v>M1</v>
      </c>
      <c r="E1072" s="2" t="str">
        <f t="shared" si="33"/>
        <v>B05a_M1_08</v>
      </c>
      <c r="F1072" s="21" t="s">
        <v>526</v>
      </c>
      <c r="G1072" s="2">
        <v>2008</v>
      </c>
      <c r="H1072" s="2" t="s">
        <v>675</v>
      </c>
      <c r="I1072" s="4">
        <v>2.44</v>
      </c>
      <c r="J1072" s="5">
        <v>0.14599999999999999</v>
      </c>
      <c r="K1072" s="4">
        <v>0.83</v>
      </c>
      <c r="L1072" s="4">
        <v>0.59</v>
      </c>
      <c r="M1072" s="4">
        <v>0.16</v>
      </c>
      <c r="N1072" s="4">
        <v>0.55400000000000005</v>
      </c>
      <c r="O1072" s="4">
        <v>0.193</v>
      </c>
      <c r="P1072" s="6">
        <v>17.683</v>
      </c>
      <c r="Q1072" s="6">
        <v>57.85</v>
      </c>
      <c r="R1072" s="4">
        <v>5.4</v>
      </c>
      <c r="S1072" s="7">
        <v>532.1</v>
      </c>
      <c r="T1072" s="6">
        <v>16.47</v>
      </c>
      <c r="U1072" s="4">
        <v>22.774788000000001</v>
      </c>
      <c r="V1072" s="8">
        <v>94.979365829343706</v>
      </c>
      <c r="W1072" s="8">
        <v>88.965109523939262</v>
      </c>
      <c r="X1072" s="8">
        <v>97.647058823529406</v>
      </c>
      <c r="Y1072" s="8">
        <v>84.210526315789465</v>
      </c>
      <c r="Z1072" s="8">
        <v>92.333333333333343</v>
      </c>
      <c r="AA1072" s="8">
        <v>117.88666666666667</v>
      </c>
      <c r="AB1072" s="9">
        <v>63.848310911767932</v>
      </c>
      <c r="AC1072" s="9">
        <v>20.64200520846008</v>
      </c>
      <c r="AD1072" s="3">
        <v>33.246958580800104</v>
      </c>
      <c r="AE1072" s="3">
        <v>46.111036210739826</v>
      </c>
    </row>
    <row r="1073" spans="1:31" ht="13" x14ac:dyDescent="0.3">
      <c r="A1073" s="2">
        <v>2018</v>
      </c>
      <c r="B1073" s="13" t="s">
        <v>630</v>
      </c>
      <c r="C1073" s="2" t="s">
        <v>90</v>
      </c>
      <c r="D1073" s="2" t="str">
        <f t="shared" si="32"/>
        <v>M1</v>
      </c>
      <c r="E1073" s="2" t="str">
        <f t="shared" si="33"/>
        <v>B05b_M1_08</v>
      </c>
      <c r="F1073" s="21" t="s">
        <v>571</v>
      </c>
      <c r="G1073" s="2">
        <v>2008</v>
      </c>
      <c r="H1073" s="2" t="s">
        <v>653</v>
      </c>
      <c r="I1073" s="4">
        <v>2.2799999999999998</v>
      </c>
      <c r="J1073" s="5">
        <v>0.14299999999999999</v>
      </c>
      <c r="K1073" s="4">
        <v>0.87</v>
      </c>
      <c r="L1073" s="4">
        <v>0.7</v>
      </c>
      <c r="M1073" s="4">
        <v>0.2</v>
      </c>
      <c r="N1073" s="4">
        <v>0.60799999999999998</v>
      </c>
      <c r="O1073" s="4">
        <v>0.17</v>
      </c>
      <c r="P1073" s="6">
        <v>17.077999999999999</v>
      </c>
      <c r="Q1073" s="6">
        <v>61.61</v>
      </c>
      <c r="R1073" s="4">
        <v>4.72</v>
      </c>
      <c r="S1073" s="7">
        <v>582.5</v>
      </c>
      <c r="T1073" s="6">
        <v>19.53</v>
      </c>
      <c r="U1073" s="4">
        <v>24.037403000000001</v>
      </c>
      <c r="V1073" s="8">
        <v>88.751210692993283</v>
      </c>
      <c r="W1073" s="8">
        <v>87.137059328241889</v>
      </c>
      <c r="X1073" s="8">
        <v>102.35294117647058</v>
      </c>
      <c r="Y1073" s="8">
        <v>105.26315789473684</v>
      </c>
      <c r="Z1073" s="8">
        <v>101.33333333333334</v>
      </c>
      <c r="AA1073" s="8">
        <v>113.85333333333334</v>
      </c>
      <c r="AB1073" s="9">
        <v>73.6552436866493</v>
      </c>
      <c r="AC1073" s="9">
        <v>22.366994874103312</v>
      </c>
      <c r="AD1073" s="3">
        <v>30.209172181752475</v>
      </c>
      <c r="AE1073" s="3">
        <v>47.423832944144202</v>
      </c>
    </row>
    <row r="1074" spans="1:31" ht="13" x14ac:dyDescent="0.3">
      <c r="A1074" s="2">
        <v>2018</v>
      </c>
      <c r="B1074" s="13" t="s">
        <v>630</v>
      </c>
      <c r="C1074" s="2" t="s">
        <v>91</v>
      </c>
      <c r="D1074" s="2" t="str">
        <f t="shared" si="32"/>
        <v>M2</v>
      </c>
      <c r="E1074" s="2" t="str">
        <f t="shared" si="33"/>
        <v>B05b_M2_08</v>
      </c>
      <c r="F1074" s="21" t="s">
        <v>571</v>
      </c>
      <c r="G1074" s="2">
        <v>2008</v>
      </c>
      <c r="H1074" s="2" t="s">
        <v>653</v>
      </c>
      <c r="I1074" s="4">
        <v>2.5</v>
      </c>
      <c r="J1074" s="5">
        <v>0.14899999999999999</v>
      </c>
      <c r="K1074" s="4">
        <v>0.83</v>
      </c>
      <c r="L1074" s="4">
        <v>0.74</v>
      </c>
      <c r="M1074" s="4">
        <v>0.17</v>
      </c>
      <c r="N1074" s="4">
        <v>0.50800000000000001</v>
      </c>
      <c r="O1074" s="4">
        <v>0.2</v>
      </c>
      <c r="P1074" s="6">
        <v>17.335999999999999</v>
      </c>
      <c r="Q1074" s="6">
        <v>59.62</v>
      </c>
      <c r="R1074" s="4">
        <v>5.51</v>
      </c>
      <c r="S1074" s="7">
        <v>564.34</v>
      </c>
      <c r="T1074" s="6">
        <v>15.9</v>
      </c>
      <c r="U1074" s="4">
        <v>24.037403000000001</v>
      </c>
      <c r="V1074" s="8">
        <v>97.314924005475106</v>
      </c>
      <c r="W1074" s="8">
        <v>90.793159719636648</v>
      </c>
      <c r="X1074" s="8">
        <v>97.647058823529406</v>
      </c>
      <c r="Y1074" s="8">
        <v>89.473684210526315</v>
      </c>
      <c r="Z1074" s="8">
        <v>84.666666666666671</v>
      </c>
      <c r="AA1074" s="8">
        <v>115.57333333333332</v>
      </c>
      <c r="AB1074" s="9">
        <v>72.157064080882762</v>
      </c>
      <c r="AC1074" s="9">
        <v>19.40668605532414</v>
      </c>
      <c r="AD1074" s="3">
        <v>29.418632470386203</v>
      </c>
      <c r="AE1074" s="3">
        <v>51.174681474289649</v>
      </c>
    </row>
    <row r="1075" spans="1:31" ht="13" x14ac:dyDescent="0.3">
      <c r="A1075" s="2">
        <v>2018</v>
      </c>
      <c r="B1075" s="13" t="s">
        <v>630</v>
      </c>
      <c r="C1075" s="2" t="s">
        <v>92</v>
      </c>
      <c r="D1075" s="2" t="str">
        <f t="shared" si="32"/>
        <v>M1</v>
      </c>
      <c r="E1075" s="2" t="str">
        <f t="shared" si="33"/>
        <v>B05c_M1_08</v>
      </c>
      <c r="F1075" s="21" t="s">
        <v>491</v>
      </c>
      <c r="G1075" s="2">
        <v>2008</v>
      </c>
      <c r="H1075" s="2" t="s">
        <v>670</v>
      </c>
      <c r="I1075" s="4">
        <v>2.4500000000000002</v>
      </c>
      <c r="J1075" s="5">
        <v>0.14199999999999999</v>
      </c>
      <c r="K1075" s="4">
        <v>1.08</v>
      </c>
      <c r="L1075" s="4">
        <v>0.51</v>
      </c>
      <c r="M1075" s="4">
        <v>0.21</v>
      </c>
      <c r="N1075" s="4">
        <v>0.45800000000000002</v>
      </c>
      <c r="O1075" s="4">
        <v>0.19500000000000001</v>
      </c>
      <c r="P1075" s="6">
        <v>17.616</v>
      </c>
      <c r="Q1075" s="6">
        <v>55.81</v>
      </c>
      <c r="R1075" s="4">
        <v>4.83</v>
      </c>
      <c r="S1075" s="7">
        <v>201.16</v>
      </c>
      <c r="T1075" s="6">
        <v>12.3</v>
      </c>
      <c r="U1075" s="4">
        <v>27.031669999999998</v>
      </c>
      <c r="V1075" s="8">
        <v>95.368625525365616</v>
      </c>
      <c r="W1075" s="8">
        <v>86.527709263009427</v>
      </c>
      <c r="X1075" s="8">
        <v>127.05882352941178</v>
      </c>
      <c r="Y1075" s="8">
        <v>110.52631578947367</v>
      </c>
      <c r="Z1075" s="8">
        <v>76.333333333333343</v>
      </c>
      <c r="AA1075" s="8">
        <v>117.43999999999998</v>
      </c>
      <c r="AB1075" s="9">
        <v>70.368772981262481</v>
      </c>
      <c r="AC1075" s="9">
        <v>24.582193316774621</v>
      </c>
      <c r="AD1075" s="3">
        <v>39.252472660442749</v>
      </c>
      <c r="AE1075" s="3">
        <v>36.165334022782623</v>
      </c>
    </row>
    <row r="1076" spans="1:31" ht="13" x14ac:dyDescent="0.3">
      <c r="A1076" s="2">
        <v>2018</v>
      </c>
      <c r="B1076" s="13" t="s">
        <v>630</v>
      </c>
      <c r="C1076" s="2" t="s">
        <v>82</v>
      </c>
      <c r="D1076" s="2" t="str">
        <f t="shared" si="32"/>
        <v>M1</v>
      </c>
      <c r="E1076" s="2" t="str">
        <f t="shared" si="33"/>
        <v>C03a_M1_08</v>
      </c>
      <c r="F1076" s="21" t="s">
        <v>566</v>
      </c>
      <c r="G1076" s="2">
        <v>2008</v>
      </c>
      <c r="H1076" s="2" t="s">
        <v>658</v>
      </c>
      <c r="I1076" s="4">
        <v>2.1800000000000002</v>
      </c>
      <c r="J1076" s="5">
        <v>0.13500000000000001</v>
      </c>
      <c r="K1076" s="4">
        <v>0.91</v>
      </c>
      <c r="L1076" s="4">
        <v>0.67</v>
      </c>
      <c r="M1076" s="4">
        <v>0.17</v>
      </c>
      <c r="N1076" s="4">
        <v>0.60599999999999998</v>
      </c>
      <c r="O1076" s="4">
        <v>0.17899999999999999</v>
      </c>
      <c r="P1076" s="6">
        <v>16.573</v>
      </c>
      <c r="Q1076" s="6">
        <v>71.05</v>
      </c>
      <c r="R1076" s="4">
        <v>3.74</v>
      </c>
      <c r="S1076" s="7">
        <v>267.14</v>
      </c>
      <c r="T1076" s="6">
        <v>13.97</v>
      </c>
      <c r="U1076" s="4">
        <v>22.854444000000001</v>
      </c>
      <c r="V1076" s="8">
        <v>84.858613732774302</v>
      </c>
      <c r="W1076" s="8">
        <v>82.262258806382206</v>
      </c>
      <c r="X1076" s="8">
        <v>107.05882352941177</v>
      </c>
      <c r="Y1076" s="8">
        <v>89.473684210526315</v>
      </c>
      <c r="Z1076" s="8">
        <v>101</v>
      </c>
      <c r="AA1076" s="8">
        <v>110.48666666666666</v>
      </c>
      <c r="AB1076" s="9">
        <v>70.710085914453458</v>
      </c>
      <c r="AC1076" s="9">
        <v>19.80381541306209</v>
      </c>
      <c r="AD1076" s="3">
        <v>32.914197441592016</v>
      </c>
      <c r="AE1076" s="3">
        <v>47.281987145345909</v>
      </c>
    </row>
    <row r="1077" spans="1:31" ht="13" x14ac:dyDescent="0.3">
      <c r="A1077" s="2">
        <v>2018</v>
      </c>
      <c r="B1077" s="13" t="s">
        <v>630</v>
      </c>
      <c r="C1077" s="2" t="s">
        <v>83</v>
      </c>
      <c r="D1077" s="2" t="str">
        <f t="shared" si="32"/>
        <v>M2</v>
      </c>
      <c r="E1077" s="2" t="str">
        <f t="shared" si="33"/>
        <v>C03a_M2_08</v>
      </c>
      <c r="F1077" s="21" t="s">
        <v>566</v>
      </c>
      <c r="G1077" s="2">
        <v>2008</v>
      </c>
      <c r="H1077" s="2" t="s">
        <v>658</v>
      </c>
      <c r="I1077" s="4">
        <v>2.37</v>
      </c>
      <c r="J1077" s="5">
        <v>0.14799999999999999</v>
      </c>
      <c r="K1077" s="4">
        <v>0.8</v>
      </c>
      <c r="L1077" s="4">
        <v>0.73</v>
      </c>
      <c r="M1077" s="4">
        <v>0.2</v>
      </c>
      <c r="N1077" s="4">
        <v>0.498</v>
      </c>
      <c r="O1077" s="4">
        <v>0.184</v>
      </c>
      <c r="P1077" s="6">
        <v>21.942</v>
      </c>
      <c r="Q1077" s="6">
        <v>71.31</v>
      </c>
      <c r="R1077" s="4">
        <v>3.09</v>
      </c>
      <c r="S1077" s="7">
        <v>269.27</v>
      </c>
      <c r="T1077" s="6">
        <v>13.06</v>
      </c>
      <c r="U1077" s="4">
        <v>22.854444000000001</v>
      </c>
      <c r="V1077" s="8">
        <v>92.254547957190411</v>
      </c>
      <c r="W1077" s="8">
        <v>90.183809654404186</v>
      </c>
      <c r="X1077" s="8">
        <v>94.117647058823536</v>
      </c>
      <c r="Y1077" s="8">
        <v>105.26315789473684</v>
      </c>
      <c r="Z1077" s="8">
        <v>83</v>
      </c>
      <c r="AA1077" s="8">
        <v>146.28</v>
      </c>
      <c r="AB1077" s="9">
        <v>73.361968344749982</v>
      </c>
      <c r="AC1077" s="9">
        <v>22.45641025126627</v>
      </c>
      <c r="AD1077" s="3">
        <v>27.889598000038113</v>
      </c>
      <c r="AE1077" s="3">
        <v>49.653991748695603</v>
      </c>
    </row>
    <row r="1078" spans="1:31" ht="13" x14ac:dyDescent="0.3">
      <c r="A1078" s="2">
        <v>2018</v>
      </c>
      <c r="B1078" s="13" t="s">
        <v>630</v>
      </c>
      <c r="C1078" s="2" t="s">
        <v>93</v>
      </c>
      <c r="D1078" s="2" t="str">
        <f t="shared" si="32"/>
        <v>M2</v>
      </c>
      <c r="E1078" s="2" t="str">
        <f t="shared" si="33"/>
        <v>C05a_M2_08</v>
      </c>
      <c r="F1078" s="21" t="s">
        <v>492</v>
      </c>
      <c r="G1078" s="2">
        <v>2008</v>
      </c>
      <c r="H1078" s="2" t="s">
        <v>672</v>
      </c>
      <c r="I1078" s="4">
        <v>2.5099999999999998</v>
      </c>
      <c r="J1078" s="5">
        <v>0.155</v>
      </c>
      <c r="K1078" s="4">
        <v>0.92</v>
      </c>
      <c r="L1078" s="4">
        <v>0.63</v>
      </c>
      <c r="M1078" s="4">
        <v>0.17</v>
      </c>
      <c r="N1078" s="4">
        <v>0.55800000000000005</v>
      </c>
      <c r="O1078" s="4">
        <v>0.17399999999999999</v>
      </c>
      <c r="P1078" s="6">
        <v>22.774000000000001</v>
      </c>
      <c r="Q1078" s="6">
        <v>90.42</v>
      </c>
      <c r="R1078" s="4">
        <v>5.12</v>
      </c>
      <c r="S1078" s="7">
        <v>423.85</v>
      </c>
      <c r="T1078" s="6">
        <v>15.27</v>
      </c>
      <c r="U1078" s="4">
        <v>24.370863</v>
      </c>
      <c r="V1078" s="8">
        <v>97.704183701497001</v>
      </c>
      <c r="W1078" s="8">
        <v>94.449260111031421</v>
      </c>
      <c r="X1078" s="8">
        <v>108.23529411764707</v>
      </c>
      <c r="Y1078" s="8">
        <v>89.473684210526315</v>
      </c>
      <c r="Z1078" s="8">
        <v>93.000000000000014</v>
      </c>
      <c r="AA1078" s="8">
        <v>151.82666666666665</v>
      </c>
      <c r="AB1078" s="9">
        <v>68.969832406124866</v>
      </c>
      <c r="AC1078" s="9">
        <v>20.303507206539791</v>
      </c>
      <c r="AD1078" s="3">
        <v>34.115512455002502</v>
      </c>
      <c r="AE1078" s="3">
        <v>45.580980338457699</v>
      </c>
    </row>
    <row r="1079" spans="1:31" ht="13" x14ac:dyDescent="0.3">
      <c r="A1079" s="2">
        <v>2018</v>
      </c>
      <c r="B1079" s="13" t="s">
        <v>630</v>
      </c>
      <c r="C1079" s="2" t="s">
        <v>94</v>
      </c>
      <c r="D1079" s="2" t="str">
        <f t="shared" si="32"/>
        <v>M1</v>
      </c>
      <c r="E1079" s="2" t="str">
        <f t="shared" si="33"/>
        <v>C05b_M1_08</v>
      </c>
      <c r="F1079" s="21" t="s">
        <v>493</v>
      </c>
      <c r="G1079" s="2">
        <v>2008</v>
      </c>
      <c r="H1079" s="2" t="s">
        <v>671</v>
      </c>
      <c r="I1079" s="4">
        <v>2.46</v>
      </c>
      <c r="J1079" s="5">
        <v>0.14399999999999999</v>
      </c>
      <c r="K1079" s="4">
        <v>0.98</v>
      </c>
      <c r="L1079" s="4">
        <v>0.64</v>
      </c>
      <c r="M1079" s="4">
        <v>0.23</v>
      </c>
      <c r="N1079" s="4">
        <v>0.54</v>
      </c>
      <c r="O1079" s="4">
        <v>0.191</v>
      </c>
      <c r="P1079" s="6">
        <v>13.221</v>
      </c>
      <c r="Q1079" s="6">
        <v>55.73</v>
      </c>
      <c r="R1079" s="4">
        <v>5.67</v>
      </c>
      <c r="S1079" s="7">
        <v>500.54</v>
      </c>
      <c r="T1079" s="6">
        <v>16.11</v>
      </c>
      <c r="U1079" s="4">
        <v>24.326815</v>
      </c>
      <c r="V1079" s="8">
        <v>95.757885221387511</v>
      </c>
      <c r="W1079" s="8">
        <v>87.746409393474352</v>
      </c>
      <c r="X1079" s="8">
        <v>115.29411764705881</v>
      </c>
      <c r="Y1079" s="8">
        <v>121.05263157894737</v>
      </c>
      <c r="Z1079" s="8">
        <v>90.000000000000014</v>
      </c>
      <c r="AA1079" s="8">
        <v>88.14</v>
      </c>
      <c r="AB1079" s="9">
        <v>75.945700630323131</v>
      </c>
      <c r="AC1079" s="9">
        <v>24.946289401037973</v>
      </c>
      <c r="AD1079" s="3">
        <v>33.002445709110297</v>
      </c>
      <c r="AE1079" s="3">
        <v>42.051264889851744</v>
      </c>
    </row>
    <row r="1080" spans="1:31" ht="13" x14ac:dyDescent="0.3">
      <c r="A1080" s="2">
        <v>2018</v>
      </c>
      <c r="B1080" s="13" t="s">
        <v>630</v>
      </c>
      <c r="C1080" s="2" t="s">
        <v>98</v>
      </c>
      <c r="D1080" s="2" t="str">
        <f t="shared" si="32"/>
        <v>M1</v>
      </c>
      <c r="E1080" s="2" t="str">
        <f t="shared" si="33"/>
        <v>C06c_M1_08</v>
      </c>
      <c r="F1080" s="21" t="s">
        <v>572</v>
      </c>
      <c r="G1080" s="2">
        <v>2008</v>
      </c>
      <c r="H1080" s="2" t="s">
        <v>659</v>
      </c>
      <c r="I1080" s="4">
        <v>2.4500000000000002</v>
      </c>
      <c r="J1080" s="5">
        <v>0.15</v>
      </c>
      <c r="K1080" s="4">
        <v>0.72</v>
      </c>
      <c r="L1080" s="4">
        <v>0.79</v>
      </c>
      <c r="M1080" s="4">
        <v>0.15</v>
      </c>
      <c r="N1080" s="4">
        <v>0.58299999999999996</v>
      </c>
      <c r="O1080" s="4">
        <v>0.192</v>
      </c>
      <c r="P1080" s="6">
        <v>17.931000000000001</v>
      </c>
      <c r="Q1080" s="6">
        <v>45.77</v>
      </c>
      <c r="R1080" s="4">
        <v>5.97</v>
      </c>
      <c r="S1080" s="7">
        <v>375.41</v>
      </c>
      <c r="T1080" s="6">
        <v>15.36</v>
      </c>
      <c r="U1080" s="4">
        <v>22.205075000000001</v>
      </c>
      <c r="V1080" s="8">
        <v>95.368625525365616</v>
      </c>
      <c r="W1080" s="8">
        <v>91.40250978486911</v>
      </c>
      <c r="X1080" s="8">
        <v>84.705882352941174</v>
      </c>
      <c r="Y1080" s="8">
        <v>78.94736842105263</v>
      </c>
      <c r="Z1080" s="8">
        <v>97.166666666666671</v>
      </c>
      <c r="AA1080" s="8">
        <v>119.54</v>
      </c>
      <c r="AB1080" s="9">
        <v>70.191328370195976</v>
      </c>
      <c r="AC1080" s="9">
        <v>17.603098163009399</v>
      </c>
      <c r="AD1080" s="3">
        <v>26.234468955367866</v>
      </c>
      <c r="AE1080" s="3">
        <v>56.162432881622749</v>
      </c>
    </row>
    <row r="1081" spans="1:31" s="30" customFormat="1" ht="13" x14ac:dyDescent="0.3">
      <c r="A1081" s="2">
        <v>2018</v>
      </c>
      <c r="B1081" s="13" t="s">
        <v>630</v>
      </c>
      <c r="C1081" s="2" t="s">
        <v>99</v>
      </c>
      <c r="D1081" s="2" t="str">
        <f t="shared" si="32"/>
        <v>M2</v>
      </c>
      <c r="E1081" s="2" t="str">
        <f t="shared" si="33"/>
        <v>C06c_M2_08</v>
      </c>
      <c r="F1081" s="21" t="s">
        <v>572</v>
      </c>
      <c r="G1081" s="2">
        <v>2008</v>
      </c>
      <c r="H1081" s="2" t="s">
        <v>659</v>
      </c>
      <c r="I1081" s="4">
        <v>2.2200000000000002</v>
      </c>
      <c r="J1081" s="5">
        <v>0.14599999999999999</v>
      </c>
      <c r="K1081" s="4">
        <v>0.75</v>
      </c>
      <c r="L1081" s="4">
        <v>0.9</v>
      </c>
      <c r="M1081" s="4">
        <v>0.15</v>
      </c>
      <c r="N1081" s="4">
        <v>0.58599999999999997</v>
      </c>
      <c r="O1081" s="4">
        <v>0.185</v>
      </c>
      <c r="P1081" s="6">
        <v>16.838999999999999</v>
      </c>
      <c r="Q1081" s="6">
        <v>51.02</v>
      </c>
      <c r="R1081" s="4">
        <v>5.03</v>
      </c>
      <c r="S1081" s="7">
        <v>328.09</v>
      </c>
      <c r="T1081" s="6">
        <v>15.92</v>
      </c>
      <c r="U1081" s="4">
        <v>22.205075000000001</v>
      </c>
      <c r="V1081" s="8">
        <v>86.415652516861911</v>
      </c>
      <c r="W1081" s="8">
        <v>88.965109523939262</v>
      </c>
      <c r="X1081" s="8">
        <v>88.235294117647058</v>
      </c>
      <c r="Y1081" s="8">
        <v>78.94736842105263</v>
      </c>
      <c r="Z1081" s="8">
        <v>97.666666666666671</v>
      </c>
      <c r="AA1081" s="8">
        <v>112.25999999999998</v>
      </c>
      <c r="AB1081" s="9">
        <v>76.447613753393796</v>
      </c>
      <c r="AC1081" s="9">
        <v>16.162503743784079</v>
      </c>
      <c r="AD1081" s="3">
        <v>25.091150313240245</v>
      </c>
      <c r="AE1081" s="3">
        <v>58.746345942975665</v>
      </c>
    </row>
    <row r="1082" spans="1:31" s="30" customFormat="1" ht="13" x14ac:dyDescent="0.3">
      <c r="A1082" s="2">
        <v>2018</v>
      </c>
      <c r="B1082" s="13" t="s">
        <v>630</v>
      </c>
      <c r="C1082" s="2" t="s">
        <v>100</v>
      </c>
      <c r="D1082" s="2" t="str">
        <f t="shared" si="32"/>
        <v>M1</v>
      </c>
      <c r="E1082" s="2" t="str">
        <f t="shared" si="33"/>
        <v>D06a_M1_08</v>
      </c>
      <c r="F1082" s="21" t="s">
        <v>573</v>
      </c>
      <c r="G1082" s="2">
        <v>2008</v>
      </c>
      <c r="H1082" s="2" t="s">
        <v>660</v>
      </c>
      <c r="I1082" s="4">
        <v>2.5099999999999998</v>
      </c>
      <c r="J1082" s="5">
        <v>0.155</v>
      </c>
      <c r="K1082" s="4">
        <v>0.91</v>
      </c>
      <c r="L1082" s="4">
        <v>0.73</v>
      </c>
      <c r="M1082" s="4">
        <v>0.18</v>
      </c>
      <c r="N1082" s="4">
        <v>0.53</v>
      </c>
      <c r="O1082" s="4">
        <v>0.184</v>
      </c>
      <c r="P1082" s="6">
        <v>16.675000000000001</v>
      </c>
      <c r="Q1082" s="6">
        <v>63.76</v>
      </c>
      <c r="R1082" s="4">
        <v>5.46</v>
      </c>
      <c r="S1082" s="7">
        <v>389.95</v>
      </c>
      <c r="T1082" s="6">
        <v>16.73</v>
      </c>
      <c r="U1082" s="4">
        <v>21.053114000000001</v>
      </c>
      <c r="V1082" s="8">
        <v>97.704183701497001</v>
      </c>
      <c r="W1082" s="8">
        <v>94.449260111031421</v>
      </c>
      <c r="X1082" s="8">
        <v>107.05882352941177</v>
      </c>
      <c r="Y1082" s="8">
        <v>94.73684210526315</v>
      </c>
      <c r="Z1082" s="8">
        <v>88.333333333333343</v>
      </c>
      <c r="AA1082" s="8">
        <v>111.16666666666669</v>
      </c>
      <c r="AB1082" s="9">
        <v>74.527821119496437</v>
      </c>
      <c r="AC1082" s="9">
        <v>19.894608347851321</v>
      </c>
      <c r="AD1082" s="3">
        <v>31.22814666980004</v>
      </c>
      <c r="AE1082" s="3">
        <v>48.877244982348628</v>
      </c>
    </row>
    <row r="1083" spans="1:31" s="30" customFormat="1" ht="13" x14ac:dyDescent="0.3">
      <c r="A1083" s="2">
        <v>2018</v>
      </c>
      <c r="B1083" s="13" t="s">
        <v>630</v>
      </c>
      <c r="C1083" s="2" t="s">
        <v>101</v>
      </c>
      <c r="D1083" s="2" t="str">
        <f t="shared" si="32"/>
        <v>M2</v>
      </c>
      <c r="E1083" s="2" t="str">
        <f t="shared" si="33"/>
        <v>D06a_M2_08</v>
      </c>
      <c r="F1083" s="21" t="s">
        <v>573</v>
      </c>
      <c r="G1083" s="2">
        <v>2008</v>
      </c>
      <c r="H1083" s="2" t="s">
        <v>660</v>
      </c>
      <c r="I1083" s="4">
        <v>2.56</v>
      </c>
      <c r="J1083" s="5">
        <v>0.156</v>
      </c>
      <c r="K1083" s="4">
        <v>0.73</v>
      </c>
      <c r="L1083" s="4">
        <v>0.91</v>
      </c>
      <c r="M1083" s="4">
        <v>0.18</v>
      </c>
      <c r="N1083" s="4">
        <v>0.53700000000000003</v>
      </c>
      <c r="O1083" s="4">
        <v>0.19500000000000001</v>
      </c>
      <c r="P1083" s="6">
        <v>19.007000000000001</v>
      </c>
      <c r="Q1083" s="6">
        <v>56.96</v>
      </c>
      <c r="R1083" s="4">
        <v>5.65</v>
      </c>
      <c r="S1083" s="7">
        <v>320.74</v>
      </c>
      <c r="T1083" s="6">
        <v>15.15</v>
      </c>
      <c r="U1083" s="4">
        <v>21.053114000000001</v>
      </c>
      <c r="V1083" s="8">
        <v>99.65048218160652</v>
      </c>
      <c r="W1083" s="8">
        <v>95.058610176263883</v>
      </c>
      <c r="X1083" s="8">
        <v>85.882352941176464</v>
      </c>
      <c r="Y1083" s="8">
        <v>94.73684210526315</v>
      </c>
      <c r="Z1083" s="8">
        <v>89.500000000000014</v>
      </c>
      <c r="AA1083" s="8">
        <v>126.71333333333334</v>
      </c>
      <c r="AB1083" s="9">
        <v>78.90627648498031</v>
      </c>
      <c r="AC1083" s="9">
        <v>18.790670124617193</v>
      </c>
      <c r="AD1083" s="3">
        <v>23.661079394484581</v>
      </c>
      <c r="AE1083" s="3">
        <v>57.548250480898211</v>
      </c>
    </row>
    <row r="1084" spans="1:31" s="30" customFormat="1" ht="13" x14ac:dyDescent="0.3">
      <c r="A1084" s="2">
        <v>2018</v>
      </c>
      <c r="B1084" s="13" t="s">
        <v>630</v>
      </c>
      <c r="C1084" s="2" t="s">
        <v>102</v>
      </c>
      <c r="D1084" s="2" t="str">
        <f t="shared" si="32"/>
        <v>M1</v>
      </c>
      <c r="E1084" s="2" t="str">
        <f t="shared" si="33"/>
        <v>D06b_M1_08</v>
      </c>
      <c r="F1084" s="21" t="s">
        <v>574</v>
      </c>
      <c r="G1084" s="2">
        <v>2008</v>
      </c>
      <c r="H1084" s="2" t="s">
        <v>661</v>
      </c>
      <c r="I1084" s="4">
        <v>2.44</v>
      </c>
      <c r="J1084" s="5">
        <v>0.156</v>
      </c>
      <c r="K1084" s="4">
        <v>0.81</v>
      </c>
      <c r="L1084" s="4">
        <v>0.72</v>
      </c>
      <c r="M1084" s="4">
        <v>0.18</v>
      </c>
      <c r="N1084" s="4">
        <v>0.52200000000000002</v>
      </c>
      <c r="O1084" s="4">
        <v>0.193</v>
      </c>
      <c r="P1084" s="6">
        <v>14.859</v>
      </c>
      <c r="Q1084" s="6">
        <v>60.44</v>
      </c>
      <c r="R1084" s="4">
        <v>6.4</v>
      </c>
      <c r="S1084" s="7">
        <v>315.86</v>
      </c>
      <c r="T1084" s="6">
        <v>15.27</v>
      </c>
      <c r="U1084" s="4">
        <v>20.685057</v>
      </c>
      <c r="V1084" s="8">
        <v>94.979365829343706</v>
      </c>
      <c r="W1084" s="8">
        <v>95.058610176263883</v>
      </c>
      <c r="X1084" s="8">
        <v>95.294117647058826</v>
      </c>
      <c r="Y1084" s="8">
        <v>94.73684210526315</v>
      </c>
      <c r="Z1084" s="8">
        <v>87.000000000000014</v>
      </c>
      <c r="AA1084" s="8">
        <v>99.06</v>
      </c>
      <c r="AB1084" s="9">
        <v>71.471274366455205</v>
      </c>
      <c r="AC1084" s="9">
        <v>20.745422903596701</v>
      </c>
      <c r="AD1084" s="3">
        <v>28.985228982697901</v>
      </c>
      <c r="AE1084" s="3">
        <v>50.269348113705384</v>
      </c>
    </row>
    <row r="1085" spans="1:31" s="30" customFormat="1" ht="13" x14ac:dyDescent="0.3">
      <c r="A1085" s="2">
        <v>2018</v>
      </c>
      <c r="B1085" s="13" t="s">
        <v>630</v>
      </c>
      <c r="C1085" s="2" t="s">
        <v>103</v>
      </c>
      <c r="D1085" s="2" t="str">
        <f t="shared" si="32"/>
        <v>M2</v>
      </c>
      <c r="E1085" s="2" t="str">
        <f t="shared" si="33"/>
        <v>D06b_M2_08</v>
      </c>
      <c r="F1085" s="21" t="s">
        <v>574</v>
      </c>
      <c r="G1085" s="2">
        <v>2008</v>
      </c>
      <c r="H1085" s="2" t="s">
        <v>661</v>
      </c>
      <c r="I1085" s="4">
        <v>2.2400000000000002</v>
      </c>
      <c r="J1085" s="5">
        <v>0.14499999999999999</v>
      </c>
      <c r="K1085" s="4">
        <v>0.88</v>
      </c>
      <c r="L1085" s="4">
        <v>0.67</v>
      </c>
      <c r="M1085" s="4">
        <v>0.19</v>
      </c>
      <c r="N1085" s="4">
        <v>0.61399999999999999</v>
      </c>
      <c r="O1085" s="4">
        <v>0.17899999999999999</v>
      </c>
      <c r="P1085" s="6">
        <v>15.273</v>
      </c>
      <c r="Q1085" s="6">
        <v>58.36</v>
      </c>
      <c r="R1085" s="4">
        <v>5.65</v>
      </c>
      <c r="S1085" s="7">
        <v>245.03</v>
      </c>
      <c r="T1085" s="6">
        <v>15.78</v>
      </c>
      <c r="U1085" s="4">
        <v>20.685057</v>
      </c>
      <c r="V1085" s="8">
        <v>87.194171908905702</v>
      </c>
      <c r="W1085" s="8">
        <v>88.3557594587068</v>
      </c>
      <c r="X1085" s="8">
        <v>103.5294117647059</v>
      </c>
      <c r="Y1085" s="8">
        <v>100</v>
      </c>
      <c r="Z1085" s="8">
        <v>102.33333333333334</v>
      </c>
      <c r="AA1085" s="8">
        <v>101.82</v>
      </c>
      <c r="AB1085" s="9">
        <v>71.590268945333605</v>
      </c>
      <c r="AC1085" s="9">
        <v>21.861548477848316</v>
      </c>
      <c r="AD1085" s="3">
        <v>31.437783644979017</v>
      </c>
      <c r="AE1085" s="3">
        <v>46.70066787717267</v>
      </c>
    </row>
    <row r="1086" spans="1:31" s="30" customFormat="1" ht="13" x14ac:dyDescent="0.3">
      <c r="A1086" s="2">
        <v>2018</v>
      </c>
      <c r="B1086" s="13" t="s">
        <v>630</v>
      </c>
      <c r="C1086" s="2" t="s">
        <v>104</v>
      </c>
      <c r="D1086" s="2" t="str">
        <f t="shared" si="32"/>
        <v>M1</v>
      </c>
      <c r="E1086" s="2" t="str">
        <f t="shared" si="33"/>
        <v>D06c_M1_08</v>
      </c>
      <c r="F1086" s="21" t="s">
        <v>575</v>
      </c>
      <c r="G1086" s="2">
        <v>2008</v>
      </c>
      <c r="H1086" s="2" t="s">
        <v>662</v>
      </c>
      <c r="I1086" s="4">
        <v>2.44</v>
      </c>
      <c r="J1086" s="5">
        <v>0.155</v>
      </c>
      <c r="K1086" s="4">
        <v>0.71</v>
      </c>
      <c r="L1086" s="4">
        <v>0.88</v>
      </c>
      <c r="M1086" s="4">
        <v>0.21</v>
      </c>
      <c r="N1086" s="4">
        <v>0.56999999999999995</v>
      </c>
      <c r="O1086" s="4">
        <v>0.19400000000000001</v>
      </c>
      <c r="P1086" s="6">
        <v>18.434999999999999</v>
      </c>
      <c r="Q1086" s="6">
        <v>69.08</v>
      </c>
      <c r="R1086" s="4">
        <v>5.85</v>
      </c>
      <c r="S1086" s="7">
        <v>366.97</v>
      </c>
      <c r="T1086" s="6">
        <v>17.940000000000001</v>
      </c>
      <c r="U1086" s="4">
        <v>20.980056000000001</v>
      </c>
      <c r="V1086" s="8">
        <v>94.979365829343706</v>
      </c>
      <c r="W1086" s="8">
        <v>94.449260111031421</v>
      </c>
      <c r="X1086" s="8">
        <v>83.529411764705884</v>
      </c>
      <c r="Y1086" s="8">
        <v>110.52631578947367</v>
      </c>
      <c r="Z1086" s="8">
        <v>95</v>
      </c>
      <c r="AA1086" s="8">
        <v>122.89999999999999</v>
      </c>
      <c r="AB1086" s="9">
        <v>79.368931232534862</v>
      </c>
      <c r="AC1086" s="9">
        <v>21.794658867480564</v>
      </c>
      <c r="AD1086" s="3">
        <v>22.87868501307538</v>
      </c>
      <c r="AE1086" s="3">
        <v>55.326656119444053</v>
      </c>
    </row>
    <row r="1087" spans="1:31" s="30" customFormat="1" ht="13" x14ac:dyDescent="0.3">
      <c r="A1087" s="2">
        <v>2018</v>
      </c>
      <c r="B1087" s="13" t="s">
        <v>630</v>
      </c>
      <c r="C1087" s="2" t="s">
        <v>105</v>
      </c>
      <c r="D1087" s="2" t="str">
        <f t="shared" si="32"/>
        <v>M2</v>
      </c>
      <c r="E1087" s="2" t="str">
        <f t="shared" si="33"/>
        <v>D06c_M2_08</v>
      </c>
      <c r="F1087" s="21" t="s">
        <v>575</v>
      </c>
      <c r="G1087" s="2">
        <v>2008</v>
      </c>
      <c r="H1087" s="2" t="s">
        <v>662</v>
      </c>
      <c r="I1087" s="4">
        <v>2.46</v>
      </c>
      <c r="J1087" s="5">
        <v>0.157</v>
      </c>
      <c r="K1087" s="4">
        <v>0.66</v>
      </c>
      <c r="L1087" s="4">
        <v>0.96</v>
      </c>
      <c r="M1087" s="4">
        <v>0.19</v>
      </c>
      <c r="N1087" s="4">
        <v>0.51400000000000001</v>
      </c>
      <c r="O1087" s="4">
        <v>0.193</v>
      </c>
      <c r="P1087" s="6">
        <v>19.298999999999999</v>
      </c>
      <c r="Q1087" s="6">
        <v>65.569999999999993</v>
      </c>
      <c r="R1087" s="4">
        <v>5.35</v>
      </c>
      <c r="S1087" s="7">
        <v>264.67</v>
      </c>
      <c r="T1087" s="6">
        <v>16.25</v>
      </c>
      <c r="U1087" s="4">
        <v>20.980056000000001</v>
      </c>
      <c r="V1087" s="8">
        <v>95.757885221387511</v>
      </c>
      <c r="W1087" s="8">
        <v>95.667960241496345</v>
      </c>
      <c r="X1087" s="8">
        <v>77.64705882352942</v>
      </c>
      <c r="Y1087" s="8">
        <v>100</v>
      </c>
      <c r="Z1087" s="8">
        <v>85.666666666666671</v>
      </c>
      <c r="AA1087" s="8">
        <v>128.66</v>
      </c>
      <c r="AB1087" s="9">
        <v>80.43472836409201</v>
      </c>
      <c r="AC1087" s="9">
        <v>19.45769155838035</v>
      </c>
      <c r="AD1087" s="3">
        <v>20.985705726526682</v>
      </c>
      <c r="AE1087" s="3">
        <v>59.556602715092957</v>
      </c>
    </row>
    <row r="1088" spans="1:31" s="30" customFormat="1" ht="13" x14ac:dyDescent="0.3">
      <c r="A1088" s="2">
        <v>2018</v>
      </c>
      <c r="B1088" s="13" t="s">
        <v>630</v>
      </c>
      <c r="C1088" s="2" t="s">
        <v>106</v>
      </c>
      <c r="D1088" s="2" t="str">
        <f t="shared" si="32"/>
        <v>M1</v>
      </c>
      <c r="E1088" s="2" t="str">
        <f t="shared" si="33"/>
        <v>E06a_M1_08</v>
      </c>
      <c r="F1088" s="21" t="s">
        <v>576</v>
      </c>
      <c r="G1088" s="2">
        <v>2008</v>
      </c>
      <c r="H1088" s="2" t="s">
        <v>663</v>
      </c>
      <c r="I1088" s="4">
        <v>2.4</v>
      </c>
      <c r="J1088" s="5">
        <v>0.159</v>
      </c>
      <c r="K1088" s="4">
        <v>0.71</v>
      </c>
      <c r="L1088" s="4">
        <v>0.92</v>
      </c>
      <c r="M1088" s="4">
        <v>0.15</v>
      </c>
      <c r="N1088" s="4">
        <v>0.57299999999999995</v>
      </c>
      <c r="O1088" s="4">
        <v>0.189</v>
      </c>
      <c r="P1088" s="6">
        <v>22.782</v>
      </c>
      <c r="Q1088" s="6">
        <v>61.3</v>
      </c>
      <c r="R1088" s="4">
        <v>5.65</v>
      </c>
      <c r="S1088" s="7">
        <v>285.11</v>
      </c>
      <c r="T1088" s="6">
        <v>16.420000000000002</v>
      </c>
      <c r="U1088" s="4">
        <v>20.526588</v>
      </c>
      <c r="V1088" s="8">
        <v>93.422327045256111</v>
      </c>
      <c r="W1088" s="8">
        <v>96.88666037196127</v>
      </c>
      <c r="X1088" s="8">
        <v>83.529411764705884</v>
      </c>
      <c r="Y1088" s="8">
        <v>78.94736842105263</v>
      </c>
      <c r="Z1088" s="8">
        <v>95.5</v>
      </c>
      <c r="AA1088" s="8">
        <v>151.88</v>
      </c>
      <c r="AB1088" s="9">
        <v>76.422599842596455</v>
      </c>
      <c r="AC1088" s="9">
        <v>16.167793899153583</v>
      </c>
      <c r="AD1088" s="3">
        <v>23.760730218987959</v>
      </c>
      <c r="AE1088" s="3">
        <v>60.071475881858461</v>
      </c>
    </row>
    <row r="1089" spans="1:31" s="30" customFormat="1" ht="13" x14ac:dyDescent="0.3">
      <c r="A1089" s="2">
        <v>2018</v>
      </c>
      <c r="B1089" s="13" t="s">
        <v>630</v>
      </c>
      <c r="C1089" s="2" t="s">
        <v>107</v>
      </c>
      <c r="D1089" s="2" t="str">
        <f t="shared" si="32"/>
        <v>M2</v>
      </c>
      <c r="E1089" s="2" t="str">
        <f t="shared" si="33"/>
        <v>E06a_M2_08</v>
      </c>
      <c r="F1089" s="21" t="s">
        <v>576</v>
      </c>
      <c r="G1089" s="2">
        <v>2008</v>
      </c>
      <c r="H1089" s="2" t="s">
        <v>663</v>
      </c>
      <c r="I1089" s="4">
        <v>2.4</v>
      </c>
      <c r="J1089" s="5">
        <v>0.155</v>
      </c>
      <c r="K1089" s="4">
        <v>0.69</v>
      </c>
      <c r="L1089" s="4">
        <v>0.82</v>
      </c>
      <c r="M1089" s="4">
        <v>0.17</v>
      </c>
      <c r="N1089" s="4">
        <v>0.53400000000000003</v>
      </c>
      <c r="O1089" s="4">
        <v>0.191</v>
      </c>
      <c r="P1089" s="6">
        <v>20.274000000000001</v>
      </c>
      <c r="Q1089" s="6">
        <v>74.19</v>
      </c>
      <c r="R1089" s="4">
        <v>5.3</v>
      </c>
      <c r="S1089" s="7">
        <v>520.54</v>
      </c>
      <c r="T1089" s="6">
        <v>16.420000000000002</v>
      </c>
      <c r="U1089" s="4">
        <v>20.526588</v>
      </c>
      <c r="V1089" s="8">
        <v>93.422327045256111</v>
      </c>
      <c r="W1089" s="8">
        <v>94.449260111031421</v>
      </c>
      <c r="X1089" s="8">
        <v>81.17647058823529</v>
      </c>
      <c r="Y1089" s="8">
        <v>89.473684210526315</v>
      </c>
      <c r="Z1089" s="8">
        <v>89.000000000000014</v>
      </c>
      <c r="AA1089" s="8">
        <v>135.16000000000003</v>
      </c>
      <c r="AB1089" s="9">
        <v>72.56851738910008</v>
      </c>
      <c r="AC1089" s="9">
        <v>19.296652869222459</v>
      </c>
      <c r="AD1089" s="3">
        <v>24.317788840729477</v>
      </c>
      <c r="AE1089" s="3">
        <v>56.385558290048067</v>
      </c>
    </row>
    <row r="1090" spans="1:31" s="30" customFormat="1" ht="13" x14ac:dyDescent="0.3">
      <c r="A1090" s="2">
        <v>2018</v>
      </c>
      <c r="B1090" s="13" t="s">
        <v>630</v>
      </c>
      <c r="C1090" s="2" t="s">
        <v>108</v>
      </c>
      <c r="D1090" s="2" t="str">
        <f t="shared" si="32"/>
        <v>M1</v>
      </c>
      <c r="E1090" s="2" t="str">
        <f t="shared" si="33"/>
        <v>E06b_M1_08</v>
      </c>
      <c r="F1090" s="21" t="s">
        <v>577</v>
      </c>
      <c r="G1090" s="2">
        <v>2008</v>
      </c>
      <c r="H1090" s="2" t="s">
        <v>665</v>
      </c>
      <c r="I1090" s="4">
        <v>2.2400000000000002</v>
      </c>
      <c r="J1090" s="5">
        <v>0.14899999999999999</v>
      </c>
      <c r="K1090" s="4">
        <v>0.84</v>
      </c>
      <c r="L1090" s="4">
        <v>0.69</v>
      </c>
      <c r="M1090" s="4">
        <v>0.17</v>
      </c>
      <c r="N1090" s="4">
        <v>0.629</v>
      </c>
      <c r="O1090" s="4">
        <v>0.17399999999999999</v>
      </c>
      <c r="P1090" s="6">
        <v>13.955</v>
      </c>
      <c r="Q1090" s="6">
        <v>47.07</v>
      </c>
      <c r="R1090" s="4">
        <v>5.2</v>
      </c>
      <c r="S1090" s="7">
        <v>370.77</v>
      </c>
      <c r="T1090" s="6">
        <v>15.6</v>
      </c>
      <c r="U1090" s="4">
        <v>23.896878999999998</v>
      </c>
      <c r="V1090" s="8">
        <v>87.194171908905702</v>
      </c>
      <c r="W1090" s="8">
        <v>90.793159719636648</v>
      </c>
      <c r="X1090" s="8">
        <v>98.82352941176471</v>
      </c>
      <c r="Y1090" s="8">
        <v>89.473684210526315</v>
      </c>
      <c r="Z1090" s="8">
        <v>104.83333333333333</v>
      </c>
      <c r="AA1090" s="8">
        <v>93.033333333333331</v>
      </c>
      <c r="AB1090" s="9">
        <v>69.917808576546165</v>
      </c>
      <c r="AC1090" s="9">
        <v>20.028223392592665</v>
      </c>
      <c r="AD1090" s="3">
        <v>30.726615144922963</v>
      </c>
      <c r="AE1090" s="3">
        <v>49.245161462484369</v>
      </c>
    </row>
    <row r="1091" spans="1:31" s="30" customFormat="1" ht="13" x14ac:dyDescent="0.3">
      <c r="A1091" s="2">
        <v>2018</v>
      </c>
      <c r="B1091" s="13" t="s">
        <v>630</v>
      </c>
      <c r="C1091" s="2" t="s">
        <v>109</v>
      </c>
      <c r="D1091" s="2" t="str">
        <f t="shared" si="32"/>
        <v>M2</v>
      </c>
      <c r="E1091" s="2" t="str">
        <f t="shared" si="33"/>
        <v>E06b_M2_08</v>
      </c>
      <c r="F1091" s="21" t="s">
        <v>577</v>
      </c>
      <c r="G1091" s="2">
        <v>2008</v>
      </c>
      <c r="H1091" s="2" t="s">
        <v>665</v>
      </c>
      <c r="I1091" s="4">
        <v>2.2999999999999998</v>
      </c>
      <c r="J1091" s="5">
        <v>0.15</v>
      </c>
      <c r="K1091" s="4">
        <v>0.86</v>
      </c>
      <c r="L1091" s="4">
        <v>0.66</v>
      </c>
      <c r="M1091" s="4">
        <v>0.2</v>
      </c>
      <c r="N1091" s="4">
        <v>0.63500000000000001</v>
      </c>
      <c r="O1091" s="4">
        <v>0.184</v>
      </c>
      <c r="P1091" s="6">
        <v>14.239000000000001</v>
      </c>
      <c r="Q1091" s="6">
        <v>63.42</v>
      </c>
      <c r="R1091" s="4">
        <v>6.16</v>
      </c>
      <c r="S1091" s="7">
        <v>449.81</v>
      </c>
      <c r="T1091" s="6">
        <v>15.5</v>
      </c>
      <c r="U1091" s="4">
        <v>23.896878999999998</v>
      </c>
      <c r="V1091" s="8">
        <v>89.529730085037102</v>
      </c>
      <c r="W1091" s="8">
        <v>91.40250978486911</v>
      </c>
      <c r="X1091" s="8">
        <v>101.17647058823529</v>
      </c>
      <c r="Y1091" s="8">
        <v>105.26315789473684</v>
      </c>
      <c r="Z1091" s="8">
        <v>105.83333333333333</v>
      </c>
      <c r="AA1091" s="8">
        <v>94.926666666666677</v>
      </c>
      <c r="AB1091" s="9">
        <v>71.403481226914039</v>
      </c>
      <c r="AC1091" s="9">
        <v>23.072354872372035</v>
      </c>
      <c r="AD1091" s="3">
        <v>30.803659054924935</v>
      </c>
      <c r="AE1091" s="3">
        <v>46.123986072703026</v>
      </c>
    </row>
    <row r="1092" spans="1:31" s="30" customFormat="1" ht="13" x14ac:dyDescent="0.3">
      <c r="A1092" s="2">
        <v>2018</v>
      </c>
      <c r="B1092" s="13" t="s">
        <v>630</v>
      </c>
      <c r="C1092" s="2" t="s">
        <v>110</v>
      </c>
      <c r="D1092" s="2" t="str">
        <f t="shared" si="32"/>
        <v>M1</v>
      </c>
      <c r="E1092" s="2" t="str">
        <f t="shared" si="33"/>
        <v>E06c_M1_08</v>
      </c>
      <c r="F1092" s="21" t="s">
        <v>578</v>
      </c>
      <c r="G1092" s="2">
        <v>2008</v>
      </c>
      <c r="H1092" s="2" t="s">
        <v>664</v>
      </c>
      <c r="I1092" s="4">
        <v>2.5</v>
      </c>
      <c r="J1092" s="5">
        <v>0.155</v>
      </c>
      <c r="K1092" s="4">
        <v>0.77</v>
      </c>
      <c r="L1092" s="4">
        <v>0.79</v>
      </c>
      <c r="M1092" s="4">
        <v>0.19</v>
      </c>
      <c r="N1092" s="4">
        <v>0.54900000000000004</v>
      </c>
      <c r="O1092" s="4">
        <v>0.2</v>
      </c>
      <c r="P1092" s="6">
        <v>21.867999999999999</v>
      </c>
      <c r="Q1092" s="6">
        <v>49.19</v>
      </c>
      <c r="R1092" s="4">
        <v>6.12</v>
      </c>
      <c r="S1092" s="7">
        <v>444.97</v>
      </c>
      <c r="T1092" s="6">
        <v>16.02</v>
      </c>
      <c r="U1092" s="4">
        <v>21.055071000000002</v>
      </c>
      <c r="V1092" s="8">
        <v>97.314924005475106</v>
      </c>
      <c r="W1092" s="8">
        <v>94.449260111031421</v>
      </c>
      <c r="X1092" s="8">
        <v>90.588235294117652</v>
      </c>
      <c r="Y1092" s="8">
        <v>100</v>
      </c>
      <c r="Z1092" s="8">
        <v>91.500000000000014</v>
      </c>
      <c r="AA1092" s="8">
        <v>145.78666666666666</v>
      </c>
      <c r="AB1092" s="9">
        <v>74.764993664692838</v>
      </c>
      <c r="AC1092" s="9">
        <v>20.93324774572546</v>
      </c>
      <c r="AD1092" s="3">
        <v>26.339993710794513</v>
      </c>
      <c r="AE1092" s="3">
        <v>52.726758543480045</v>
      </c>
    </row>
    <row r="1093" spans="1:31" s="30" customFormat="1" ht="13" x14ac:dyDescent="0.3">
      <c r="A1093" s="2">
        <v>2018</v>
      </c>
      <c r="B1093" s="13" t="s">
        <v>630</v>
      </c>
      <c r="C1093" s="2" t="s">
        <v>111</v>
      </c>
      <c r="D1093" s="2" t="str">
        <f t="shared" si="32"/>
        <v>M2</v>
      </c>
      <c r="E1093" s="2" t="str">
        <f t="shared" si="33"/>
        <v>E06c_M2_08</v>
      </c>
      <c r="F1093" s="21" t="s">
        <v>578</v>
      </c>
      <c r="G1093" s="2">
        <v>2008</v>
      </c>
      <c r="H1093" s="2" t="s">
        <v>664</v>
      </c>
      <c r="I1093" s="4">
        <v>2.41</v>
      </c>
      <c r="J1093" s="5">
        <v>0.14899999999999999</v>
      </c>
      <c r="K1093" s="4">
        <v>0.73</v>
      </c>
      <c r="L1093" s="4">
        <v>0.85</v>
      </c>
      <c r="M1093" s="4">
        <v>0.21</v>
      </c>
      <c r="N1093" s="4">
        <v>0.625</v>
      </c>
      <c r="O1093" s="4">
        <v>0.19400000000000001</v>
      </c>
      <c r="P1093" s="6">
        <v>17.812000000000001</v>
      </c>
      <c r="Q1093" s="6">
        <v>53.1</v>
      </c>
      <c r="R1093" s="4">
        <v>6.96</v>
      </c>
      <c r="S1093" s="7">
        <v>530.79</v>
      </c>
      <c r="T1093" s="6">
        <v>17.03</v>
      </c>
      <c r="U1093" s="4">
        <v>21.055071000000002</v>
      </c>
      <c r="V1093" s="8">
        <v>93.811586741278006</v>
      </c>
      <c r="W1093" s="8">
        <v>90.793159719636648</v>
      </c>
      <c r="X1093" s="8">
        <v>85.882352941176464</v>
      </c>
      <c r="Y1093" s="8">
        <v>110.52631578947367</v>
      </c>
      <c r="Z1093" s="8">
        <v>104.16666666666667</v>
      </c>
      <c r="AA1093" s="8">
        <v>118.74666666666667</v>
      </c>
      <c r="AB1093" s="9">
        <v>78.383434195917559</v>
      </c>
      <c r="AC1093" s="9">
        <v>22.068678141429469</v>
      </c>
      <c r="AD1093" s="3">
        <v>23.81890627511585</v>
      </c>
      <c r="AE1093" s="3">
        <v>54.112415583454684</v>
      </c>
    </row>
    <row r="1094" spans="1:31" s="30" customFormat="1" ht="13" x14ac:dyDescent="0.3">
      <c r="A1094" s="2">
        <v>2018</v>
      </c>
      <c r="B1094" s="13" t="s">
        <v>630</v>
      </c>
      <c r="C1094" s="2" t="s">
        <v>95</v>
      </c>
      <c r="D1094" s="2" t="str">
        <f t="shared" ref="D1094:D1157" si="34">MID(C1094,8,2)</f>
        <v>M2</v>
      </c>
      <c r="E1094" s="2" t="str">
        <f t="shared" ref="E1094:E1157" si="35">CONCATENATE(F1094,"_",D1094,"_",MID(G1094,3,2))</f>
        <v>F05a_M2_08</v>
      </c>
      <c r="F1094" s="21" t="s">
        <v>412</v>
      </c>
      <c r="G1094" s="2">
        <v>2008</v>
      </c>
      <c r="H1094" s="2" t="s">
        <v>666</v>
      </c>
      <c r="I1094" s="4">
        <v>2.6</v>
      </c>
      <c r="J1094" s="5">
        <v>0.158</v>
      </c>
      <c r="K1094" s="4">
        <v>0.79</v>
      </c>
      <c r="L1094" s="4">
        <v>0.77</v>
      </c>
      <c r="M1094" s="4">
        <v>0.18</v>
      </c>
      <c r="N1094" s="4">
        <v>0.60399999999999998</v>
      </c>
      <c r="O1094" s="4">
        <v>0.20599999999999999</v>
      </c>
      <c r="P1094" s="6">
        <v>16.574000000000002</v>
      </c>
      <c r="Q1094" s="6">
        <v>48.68</v>
      </c>
      <c r="R1094" s="4">
        <v>5.92</v>
      </c>
      <c r="S1094" s="7">
        <v>380.02</v>
      </c>
      <c r="T1094" s="6">
        <v>17.82</v>
      </c>
      <c r="U1094" s="4">
        <v>22.664055000000001</v>
      </c>
      <c r="V1094" s="8">
        <v>101.20752096569412</v>
      </c>
      <c r="W1094" s="8">
        <v>96.277310306728808</v>
      </c>
      <c r="X1094" s="8">
        <v>92.941176470588232</v>
      </c>
      <c r="Y1094" s="8">
        <v>94.73684210526315</v>
      </c>
      <c r="Z1094" s="8">
        <v>100.66666666666666</v>
      </c>
      <c r="AA1094" s="8">
        <v>110.49333333333335</v>
      </c>
      <c r="AB1094" s="9">
        <v>73.454775395088461</v>
      </c>
      <c r="AC1094" s="9">
        <v>20.185233760720809</v>
      </c>
      <c r="AD1094" s="3">
        <v>27.506181146002977</v>
      </c>
      <c r="AE1094" s="3">
        <v>52.308585093276228</v>
      </c>
    </row>
    <row r="1095" spans="1:31" s="30" customFormat="1" ht="13" x14ac:dyDescent="0.3">
      <c r="A1095" s="2">
        <v>2018</v>
      </c>
      <c r="B1095" s="13" t="s">
        <v>630</v>
      </c>
      <c r="C1095" s="2" t="s">
        <v>112</v>
      </c>
      <c r="D1095" s="2" t="str">
        <f t="shared" si="34"/>
        <v>M1</v>
      </c>
      <c r="E1095" s="2" t="str">
        <f t="shared" si="35"/>
        <v>F06a_M1_08</v>
      </c>
      <c r="F1095" s="21" t="s">
        <v>579</v>
      </c>
      <c r="G1095" s="2">
        <v>2008</v>
      </c>
      <c r="H1095" s="2" t="s">
        <v>667</v>
      </c>
      <c r="I1095" s="4">
        <v>2.52</v>
      </c>
      <c r="J1095" s="5">
        <v>0.157</v>
      </c>
      <c r="K1095" s="4">
        <v>0.79</v>
      </c>
      <c r="L1095" s="4">
        <v>0.79</v>
      </c>
      <c r="M1095" s="4">
        <v>0.19</v>
      </c>
      <c r="N1095" s="4">
        <v>0.53400000000000003</v>
      </c>
      <c r="O1095" s="4">
        <v>0.19400000000000001</v>
      </c>
      <c r="P1095" s="6">
        <v>15.836</v>
      </c>
      <c r="Q1095" s="6">
        <v>51.56</v>
      </c>
      <c r="R1095" s="4">
        <v>6.1</v>
      </c>
      <c r="S1095" s="7">
        <v>398.3</v>
      </c>
      <c r="T1095" s="6">
        <v>16.010000000000002</v>
      </c>
      <c r="U1095" s="4">
        <v>23.703935000000001</v>
      </c>
      <c r="V1095" s="8">
        <v>98.093443397518911</v>
      </c>
      <c r="W1095" s="8">
        <v>95.667960241496345</v>
      </c>
      <c r="X1095" s="8">
        <v>92.941176470588232</v>
      </c>
      <c r="Y1095" s="8">
        <v>100</v>
      </c>
      <c r="Z1095" s="8">
        <v>89.000000000000014</v>
      </c>
      <c r="AA1095" s="8">
        <v>105.57333333333334</v>
      </c>
      <c r="AB1095" s="9">
        <v>75.276502616099506</v>
      </c>
      <c r="AC1095" s="9">
        <v>20.791004904575423</v>
      </c>
      <c r="AD1095" s="3">
        <v>26.840518459795536</v>
      </c>
      <c r="AE1095" s="3">
        <v>52.368476635629023</v>
      </c>
    </row>
    <row r="1096" spans="1:31" s="30" customFormat="1" ht="13" x14ac:dyDescent="0.3">
      <c r="A1096" s="2">
        <v>2018</v>
      </c>
      <c r="B1096" s="13" t="s">
        <v>630</v>
      </c>
      <c r="C1096" s="2" t="s">
        <v>113</v>
      </c>
      <c r="D1096" s="2" t="str">
        <f t="shared" si="34"/>
        <v>M2</v>
      </c>
      <c r="E1096" s="2" t="str">
        <f t="shared" si="35"/>
        <v>F06a_M2_08</v>
      </c>
      <c r="F1096" s="21" t="s">
        <v>579</v>
      </c>
      <c r="G1096" s="2">
        <v>2008</v>
      </c>
      <c r="H1096" s="2" t="s">
        <v>667</v>
      </c>
      <c r="I1096" s="4">
        <v>2.52</v>
      </c>
      <c r="J1096" s="5">
        <v>0.16200000000000001</v>
      </c>
      <c r="K1096" s="4">
        <v>0.84</v>
      </c>
      <c r="L1096" s="4">
        <v>0.75</v>
      </c>
      <c r="M1096" s="4">
        <v>0.2</v>
      </c>
      <c r="N1096" s="4">
        <v>0.58399999999999996</v>
      </c>
      <c r="O1096" s="4">
        <v>0.17399999999999999</v>
      </c>
      <c r="P1096" s="6">
        <v>14.145</v>
      </c>
      <c r="Q1096" s="6">
        <v>54.42</v>
      </c>
      <c r="R1096" s="4">
        <v>6.6</v>
      </c>
      <c r="S1096" s="7">
        <v>610.61</v>
      </c>
      <c r="T1096" s="6">
        <v>15.61</v>
      </c>
      <c r="U1096" s="4">
        <v>23.703935000000001</v>
      </c>
      <c r="V1096" s="8">
        <v>98.093443397518911</v>
      </c>
      <c r="W1096" s="8">
        <v>98.714710567658642</v>
      </c>
      <c r="X1096" s="8">
        <v>98.82352941176471</v>
      </c>
      <c r="Y1096" s="8">
        <v>105.26315789473684</v>
      </c>
      <c r="Z1096" s="8">
        <v>97.333333333333329</v>
      </c>
      <c r="AA1096" s="8">
        <v>94.3</v>
      </c>
      <c r="AB1096" s="9">
        <v>75.382990239579243</v>
      </c>
      <c r="AC1096" s="9">
        <v>21.85435272273315</v>
      </c>
      <c r="AD1096" s="3">
        <v>28.498970246207616</v>
      </c>
      <c r="AE1096" s="3">
        <v>49.646677031059227</v>
      </c>
    </row>
    <row r="1097" spans="1:31" s="30" customFormat="1" ht="13" x14ac:dyDescent="0.3">
      <c r="A1097" s="2">
        <v>2018</v>
      </c>
      <c r="B1097" s="13" t="s">
        <v>630</v>
      </c>
      <c r="C1097" s="2" t="s">
        <v>114</v>
      </c>
      <c r="D1097" s="2" t="str">
        <f t="shared" si="34"/>
        <v>M1</v>
      </c>
      <c r="E1097" s="2" t="str">
        <f t="shared" si="35"/>
        <v>F06b_M1_08</v>
      </c>
      <c r="F1097" s="21" t="s">
        <v>580</v>
      </c>
      <c r="G1097" s="2">
        <v>2008</v>
      </c>
      <c r="H1097" s="2" t="s">
        <v>668</v>
      </c>
      <c r="I1097" s="4">
        <v>2.19</v>
      </c>
      <c r="J1097" s="5">
        <v>0.14299999999999999</v>
      </c>
      <c r="K1097" s="4">
        <v>0.77</v>
      </c>
      <c r="L1097" s="4">
        <v>0.8</v>
      </c>
      <c r="M1097" s="4">
        <v>0.22</v>
      </c>
      <c r="N1097" s="4">
        <v>0.65100000000000002</v>
      </c>
      <c r="O1097" s="4">
        <v>0.17599999999999999</v>
      </c>
      <c r="P1097" s="6">
        <v>11.859</v>
      </c>
      <c r="Q1097" s="6">
        <v>55.69</v>
      </c>
      <c r="R1097" s="4">
        <v>6.5</v>
      </c>
      <c r="S1097" s="7">
        <v>387.09</v>
      </c>
      <c r="T1097" s="6">
        <v>16.59</v>
      </c>
      <c r="U1097" s="4">
        <v>20.314281999999999</v>
      </c>
      <c r="V1097" s="8">
        <v>85.247873428796197</v>
      </c>
      <c r="W1097" s="8">
        <v>87.137059328241889</v>
      </c>
      <c r="X1097" s="8">
        <v>90.588235294117652</v>
      </c>
      <c r="Y1097" s="8">
        <v>115.78947368421053</v>
      </c>
      <c r="Z1097" s="8">
        <v>108.50000000000001</v>
      </c>
      <c r="AA1097" s="8">
        <v>79.06</v>
      </c>
      <c r="AB1097" s="9">
        <v>77.735165347686021</v>
      </c>
      <c r="AC1097" s="9">
        <v>23.312372150798684</v>
      </c>
      <c r="AD1097" s="3">
        <v>25.333572703003487</v>
      </c>
      <c r="AE1097" s="3">
        <v>51.354055146197823</v>
      </c>
    </row>
    <row r="1098" spans="1:31" s="30" customFormat="1" ht="13" x14ac:dyDescent="0.3">
      <c r="A1098" s="2">
        <v>2018</v>
      </c>
      <c r="B1098" s="13" t="s">
        <v>630</v>
      </c>
      <c r="C1098" s="2" t="s">
        <v>115</v>
      </c>
      <c r="D1098" s="2" t="str">
        <f t="shared" si="34"/>
        <v>M2</v>
      </c>
      <c r="E1098" s="2" t="str">
        <f t="shared" si="35"/>
        <v>F06b_M2_08</v>
      </c>
      <c r="F1098" s="21" t="s">
        <v>580</v>
      </c>
      <c r="G1098" s="2">
        <v>2008</v>
      </c>
      <c r="H1098" s="2" t="s">
        <v>668</v>
      </c>
      <c r="I1098" s="4">
        <v>2.29</v>
      </c>
      <c r="J1098" s="5">
        <v>0.14899999999999999</v>
      </c>
      <c r="K1098" s="4">
        <v>0.96</v>
      </c>
      <c r="L1098" s="4">
        <v>0.63</v>
      </c>
      <c r="M1098" s="4">
        <v>0.25</v>
      </c>
      <c r="N1098" s="4">
        <v>0.7</v>
      </c>
      <c r="O1098" s="4">
        <v>0.16200000000000001</v>
      </c>
      <c r="P1098" s="6">
        <v>14.816000000000001</v>
      </c>
      <c r="Q1098" s="6">
        <v>68.13</v>
      </c>
      <c r="R1098" s="4">
        <v>5.98</v>
      </c>
      <c r="S1098" s="7">
        <v>526.99</v>
      </c>
      <c r="T1098" s="6">
        <v>23.92</v>
      </c>
      <c r="U1098" s="4">
        <v>20.314281999999999</v>
      </c>
      <c r="V1098" s="8">
        <v>89.140470389015206</v>
      </c>
      <c r="W1098" s="8">
        <v>90.793159719636648</v>
      </c>
      <c r="X1098" s="8">
        <v>112.94117647058823</v>
      </c>
      <c r="Y1098" s="8">
        <v>131.57894736842107</v>
      </c>
      <c r="Z1098" s="8">
        <v>116.66666666666667</v>
      </c>
      <c r="AA1098" s="8">
        <v>98.773333333333341</v>
      </c>
      <c r="AB1098" s="9">
        <v>76.582636140898614</v>
      </c>
      <c r="AC1098" s="9">
        <v>26.890012883584713</v>
      </c>
      <c r="AD1098" s="3">
        <v>32.060047688025541</v>
      </c>
      <c r="AE1098" s="3">
        <v>41.049939428389756</v>
      </c>
    </row>
    <row r="1099" spans="1:31" s="30" customFormat="1" ht="13" x14ac:dyDescent="0.3">
      <c r="A1099" s="2">
        <v>2018</v>
      </c>
      <c r="B1099" s="13" t="s">
        <v>630</v>
      </c>
      <c r="C1099" s="2" t="s">
        <v>116</v>
      </c>
      <c r="D1099" s="2" t="str">
        <f t="shared" si="34"/>
        <v>M1</v>
      </c>
      <c r="E1099" s="2" t="str">
        <f t="shared" si="35"/>
        <v>F06c_M1_08</v>
      </c>
      <c r="F1099" s="21" t="s">
        <v>225</v>
      </c>
      <c r="G1099" s="2">
        <v>2008</v>
      </c>
      <c r="H1099" s="2" t="s">
        <v>669</v>
      </c>
      <c r="I1099" s="4">
        <v>2.2599999999999998</v>
      </c>
      <c r="J1099" s="5">
        <v>0.14599999999999999</v>
      </c>
      <c r="K1099" s="4">
        <v>0.83</v>
      </c>
      <c r="L1099" s="4">
        <v>0.72</v>
      </c>
      <c r="M1099" s="4">
        <v>0.2</v>
      </c>
      <c r="N1099" s="4">
        <v>0.59299999999999997</v>
      </c>
      <c r="O1099" s="4">
        <v>0.16600000000000001</v>
      </c>
      <c r="P1099" s="6">
        <v>18.806999999999999</v>
      </c>
      <c r="Q1099" s="6">
        <v>58.45</v>
      </c>
      <c r="R1099" s="4">
        <v>4.8</v>
      </c>
      <c r="S1099" s="7">
        <v>515.26</v>
      </c>
      <c r="T1099" s="6">
        <v>20.54</v>
      </c>
      <c r="U1099" s="4">
        <v>19.573498000000001</v>
      </c>
      <c r="V1099" s="8">
        <v>87.972691300949492</v>
      </c>
      <c r="W1099" s="8">
        <v>88.965109523939262</v>
      </c>
      <c r="X1099" s="8">
        <v>97.647058823529406</v>
      </c>
      <c r="Y1099" s="8">
        <v>105.26315789473684</v>
      </c>
      <c r="Z1099" s="8">
        <v>98.833333333333329</v>
      </c>
      <c r="AA1099" s="8">
        <v>125.37999999999998</v>
      </c>
      <c r="AB1099" s="9">
        <v>73.630229775851959</v>
      </c>
      <c r="AC1099" s="9">
        <v>22.374593465283709</v>
      </c>
      <c r="AD1099" s="3">
        <v>28.830035636175406</v>
      </c>
      <c r="AE1099" s="3">
        <v>48.795370898540888</v>
      </c>
    </row>
    <row r="1100" spans="1:31" s="30" customFormat="1" ht="13" x14ac:dyDescent="0.3">
      <c r="A1100" s="2">
        <v>2018</v>
      </c>
      <c r="B1100" s="13" t="s">
        <v>630</v>
      </c>
      <c r="C1100" s="2" t="s">
        <v>117</v>
      </c>
      <c r="D1100" s="2" t="str">
        <f t="shared" si="34"/>
        <v>M2</v>
      </c>
      <c r="E1100" s="2" t="str">
        <f t="shared" si="35"/>
        <v>F06c_M2_08</v>
      </c>
      <c r="F1100" s="21" t="s">
        <v>225</v>
      </c>
      <c r="G1100" s="2">
        <v>2008</v>
      </c>
      <c r="H1100" s="2" t="s">
        <v>669</v>
      </c>
      <c r="I1100" s="4">
        <v>2.3199999999999998</v>
      </c>
      <c r="J1100" s="5">
        <v>0.14599999999999999</v>
      </c>
      <c r="K1100" s="4">
        <v>0.94</v>
      </c>
      <c r="L1100" s="4">
        <v>0.79</v>
      </c>
      <c r="M1100" s="4">
        <v>0.24</v>
      </c>
      <c r="N1100" s="4">
        <v>0.72899999999999998</v>
      </c>
      <c r="O1100" s="4">
        <v>0.17599999999999999</v>
      </c>
      <c r="P1100" s="6">
        <v>12.901</v>
      </c>
      <c r="Q1100" s="6">
        <v>53.38</v>
      </c>
      <c r="R1100" s="4">
        <v>6.32</v>
      </c>
      <c r="S1100" s="7">
        <v>449.95</v>
      </c>
      <c r="T1100" s="6">
        <v>19.579999999999998</v>
      </c>
      <c r="U1100" s="4">
        <v>19.573498000000001</v>
      </c>
      <c r="V1100" s="8">
        <v>90.308249477080892</v>
      </c>
      <c r="W1100" s="8">
        <v>88.965109523939262</v>
      </c>
      <c r="X1100" s="8">
        <v>110.58823529411765</v>
      </c>
      <c r="Y1100" s="8">
        <v>126.31578947368421</v>
      </c>
      <c r="Z1100" s="8">
        <v>121.50000000000001</v>
      </c>
      <c r="AA1100" s="8">
        <v>86.006666666666661</v>
      </c>
      <c r="AB1100" s="9">
        <v>83.23143589662466</v>
      </c>
      <c r="AC1100" s="9">
        <v>23.752272543315698</v>
      </c>
      <c r="AD1100" s="3">
        <v>28.884423844341576</v>
      </c>
      <c r="AE1100" s="3">
        <v>47.363303612342719</v>
      </c>
    </row>
    <row r="1101" spans="1:31" s="30" customFormat="1" ht="13" x14ac:dyDescent="0.3">
      <c r="A1101" s="2">
        <v>2018</v>
      </c>
      <c r="B1101" s="13" t="s">
        <v>630</v>
      </c>
      <c r="C1101" s="2" t="s">
        <v>124</v>
      </c>
      <c r="D1101" s="2" t="str">
        <f t="shared" si="34"/>
        <v>M1</v>
      </c>
      <c r="E1101" s="2" t="str">
        <f t="shared" si="35"/>
        <v>B07b_M1_09</v>
      </c>
      <c r="F1101" s="21" t="s">
        <v>221</v>
      </c>
      <c r="G1101" s="2">
        <v>2009</v>
      </c>
      <c r="H1101" s="2" t="s">
        <v>706</v>
      </c>
      <c r="I1101" s="4">
        <v>2.4300000000000002</v>
      </c>
      <c r="J1101" s="5">
        <v>0.154</v>
      </c>
      <c r="K1101" s="4">
        <v>0.77</v>
      </c>
      <c r="L1101" s="4">
        <v>1.07</v>
      </c>
      <c r="M1101" s="4">
        <v>0.14000000000000001</v>
      </c>
      <c r="N1101" s="4">
        <v>0.59499999999999997</v>
      </c>
      <c r="O1101" s="4">
        <v>0.20100000000000001</v>
      </c>
      <c r="P1101" s="6">
        <v>24.169</v>
      </c>
      <c r="Q1101" s="6">
        <v>52.38</v>
      </c>
      <c r="R1101" s="4">
        <v>6.25</v>
      </c>
      <c r="S1101" s="7">
        <v>389.8</v>
      </c>
      <c r="T1101" s="6">
        <v>16.22</v>
      </c>
      <c r="U1101" s="4">
        <v>26.359224999999999</v>
      </c>
      <c r="V1101" s="8">
        <v>93.688716596082358</v>
      </c>
      <c r="W1101" s="8">
        <v>93.156635250474579</v>
      </c>
      <c r="X1101" s="8">
        <v>90.588235294117652</v>
      </c>
      <c r="Y1101" s="8">
        <v>73.684210526315795</v>
      </c>
      <c r="Z1101" s="8">
        <v>99.166666666666671</v>
      </c>
      <c r="AA1101" s="8">
        <v>161.12666666666667</v>
      </c>
      <c r="AB1101" s="9">
        <v>84.618433407941112</v>
      </c>
      <c r="AC1101" s="9">
        <v>13.628384196543825</v>
      </c>
      <c r="AD1101" s="3">
        <v>23.272818741770621</v>
      </c>
      <c r="AE1101" s="3">
        <v>63.098797061685552</v>
      </c>
    </row>
    <row r="1102" spans="1:31" s="30" customFormat="1" ht="13" x14ac:dyDescent="0.3">
      <c r="A1102" s="2">
        <v>2018</v>
      </c>
      <c r="B1102" s="13" t="s">
        <v>630</v>
      </c>
      <c r="C1102" s="2" t="s">
        <v>125</v>
      </c>
      <c r="D1102" s="2" t="str">
        <f t="shared" si="34"/>
        <v>M2</v>
      </c>
      <c r="E1102" s="2" t="str">
        <f t="shared" si="35"/>
        <v>B07b_M2_09</v>
      </c>
      <c r="F1102" s="21" t="s">
        <v>221</v>
      </c>
      <c r="G1102" s="2">
        <v>2009</v>
      </c>
      <c r="H1102" s="2" t="s">
        <v>706</v>
      </c>
      <c r="I1102" s="4">
        <v>2.4500000000000002</v>
      </c>
      <c r="J1102" s="5">
        <v>0.15</v>
      </c>
      <c r="K1102" s="4">
        <v>0.85</v>
      </c>
      <c r="L1102" s="4">
        <v>0.93</v>
      </c>
      <c r="M1102" s="4">
        <v>0.14000000000000001</v>
      </c>
      <c r="N1102" s="4">
        <v>0.58499999999999996</v>
      </c>
      <c r="O1102" s="4">
        <v>0.19500000000000001</v>
      </c>
      <c r="P1102" s="6">
        <v>21.881</v>
      </c>
      <c r="Q1102" s="6">
        <v>50.95</v>
      </c>
      <c r="R1102" s="4">
        <v>5.79</v>
      </c>
      <c r="S1102" s="7">
        <v>463.64</v>
      </c>
      <c r="T1102" s="6">
        <v>14.52</v>
      </c>
      <c r="U1102" s="4">
        <v>26.359224999999999</v>
      </c>
      <c r="V1102" s="8">
        <v>94.459817144198269</v>
      </c>
      <c r="W1102" s="8">
        <v>90.736982386825886</v>
      </c>
      <c r="X1102" s="8">
        <v>100</v>
      </c>
      <c r="Y1102" s="8">
        <v>73.684210526315795</v>
      </c>
      <c r="Z1102" s="8">
        <v>97.5</v>
      </c>
      <c r="AA1102" s="8">
        <v>145.87333333333333</v>
      </c>
      <c r="AB1102" s="9">
        <v>79.678441269455931</v>
      </c>
      <c r="AC1102" s="9">
        <v>14.473331835058817</v>
      </c>
      <c r="AD1102" s="3">
        <v>27.283578956151249</v>
      </c>
      <c r="AE1102" s="3">
        <v>58.243089208789947</v>
      </c>
    </row>
    <row r="1103" spans="1:31" s="30" customFormat="1" ht="13" x14ac:dyDescent="0.3">
      <c r="A1103" s="2">
        <v>2018</v>
      </c>
      <c r="B1103" s="13" t="s">
        <v>630</v>
      </c>
      <c r="C1103" s="2" t="s">
        <v>126</v>
      </c>
      <c r="D1103" s="2" t="str">
        <f t="shared" si="34"/>
        <v>M1</v>
      </c>
      <c r="E1103" s="2" t="str">
        <f t="shared" si="35"/>
        <v>B07c_M1_09</v>
      </c>
      <c r="F1103" s="21" t="s">
        <v>222</v>
      </c>
      <c r="G1103" s="2">
        <v>2009</v>
      </c>
      <c r="H1103" s="2" t="s">
        <v>677</v>
      </c>
      <c r="I1103" s="4">
        <v>2.39</v>
      </c>
      <c r="J1103" s="5">
        <v>0.151</v>
      </c>
      <c r="K1103" s="4">
        <v>0.77</v>
      </c>
      <c r="L1103" s="4">
        <v>0.91</v>
      </c>
      <c r="M1103" s="4">
        <v>0.17</v>
      </c>
      <c r="N1103" s="4">
        <v>0.61699999999999999</v>
      </c>
      <c r="O1103" s="4">
        <v>0.187</v>
      </c>
      <c r="P1103" s="6">
        <v>23.81</v>
      </c>
      <c r="Q1103" s="6">
        <v>54.88</v>
      </c>
      <c r="R1103" s="4">
        <v>5.8</v>
      </c>
      <c r="S1103" s="7">
        <v>414.46</v>
      </c>
      <c r="T1103" s="6">
        <v>16.47</v>
      </c>
      <c r="U1103" s="4">
        <v>23.800719000000001</v>
      </c>
      <c r="V1103" s="8">
        <v>92.146515499850551</v>
      </c>
      <c r="W1103" s="8">
        <v>91.341895602738063</v>
      </c>
      <c r="X1103" s="8">
        <v>90.588235294117652</v>
      </c>
      <c r="Y1103" s="8">
        <v>89.473684210526315</v>
      </c>
      <c r="Z1103" s="8">
        <v>102.83333333333333</v>
      </c>
      <c r="AA1103" s="8">
        <v>158.73333333333332</v>
      </c>
      <c r="AB1103" s="9">
        <v>79.10557115879854</v>
      </c>
      <c r="AC1103" s="9">
        <v>17.702033735153002</v>
      </c>
      <c r="AD1103" s="3">
        <v>24.894700007441436</v>
      </c>
      <c r="AE1103" s="3">
        <v>57.403266257405562</v>
      </c>
    </row>
    <row r="1104" spans="1:31" s="30" customFormat="1" ht="13" x14ac:dyDescent="0.3">
      <c r="A1104" s="2">
        <v>2018</v>
      </c>
      <c r="B1104" s="13" t="s">
        <v>630</v>
      </c>
      <c r="C1104" s="2" t="s">
        <v>127</v>
      </c>
      <c r="D1104" s="2" t="str">
        <f t="shared" si="34"/>
        <v>M2</v>
      </c>
      <c r="E1104" s="2" t="str">
        <f t="shared" si="35"/>
        <v>B07c_M2_09</v>
      </c>
      <c r="F1104" s="21" t="s">
        <v>222</v>
      </c>
      <c r="G1104" s="2">
        <v>2009</v>
      </c>
      <c r="H1104" s="2" t="s">
        <v>677</v>
      </c>
      <c r="I1104" s="4">
        <v>2.2999999999999998</v>
      </c>
      <c r="J1104" s="5">
        <v>0.14699999999999999</v>
      </c>
      <c r="K1104" s="4">
        <v>0.88</v>
      </c>
      <c r="L1104" s="4">
        <v>0.82</v>
      </c>
      <c r="M1104" s="4">
        <v>0.19</v>
      </c>
      <c r="N1104" s="4">
        <v>0.63600000000000001</v>
      </c>
      <c r="O1104" s="4">
        <v>0.182</v>
      </c>
      <c r="P1104" s="6">
        <v>17.143999999999998</v>
      </c>
      <c r="Q1104" s="6">
        <v>51.54</v>
      </c>
      <c r="R1104" s="4">
        <v>5.61</v>
      </c>
      <c r="S1104" s="7">
        <v>387.01</v>
      </c>
      <c r="T1104" s="6">
        <v>14.88</v>
      </c>
      <c r="U1104" s="4">
        <v>23.800719000000001</v>
      </c>
      <c r="V1104" s="8">
        <v>88.676563033328975</v>
      </c>
      <c r="W1104" s="8">
        <v>88.92224273908937</v>
      </c>
      <c r="X1104" s="8">
        <v>103.5294117647059</v>
      </c>
      <c r="Y1104" s="8">
        <v>100</v>
      </c>
      <c r="Z1104" s="8">
        <v>106</v>
      </c>
      <c r="AA1104" s="8">
        <v>114.29333333333331</v>
      </c>
      <c r="AB1104" s="9">
        <v>79.075298885453364</v>
      </c>
      <c r="AC1104" s="9">
        <v>19.792200056780558</v>
      </c>
      <c r="AD1104" s="3">
        <v>28.46197760756468</v>
      </c>
      <c r="AE1104" s="3">
        <v>51.745822335654765</v>
      </c>
    </row>
    <row r="1105" spans="1:31" s="30" customFormat="1" ht="13" x14ac:dyDescent="0.3">
      <c r="A1105" s="2">
        <v>2018</v>
      </c>
      <c r="B1105" s="13" t="s">
        <v>630</v>
      </c>
      <c r="C1105" s="2" t="s">
        <v>152</v>
      </c>
      <c r="D1105" s="2" t="str">
        <f t="shared" si="34"/>
        <v>M2</v>
      </c>
      <c r="E1105" s="2" t="str">
        <f t="shared" si="35"/>
        <v>B08b_M2_09</v>
      </c>
      <c r="F1105" s="21" t="s">
        <v>594</v>
      </c>
      <c r="G1105" s="2">
        <v>2009</v>
      </c>
      <c r="H1105" s="2" t="s">
        <v>709</v>
      </c>
      <c r="I1105" s="4">
        <v>2.2200000000000002</v>
      </c>
      <c r="J1105" s="5">
        <v>0.14199999999999999</v>
      </c>
      <c r="K1105" s="4">
        <v>0.8</v>
      </c>
      <c r="L1105" s="4">
        <v>0.7</v>
      </c>
      <c r="M1105" s="4">
        <v>0.17</v>
      </c>
      <c r="N1105" s="4">
        <v>0.67600000000000005</v>
      </c>
      <c r="O1105" s="4">
        <v>0.17599999999999999</v>
      </c>
      <c r="P1105" s="6">
        <v>11.513999999999999</v>
      </c>
      <c r="Q1105" s="6">
        <v>45.98</v>
      </c>
      <c r="R1105" s="4">
        <v>5.88</v>
      </c>
      <c r="S1105" s="7">
        <v>320.58999999999997</v>
      </c>
      <c r="T1105" s="6">
        <v>15.09</v>
      </c>
      <c r="U1105" s="4">
        <v>22.610983000000001</v>
      </c>
      <c r="V1105" s="8">
        <v>85.592160840865375</v>
      </c>
      <c r="W1105" s="8">
        <v>85.897676659528514</v>
      </c>
      <c r="X1105" s="8">
        <v>94.117647058823536</v>
      </c>
      <c r="Y1105" s="8">
        <v>89.473684210526315</v>
      </c>
      <c r="Z1105" s="8">
        <v>112.66666666666667</v>
      </c>
      <c r="AA1105" s="8">
        <v>76.759999999999991</v>
      </c>
      <c r="AB1105" s="9">
        <v>69.393792669740861</v>
      </c>
      <c r="AC1105" s="9">
        <v>20.179463254819492</v>
      </c>
      <c r="AD1105" s="3">
        <v>29.484421111901149</v>
      </c>
      <c r="AE1105" s="3">
        <v>50.336115633279341</v>
      </c>
    </row>
    <row r="1106" spans="1:31" s="30" customFormat="1" ht="13" x14ac:dyDescent="0.3">
      <c r="A1106" s="2">
        <v>2018</v>
      </c>
      <c r="B1106" s="13" t="s">
        <v>630</v>
      </c>
      <c r="C1106" s="2" t="s">
        <v>153</v>
      </c>
      <c r="D1106" s="2" t="str">
        <f t="shared" si="34"/>
        <v>M2</v>
      </c>
      <c r="E1106" s="2" t="str">
        <f t="shared" si="35"/>
        <v>B08c_M2_09</v>
      </c>
      <c r="F1106" s="21" t="s">
        <v>595</v>
      </c>
      <c r="G1106" s="2">
        <v>2009</v>
      </c>
      <c r="H1106" s="2" t="s">
        <v>678</v>
      </c>
      <c r="I1106" s="4">
        <v>2.39</v>
      </c>
      <c r="J1106" s="5">
        <v>0.14499999999999999</v>
      </c>
      <c r="K1106" s="4">
        <v>0.82</v>
      </c>
      <c r="L1106" s="4">
        <v>0.74</v>
      </c>
      <c r="M1106" s="4">
        <v>0.18</v>
      </c>
      <c r="N1106" s="4">
        <v>0.66200000000000003</v>
      </c>
      <c r="O1106" s="4">
        <v>0.188</v>
      </c>
      <c r="P1106" s="6">
        <v>15.887</v>
      </c>
      <c r="Q1106" s="6">
        <v>48.03</v>
      </c>
      <c r="R1106" s="4">
        <v>5.31</v>
      </c>
      <c r="S1106" s="7">
        <v>316.32</v>
      </c>
      <c r="T1106" s="6">
        <v>18.27</v>
      </c>
      <c r="U1106" s="4">
        <v>25.992861999999999</v>
      </c>
      <c r="V1106" s="8">
        <v>92.146515499850551</v>
      </c>
      <c r="W1106" s="8">
        <v>87.71241630726503</v>
      </c>
      <c r="X1106" s="8">
        <v>96.470588235294116</v>
      </c>
      <c r="Y1106" s="8">
        <v>94.73684210526315</v>
      </c>
      <c r="Z1106" s="8">
        <v>110.33333333333334</v>
      </c>
      <c r="AA1106" s="8">
        <v>105.91333333333333</v>
      </c>
      <c r="AB1106" s="9">
        <v>72.725032834174485</v>
      </c>
      <c r="AC1106" s="9">
        <v>20.387777831216898</v>
      </c>
      <c r="AD1106" s="3">
        <v>28.837205279084682</v>
      </c>
      <c r="AE1106" s="3">
        <v>50.775016889698435</v>
      </c>
    </row>
    <row r="1107" spans="1:31" s="30" customFormat="1" ht="13" x14ac:dyDescent="0.3">
      <c r="A1107" s="2">
        <v>2018</v>
      </c>
      <c r="B1107" s="13" t="s">
        <v>630</v>
      </c>
      <c r="C1107" s="2" t="s">
        <v>93</v>
      </c>
      <c r="D1107" s="2" t="str">
        <f t="shared" si="34"/>
        <v>M2</v>
      </c>
      <c r="E1107" s="2" t="str">
        <f t="shared" si="35"/>
        <v>C05a_M2_09</v>
      </c>
      <c r="F1107" s="21" t="s">
        <v>492</v>
      </c>
      <c r="G1107" s="2">
        <v>2009</v>
      </c>
      <c r="H1107" s="2" t="s">
        <v>676</v>
      </c>
      <c r="I1107" s="4">
        <v>2.4900000000000002</v>
      </c>
      <c r="J1107" s="5">
        <v>0.14399999999999999</v>
      </c>
      <c r="K1107" s="4">
        <v>0.9</v>
      </c>
      <c r="L1107" s="4">
        <v>0.87</v>
      </c>
      <c r="M1107" s="4">
        <v>0.2</v>
      </c>
      <c r="N1107" s="4">
        <v>0.60699999999999998</v>
      </c>
      <c r="O1107" s="4">
        <v>0.186</v>
      </c>
      <c r="P1107" s="6">
        <v>14.444000000000001</v>
      </c>
      <c r="Q1107" s="6">
        <v>67.88</v>
      </c>
      <c r="R1107" s="4">
        <v>6.44</v>
      </c>
      <c r="S1107" s="7">
        <v>468.02</v>
      </c>
      <c r="T1107" s="6">
        <v>12.94</v>
      </c>
      <c r="U1107" s="4">
        <v>23.211112</v>
      </c>
      <c r="V1107" s="8">
        <v>96.002018240430075</v>
      </c>
      <c r="W1107" s="8">
        <v>87.107503091352854</v>
      </c>
      <c r="X1107" s="8">
        <v>105.88235294117648</v>
      </c>
      <c r="Y1107" s="8">
        <v>105.26315789473684</v>
      </c>
      <c r="Z1107" s="8">
        <v>101.16666666666667</v>
      </c>
      <c r="AA1107" s="8">
        <v>96.293333333333337</v>
      </c>
      <c r="AB1107" s="9">
        <v>82.905541045895006</v>
      </c>
      <c r="AC1107" s="9">
        <v>19.871367307983899</v>
      </c>
      <c r="AD1107" s="3">
        <v>27.764010128776484</v>
      </c>
      <c r="AE1107" s="3">
        <v>52.364622563239607</v>
      </c>
    </row>
    <row r="1108" spans="1:31" s="30" customFormat="1" ht="13" x14ac:dyDescent="0.3">
      <c r="A1108" s="2">
        <v>2018</v>
      </c>
      <c r="B1108" s="13" t="s">
        <v>630</v>
      </c>
      <c r="C1108" s="2" t="s">
        <v>122</v>
      </c>
      <c r="D1108" s="2" t="str">
        <f t="shared" si="34"/>
        <v>M1</v>
      </c>
      <c r="E1108" s="2" t="str">
        <f t="shared" si="35"/>
        <v>C06b_M1_09</v>
      </c>
      <c r="F1108" s="21" t="s">
        <v>581</v>
      </c>
      <c r="G1108" s="2">
        <v>2009</v>
      </c>
      <c r="H1108" s="2" t="s">
        <v>681</v>
      </c>
      <c r="I1108" s="4">
        <v>2.17</v>
      </c>
      <c r="J1108" s="5">
        <v>0.14399999999999999</v>
      </c>
      <c r="K1108" s="4">
        <v>0.9</v>
      </c>
      <c r="L1108" s="4">
        <v>0.64</v>
      </c>
      <c r="M1108" s="4">
        <v>0.16</v>
      </c>
      <c r="N1108" s="4">
        <v>0.626</v>
      </c>
      <c r="O1108" s="4">
        <v>0.16600000000000001</v>
      </c>
      <c r="P1108" s="6">
        <v>12.72</v>
      </c>
      <c r="Q1108" s="6">
        <v>46.88</v>
      </c>
      <c r="R1108" s="4">
        <v>6.97</v>
      </c>
      <c r="S1108" s="7">
        <v>315.82</v>
      </c>
      <c r="T1108" s="6">
        <v>20.260000000000002</v>
      </c>
      <c r="U1108" s="4">
        <v>23.692067000000002</v>
      </c>
      <c r="V1108" s="8">
        <v>83.664409470575592</v>
      </c>
      <c r="W1108" s="8">
        <v>87.107503091352854</v>
      </c>
      <c r="X1108" s="8">
        <v>105.88235294117648</v>
      </c>
      <c r="Y1108" s="8">
        <v>84.210526315789465</v>
      </c>
      <c r="Z1108" s="8">
        <v>104.33333333333334</v>
      </c>
      <c r="AA1108" s="8">
        <v>84.800000000000011</v>
      </c>
      <c r="AB1108" s="9">
        <v>68.133602221731152</v>
      </c>
      <c r="AC1108" s="9">
        <v>19.343717687243185</v>
      </c>
      <c r="AD1108" s="3">
        <v>33.783481370015828</v>
      </c>
      <c r="AE1108" s="3">
        <v>46.872800942740973</v>
      </c>
    </row>
    <row r="1109" spans="1:31" s="30" customFormat="1" ht="13" x14ac:dyDescent="0.3">
      <c r="A1109" s="2">
        <v>2018</v>
      </c>
      <c r="B1109" s="13" t="s">
        <v>630</v>
      </c>
      <c r="C1109" s="2" t="s">
        <v>123</v>
      </c>
      <c r="D1109" s="2" t="str">
        <f t="shared" si="34"/>
        <v>M2</v>
      </c>
      <c r="E1109" s="2" t="str">
        <f t="shared" si="35"/>
        <v>C06b_M2_09</v>
      </c>
      <c r="F1109" s="21" t="s">
        <v>581</v>
      </c>
      <c r="G1109" s="2">
        <v>2009</v>
      </c>
      <c r="H1109" s="2" t="s">
        <v>681</v>
      </c>
      <c r="I1109" s="4">
        <v>2.39</v>
      </c>
      <c r="J1109" s="5">
        <v>0.14699999999999999</v>
      </c>
      <c r="K1109" s="4">
        <v>0.84</v>
      </c>
      <c r="L1109" s="4">
        <v>0.77</v>
      </c>
      <c r="M1109" s="4">
        <v>0.15</v>
      </c>
      <c r="N1109" s="4">
        <v>0.57999999999999996</v>
      </c>
      <c r="O1109" s="4">
        <v>0.17100000000000001</v>
      </c>
      <c r="P1109" s="6">
        <v>15.211</v>
      </c>
      <c r="Q1109" s="6">
        <v>50.78</v>
      </c>
      <c r="R1109" s="4">
        <v>5.59</v>
      </c>
      <c r="S1109" s="7">
        <v>364.39</v>
      </c>
      <c r="T1109" s="6">
        <v>14.6</v>
      </c>
      <c r="U1109" s="4">
        <v>23.692067000000002</v>
      </c>
      <c r="V1109" s="8">
        <v>92.146515499850551</v>
      </c>
      <c r="W1109" s="8">
        <v>88.92224273908937</v>
      </c>
      <c r="X1109" s="8">
        <v>98.82352941176471</v>
      </c>
      <c r="Y1109" s="8">
        <v>78.94736842105263</v>
      </c>
      <c r="Z1109" s="8">
        <v>96.666666666666671</v>
      </c>
      <c r="AA1109" s="8">
        <v>101.40666666666667</v>
      </c>
      <c r="AB1109" s="9">
        <v>72.262378086619918</v>
      </c>
      <c r="AC1109" s="9">
        <v>17.098590943291512</v>
      </c>
      <c r="AD1109" s="3">
        <v>29.729683035517397</v>
      </c>
      <c r="AE1109" s="3">
        <v>53.171726021191098</v>
      </c>
    </row>
    <row r="1110" spans="1:31" s="30" customFormat="1" ht="13" x14ac:dyDescent="0.3">
      <c r="A1110" s="2">
        <v>2018</v>
      </c>
      <c r="B1110" s="13" t="s">
        <v>630</v>
      </c>
      <c r="C1110" s="2" t="s">
        <v>128</v>
      </c>
      <c r="D1110" s="2" t="str">
        <f t="shared" si="34"/>
        <v>M1</v>
      </c>
      <c r="E1110" s="2" t="str">
        <f t="shared" si="35"/>
        <v>C07a_M1_09</v>
      </c>
      <c r="F1110" s="21" t="s">
        <v>224</v>
      </c>
      <c r="G1110" s="2">
        <v>2009</v>
      </c>
      <c r="H1110" s="2" t="s">
        <v>679</v>
      </c>
      <c r="I1110" s="4">
        <v>2.42</v>
      </c>
      <c r="J1110" s="5">
        <v>0.14899999999999999</v>
      </c>
      <c r="K1110" s="4">
        <v>0.82</v>
      </c>
      <c r="L1110" s="4">
        <v>0.84</v>
      </c>
      <c r="M1110" s="4">
        <v>0.14000000000000001</v>
      </c>
      <c r="N1110" s="4">
        <v>0.60899999999999999</v>
      </c>
      <c r="O1110" s="4">
        <v>0.188</v>
      </c>
      <c r="P1110" s="6">
        <v>14.698</v>
      </c>
      <c r="Q1110" s="6">
        <v>48.51</v>
      </c>
      <c r="R1110" s="4">
        <v>5.81</v>
      </c>
      <c r="S1110" s="7">
        <v>301.16000000000003</v>
      </c>
      <c r="T1110" s="6">
        <v>15.25</v>
      </c>
      <c r="U1110" s="4">
        <v>22.624632999999999</v>
      </c>
      <c r="V1110" s="8">
        <v>93.303166322024396</v>
      </c>
      <c r="W1110" s="8">
        <v>90.132069170913724</v>
      </c>
      <c r="X1110" s="8">
        <v>96.470588235294116</v>
      </c>
      <c r="Y1110" s="8">
        <v>73.684210526315795</v>
      </c>
      <c r="Z1110" s="8">
        <v>101.50000000000001</v>
      </c>
      <c r="AA1110" s="8">
        <v>97.986666666666665</v>
      </c>
      <c r="AB1110" s="9">
        <v>74.420159878274092</v>
      </c>
      <c r="AC1110" s="9">
        <v>15.495969405055588</v>
      </c>
      <c r="AD1110" s="3">
        <v>28.180357368185486</v>
      </c>
      <c r="AE1110" s="3">
        <v>56.323673226758928</v>
      </c>
    </row>
    <row r="1111" spans="1:31" s="30" customFormat="1" ht="13" x14ac:dyDescent="0.3">
      <c r="A1111" s="2">
        <v>2018</v>
      </c>
      <c r="B1111" s="13" t="s">
        <v>630</v>
      </c>
      <c r="C1111" s="2" t="s">
        <v>129</v>
      </c>
      <c r="D1111" s="2" t="str">
        <f t="shared" si="34"/>
        <v>M2</v>
      </c>
      <c r="E1111" s="2" t="str">
        <f t="shared" si="35"/>
        <v>C07a_M2_09</v>
      </c>
      <c r="F1111" s="21" t="s">
        <v>224</v>
      </c>
      <c r="G1111" s="2">
        <v>2009</v>
      </c>
      <c r="H1111" s="2" t="s">
        <v>679</v>
      </c>
      <c r="I1111" s="4">
        <v>2.52</v>
      </c>
      <c r="J1111" s="5">
        <v>0.16500000000000001</v>
      </c>
      <c r="K1111" s="4">
        <v>0.84</v>
      </c>
      <c r="L1111" s="4">
        <v>0.78</v>
      </c>
      <c r="M1111" s="4">
        <v>0.17</v>
      </c>
      <c r="N1111" s="4">
        <v>0.61299999999999999</v>
      </c>
      <c r="O1111" s="4">
        <v>0.185</v>
      </c>
      <c r="P1111" s="6">
        <v>21.605</v>
      </c>
      <c r="Q1111" s="6">
        <v>56.28</v>
      </c>
      <c r="R1111" s="4">
        <v>5.59</v>
      </c>
      <c r="S1111" s="7">
        <v>778.85</v>
      </c>
      <c r="T1111" s="6">
        <v>20.28</v>
      </c>
      <c r="U1111" s="4">
        <v>22.624632999999999</v>
      </c>
      <c r="V1111" s="8">
        <v>97.15866906260392</v>
      </c>
      <c r="W1111" s="8">
        <v>99.810680625508496</v>
      </c>
      <c r="X1111" s="8">
        <v>98.82352941176471</v>
      </c>
      <c r="Y1111" s="8">
        <v>89.473684210526315</v>
      </c>
      <c r="Z1111" s="8">
        <v>102.16666666666667</v>
      </c>
      <c r="AA1111" s="8">
        <v>144.03333333333336</v>
      </c>
      <c r="AB1111" s="9">
        <v>74.408826540618023</v>
      </c>
      <c r="AC1111" s="9">
        <v>18.819400256597127</v>
      </c>
      <c r="AD1111" s="3">
        <v>28.872080044632899</v>
      </c>
      <c r="AE1111" s="3">
        <v>52.30851969876997</v>
      </c>
    </row>
    <row r="1112" spans="1:31" s="30" customFormat="1" ht="13" x14ac:dyDescent="0.3">
      <c r="A1112" s="2">
        <v>2018</v>
      </c>
      <c r="B1112" s="13" t="s">
        <v>630</v>
      </c>
      <c r="C1112" s="2" t="s">
        <v>130</v>
      </c>
      <c r="D1112" s="2" t="str">
        <f t="shared" si="34"/>
        <v>M1</v>
      </c>
      <c r="E1112" s="2" t="str">
        <f t="shared" si="35"/>
        <v>C07b_M1_09</v>
      </c>
      <c r="F1112" s="21" t="s">
        <v>582</v>
      </c>
      <c r="G1112" s="2">
        <v>2009</v>
      </c>
      <c r="H1112" s="2" t="s">
        <v>682</v>
      </c>
      <c r="I1112" s="4">
        <v>2.67</v>
      </c>
      <c r="J1112" s="5">
        <v>0.16800000000000001</v>
      </c>
      <c r="K1112" s="4">
        <v>0.75</v>
      </c>
      <c r="L1112" s="4">
        <v>0.92</v>
      </c>
      <c r="M1112" s="4">
        <v>0.15</v>
      </c>
      <c r="N1112" s="4">
        <v>0.56299999999999994</v>
      </c>
      <c r="O1112" s="4">
        <v>0.20399999999999999</v>
      </c>
      <c r="P1112" s="6">
        <v>19.87</v>
      </c>
      <c r="Q1112" s="6">
        <v>53.22</v>
      </c>
      <c r="R1112" s="4">
        <v>5.83</v>
      </c>
      <c r="S1112" s="7">
        <v>500.65</v>
      </c>
      <c r="T1112" s="6">
        <v>16.43</v>
      </c>
      <c r="U1112" s="4">
        <v>26.922948000000002</v>
      </c>
      <c r="V1112" s="8">
        <v>102.9419231734732</v>
      </c>
      <c r="W1112" s="8">
        <v>101.62542027324501</v>
      </c>
      <c r="X1112" s="8">
        <v>88.235294117647058</v>
      </c>
      <c r="Y1112" s="8">
        <v>78.94736842105263</v>
      </c>
      <c r="Z1112" s="8">
        <v>93.833333333333329</v>
      </c>
      <c r="AA1112" s="8">
        <v>132.46666666666667</v>
      </c>
      <c r="AB1112" s="9">
        <v>77.445617745409763</v>
      </c>
      <c r="AC1112" s="9">
        <v>15.954225422468401</v>
      </c>
      <c r="AD1112" s="3">
        <v>24.767812868128697</v>
      </c>
      <c r="AE1112" s="3">
        <v>59.277961709402895</v>
      </c>
    </row>
    <row r="1113" spans="1:31" s="30" customFormat="1" ht="13" x14ac:dyDescent="0.3">
      <c r="A1113" s="2">
        <v>2018</v>
      </c>
      <c r="B1113" s="13" t="s">
        <v>630</v>
      </c>
      <c r="C1113" s="2" t="s">
        <v>131</v>
      </c>
      <c r="D1113" s="2" t="str">
        <f t="shared" si="34"/>
        <v>M2</v>
      </c>
      <c r="E1113" s="2" t="str">
        <f t="shared" si="35"/>
        <v>C07b_M2_09</v>
      </c>
      <c r="F1113" s="21" t="s">
        <v>582</v>
      </c>
      <c r="G1113" s="2">
        <v>2009</v>
      </c>
      <c r="H1113" s="2" t="s">
        <v>682</v>
      </c>
      <c r="I1113" s="4">
        <v>2.5499999999999998</v>
      </c>
      <c r="J1113" s="5">
        <v>0.158</v>
      </c>
      <c r="K1113" s="4">
        <v>0.89</v>
      </c>
      <c r="L1113" s="4">
        <v>0.77</v>
      </c>
      <c r="M1113" s="4">
        <v>0.19</v>
      </c>
      <c r="N1113" s="4">
        <v>0.58699999999999997</v>
      </c>
      <c r="O1113" s="4">
        <v>0.192</v>
      </c>
      <c r="P1113" s="6">
        <v>17.274000000000001</v>
      </c>
      <c r="Q1113" s="6">
        <v>53.72</v>
      </c>
      <c r="R1113" s="4">
        <v>6.23</v>
      </c>
      <c r="S1113" s="7">
        <v>402.68</v>
      </c>
      <c r="T1113" s="6">
        <v>15.61</v>
      </c>
      <c r="U1113" s="4">
        <v>26.922948000000002</v>
      </c>
      <c r="V1113" s="8">
        <v>98.315319884777779</v>
      </c>
      <c r="W1113" s="8">
        <v>95.576288114123273</v>
      </c>
      <c r="X1113" s="8">
        <v>104.70588235294119</v>
      </c>
      <c r="Y1113" s="8">
        <v>100</v>
      </c>
      <c r="Z1113" s="8">
        <v>97.833333333333329</v>
      </c>
      <c r="AA1113" s="8">
        <v>115.16</v>
      </c>
      <c r="AB1113" s="9">
        <v>76.836043381116767</v>
      </c>
      <c r="AC1113" s="9">
        <v>20.369009988289459</v>
      </c>
      <c r="AD1113" s="3">
        <v>29.624310851995194</v>
      </c>
      <c r="AE1113" s="3">
        <v>50.006679159715361</v>
      </c>
    </row>
    <row r="1114" spans="1:31" s="30" customFormat="1" ht="13" x14ac:dyDescent="0.3">
      <c r="A1114" s="2">
        <v>2018</v>
      </c>
      <c r="B1114" s="13" t="s">
        <v>630</v>
      </c>
      <c r="C1114" s="2" t="s">
        <v>132</v>
      </c>
      <c r="D1114" s="2" t="str">
        <f t="shared" si="34"/>
        <v>M1</v>
      </c>
      <c r="E1114" s="2" t="str">
        <f t="shared" si="35"/>
        <v>C07c_M1_09</v>
      </c>
      <c r="F1114" s="21" t="s">
        <v>583</v>
      </c>
      <c r="G1114" s="2">
        <v>2009</v>
      </c>
      <c r="H1114" s="2" t="s">
        <v>714</v>
      </c>
      <c r="I1114" s="4">
        <v>2.63</v>
      </c>
      <c r="J1114" s="5">
        <v>0.161</v>
      </c>
      <c r="K1114" s="4">
        <v>0.81</v>
      </c>
      <c r="L1114" s="4">
        <v>0.92</v>
      </c>
      <c r="M1114" s="4">
        <v>0.23</v>
      </c>
      <c r="N1114" s="4">
        <v>0.58199999999999996</v>
      </c>
      <c r="O1114" s="4">
        <v>0.188</v>
      </c>
      <c r="P1114" s="6">
        <v>15.853</v>
      </c>
      <c r="Q1114" s="6">
        <v>52.18</v>
      </c>
      <c r="R1114" s="4">
        <v>5.72</v>
      </c>
      <c r="S1114" s="7">
        <v>536.13</v>
      </c>
      <c r="T1114" s="6">
        <v>24.54</v>
      </c>
      <c r="U1114" s="4">
        <v>24.529295999999999</v>
      </c>
      <c r="V1114" s="8">
        <v>101.39972207724139</v>
      </c>
      <c r="W1114" s="8">
        <v>97.391027761859803</v>
      </c>
      <c r="X1114" s="8">
        <v>95.294117647058826</v>
      </c>
      <c r="Y1114" s="8">
        <v>121.05263157894737</v>
      </c>
      <c r="Z1114" s="8">
        <v>97</v>
      </c>
      <c r="AA1114" s="8">
        <v>105.68666666666667</v>
      </c>
      <c r="AB1114" s="9">
        <v>85.569930431590166</v>
      </c>
      <c r="AC1114" s="9">
        <v>22.140527836507502</v>
      </c>
      <c r="AD1114" s="3">
        <v>24.209570380019226</v>
      </c>
      <c r="AE1114" s="3">
        <v>53.649901783473275</v>
      </c>
    </row>
    <row r="1115" spans="1:31" s="30" customFormat="1" ht="13" x14ac:dyDescent="0.3">
      <c r="A1115" s="2">
        <v>2018</v>
      </c>
      <c r="B1115" s="13" t="s">
        <v>630</v>
      </c>
      <c r="C1115" s="2" t="s">
        <v>133</v>
      </c>
      <c r="D1115" s="2" t="str">
        <f t="shared" si="34"/>
        <v>M2</v>
      </c>
      <c r="E1115" s="2" t="str">
        <f t="shared" si="35"/>
        <v>C07c_M2_09</v>
      </c>
      <c r="F1115" s="21" t="s">
        <v>583</v>
      </c>
      <c r="G1115" s="2">
        <v>2009</v>
      </c>
      <c r="H1115" s="2" t="s">
        <v>714</v>
      </c>
      <c r="I1115" s="4">
        <v>2.57</v>
      </c>
      <c r="J1115" s="5">
        <v>0.158</v>
      </c>
      <c r="K1115" s="4">
        <v>0.76</v>
      </c>
      <c r="L1115" s="4">
        <v>0.82</v>
      </c>
      <c r="M1115" s="4">
        <v>0.23</v>
      </c>
      <c r="N1115" s="4">
        <v>0.57499999999999996</v>
      </c>
      <c r="O1115" s="4">
        <v>0.183</v>
      </c>
      <c r="P1115" s="6">
        <v>16.071999999999999</v>
      </c>
      <c r="Q1115" s="6">
        <v>55.3</v>
      </c>
      <c r="R1115" s="4">
        <v>5.99</v>
      </c>
      <c r="S1115" s="7">
        <v>496.65</v>
      </c>
      <c r="T1115" s="6">
        <v>15.4</v>
      </c>
      <c r="U1115" s="4">
        <v>24.529295999999999</v>
      </c>
      <c r="V1115" s="8">
        <v>99.086420432893675</v>
      </c>
      <c r="W1115" s="8">
        <v>95.576288114123273</v>
      </c>
      <c r="X1115" s="8">
        <v>89.411764705882362</v>
      </c>
      <c r="Y1115" s="8">
        <v>121.05263157894737</v>
      </c>
      <c r="Z1115" s="8">
        <v>95.833333333333329</v>
      </c>
      <c r="AA1115" s="8">
        <v>107.14666666666666</v>
      </c>
      <c r="AB1115" s="9">
        <v>79.301138092993696</v>
      </c>
      <c r="AC1115" s="9">
        <v>23.890746996177327</v>
      </c>
      <c r="AD1115" s="3">
        <v>24.510795961918213</v>
      </c>
      <c r="AE1115" s="3">
        <v>51.598457041904467</v>
      </c>
    </row>
    <row r="1116" spans="1:31" s="30" customFormat="1" ht="13" x14ac:dyDescent="0.3">
      <c r="A1116" s="2">
        <v>2018</v>
      </c>
      <c r="B1116" s="13" t="s">
        <v>630</v>
      </c>
      <c r="C1116" s="2" t="s">
        <v>154</v>
      </c>
      <c r="D1116" s="2" t="str">
        <f t="shared" si="34"/>
        <v>M1</v>
      </c>
      <c r="E1116" s="2" t="str">
        <f t="shared" si="35"/>
        <v>C08a_M1_09</v>
      </c>
      <c r="F1116" s="21" t="s">
        <v>596</v>
      </c>
      <c r="G1116" s="2">
        <v>2009</v>
      </c>
      <c r="H1116" s="2" t="s">
        <v>680</v>
      </c>
      <c r="I1116" s="4">
        <v>2.2999999999999998</v>
      </c>
      <c r="J1116" s="5">
        <v>0.14699999999999999</v>
      </c>
      <c r="K1116" s="4">
        <v>0.7</v>
      </c>
      <c r="L1116" s="4">
        <v>0.82</v>
      </c>
      <c r="M1116" s="4">
        <v>0.19</v>
      </c>
      <c r="N1116" s="4">
        <v>0.69699999999999995</v>
      </c>
      <c r="O1116" s="4">
        <v>0.158</v>
      </c>
      <c r="P1116" s="6">
        <v>15.462</v>
      </c>
      <c r="Q1116" s="6">
        <v>52.7</v>
      </c>
      <c r="R1116" s="4">
        <v>4.55</v>
      </c>
      <c r="S1116" s="7">
        <v>368.3</v>
      </c>
      <c r="T1116" s="6">
        <v>15.79</v>
      </c>
      <c r="U1116" s="4">
        <v>27.993190999999999</v>
      </c>
      <c r="V1116" s="8">
        <v>88.676563033328975</v>
      </c>
      <c r="W1116" s="8">
        <v>88.92224273908937</v>
      </c>
      <c r="X1116" s="8">
        <v>82.35294117647058</v>
      </c>
      <c r="Y1116" s="8">
        <v>100</v>
      </c>
      <c r="Z1116" s="8">
        <v>116.16666666666666</v>
      </c>
      <c r="AA1116" s="8">
        <v>103.08</v>
      </c>
      <c r="AB1116" s="9">
        <v>74.471718322793521</v>
      </c>
      <c r="AC1116" s="9">
        <v>21.015684481817416</v>
      </c>
      <c r="AD1116" s="3">
        <v>24.039747843112721</v>
      </c>
      <c r="AE1116" s="3">
        <v>54.944567675069869</v>
      </c>
    </row>
    <row r="1117" spans="1:31" s="30" customFormat="1" ht="13" x14ac:dyDescent="0.3">
      <c r="A1117" s="2">
        <v>2018</v>
      </c>
      <c r="B1117" s="13" t="s">
        <v>630</v>
      </c>
      <c r="C1117" s="2" t="s">
        <v>155</v>
      </c>
      <c r="D1117" s="2" t="str">
        <f t="shared" si="34"/>
        <v>M2</v>
      </c>
      <c r="E1117" s="2" t="str">
        <f t="shared" si="35"/>
        <v>C08a_M2_09</v>
      </c>
      <c r="F1117" s="21" t="s">
        <v>596</v>
      </c>
      <c r="G1117" s="2">
        <v>2009</v>
      </c>
      <c r="H1117" s="2" t="s">
        <v>680</v>
      </c>
      <c r="I1117" s="4">
        <v>2.31</v>
      </c>
      <c r="J1117" s="5">
        <v>0.14699999999999999</v>
      </c>
      <c r="K1117" s="4">
        <v>0.79</v>
      </c>
      <c r="L1117" s="4">
        <v>0.67</v>
      </c>
      <c r="M1117" s="4">
        <v>0.2</v>
      </c>
      <c r="N1117" s="4">
        <v>0.64100000000000001</v>
      </c>
      <c r="O1117" s="4">
        <v>0.184</v>
      </c>
      <c r="P1117" s="6">
        <v>12.744</v>
      </c>
      <c r="Q1117" s="6">
        <v>49.73</v>
      </c>
      <c r="R1117" s="4">
        <v>5.2</v>
      </c>
      <c r="S1117" s="7">
        <v>334.44</v>
      </c>
      <c r="T1117" s="6">
        <v>16.07</v>
      </c>
      <c r="U1117" s="4">
        <v>27.993190999999999</v>
      </c>
      <c r="V1117" s="8">
        <v>89.062113307386923</v>
      </c>
      <c r="W1117" s="8">
        <v>88.92224273908937</v>
      </c>
      <c r="X1117" s="8">
        <v>92.941176470588232</v>
      </c>
      <c r="Y1117" s="8">
        <v>105.26315789473684</v>
      </c>
      <c r="Z1117" s="8">
        <v>106.83333333333334</v>
      </c>
      <c r="AA1117" s="8">
        <v>84.960000000000008</v>
      </c>
      <c r="AB1117" s="9">
        <v>70.112201892998741</v>
      </c>
      <c r="AC1117" s="9">
        <v>23.497285971767859</v>
      </c>
      <c r="AD1117" s="3">
        <v>28.817528240516214</v>
      </c>
      <c r="AE1117" s="3">
        <v>47.68518578771593</v>
      </c>
    </row>
    <row r="1118" spans="1:31" s="30" customFormat="1" ht="13" x14ac:dyDescent="0.3">
      <c r="A1118" s="2">
        <v>2018</v>
      </c>
      <c r="B1118" s="13" t="s">
        <v>630</v>
      </c>
      <c r="C1118" s="2" t="s">
        <v>156</v>
      </c>
      <c r="D1118" s="2" t="str">
        <f t="shared" si="34"/>
        <v>M1</v>
      </c>
      <c r="E1118" s="2" t="str">
        <f t="shared" si="35"/>
        <v>C08b_M1_09</v>
      </c>
      <c r="F1118" s="21" t="s">
        <v>597</v>
      </c>
      <c r="G1118" s="2">
        <v>2009</v>
      </c>
      <c r="H1118" s="2" t="s">
        <v>683</v>
      </c>
      <c r="I1118" s="4">
        <v>2.37</v>
      </c>
      <c r="J1118" s="5">
        <v>0.154</v>
      </c>
      <c r="K1118" s="4">
        <v>0.95</v>
      </c>
      <c r="L1118" s="4">
        <v>0.61</v>
      </c>
      <c r="M1118" s="4">
        <v>0.23</v>
      </c>
      <c r="N1118" s="4">
        <v>0.61699999999999999</v>
      </c>
      <c r="O1118" s="4">
        <v>0.187</v>
      </c>
      <c r="P1118" s="6">
        <v>11.691000000000001</v>
      </c>
      <c r="Q1118" s="6">
        <v>48.61</v>
      </c>
      <c r="R1118" s="4">
        <v>5.6</v>
      </c>
      <c r="S1118" s="7">
        <v>334.19</v>
      </c>
      <c r="T1118" s="6">
        <v>16.34</v>
      </c>
      <c r="U1118" s="4">
        <v>24.116036999999999</v>
      </c>
      <c r="V1118" s="8">
        <v>91.375414951734641</v>
      </c>
      <c r="W1118" s="8">
        <v>93.156635250474579</v>
      </c>
      <c r="X1118" s="8">
        <v>111.76470588235294</v>
      </c>
      <c r="Y1118" s="8">
        <v>121.05263157894737</v>
      </c>
      <c r="Z1118" s="8">
        <v>102.83333333333333</v>
      </c>
      <c r="AA1118" s="8">
        <v>77.940000000000012</v>
      </c>
      <c r="AB1118" s="9">
        <v>73.681431215189207</v>
      </c>
      <c r="AC1118" s="9">
        <v>25.712902090019043</v>
      </c>
      <c r="AD1118" s="3">
        <v>32.975302991681261</v>
      </c>
      <c r="AE1118" s="3">
        <v>41.311794918299704</v>
      </c>
    </row>
    <row r="1119" spans="1:31" s="30" customFormat="1" ht="13" x14ac:dyDescent="0.3">
      <c r="A1119" s="2">
        <v>2018</v>
      </c>
      <c r="B1119" s="13" t="s">
        <v>630</v>
      </c>
      <c r="C1119" s="2" t="s">
        <v>157</v>
      </c>
      <c r="D1119" s="2" t="str">
        <f t="shared" si="34"/>
        <v>M2</v>
      </c>
      <c r="E1119" s="2" t="str">
        <f t="shared" si="35"/>
        <v>C08b_M2_09</v>
      </c>
      <c r="F1119" s="21" t="s">
        <v>597</v>
      </c>
      <c r="G1119" s="2">
        <v>2009</v>
      </c>
      <c r="H1119" s="2" t="s">
        <v>683</v>
      </c>
      <c r="I1119" s="4">
        <v>2.38</v>
      </c>
      <c r="J1119" s="5">
        <v>0.14899999999999999</v>
      </c>
      <c r="K1119" s="4">
        <v>0.82</v>
      </c>
      <c r="L1119" s="4">
        <v>0.69</v>
      </c>
      <c r="M1119" s="4">
        <v>0.24</v>
      </c>
      <c r="N1119" s="4">
        <v>0.61799999999999999</v>
      </c>
      <c r="O1119" s="4">
        <v>0.192</v>
      </c>
      <c r="P1119" s="6">
        <v>14.148</v>
      </c>
      <c r="Q1119" s="6">
        <v>52.11</v>
      </c>
      <c r="R1119" s="4">
        <v>5.88</v>
      </c>
      <c r="S1119" s="7">
        <v>272.20999999999998</v>
      </c>
      <c r="T1119" s="6">
        <v>16.43</v>
      </c>
      <c r="U1119" s="4">
        <v>24.116036999999999</v>
      </c>
      <c r="V1119" s="8">
        <v>91.760965225792589</v>
      </c>
      <c r="W1119" s="8">
        <v>90.132069170913724</v>
      </c>
      <c r="X1119" s="8">
        <v>96.470588235294116</v>
      </c>
      <c r="Y1119" s="8">
        <v>126.31578947368421</v>
      </c>
      <c r="Z1119" s="8">
        <v>103</v>
      </c>
      <c r="AA1119" s="8">
        <v>94.32</v>
      </c>
      <c r="AB1119" s="9">
        <v>75.172362228104916</v>
      </c>
      <c r="AC1119" s="9">
        <v>26.298704616854724</v>
      </c>
      <c r="AD1119" s="3">
        <v>27.898374330761445</v>
      </c>
      <c r="AE1119" s="3">
        <v>45.80292105238383</v>
      </c>
    </row>
    <row r="1120" spans="1:31" s="30" customFormat="1" ht="13" x14ac:dyDescent="0.3">
      <c r="A1120" s="2">
        <v>2018</v>
      </c>
      <c r="B1120" s="13" t="s">
        <v>630</v>
      </c>
      <c r="C1120" s="2" t="s">
        <v>158</v>
      </c>
      <c r="D1120" s="2" t="str">
        <f t="shared" si="34"/>
        <v>M1</v>
      </c>
      <c r="E1120" s="2" t="str">
        <f t="shared" si="35"/>
        <v>C08c_M1_09</v>
      </c>
      <c r="F1120" s="21" t="s">
        <v>598</v>
      </c>
      <c r="G1120" s="2">
        <v>2009</v>
      </c>
      <c r="H1120" s="2" t="s">
        <v>684</v>
      </c>
      <c r="I1120" s="4">
        <v>2.52</v>
      </c>
      <c r="J1120" s="5">
        <v>0.153</v>
      </c>
      <c r="K1120" s="4">
        <v>0.82</v>
      </c>
      <c r="L1120" s="4">
        <v>0.68</v>
      </c>
      <c r="M1120" s="4">
        <v>0.22</v>
      </c>
      <c r="N1120" s="4">
        <v>0.64500000000000002</v>
      </c>
      <c r="O1120" s="4">
        <v>0.19800000000000001</v>
      </c>
      <c r="P1120" s="6">
        <v>15.664</v>
      </c>
      <c r="Q1120" s="6">
        <v>80.48</v>
      </c>
      <c r="R1120" s="4">
        <v>7.08</v>
      </c>
      <c r="S1120" s="7">
        <v>489.54</v>
      </c>
      <c r="T1120" s="6">
        <v>18.940000000000001</v>
      </c>
      <c r="U1120" s="4">
        <v>24.129346000000002</v>
      </c>
      <c r="V1120" s="8">
        <v>97.15866906260392</v>
      </c>
      <c r="W1120" s="8">
        <v>92.551722034562417</v>
      </c>
      <c r="X1120" s="8">
        <v>96.470588235294116</v>
      </c>
      <c r="Y1120" s="8">
        <v>115.78947368421053</v>
      </c>
      <c r="Z1120" s="8">
        <v>107.50000000000001</v>
      </c>
      <c r="AA1120" s="8">
        <v>104.42666666666666</v>
      </c>
      <c r="AB1120" s="9">
        <v>73.025913774106797</v>
      </c>
      <c r="AC1120" s="9">
        <v>24.815726502167852</v>
      </c>
      <c r="AD1120" s="3">
        <v>28.718390395696414</v>
      </c>
      <c r="AE1120" s="3">
        <v>46.465883102135756</v>
      </c>
    </row>
    <row r="1121" spans="1:31" s="30" customFormat="1" ht="13" x14ac:dyDescent="0.3">
      <c r="A1121" s="2">
        <v>2018</v>
      </c>
      <c r="B1121" s="13" t="s">
        <v>630</v>
      </c>
      <c r="C1121" s="2" t="s">
        <v>159</v>
      </c>
      <c r="D1121" s="2" t="str">
        <f t="shared" si="34"/>
        <v>M2</v>
      </c>
      <c r="E1121" s="2" t="str">
        <f t="shared" si="35"/>
        <v>C08c_M2_09</v>
      </c>
      <c r="F1121" s="21" t="s">
        <v>598</v>
      </c>
      <c r="G1121" s="2">
        <v>2009</v>
      </c>
      <c r="H1121" s="2" t="s">
        <v>684</v>
      </c>
      <c r="I1121" s="4">
        <v>2.4500000000000002</v>
      </c>
      <c r="J1121" s="5">
        <v>0.155</v>
      </c>
      <c r="K1121" s="4">
        <v>0.79</v>
      </c>
      <c r="L1121" s="4">
        <v>0.65</v>
      </c>
      <c r="M1121" s="4">
        <v>0.19</v>
      </c>
      <c r="N1121" s="4">
        <v>0.59199999999999997</v>
      </c>
      <c r="O1121" s="4">
        <v>0.192</v>
      </c>
      <c r="P1121" s="6">
        <v>13.169</v>
      </c>
      <c r="Q1121" s="6">
        <v>65.13</v>
      </c>
      <c r="R1121" s="4">
        <v>5.27</v>
      </c>
      <c r="S1121" s="7">
        <v>580.47</v>
      </c>
      <c r="T1121" s="6">
        <v>17.14</v>
      </c>
      <c r="U1121" s="4">
        <v>24.129346000000002</v>
      </c>
      <c r="V1121" s="8">
        <v>94.459817144198269</v>
      </c>
      <c r="W1121" s="8">
        <v>93.761548466386756</v>
      </c>
      <c r="X1121" s="8">
        <v>92.941176470588232</v>
      </c>
      <c r="Y1121" s="8">
        <v>100</v>
      </c>
      <c r="Z1121" s="8">
        <v>98.666666666666671</v>
      </c>
      <c r="AA1121" s="8">
        <v>87.793333333333337</v>
      </c>
      <c r="AB1121" s="9">
        <v>68.290474671987724</v>
      </c>
      <c r="AC1121" s="9">
        <v>22.917898032016346</v>
      </c>
      <c r="AD1121" s="3">
        <v>29.586269062573152</v>
      </c>
      <c r="AE1121" s="3">
        <v>47.495832905410495</v>
      </c>
    </row>
    <row r="1122" spans="1:31" s="30" customFormat="1" ht="13" x14ac:dyDescent="0.3">
      <c r="A1122" s="2">
        <v>2018</v>
      </c>
      <c r="B1122" s="13" t="s">
        <v>630</v>
      </c>
      <c r="C1122" s="2" t="s">
        <v>134</v>
      </c>
      <c r="D1122" s="2" t="str">
        <f t="shared" si="34"/>
        <v>M2</v>
      </c>
      <c r="E1122" s="2" t="str">
        <f t="shared" si="35"/>
        <v>D07a_M2_09</v>
      </c>
      <c r="F1122" s="21" t="s">
        <v>584</v>
      </c>
      <c r="G1122" s="2">
        <v>2009</v>
      </c>
      <c r="H1122" s="2" t="s">
        <v>713</v>
      </c>
      <c r="I1122" s="4">
        <v>2.57</v>
      </c>
      <c r="J1122" s="5">
        <v>0.156</v>
      </c>
      <c r="K1122" s="4">
        <v>0.74</v>
      </c>
      <c r="L1122" s="4">
        <v>0.74</v>
      </c>
      <c r="M1122" s="4">
        <v>0.2</v>
      </c>
      <c r="N1122" s="4">
        <v>0.65400000000000003</v>
      </c>
      <c r="O1122" s="4">
        <v>0.19900000000000001</v>
      </c>
      <c r="P1122" s="6">
        <v>14.052</v>
      </c>
      <c r="Q1122" s="6">
        <v>57.04</v>
      </c>
      <c r="R1122" s="4">
        <v>6.38</v>
      </c>
      <c r="S1122" s="7">
        <v>345.84</v>
      </c>
      <c r="T1122" s="6">
        <v>15.6</v>
      </c>
      <c r="U1122" s="4">
        <v>24.173044999999998</v>
      </c>
      <c r="V1122" s="8">
        <v>99.086420432893675</v>
      </c>
      <c r="W1122" s="8">
        <v>94.366461682298933</v>
      </c>
      <c r="X1122" s="8">
        <v>87.058823529411768</v>
      </c>
      <c r="Y1122" s="8">
        <v>105.26315789473684</v>
      </c>
      <c r="Z1122" s="8">
        <v>109.00000000000001</v>
      </c>
      <c r="AA1122" s="8">
        <v>93.679999999999993</v>
      </c>
      <c r="AB1122" s="9">
        <v>72.326443486538011</v>
      </c>
      <c r="AC1122" s="9">
        <v>22.777927111772769</v>
      </c>
      <c r="AD1122" s="3">
        <v>26.16723606155011</v>
      </c>
      <c r="AE1122" s="3">
        <v>51.054836826677118</v>
      </c>
    </row>
    <row r="1123" spans="1:31" s="30" customFormat="1" ht="13" x14ac:dyDescent="0.3">
      <c r="A1123" s="2">
        <v>2018</v>
      </c>
      <c r="B1123" s="13" t="s">
        <v>630</v>
      </c>
      <c r="C1123" s="2" t="s">
        <v>135</v>
      </c>
      <c r="D1123" s="2" t="str">
        <f t="shared" si="34"/>
        <v>M2</v>
      </c>
      <c r="E1123" s="2" t="str">
        <f t="shared" si="35"/>
        <v>D07b_M2_09</v>
      </c>
      <c r="F1123" s="21" t="s">
        <v>585</v>
      </c>
      <c r="G1123" s="2">
        <v>2009</v>
      </c>
      <c r="H1123" s="2" t="s">
        <v>707</v>
      </c>
      <c r="I1123" s="4">
        <v>2.44</v>
      </c>
      <c r="J1123" s="5">
        <v>0.152</v>
      </c>
      <c r="K1123" s="4">
        <v>0.78</v>
      </c>
      <c r="L1123" s="4">
        <v>0.79</v>
      </c>
      <c r="M1123" s="4">
        <v>0.16</v>
      </c>
      <c r="N1123" s="4">
        <v>0.56899999999999995</v>
      </c>
      <c r="O1123" s="4">
        <v>0.19</v>
      </c>
      <c r="P1123" s="6">
        <v>16.091000000000001</v>
      </c>
      <c r="Q1123" s="6">
        <v>66.09</v>
      </c>
      <c r="R1123" s="4">
        <v>5.72</v>
      </c>
      <c r="S1123" s="7">
        <v>358.02</v>
      </c>
      <c r="T1123" s="6">
        <v>14.03</v>
      </c>
      <c r="U1123" s="4">
        <v>24.761171999999998</v>
      </c>
      <c r="V1123" s="8">
        <v>94.074266870140306</v>
      </c>
      <c r="W1123" s="8">
        <v>91.94680881865024</v>
      </c>
      <c r="X1123" s="8">
        <v>91.764705882352942</v>
      </c>
      <c r="Y1123" s="8">
        <v>84.210526315789465</v>
      </c>
      <c r="Z1123" s="8">
        <v>94.833333333333329</v>
      </c>
      <c r="AA1123" s="8">
        <v>107.27333333333333</v>
      </c>
      <c r="AB1123" s="9">
        <v>72.549578453410987</v>
      </c>
      <c r="AC1123" s="9">
        <v>18.166296682735961</v>
      </c>
      <c r="AD1123" s="3">
        <v>27.49685047125373</v>
      </c>
      <c r="AE1123" s="3">
        <v>54.336852846010331</v>
      </c>
    </row>
    <row r="1124" spans="1:31" s="30" customFormat="1" ht="13" x14ac:dyDescent="0.3">
      <c r="A1124" s="2">
        <v>2018</v>
      </c>
      <c r="B1124" s="13" t="s">
        <v>630</v>
      </c>
      <c r="C1124" s="2" t="s">
        <v>136</v>
      </c>
      <c r="D1124" s="2" t="str">
        <f t="shared" si="34"/>
        <v>M2</v>
      </c>
      <c r="E1124" s="2" t="str">
        <f t="shared" si="35"/>
        <v>D07c_M2_09</v>
      </c>
      <c r="F1124" s="21" t="s">
        <v>586</v>
      </c>
      <c r="G1124" s="2">
        <v>2009</v>
      </c>
      <c r="H1124" s="2" t="s">
        <v>715</v>
      </c>
      <c r="I1124" s="4">
        <v>2.36</v>
      </c>
      <c r="J1124" s="5">
        <v>0.14799999999999999</v>
      </c>
      <c r="K1124" s="4">
        <v>0.86</v>
      </c>
      <c r="L1124" s="4">
        <v>0.73</v>
      </c>
      <c r="M1124" s="4">
        <v>0.14000000000000001</v>
      </c>
      <c r="N1124" s="4">
        <v>0.63</v>
      </c>
      <c r="O1124" s="4">
        <v>0.183</v>
      </c>
      <c r="P1124" s="6">
        <v>13.17</v>
      </c>
      <c r="Q1124" s="6">
        <v>78.709999999999994</v>
      </c>
      <c r="R1124" s="4">
        <v>5.93</v>
      </c>
      <c r="S1124" s="7">
        <v>362.8</v>
      </c>
      <c r="T1124" s="6">
        <v>14.19</v>
      </c>
      <c r="U1124" s="4">
        <v>23.955414999999999</v>
      </c>
      <c r="V1124" s="8">
        <v>90.989864677676678</v>
      </c>
      <c r="W1124" s="8">
        <v>89.527155955001547</v>
      </c>
      <c r="X1124" s="8">
        <v>101.17647058823529</v>
      </c>
      <c r="Y1124" s="8">
        <v>73.684210526315795</v>
      </c>
      <c r="Z1124" s="8">
        <v>105</v>
      </c>
      <c r="AA1124" s="8">
        <v>87.8</v>
      </c>
      <c r="AB1124" s="9">
        <v>69.954155824999575</v>
      </c>
      <c r="AC1124" s="9">
        <v>16.485261054082454</v>
      </c>
      <c r="AD1124" s="3">
        <v>31.441855957077543</v>
      </c>
      <c r="AE1124" s="3">
        <v>52.072882988840007</v>
      </c>
    </row>
    <row r="1125" spans="1:31" s="30" customFormat="1" ht="13" x14ac:dyDescent="0.3">
      <c r="A1125" s="2">
        <v>2018</v>
      </c>
      <c r="B1125" s="13" t="s">
        <v>630</v>
      </c>
      <c r="C1125" s="2" t="s">
        <v>160</v>
      </c>
      <c r="D1125" s="2" t="str">
        <f t="shared" si="34"/>
        <v>M1</v>
      </c>
      <c r="E1125" s="2" t="str">
        <f t="shared" si="35"/>
        <v>D08a_M1_09</v>
      </c>
      <c r="F1125" s="21" t="s">
        <v>599</v>
      </c>
      <c r="G1125" s="2">
        <v>2009</v>
      </c>
      <c r="H1125" s="2" t="s">
        <v>685</v>
      </c>
      <c r="I1125" s="4">
        <v>2.56</v>
      </c>
      <c r="J1125" s="5">
        <v>0.153</v>
      </c>
      <c r="K1125" s="4">
        <v>0.81</v>
      </c>
      <c r="L1125" s="4">
        <v>0.71</v>
      </c>
      <c r="M1125" s="4">
        <v>0.22</v>
      </c>
      <c r="N1125" s="4">
        <v>0.64100000000000001</v>
      </c>
      <c r="O1125" s="4">
        <v>0.19800000000000001</v>
      </c>
      <c r="P1125" s="6">
        <v>16.207000000000001</v>
      </c>
      <c r="Q1125" s="6">
        <v>71.02</v>
      </c>
      <c r="R1125" s="4">
        <v>6.37</v>
      </c>
      <c r="S1125" s="7">
        <v>357.46</v>
      </c>
      <c r="T1125" s="6">
        <v>18.010000000000002</v>
      </c>
      <c r="U1125" s="4">
        <v>22.691447</v>
      </c>
      <c r="V1125" s="8">
        <v>98.700870158835727</v>
      </c>
      <c r="W1125" s="8">
        <v>92.551722034562417</v>
      </c>
      <c r="X1125" s="8">
        <v>95.294117647058826</v>
      </c>
      <c r="Y1125" s="8">
        <v>115.78947368421053</v>
      </c>
      <c r="Z1125" s="8">
        <v>106.83333333333334</v>
      </c>
      <c r="AA1125" s="8">
        <v>108.04666666666667</v>
      </c>
      <c r="AB1125" s="9">
        <v>74.267165286427428</v>
      </c>
      <c r="AC1125" s="9">
        <v>24.400973119143817</v>
      </c>
      <c r="AD1125" s="3">
        <v>27.894039650056833</v>
      </c>
      <c r="AE1125" s="3">
        <v>47.704987230799375</v>
      </c>
    </row>
    <row r="1126" spans="1:31" s="30" customFormat="1" ht="13" x14ac:dyDescent="0.3">
      <c r="A1126" s="2">
        <v>2018</v>
      </c>
      <c r="B1126" s="13" t="s">
        <v>630</v>
      </c>
      <c r="C1126" s="2" t="s">
        <v>161</v>
      </c>
      <c r="D1126" s="2" t="str">
        <f t="shared" si="34"/>
        <v>M2</v>
      </c>
      <c r="E1126" s="2" t="str">
        <f t="shared" si="35"/>
        <v>D08a_M2_09</v>
      </c>
      <c r="F1126" s="21" t="s">
        <v>599</v>
      </c>
      <c r="G1126" s="2">
        <v>2009</v>
      </c>
      <c r="H1126" s="2" t="s">
        <v>685</v>
      </c>
      <c r="I1126" s="4">
        <v>2.46</v>
      </c>
      <c r="J1126" s="5">
        <v>0.151</v>
      </c>
      <c r="K1126" s="4">
        <v>0.9</v>
      </c>
      <c r="L1126" s="4">
        <v>0.66</v>
      </c>
      <c r="M1126" s="4">
        <v>0.19</v>
      </c>
      <c r="N1126" s="4">
        <v>0.65300000000000002</v>
      </c>
      <c r="O1126" s="4">
        <v>0.193</v>
      </c>
      <c r="P1126" s="6">
        <v>15.279</v>
      </c>
      <c r="Q1126" s="6">
        <v>58.41</v>
      </c>
      <c r="R1126" s="4">
        <v>6.53</v>
      </c>
      <c r="S1126" s="7">
        <v>403.33</v>
      </c>
      <c r="T1126" s="6">
        <v>18.27</v>
      </c>
      <c r="U1126" s="4">
        <v>22.691447</v>
      </c>
      <c r="V1126" s="8">
        <v>94.845367418256217</v>
      </c>
      <c r="W1126" s="8">
        <v>91.341895602738063</v>
      </c>
      <c r="X1126" s="8">
        <v>105.88235294117648</v>
      </c>
      <c r="Y1126" s="8">
        <v>100</v>
      </c>
      <c r="Z1126" s="8">
        <v>108.83333333333334</v>
      </c>
      <c r="AA1126" s="8">
        <v>101.86</v>
      </c>
      <c r="AB1126" s="9">
        <v>71.602775900732269</v>
      </c>
      <c r="AC1126" s="9">
        <v>21.857729891092166</v>
      </c>
      <c r="AD1126" s="3">
        <v>32.146662645049538</v>
      </c>
      <c r="AE1126" s="3">
        <v>45.995607463858313</v>
      </c>
    </row>
    <row r="1127" spans="1:31" s="30" customFormat="1" ht="13" x14ac:dyDescent="0.3">
      <c r="A1127" s="2">
        <v>2018</v>
      </c>
      <c r="B1127" s="13" t="s">
        <v>630</v>
      </c>
      <c r="C1127" s="2" t="s">
        <v>162</v>
      </c>
      <c r="D1127" s="2" t="str">
        <f t="shared" si="34"/>
        <v>M1</v>
      </c>
      <c r="E1127" s="2" t="str">
        <f t="shared" si="35"/>
        <v>D08b_M1_09</v>
      </c>
      <c r="F1127" s="21" t="s">
        <v>600</v>
      </c>
      <c r="G1127" s="2">
        <v>2009</v>
      </c>
      <c r="H1127" s="2" t="s">
        <v>686</v>
      </c>
      <c r="I1127" s="4">
        <v>2.64</v>
      </c>
      <c r="J1127" s="5">
        <v>0.157</v>
      </c>
      <c r="K1127" s="4">
        <v>0.78</v>
      </c>
      <c r="L1127" s="4">
        <v>0.7</v>
      </c>
      <c r="M1127" s="4">
        <v>0.2</v>
      </c>
      <c r="N1127" s="4">
        <v>0.64</v>
      </c>
      <c r="O1127" s="4">
        <v>0.2</v>
      </c>
      <c r="P1127" s="6">
        <v>17.873000000000001</v>
      </c>
      <c r="Q1127" s="6">
        <v>63.26</v>
      </c>
      <c r="R1127" s="4">
        <v>7.17</v>
      </c>
      <c r="S1127" s="7">
        <v>402.81</v>
      </c>
      <c r="T1127" s="6">
        <v>17.649999999999999</v>
      </c>
      <c r="U1127" s="4">
        <v>22.503253000000001</v>
      </c>
      <c r="V1127" s="8">
        <v>101.78527235129935</v>
      </c>
      <c r="W1127" s="8">
        <v>94.97137489821111</v>
      </c>
      <c r="X1127" s="8">
        <v>91.764705882352942</v>
      </c>
      <c r="Y1127" s="8">
        <v>105.26315789473684</v>
      </c>
      <c r="Z1127" s="8">
        <v>106.66666666666667</v>
      </c>
      <c r="AA1127" s="8">
        <v>119.15333333333334</v>
      </c>
      <c r="AB1127" s="9">
        <v>71.353453405319371</v>
      </c>
      <c r="AC1127" s="9">
        <v>23.088531519727379</v>
      </c>
      <c r="AD1127" s="3">
        <v>27.957790622327689</v>
      </c>
      <c r="AE1127" s="3">
        <v>48.953677857944932</v>
      </c>
    </row>
    <row r="1128" spans="1:31" s="30" customFormat="1" ht="13" x14ac:dyDescent="0.3">
      <c r="A1128" s="2">
        <v>2018</v>
      </c>
      <c r="B1128" s="13" t="s">
        <v>630</v>
      </c>
      <c r="C1128" s="2" t="s">
        <v>163</v>
      </c>
      <c r="D1128" s="2" t="str">
        <f t="shared" si="34"/>
        <v>M2</v>
      </c>
      <c r="E1128" s="2" t="str">
        <f t="shared" si="35"/>
        <v>D08b_M2_09</v>
      </c>
      <c r="F1128" s="21" t="s">
        <v>600</v>
      </c>
      <c r="G1128" s="2">
        <v>2009</v>
      </c>
      <c r="H1128" s="2" t="s">
        <v>686</v>
      </c>
      <c r="I1128" s="4">
        <v>2.4500000000000002</v>
      </c>
      <c r="J1128" s="5">
        <v>0.151</v>
      </c>
      <c r="K1128" s="4">
        <v>0.94</v>
      </c>
      <c r="L1128" s="4">
        <v>0.6</v>
      </c>
      <c r="M1128" s="4">
        <v>0.18</v>
      </c>
      <c r="N1128" s="4">
        <v>0.58399999999999996</v>
      </c>
      <c r="O1128" s="4">
        <v>0.193</v>
      </c>
      <c r="P1128" s="6">
        <v>20.501000000000001</v>
      </c>
      <c r="Q1128" s="6">
        <v>70.41</v>
      </c>
      <c r="R1128" s="4">
        <v>6.88</v>
      </c>
      <c r="S1128" s="7">
        <v>448.48</v>
      </c>
      <c r="T1128" s="6">
        <v>15.96</v>
      </c>
      <c r="U1128" s="4">
        <v>22.503253000000001</v>
      </c>
      <c r="V1128" s="8">
        <v>94.459817144198269</v>
      </c>
      <c r="W1128" s="8">
        <v>91.341895602738063</v>
      </c>
      <c r="X1128" s="8">
        <v>110.58823529411765</v>
      </c>
      <c r="Y1128" s="8">
        <v>94.73684210526315</v>
      </c>
      <c r="Z1128" s="8">
        <v>97.333333333333329</v>
      </c>
      <c r="AA1128" s="8">
        <v>136.67333333333335</v>
      </c>
      <c r="AB1128" s="9">
        <v>68.808058598502612</v>
      </c>
      <c r="AC1128" s="9">
        <v>21.548374454839944</v>
      </c>
      <c r="AD1128" s="3">
        <v>34.939106270084046</v>
      </c>
      <c r="AE1128" s="3">
        <v>43.512519275076009</v>
      </c>
    </row>
    <row r="1129" spans="1:31" s="30" customFormat="1" ht="13" x14ac:dyDescent="0.3">
      <c r="A1129" s="2">
        <v>2018</v>
      </c>
      <c r="B1129" s="13" t="s">
        <v>630</v>
      </c>
      <c r="C1129" s="2" t="s">
        <v>164</v>
      </c>
      <c r="D1129" s="2" t="str">
        <f t="shared" si="34"/>
        <v>M1</v>
      </c>
      <c r="E1129" s="2" t="str">
        <f t="shared" si="35"/>
        <v>D08c_M1_09</v>
      </c>
      <c r="F1129" s="21" t="s">
        <v>601</v>
      </c>
      <c r="G1129" s="2">
        <v>2009</v>
      </c>
      <c r="H1129" s="2" t="s">
        <v>687</v>
      </c>
      <c r="I1129" s="4">
        <v>2.44</v>
      </c>
      <c r="J1129" s="5">
        <v>0.14899999999999999</v>
      </c>
      <c r="K1129" s="4">
        <v>1.02</v>
      </c>
      <c r="L1129" s="4">
        <v>0.56000000000000005</v>
      </c>
      <c r="M1129" s="4">
        <v>0.17</v>
      </c>
      <c r="N1129" s="4">
        <v>0.67500000000000004</v>
      </c>
      <c r="O1129" s="4">
        <v>0.183</v>
      </c>
      <c r="P1129" s="6">
        <v>15.07</v>
      </c>
      <c r="Q1129" s="6">
        <v>77.59</v>
      </c>
      <c r="R1129" s="4">
        <v>6.53</v>
      </c>
      <c r="S1129" s="7">
        <v>362.36</v>
      </c>
      <c r="T1129" s="6">
        <v>16.649999999999999</v>
      </c>
      <c r="U1129" s="4">
        <v>22.932476000000001</v>
      </c>
      <c r="V1129" s="8">
        <v>94.074266870140306</v>
      </c>
      <c r="W1129" s="8">
        <v>90.132069170913724</v>
      </c>
      <c r="X1129" s="8">
        <v>120</v>
      </c>
      <c r="Y1129" s="8">
        <v>89.473684210526315</v>
      </c>
      <c r="Z1129" s="8">
        <v>112.50000000000003</v>
      </c>
      <c r="AA1129" s="8">
        <v>100.46666666666665</v>
      </c>
      <c r="AB1129" s="9">
        <v>68.034363191102216</v>
      </c>
      <c r="AC1129" s="9">
        <v>20.582679452120427</v>
      </c>
      <c r="AD1129" s="3">
        <v>38.343794662211046</v>
      </c>
      <c r="AE1129" s="3">
        <v>41.073525885668531</v>
      </c>
    </row>
    <row r="1130" spans="1:31" s="30" customFormat="1" ht="13" x14ac:dyDescent="0.3">
      <c r="A1130" s="2">
        <v>2018</v>
      </c>
      <c r="B1130" s="13" t="s">
        <v>630</v>
      </c>
      <c r="C1130" s="2" t="s">
        <v>165</v>
      </c>
      <c r="D1130" s="2" t="str">
        <f t="shared" si="34"/>
        <v>M2</v>
      </c>
      <c r="E1130" s="2" t="str">
        <f t="shared" si="35"/>
        <v>D08c_M2_09</v>
      </c>
      <c r="F1130" s="21" t="s">
        <v>601</v>
      </c>
      <c r="G1130" s="2">
        <v>2009</v>
      </c>
      <c r="H1130" s="2" t="s">
        <v>687</v>
      </c>
      <c r="I1130" s="4">
        <v>2.2999999999999998</v>
      </c>
      <c r="J1130" s="5">
        <v>0.14399999999999999</v>
      </c>
      <c r="K1130" s="4">
        <v>0.86</v>
      </c>
      <c r="L1130" s="4">
        <v>0.65</v>
      </c>
      <c r="M1130" s="4">
        <v>0.23</v>
      </c>
      <c r="N1130" s="4">
        <v>0.72099999999999997</v>
      </c>
      <c r="O1130" s="4">
        <v>0.182</v>
      </c>
      <c r="P1130" s="6">
        <v>13.17</v>
      </c>
      <c r="Q1130" s="6">
        <v>91.4</v>
      </c>
      <c r="R1130" s="4">
        <v>6.06</v>
      </c>
      <c r="S1130" s="7">
        <v>569.5</v>
      </c>
      <c r="T1130" s="6">
        <v>17.829999999999998</v>
      </c>
      <c r="U1130" s="4">
        <v>22.932476000000001</v>
      </c>
      <c r="V1130" s="8">
        <v>88.676563033328975</v>
      </c>
      <c r="W1130" s="8">
        <v>87.107503091352854</v>
      </c>
      <c r="X1130" s="8">
        <v>101.17647058823529</v>
      </c>
      <c r="Y1130" s="8">
        <v>121.05263157894737</v>
      </c>
      <c r="Z1130" s="8">
        <v>120.16666666666667</v>
      </c>
      <c r="AA1130" s="8">
        <v>87.8</v>
      </c>
      <c r="AB1130" s="9">
        <v>73.375648917891226</v>
      </c>
      <c r="AC1130" s="9">
        <v>25.820056853039702</v>
      </c>
      <c r="AD1130" s="3">
        <v>29.975727962690506</v>
      </c>
      <c r="AE1130" s="3">
        <v>44.204215184269792</v>
      </c>
    </row>
    <row r="1131" spans="1:31" s="30" customFormat="1" ht="13" x14ac:dyDescent="0.3">
      <c r="A1131" s="2">
        <v>2018</v>
      </c>
      <c r="B1131" s="13" t="s">
        <v>630</v>
      </c>
      <c r="C1131" s="2" t="s">
        <v>120</v>
      </c>
      <c r="D1131" s="2" t="str">
        <f t="shared" si="34"/>
        <v>M2</v>
      </c>
      <c r="E1131" s="2" t="str">
        <f t="shared" si="35"/>
        <v>E05b_M2_09</v>
      </c>
      <c r="F1131" s="21" t="s">
        <v>527</v>
      </c>
      <c r="G1131" s="2">
        <v>2009</v>
      </c>
      <c r="H1131" s="2" t="s">
        <v>708</v>
      </c>
      <c r="I1131" s="4">
        <v>2.4900000000000002</v>
      </c>
      <c r="J1131" s="5">
        <v>0.157</v>
      </c>
      <c r="K1131" s="4">
        <v>0.9</v>
      </c>
      <c r="L1131" s="4">
        <v>0.89</v>
      </c>
      <c r="M1131" s="4">
        <v>0.17</v>
      </c>
      <c r="N1131" s="4">
        <v>0.623</v>
      </c>
      <c r="O1131" s="4">
        <v>0.19</v>
      </c>
      <c r="P1131" s="6">
        <v>18.686</v>
      </c>
      <c r="Q1131" s="6">
        <v>53.8</v>
      </c>
      <c r="R1131" s="4">
        <v>6.08</v>
      </c>
      <c r="S1131" s="7">
        <v>374.84</v>
      </c>
      <c r="T1131" s="6">
        <v>15.98</v>
      </c>
      <c r="U1131" s="4">
        <v>29.187795000000001</v>
      </c>
      <c r="V1131" s="8">
        <v>96.002018240430075</v>
      </c>
      <c r="W1131" s="8">
        <v>94.97137489821111</v>
      </c>
      <c r="X1131" s="8">
        <v>105.88235294117648</v>
      </c>
      <c r="Y1131" s="8">
        <v>89.473684210526315</v>
      </c>
      <c r="Z1131" s="8">
        <v>103.83333333333333</v>
      </c>
      <c r="AA1131" s="8">
        <v>124.57333333333334</v>
      </c>
      <c r="AB1131" s="9">
        <v>81.432375350925795</v>
      </c>
      <c r="AC1131" s="9">
        <v>17.196225497009006</v>
      </c>
      <c r="AD1131" s="3">
        <v>28.266279491548129</v>
      </c>
      <c r="AE1131" s="3">
        <v>54.537495011442857</v>
      </c>
    </row>
    <row r="1132" spans="1:31" s="30" customFormat="1" ht="13" x14ac:dyDescent="0.3">
      <c r="A1132" s="2">
        <v>2018</v>
      </c>
      <c r="B1132" s="13" t="s">
        <v>630</v>
      </c>
      <c r="C1132" s="2" t="s">
        <v>137</v>
      </c>
      <c r="D1132" s="2" t="str">
        <f t="shared" si="34"/>
        <v>M2</v>
      </c>
      <c r="E1132" s="2" t="str">
        <f t="shared" si="35"/>
        <v>E07a_M2_09</v>
      </c>
      <c r="F1132" s="21" t="s">
        <v>587</v>
      </c>
      <c r="G1132" s="2">
        <v>2009</v>
      </c>
      <c r="H1132" s="2" t="s">
        <v>688</v>
      </c>
      <c r="I1132" s="4">
        <v>2.31</v>
      </c>
      <c r="J1132" s="5">
        <v>0.14599999999999999</v>
      </c>
      <c r="K1132" s="4">
        <v>0.93</v>
      </c>
      <c r="L1132" s="4">
        <v>0.56999999999999995</v>
      </c>
      <c r="M1132" s="4">
        <v>0.19</v>
      </c>
      <c r="N1132" s="4">
        <v>0.55000000000000004</v>
      </c>
      <c r="O1132" s="4">
        <v>0.186</v>
      </c>
      <c r="P1132" s="6">
        <v>11.553000000000001</v>
      </c>
      <c r="Q1132" s="6">
        <v>84.58</v>
      </c>
      <c r="R1132" s="4">
        <v>6.42</v>
      </c>
      <c r="S1132" s="7">
        <v>330.01</v>
      </c>
      <c r="T1132" s="6">
        <v>16.829999999999998</v>
      </c>
      <c r="U1132" s="4">
        <v>22.539753999999999</v>
      </c>
      <c r="V1132" s="8">
        <v>89.062113307386923</v>
      </c>
      <c r="W1132" s="8">
        <v>88.317329523177207</v>
      </c>
      <c r="X1132" s="8">
        <v>109.41176470588236</v>
      </c>
      <c r="Y1132" s="8">
        <v>100</v>
      </c>
      <c r="Z1132" s="8">
        <v>91.666666666666671</v>
      </c>
      <c r="AA1132" s="8">
        <v>77.02000000000001</v>
      </c>
      <c r="AB1132" s="9">
        <v>67.879021363770391</v>
      </c>
      <c r="AC1132" s="9">
        <v>23.056816430856042</v>
      </c>
      <c r="AD1132" s="3">
        <v>35.040526163366657</v>
      </c>
      <c r="AE1132" s="3">
        <v>41.902657405777298</v>
      </c>
    </row>
    <row r="1133" spans="1:31" s="30" customFormat="1" ht="13" x14ac:dyDescent="0.3">
      <c r="A1133" s="2">
        <v>2018</v>
      </c>
      <c r="B1133" s="13" t="s">
        <v>630</v>
      </c>
      <c r="C1133" s="2" t="s">
        <v>138</v>
      </c>
      <c r="D1133" s="2" t="str">
        <f t="shared" si="34"/>
        <v>M2</v>
      </c>
      <c r="E1133" s="2" t="str">
        <f t="shared" si="35"/>
        <v>E07b_M2_09</v>
      </c>
      <c r="F1133" s="21" t="s">
        <v>588</v>
      </c>
      <c r="G1133" s="2">
        <v>2009</v>
      </c>
      <c r="H1133" s="2" t="s">
        <v>690</v>
      </c>
      <c r="I1133" s="4">
        <v>2.33</v>
      </c>
      <c r="J1133" s="5">
        <v>0.15</v>
      </c>
      <c r="K1133" s="4">
        <v>0.91</v>
      </c>
      <c r="L1133" s="4">
        <v>0.6</v>
      </c>
      <c r="M1133" s="4">
        <v>0.22</v>
      </c>
      <c r="N1133" s="4">
        <v>0.58299999999999996</v>
      </c>
      <c r="O1133" s="4">
        <v>0.183</v>
      </c>
      <c r="P1133" s="6">
        <v>12.532999999999999</v>
      </c>
      <c r="Q1133" s="6">
        <v>67.040000000000006</v>
      </c>
      <c r="R1133" s="4">
        <v>6.39</v>
      </c>
      <c r="S1133" s="7">
        <v>295.2</v>
      </c>
      <c r="T1133" s="6">
        <v>18.55</v>
      </c>
      <c r="U1133" s="4">
        <v>23.308281999999998</v>
      </c>
      <c r="V1133" s="8">
        <v>89.833213855502834</v>
      </c>
      <c r="W1133" s="8">
        <v>90.736982386825886</v>
      </c>
      <c r="X1133" s="8">
        <v>107.05882352941177</v>
      </c>
      <c r="Y1133" s="8">
        <v>115.78947368421053</v>
      </c>
      <c r="Z1133" s="8">
        <v>97.166666666666671</v>
      </c>
      <c r="AA1133" s="8">
        <v>83.553333333333342</v>
      </c>
      <c r="AB1133" s="9">
        <v>71.335688087372873</v>
      </c>
      <c r="AC1133" s="9">
        <v>25.403709593009481</v>
      </c>
      <c r="AD1133" s="3">
        <v>32.625545379889907</v>
      </c>
      <c r="AE1133" s="3">
        <v>41.970745027100598</v>
      </c>
    </row>
    <row r="1134" spans="1:31" s="30" customFormat="1" ht="13" x14ac:dyDescent="0.3">
      <c r="A1134" s="2">
        <v>2018</v>
      </c>
      <c r="B1134" s="13" t="s">
        <v>630</v>
      </c>
      <c r="C1134" s="2" t="s">
        <v>139</v>
      </c>
      <c r="D1134" s="2" t="str">
        <f t="shared" si="34"/>
        <v>M1</v>
      </c>
      <c r="E1134" s="2" t="str">
        <f t="shared" si="35"/>
        <v>E07c_M1_09</v>
      </c>
      <c r="F1134" s="21" t="s">
        <v>589</v>
      </c>
      <c r="G1134" s="2">
        <v>2009</v>
      </c>
      <c r="H1134" s="2" t="s">
        <v>711</v>
      </c>
      <c r="I1134" s="4">
        <v>2.48</v>
      </c>
      <c r="J1134" s="5">
        <v>0.155</v>
      </c>
      <c r="K1134" s="4">
        <v>0.77</v>
      </c>
      <c r="L1134" s="4">
        <v>0.73</v>
      </c>
      <c r="M1134" s="4">
        <v>0.19</v>
      </c>
      <c r="N1134" s="4">
        <v>0.51200000000000001</v>
      </c>
      <c r="O1134" s="4">
        <v>0.186</v>
      </c>
      <c r="P1134" s="6">
        <v>13.129</v>
      </c>
      <c r="Q1134" s="6">
        <v>50.91</v>
      </c>
      <c r="R1134" s="4">
        <v>6.36</v>
      </c>
      <c r="S1134" s="7">
        <v>366.37</v>
      </c>
      <c r="T1134" s="6">
        <v>17.489999999999998</v>
      </c>
      <c r="U1134" s="4">
        <v>23.815698000000001</v>
      </c>
      <c r="V1134" s="8">
        <v>95.616467966372113</v>
      </c>
      <c r="W1134" s="8">
        <v>93.761548466386756</v>
      </c>
      <c r="X1134" s="8">
        <v>90.588235294117652</v>
      </c>
      <c r="Y1134" s="8">
        <v>100</v>
      </c>
      <c r="Z1134" s="8">
        <v>85.333333333333343</v>
      </c>
      <c r="AA1134" s="8">
        <v>87.526666666666671</v>
      </c>
      <c r="AB1134" s="9">
        <v>71.770981688644923</v>
      </c>
      <c r="AC1134" s="9">
        <v>21.806503105672636</v>
      </c>
      <c r="AD1134" s="3">
        <v>27.438797917782569</v>
      </c>
      <c r="AE1134" s="3">
        <v>50.754698976544823</v>
      </c>
    </row>
    <row r="1135" spans="1:31" s="30" customFormat="1" ht="13" x14ac:dyDescent="0.3">
      <c r="A1135" s="2">
        <v>2018</v>
      </c>
      <c r="B1135" s="13" t="s">
        <v>630</v>
      </c>
      <c r="C1135" s="2" t="s">
        <v>140</v>
      </c>
      <c r="D1135" s="2" t="str">
        <f t="shared" si="34"/>
        <v>M2</v>
      </c>
      <c r="E1135" s="2" t="str">
        <f t="shared" si="35"/>
        <v>E07c_M2_09</v>
      </c>
      <c r="F1135" s="21" t="s">
        <v>589</v>
      </c>
      <c r="G1135" s="2">
        <v>2009</v>
      </c>
      <c r="H1135" s="2" t="s">
        <v>711</v>
      </c>
      <c r="I1135" s="4">
        <v>2.48</v>
      </c>
      <c r="J1135" s="5">
        <v>0.155</v>
      </c>
      <c r="K1135" s="4">
        <v>0.85</v>
      </c>
      <c r="L1135" s="4">
        <v>0.65</v>
      </c>
      <c r="M1135" s="4">
        <v>0.18</v>
      </c>
      <c r="N1135" s="4">
        <v>0.46899999999999997</v>
      </c>
      <c r="O1135" s="4">
        <v>0.17299999999999999</v>
      </c>
      <c r="P1135" s="6">
        <v>14.234</v>
      </c>
      <c r="Q1135" s="6">
        <v>60.47</v>
      </c>
      <c r="R1135" s="4">
        <v>6.48</v>
      </c>
      <c r="S1135" s="7">
        <v>458.71</v>
      </c>
      <c r="T1135" s="6">
        <v>15.97</v>
      </c>
      <c r="U1135" s="4">
        <v>23.815698000000001</v>
      </c>
      <c r="V1135" s="8">
        <v>95.616467966372113</v>
      </c>
      <c r="W1135" s="8">
        <v>93.761548466386756</v>
      </c>
      <c r="X1135" s="8">
        <v>100</v>
      </c>
      <c r="Y1135" s="8">
        <v>94.73684210526315</v>
      </c>
      <c r="Z1135" s="8">
        <v>78.166666666666657</v>
      </c>
      <c r="AA1135" s="8">
        <v>94.893333333333331</v>
      </c>
      <c r="AB1135" s="9">
        <v>69.001278297212622</v>
      </c>
      <c r="AC1135" s="9">
        <v>21.488033972422784</v>
      </c>
      <c r="AD1135" s="3">
        <v>31.505402466813116</v>
      </c>
      <c r="AE1135" s="3">
        <v>47.006563560764086</v>
      </c>
    </row>
    <row r="1136" spans="1:31" s="30" customFormat="1" ht="13" x14ac:dyDescent="0.3">
      <c r="A1136" s="2">
        <v>2018</v>
      </c>
      <c r="B1136" s="13" t="s">
        <v>630</v>
      </c>
      <c r="C1136" s="2" t="s">
        <v>166</v>
      </c>
      <c r="D1136" s="2" t="str">
        <f t="shared" si="34"/>
        <v>M1</v>
      </c>
      <c r="E1136" s="2" t="str">
        <f t="shared" si="35"/>
        <v>E08a_M1_09</v>
      </c>
      <c r="F1136" s="21" t="s">
        <v>602</v>
      </c>
      <c r="G1136" s="2">
        <v>2009</v>
      </c>
      <c r="H1136" s="2" t="s">
        <v>689</v>
      </c>
      <c r="I1136" s="4">
        <v>2.2999999999999998</v>
      </c>
      <c r="J1136" s="5">
        <v>0.14699999999999999</v>
      </c>
      <c r="K1136" s="4">
        <v>0.78</v>
      </c>
      <c r="L1136" s="4">
        <v>0.69</v>
      </c>
      <c r="M1136" s="4">
        <v>0.21</v>
      </c>
      <c r="N1136" s="4">
        <v>0.626</v>
      </c>
      <c r="O1136" s="4">
        <v>0.17899999999999999</v>
      </c>
      <c r="P1136" s="6">
        <v>17.686</v>
      </c>
      <c r="Q1136" s="6">
        <v>75.069999999999993</v>
      </c>
      <c r="R1136" s="4">
        <v>6</v>
      </c>
      <c r="S1136" s="7">
        <v>392.67</v>
      </c>
      <c r="T1136" s="6">
        <v>17.239999999999998</v>
      </c>
      <c r="U1136" s="4">
        <v>21.368977999999998</v>
      </c>
      <c r="V1136" s="8">
        <v>88.676563033328975</v>
      </c>
      <c r="W1136" s="8">
        <v>88.92224273908937</v>
      </c>
      <c r="X1136" s="8">
        <v>91.764705882352942</v>
      </c>
      <c r="Y1136" s="8">
        <v>110.52631578947367</v>
      </c>
      <c r="Z1136" s="8">
        <v>104.33333333333334</v>
      </c>
      <c r="AA1136" s="8">
        <v>117.90666666666667</v>
      </c>
      <c r="AB1136" s="9">
        <v>71.678174638306444</v>
      </c>
      <c r="AC1136" s="9">
        <v>24.133131034912914</v>
      </c>
      <c r="AD1136" s="3">
        <v>27.831134380196975</v>
      </c>
      <c r="AE1136" s="3">
        <v>48.035734584890108</v>
      </c>
    </row>
    <row r="1137" spans="1:31" s="30" customFormat="1" ht="13" x14ac:dyDescent="0.3">
      <c r="A1137" s="2">
        <v>2018</v>
      </c>
      <c r="B1137" s="13" t="s">
        <v>630</v>
      </c>
      <c r="C1137" s="2" t="s">
        <v>167</v>
      </c>
      <c r="D1137" s="2" t="str">
        <f t="shared" si="34"/>
        <v>M2</v>
      </c>
      <c r="E1137" s="2" t="str">
        <f t="shared" si="35"/>
        <v>E08a_M2_09</v>
      </c>
      <c r="F1137" s="21" t="s">
        <v>602</v>
      </c>
      <c r="G1137" s="2">
        <v>2009</v>
      </c>
      <c r="H1137" s="2" t="s">
        <v>689</v>
      </c>
      <c r="I1137" s="4">
        <v>2.4300000000000002</v>
      </c>
      <c r="J1137" s="5">
        <v>0.151</v>
      </c>
      <c r="K1137" s="4">
        <v>0.81</v>
      </c>
      <c r="L1137" s="4">
        <v>0.75</v>
      </c>
      <c r="M1137" s="4">
        <v>0.18</v>
      </c>
      <c r="N1137" s="4">
        <v>0.60199999999999998</v>
      </c>
      <c r="O1137" s="4">
        <v>0.188</v>
      </c>
      <c r="P1137" s="6">
        <v>17.12</v>
      </c>
      <c r="Q1137" s="6">
        <v>109.15</v>
      </c>
      <c r="R1137" s="4">
        <v>6.63</v>
      </c>
      <c r="S1137" s="7">
        <v>497.16</v>
      </c>
      <c r="T1137" s="6">
        <v>16.350000000000001</v>
      </c>
      <c r="U1137" s="4">
        <v>21.368977999999998</v>
      </c>
      <c r="V1137" s="8">
        <v>93.688716596082358</v>
      </c>
      <c r="W1137" s="8">
        <v>91.341895602738063</v>
      </c>
      <c r="X1137" s="8">
        <v>95.294117647058826</v>
      </c>
      <c r="Y1137" s="8">
        <v>94.73684210526315</v>
      </c>
      <c r="Z1137" s="8">
        <v>100.33333333333334</v>
      </c>
      <c r="AA1137" s="8">
        <v>114.13333333333333</v>
      </c>
      <c r="AB1137" s="9">
        <v>72.968280354479148</v>
      </c>
      <c r="AC1137" s="9">
        <v>20.319813006256329</v>
      </c>
      <c r="AD1137" s="3">
        <v>28.390572494419015</v>
      </c>
      <c r="AE1137" s="3">
        <v>51.289614499324664</v>
      </c>
    </row>
    <row r="1138" spans="1:31" s="30" customFormat="1" ht="13" x14ac:dyDescent="0.3">
      <c r="A1138" s="2">
        <v>2018</v>
      </c>
      <c r="B1138" s="13" t="s">
        <v>630</v>
      </c>
      <c r="C1138" s="2" t="s">
        <v>168</v>
      </c>
      <c r="D1138" s="2" t="str">
        <f t="shared" si="34"/>
        <v>M1</v>
      </c>
      <c r="E1138" s="2" t="str">
        <f t="shared" si="35"/>
        <v>E08b_M1_09</v>
      </c>
      <c r="F1138" s="21" t="s">
        <v>603</v>
      </c>
      <c r="G1138" s="2">
        <v>2009</v>
      </c>
      <c r="H1138" s="2" t="s">
        <v>691</v>
      </c>
      <c r="I1138" s="4">
        <v>2.2799999999999998</v>
      </c>
      <c r="J1138" s="5">
        <v>0.14699999999999999</v>
      </c>
      <c r="K1138" s="4">
        <v>0.88</v>
      </c>
      <c r="L1138" s="4">
        <v>0.74</v>
      </c>
      <c r="M1138" s="4">
        <v>0.16</v>
      </c>
      <c r="N1138" s="4">
        <v>0.58199999999999996</v>
      </c>
      <c r="O1138" s="4">
        <v>0.16900000000000001</v>
      </c>
      <c r="P1138" s="6">
        <v>13.349</v>
      </c>
      <c r="Q1138" s="6">
        <v>48.98</v>
      </c>
      <c r="R1138" s="4">
        <v>4.5</v>
      </c>
      <c r="S1138" s="7">
        <v>354.08</v>
      </c>
      <c r="T1138" s="6">
        <v>19.010000000000002</v>
      </c>
      <c r="U1138" s="4">
        <v>22.119344999999999</v>
      </c>
      <c r="V1138" s="8">
        <v>87.905462485213064</v>
      </c>
      <c r="W1138" s="8">
        <v>88.92224273908937</v>
      </c>
      <c r="X1138" s="8">
        <v>103.5294117647059</v>
      </c>
      <c r="Y1138" s="8">
        <v>84.210526315789465</v>
      </c>
      <c r="Z1138" s="8">
        <v>97</v>
      </c>
      <c r="AA1138" s="8">
        <v>88.993333333333339</v>
      </c>
      <c r="AB1138" s="9">
        <v>72.612113230404333</v>
      </c>
      <c r="AC1138" s="9">
        <v>18.1506515615391</v>
      </c>
      <c r="AD1138" s="3">
        <v>30.995370965830315</v>
      </c>
      <c r="AE1138" s="3">
        <v>50.853977472630575</v>
      </c>
    </row>
    <row r="1139" spans="1:31" s="30" customFormat="1" ht="13" x14ac:dyDescent="0.3">
      <c r="A1139" s="2">
        <v>2018</v>
      </c>
      <c r="B1139" s="13" t="s">
        <v>630</v>
      </c>
      <c r="C1139" s="2" t="s">
        <v>169</v>
      </c>
      <c r="D1139" s="2" t="str">
        <f t="shared" si="34"/>
        <v>M2</v>
      </c>
      <c r="E1139" s="2" t="str">
        <f t="shared" si="35"/>
        <v>E08b_M2_09</v>
      </c>
      <c r="F1139" s="21" t="s">
        <v>603</v>
      </c>
      <c r="G1139" s="2">
        <v>2009</v>
      </c>
      <c r="H1139" s="2" t="s">
        <v>691</v>
      </c>
      <c r="I1139" s="4">
        <v>2.5499999999999998</v>
      </c>
      <c r="J1139" s="5">
        <v>0.157</v>
      </c>
      <c r="K1139" s="4">
        <v>0.86</v>
      </c>
      <c r="L1139" s="4">
        <v>1.21</v>
      </c>
      <c r="M1139" s="4">
        <v>0.15</v>
      </c>
      <c r="N1139" s="4">
        <v>0.44900000000000001</v>
      </c>
      <c r="O1139" s="4">
        <v>0.191</v>
      </c>
      <c r="P1139" s="6">
        <v>20.797000000000001</v>
      </c>
      <c r="Q1139" s="6">
        <v>51.11</v>
      </c>
      <c r="R1139" s="4">
        <v>5.05</v>
      </c>
      <c r="S1139" s="7">
        <v>506.56</v>
      </c>
      <c r="T1139" s="6">
        <v>16.989999999999998</v>
      </c>
      <c r="U1139" s="4">
        <v>22.119344999999999</v>
      </c>
      <c r="V1139" s="8">
        <v>98.315319884777779</v>
      </c>
      <c r="W1139" s="8">
        <v>94.97137489821111</v>
      </c>
      <c r="X1139" s="8">
        <v>101.17647058823529</v>
      </c>
      <c r="Y1139" s="8">
        <v>78.94736842105263</v>
      </c>
      <c r="Z1139" s="8">
        <v>74.833333333333343</v>
      </c>
      <c r="AA1139" s="8">
        <v>138.64666666666668</v>
      </c>
      <c r="AB1139" s="9">
        <v>94.729974862377858</v>
      </c>
      <c r="AC1139" s="9">
        <v>13.043229931050057</v>
      </c>
      <c r="AD1139" s="3">
        <v>23.218506014004266</v>
      </c>
      <c r="AE1139" s="3">
        <v>63.738264054945681</v>
      </c>
    </row>
    <row r="1140" spans="1:31" s="30" customFormat="1" ht="13" x14ac:dyDescent="0.3">
      <c r="A1140" s="2">
        <v>2018</v>
      </c>
      <c r="B1140" s="13" t="s">
        <v>630</v>
      </c>
      <c r="C1140" s="2" t="s">
        <v>170</v>
      </c>
      <c r="D1140" s="2" t="str">
        <f t="shared" si="34"/>
        <v>M1</v>
      </c>
      <c r="E1140" s="2" t="str">
        <f t="shared" si="35"/>
        <v>E08c_M1_09</v>
      </c>
      <c r="F1140" s="21" t="s">
        <v>604</v>
      </c>
      <c r="G1140" s="2">
        <v>2009</v>
      </c>
      <c r="H1140" s="2" t="s">
        <v>710</v>
      </c>
      <c r="I1140" s="4">
        <v>2.37</v>
      </c>
      <c r="J1140" s="5">
        <v>0.14899999999999999</v>
      </c>
      <c r="K1140" s="4">
        <v>0.78</v>
      </c>
      <c r="L1140" s="4">
        <v>0.62</v>
      </c>
      <c r="M1140" s="4">
        <v>0.2</v>
      </c>
      <c r="N1140" s="4">
        <v>0.60099999999999998</v>
      </c>
      <c r="O1140" s="4">
        <v>0.185</v>
      </c>
      <c r="P1140" s="6">
        <v>21.826000000000001</v>
      </c>
      <c r="Q1140" s="6">
        <v>109.74</v>
      </c>
      <c r="R1140" s="4">
        <v>6.77</v>
      </c>
      <c r="S1140" s="7">
        <v>410.53</v>
      </c>
      <c r="T1140" s="6">
        <v>17.739999999999998</v>
      </c>
      <c r="U1140" s="4">
        <v>23.216144</v>
      </c>
      <c r="V1140" s="8">
        <v>91.375414951734641</v>
      </c>
      <c r="W1140" s="8">
        <v>90.132069170913724</v>
      </c>
      <c r="X1140" s="8">
        <v>91.764705882352942</v>
      </c>
      <c r="Y1140" s="8">
        <v>105.26315789473684</v>
      </c>
      <c r="Z1140" s="8">
        <v>100.16666666666667</v>
      </c>
      <c r="AA1140" s="8">
        <v>145.50666666666666</v>
      </c>
      <c r="AB1140" s="9">
        <v>67.361437437255489</v>
      </c>
      <c r="AC1140" s="9">
        <v>24.456818628976652</v>
      </c>
      <c r="AD1140" s="3">
        <v>29.614642833952136</v>
      </c>
      <c r="AE1140" s="3">
        <v>45.928538537071226</v>
      </c>
    </row>
    <row r="1141" spans="1:31" s="30" customFormat="1" ht="13" x14ac:dyDescent="0.3">
      <c r="A1141" s="2">
        <v>2018</v>
      </c>
      <c r="B1141" s="13" t="s">
        <v>630</v>
      </c>
      <c r="C1141" s="2" t="s">
        <v>171</v>
      </c>
      <c r="D1141" s="2" t="str">
        <f t="shared" si="34"/>
        <v>M2</v>
      </c>
      <c r="E1141" s="2" t="str">
        <f t="shared" si="35"/>
        <v>E08c_M2_09</v>
      </c>
      <c r="F1141" s="21" t="s">
        <v>604</v>
      </c>
      <c r="G1141" s="2">
        <v>2009</v>
      </c>
      <c r="H1141" s="2" t="s">
        <v>710</v>
      </c>
      <c r="I1141" s="4">
        <v>2.41</v>
      </c>
      <c r="J1141" s="5">
        <v>0.14899999999999999</v>
      </c>
      <c r="K1141" s="4">
        <v>0.96</v>
      </c>
      <c r="L1141" s="4">
        <v>0.52</v>
      </c>
      <c r="M1141" s="4">
        <v>0.15</v>
      </c>
      <c r="N1141" s="4">
        <v>0.52600000000000002</v>
      </c>
      <c r="O1141" s="4">
        <v>0.191</v>
      </c>
      <c r="P1141" s="6">
        <v>16.655000000000001</v>
      </c>
      <c r="Q1141" s="6">
        <v>65.89</v>
      </c>
      <c r="R1141" s="4">
        <v>6.11</v>
      </c>
      <c r="S1141" s="7">
        <v>831.27</v>
      </c>
      <c r="T1141" s="6">
        <v>15.47</v>
      </c>
      <c r="U1141" s="4">
        <v>23.216144</v>
      </c>
      <c r="V1141" s="8">
        <v>92.917616047966462</v>
      </c>
      <c r="W1141" s="8">
        <v>90.132069170913724</v>
      </c>
      <c r="X1141" s="8">
        <v>112.94117647058823</v>
      </c>
      <c r="Y1141" s="8">
        <v>78.94736842105263</v>
      </c>
      <c r="Z1141" s="8">
        <v>87.666666666666671</v>
      </c>
      <c r="AA1141" s="8">
        <v>111.03333333333335</v>
      </c>
      <c r="AB1141" s="9">
        <v>62.856381894860213</v>
      </c>
      <c r="AC1141" s="9">
        <v>19.657269576211807</v>
      </c>
      <c r="AD1141" s="3">
        <v>39.061156444842773</v>
      </c>
      <c r="AE1141" s="3">
        <v>41.281573978945417</v>
      </c>
    </row>
    <row r="1142" spans="1:31" s="30" customFormat="1" ht="13" x14ac:dyDescent="0.3">
      <c r="A1142" s="2">
        <v>2018</v>
      </c>
      <c r="B1142" s="13" t="s">
        <v>630</v>
      </c>
      <c r="C1142" s="2" t="s">
        <v>141</v>
      </c>
      <c r="D1142" s="2" t="str">
        <f t="shared" si="34"/>
        <v>M1</v>
      </c>
      <c r="E1142" s="2" t="str">
        <f t="shared" si="35"/>
        <v>F07a_M1_09</v>
      </c>
      <c r="F1142" s="21" t="s">
        <v>590</v>
      </c>
      <c r="G1142" s="2">
        <v>2009</v>
      </c>
      <c r="H1142" s="2" t="s">
        <v>692</v>
      </c>
      <c r="I1142" s="4">
        <v>2.35</v>
      </c>
      <c r="J1142" s="5">
        <v>0.14799999999999999</v>
      </c>
      <c r="K1142" s="4">
        <v>0.74</v>
      </c>
      <c r="L1142" s="4">
        <v>0.67</v>
      </c>
      <c r="M1142" s="4">
        <v>0.2</v>
      </c>
      <c r="N1142" s="4">
        <v>0.623</v>
      </c>
      <c r="O1142" s="4">
        <v>0.18099999999999999</v>
      </c>
      <c r="P1142" s="6">
        <v>13.057</v>
      </c>
      <c r="Q1142" s="6">
        <v>64.84</v>
      </c>
      <c r="R1142" s="4">
        <v>5.49</v>
      </c>
      <c r="S1142" s="7">
        <v>451</v>
      </c>
      <c r="T1142" s="6">
        <v>16.78</v>
      </c>
      <c r="U1142" s="4">
        <v>28.098806</v>
      </c>
      <c r="V1142" s="8">
        <v>90.60431440361873</v>
      </c>
      <c r="W1142" s="8">
        <v>89.527155955001547</v>
      </c>
      <c r="X1142" s="8">
        <v>87.058823529411768</v>
      </c>
      <c r="Y1142" s="8">
        <v>105.26315789473684</v>
      </c>
      <c r="Z1142" s="8">
        <v>103.83333333333333</v>
      </c>
      <c r="AA1142" s="8">
        <v>87.046666666666667</v>
      </c>
      <c r="AB1142" s="9">
        <v>68.83342951448212</v>
      </c>
      <c r="AC1142" s="9">
        <v>23.933813404481072</v>
      </c>
      <c r="AD1142" s="3">
        <v>27.495115869628663</v>
      </c>
      <c r="AE1142" s="3">
        <v>48.571070725890266</v>
      </c>
    </row>
    <row r="1143" spans="1:31" s="30" customFormat="1" ht="13" x14ac:dyDescent="0.3">
      <c r="A1143" s="2">
        <v>2018</v>
      </c>
      <c r="B1143" s="13" t="s">
        <v>630</v>
      </c>
      <c r="C1143" s="2" t="s">
        <v>142</v>
      </c>
      <c r="D1143" s="2" t="str">
        <f t="shared" si="34"/>
        <v>M2</v>
      </c>
      <c r="E1143" s="2" t="str">
        <f t="shared" si="35"/>
        <v>F07a_M2_09</v>
      </c>
      <c r="F1143" s="21" t="s">
        <v>590</v>
      </c>
      <c r="G1143" s="2">
        <v>2009</v>
      </c>
      <c r="H1143" s="2" t="s">
        <v>692</v>
      </c>
      <c r="I1143" s="4">
        <v>2.2799999999999998</v>
      </c>
      <c r="J1143" s="5">
        <v>0.14699999999999999</v>
      </c>
      <c r="K1143" s="4">
        <v>0.81</v>
      </c>
      <c r="L1143" s="4">
        <v>0.65</v>
      </c>
      <c r="M1143" s="4">
        <v>0.18</v>
      </c>
      <c r="N1143" s="4">
        <v>0.65600000000000003</v>
      </c>
      <c r="O1143" s="4">
        <v>0.17899999999999999</v>
      </c>
      <c r="P1143" s="6">
        <v>15.09</v>
      </c>
      <c r="Q1143" s="6">
        <v>61.84</v>
      </c>
      <c r="R1143" s="4">
        <v>5.46</v>
      </c>
      <c r="S1143" s="7">
        <v>352.12</v>
      </c>
      <c r="T1143" s="6">
        <v>15.69</v>
      </c>
      <c r="U1143" s="4">
        <v>28.098806</v>
      </c>
      <c r="V1143" s="8">
        <v>87.905462485213064</v>
      </c>
      <c r="W1143" s="8">
        <v>88.92224273908937</v>
      </c>
      <c r="X1143" s="8">
        <v>95.294117647058826</v>
      </c>
      <c r="Y1143" s="8">
        <v>94.73684210526315</v>
      </c>
      <c r="Z1143" s="8">
        <v>109.33333333333334</v>
      </c>
      <c r="AA1143" s="8">
        <v>100.6</v>
      </c>
      <c r="AB1143" s="9">
        <v>67.9782603943993</v>
      </c>
      <c r="AC1143" s="9">
        <v>21.811411524635936</v>
      </c>
      <c r="AD1143" s="3">
        <v>30.474614107183161</v>
      </c>
      <c r="AE1143" s="3">
        <v>47.713974368180921</v>
      </c>
    </row>
    <row r="1144" spans="1:31" s="30" customFormat="1" ht="13" x14ac:dyDescent="0.3">
      <c r="A1144" s="2">
        <v>2018</v>
      </c>
      <c r="B1144" s="13" t="s">
        <v>630</v>
      </c>
      <c r="C1144" s="2" t="s">
        <v>143</v>
      </c>
      <c r="D1144" s="2" t="str">
        <f t="shared" si="34"/>
        <v>M1</v>
      </c>
      <c r="E1144" s="2" t="str">
        <f t="shared" si="35"/>
        <v>F07b_M1_09</v>
      </c>
      <c r="F1144" s="21" t="s">
        <v>591</v>
      </c>
      <c r="G1144" s="2">
        <v>2009</v>
      </c>
      <c r="H1144" s="2" t="s">
        <v>694</v>
      </c>
      <c r="I1144" s="4">
        <v>2.29</v>
      </c>
      <c r="J1144" s="5">
        <v>0.14499999999999999</v>
      </c>
      <c r="K1144" s="4">
        <v>0.8</v>
      </c>
      <c r="L1144" s="4">
        <v>0.68</v>
      </c>
      <c r="M1144" s="4">
        <v>0.17</v>
      </c>
      <c r="N1144" s="4">
        <v>0.65</v>
      </c>
      <c r="O1144" s="4">
        <v>0.17499999999999999</v>
      </c>
      <c r="P1144" s="6">
        <v>15.599</v>
      </c>
      <c r="Q1144" s="6">
        <v>53.15</v>
      </c>
      <c r="R1144" s="4">
        <v>5.94</v>
      </c>
      <c r="S1144" s="7">
        <v>480.71</v>
      </c>
      <c r="T1144" s="6">
        <v>17.010000000000002</v>
      </c>
      <c r="U1144" s="4">
        <v>26.004515000000001</v>
      </c>
      <c r="V1144" s="8">
        <v>88.291012759271027</v>
      </c>
      <c r="W1144" s="8">
        <v>87.71241630726503</v>
      </c>
      <c r="X1144" s="8">
        <v>94.117647058823536</v>
      </c>
      <c r="Y1144" s="8">
        <v>89.473684210526315</v>
      </c>
      <c r="Z1144" s="8">
        <v>108.33333333333334</v>
      </c>
      <c r="AA1144" s="8">
        <v>103.99333333333334</v>
      </c>
      <c r="AB1144" s="9">
        <v>68.395788677724894</v>
      </c>
      <c r="AC1144" s="9">
        <v>20.473913911422688</v>
      </c>
      <c r="AD1144" s="3">
        <v>29.914645991836487</v>
      </c>
      <c r="AE1144" s="3">
        <v>49.611440096740807</v>
      </c>
    </row>
    <row r="1145" spans="1:31" s="30" customFormat="1" ht="13" x14ac:dyDescent="0.3">
      <c r="A1145" s="2">
        <v>2018</v>
      </c>
      <c r="B1145" s="13" t="s">
        <v>630</v>
      </c>
      <c r="C1145" s="2" t="s">
        <v>144</v>
      </c>
      <c r="D1145" s="2" t="str">
        <f t="shared" si="34"/>
        <v>M2</v>
      </c>
      <c r="E1145" s="2" t="str">
        <f t="shared" si="35"/>
        <v>F07b_M2_09</v>
      </c>
      <c r="F1145" s="21" t="s">
        <v>591</v>
      </c>
      <c r="G1145" s="2">
        <v>2009</v>
      </c>
      <c r="H1145" s="2" t="s">
        <v>694</v>
      </c>
      <c r="I1145" s="4">
        <v>2.2799999999999998</v>
      </c>
      <c r="J1145" s="5">
        <v>0.14599999999999999</v>
      </c>
      <c r="K1145" s="4">
        <v>0.8</v>
      </c>
      <c r="L1145" s="4">
        <v>0.71</v>
      </c>
      <c r="M1145" s="4">
        <v>0.14000000000000001</v>
      </c>
      <c r="N1145" s="4">
        <v>0.57899999999999996</v>
      </c>
      <c r="O1145" s="4">
        <v>0.17799999999999999</v>
      </c>
      <c r="P1145" s="6">
        <v>15.532999999999999</v>
      </c>
      <c r="Q1145" s="6">
        <v>62.8</v>
      </c>
      <c r="R1145" s="4">
        <v>4.54</v>
      </c>
      <c r="S1145" s="7">
        <v>392.2</v>
      </c>
      <c r="T1145" s="6">
        <v>15.43</v>
      </c>
      <c r="U1145" s="4">
        <v>26.004515000000001</v>
      </c>
      <c r="V1145" s="8">
        <v>87.905462485213064</v>
      </c>
      <c r="W1145" s="8">
        <v>88.317329523177207</v>
      </c>
      <c r="X1145" s="8">
        <v>94.117647058823536</v>
      </c>
      <c r="Y1145" s="8">
        <v>73.684210526315795</v>
      </c>
      <c r="Z1145" s="8">
        <v>96.5</v>
      </c>
      <c r="AA1145" s="8">
        <v>103.55333333333331</v>
      </c>
      <c r="AB1145" s="9">
        <v>67.42162497876366</v>
      </c>
      <c r="AC1145" s="9">
        <v>17.104490153660898</v>
      </c>
      <c r="AD1145" s="3">
        <v>30.346877671237603</v>
      </c>
      <c r="AE1145" s="3">
        <v>52.548632175101496</v>
      </c>
    </row>
    <row r="1146" spans="1:31" s="30" customFormat="1" ht="13" x14ac:dyDescent="0.3">
      <c r="A1146" s="2">
        <v>2018</v>
      </c>
      <c r="B1146" s="13" t="s">
        <v>630</v>
      </c>
      <c r="C1146" s="2" t="s">
        <v>145</v>
      </c>
      <c r="D1146" s="2" t="str">
        <f t="shared" si="34"/>
        <v>M1</v>
      </c>
      <c r="E1146" s="2" t="str">
        <f t="shared" si="35"/>
        <v>F07c_M1_09</v>
      </c>
      <c r="F1146" s="21" t="s">
        <v>592</v>
      </c>
      <c r="G1146" s="2">
        <v>2009</v>
      </c>
      <c r="H1146" s="2" t="s">
        <v>696</v>
      </c>
      <c r="I1146" s="4">
        <v>2.38</v>
      </c>
      <c r="J1146" s="5">
        <v>0.14899999999999999</v>
      </c>
      <c r="K1146" s="4">
        <v>0.8</v>
      </c>
      <c r="L1146" s="4">
        <v>0.84</v>
      </c>
      <c r="M1146" s="4">
        <v>0.17</v>
      </c>
      <c r="N1146" s="4">
        <v>0.64900000000000002</v>
      </c>
      <c r="O1146" s="4">
        <v>0.188</v>
      </c>
      <c r="P1146" s="6">
        <v>19.814</v>
      </c>
      <c r="Q1146" s="6">
        <v>54.02</v>
      </c>
      <c r="R1146" s="4">
        <v>5.09</v>
      </c>
      <c r="S1146" s="7">
        <v>395.49</v>
      </c>
      <c r="T1146" s="6">
        <v>18.829999999999998</v>
      </c>
      <c r="U1146" s="4">
        <v>23.016219</v>
      </c>
      <c r="V1146" s="8">
        <v>91.760965225792589</v>
      </c>
      <c r="W1146" s="8">
        <v>90.132069170913724</v>
      </c>
      <c r="X1146" s="8">
        <v>94.117647058823536</v>
      </c>
      <c r="Y1146" s="8">
        <v>89.473684210526315</v>
      </c>
      <c r="Z1146" s="8">
        <v>108.16666666666667</v>
      </c>
      <c r="AA1146" s="8">
        <v>132.09333333333333</v>
      </c>
      <c r="AB1146" s="9">
        <v>76.379820613852615</v>
      </c>
      <c r="AC1146" s="9">
        <v>18.333762478588849</v>
      </c>
      <c r="AD1146" s="3">
        <v>26.7876487425989</v>
      </c>
      <c r="AE1146" s="3">
        <v>54.878588778812251</v>
      </c>
    </row>
    <row r="1147" spans="1:31" s="30" customFormat="1" ht="13" x14ac:dyDescent="0.3">
      <c r="A1147" s="2">
        <v>2018</v>
      </c>
      <c r="B1147" s="13" t="s">
        <v>630</v>
      </c>
      <c r="C1147" s="2" t="s">
        <v>146</v>
      </c>
      <c r="D1147" s="2" t="str">
        <f t="shared" si="34"/>
        <v>M2</v>
      </c>
      <c r="E1147" s="2" t="str">
        <f t="shared" si="35"/>
        <v>F07c_M2_09</v>
      </c>
      <c r="F1147" s="21" t="s">
        <v>592</v>
      </c>
      <c r="G1147" s="2">
        <v>2009</v>
      </c>
      <c r="H1147" s="2" t="s">
        <v>696</v>
      </c>
      <c r="I1147" s="4">
        <v>2.34</v>
      </c>
      <c r="J1147" s="5">
        <v>0.14299999999999999</v>
      </c>
      <c r="K1147" s="4">
        <v>0.74</v>
      </c>
      <c r="L1147" s="4">
        <v>0.66</v>
      </c>
      <c r="M1147" s="4">
        <v>0.17</v>
      </c>
      <c r="N1147" s="4">
        <v>0.59699999999999998</v>
      </c>
      <c r="O1147" s="4">
        <v>0.191</v>
      </c>
      <c r="P1147" s="6">
        <v>15.723000000000001</v>
      </c>
      <c r="Q1147" s="6">
        <v>71.760000000000005</v>
      </c>
      <c r="R1147" s="4">
        <v>5.9</v>
      </c>
      <c r="S1147" s="7">
        <v>653.12</v>
      </c>
      <c r="T1147" s="6">
        <v>19.13</v>
      </c>
      <c r="U1147" s="4">
        <v>23.016219</v>
      </c>
      <c r="V1147" s="8">
        <v>90.218764129560782</v>
      </c>
      <c r="W1147" s="8">
        <v>86.502589875440677</v>
      </c>
      <c r="X1147" s="8">
        <v>87.058823529411768</v>
      </c>
      <c r="Y1147" s="8">
        <v>89.473684210526315</v>
      </c>
      <c r="Z1147" s="8">
        <v>99.5</v>
      </c>
      <c r="AA1147" s="8">
        <v>104.82000000000001</v>
      </c>
      <c r="AB1147" s="9">
        <v>65.863257831488966</v>
      </c>
      <c r="AC1147" s="9">
        <v>21.261163437653487</v>
      </c>
      <c r="AD1147" s="3">
        <v>28.735036536558429</v>
      </c>
      <c r="AE1147" s="3">
        <v>50.003800025788081</v>
      </c>
    </row>
    <row r="1148" spans="1:31" s="30" customFormat="1" ht="13" x14ac:dyDescent="0.3">
      <c r="A1148" s="2">
        <v>2018</v>
      </c>
      <c r="B1148" s="13" t="s">
        <v>630</v>
      </c>
      <c r="C1148" s="2" t="s">
        <v>172</v>
      </c>
      <c r="D1148" s="2" t="str">
        <f t="shared" si="34"/>
        <v>M1</v>
      </c>
      <c r="E1148" s="2" t="str">
        <f t="shared" si="35"/>
        <v>F08a_M1_09</v>
      </c>
      <c r="F1148" s="21" t="s">
        <v>605</v>
      </c>
      <c r="G1148" s="2">
        <v>2009</v>
      </c>
      <c r="H1148" s="2" t="s">
        <v>693</v>
      </c>
      <c r="I1148" s="4">
        <v>2.31</v>
      </c>
      <c r="J1148" s="5">
        <v>0.14799999999999999</v>
      </c>
      <c r="K1148" s="4">
        <v>0.96</v>
      </c>
      <c r="L1148" s="4">
        <v>0.5</v>
      </c>
      <c r="M1148" s="4">
        <v>0.19</v>
      </c>
      <c r="N1148" s="4">
        <v>0.61499999999999999</v>
      </c>
      <c r="O1148" s="4">
        <v>0.17699999999999999</v>
      </c>
      <c r="P1148" s="6">
        <v>11.954000000000001</v>
      </c>
      <c r="Q1148" s="6">
        <v>70.72</v>
      </c>
      <c r="R1148" s="4">
        <v>5.47</v>
      </c>
      <c r="S1148" s="7">
        <v>629.70000000000005</v>
      </c>
      <c r="T1148" s="6">
        <v>17.149999999999999</v>
      </c>
      <c r="U1148" s="4">
        <v>23.528855</v>
      </c>
      <c r="V1148" s="8">
        <v>89.062113307386923</v>
      </c>
      <c r="W1148" s="8">
        <v>89.527155955001547</v>
      </c>
      <c r="X1148" s="8">
        <v>112.94117647058823</v>
      </c>
      <c r="Y1148" s="8">
        <v>100</v>
      </c>
      <c r="Z1148" s="8">
        <v>102.50000000000001</v>
      </c>
      <c r="AA1148" s="8">
        <v>79.693333333333342</v>
      </c>
      <c r="AB1148" s="9">
        <v>65.153270818824467</v>
      </c>
      <c r="AC1148" s="9">
        <v>24.021420803917938</v>
      </c>
      <c r="AD1148" s="3">
        <v>37.684109115248511</v>
      </c>
      <c r="AE1148" s="3">
        <v>38.294470080833563</v>
      </c>
    </row>
    <row r="1149" spans="1:31" s="30" customFormat="1" ht="13" x14ac:dyDescent="0.3">
      <c r="A1149" s="2">
        <v>2018</v>
      </c>
      <c r="B1149" s="13" t="s">
        <v>630</v>
      </c>
      <c r="C1149" s="2" t="s">
        <v>173</v>
      </c>
      <c r="D1149" s="2" t="str">
        <f t="shared" si="34"/>
        <v>M2</v>
      </c>
      <c r="E1149" s="2" t="str">
        <f t="shared" si="35"/>
        <v>F08a_M2_09</v>
      </c>
      <c r="F1149" s="21" t="s">
        <v>605</v>
      </c>
      <c r="G1149" s="2">
        <v>2009</v>
      </c>
      <c r="H1149" s="2" t="s">
        <v>693</v>
      </c>
      <c r="I1149" s="4">
        <v>2.33</v>
      </c>
      <c r="J1149" s="5">
        <v>0.14499999999999999</v>
      </c>
      <c r="K1149" s="4">
        <v>0.92</v>
      </c>
      <c r="L1149" s="4">
        <v>0.53</v>
      </c>
      <c r="M1149" s="4">
        <v>0.19</v>
      </c>
      <c r="N1149" s="4">
        <v>0.60599999999999998</v>
      </c>
      <c r="O1149" s="4">
        <v>0.18099999999999999</v>
      </c>
      <c r="P1149" s="6">
        <v>15.832000000000001</v>
      </c>
      <c r="Q1149" s="6">
        <v>64.25</v>
      </c>
      <c r="R1149" s="4">
        <v>6.4</v>
      </c>
      <c r="S1149" s="7">
        <v>470.51</v>
      </c>
      <c r="T1149" s="6">
        <v>16.32</v>
      </c>
      <c r="U1149" s="4">
        <v>23.528855</v>
      </c>
      <c r="V1149" s="8">
        <v>89.833213855502834</v>
      </c>
      <c r="W1149" s="8">
        <v>87.71241630726503</v>
      </c>
      <c r="X1149" s="8">
        <v>108.23529411764707</v>
      </c>
      <c r="Y1149" s="8">
        <v>100</v>
      </c>
      <c r="Z1149" s="8">
        <v>101</v>
      </c>
      <c r="AA1149" s="8">
        <v>105.54666666666668</v>
      </c>
      <c r="AB1149" s="9">
        <v>65.627258904035131</v>
      </c>
      <c r="AC1149" s="9">
        <v>23.84792784625018</v>
      </c>
      <c r="AD1149" s="3">
        <v>35.85310762272163</v>
      </c>
      <c r="AE1149" s="3">
        <v>40.298964531028183</v>
      </c>
    </row>
    <row r="1150" spans="1:31" s="30" customFormat="1" ht="13" x14ac:dyDescent="0.3">
      <c r="A1150" s="2">
        <v>2018</v>
      </c>
      <c r="B1150" s="13" t="s">
        <v>630</v>
      </c>
      <c r="C1150" s="2" t="s">
        <v>174</v>
      </c>
      <c r="D1150" s="2" t="str">
        <f t="shared" si="34"/>
        <v>M1</v>
      </c>
      <c r="E1150" s="2" t="str">
        <f t="shared" si="35"/>
        <v>F08b_M1_09</v>
      </c>
      <c r="F1150" s="21" t="s">
        <v>606</v>
      </c>
      <c r="G1150" s="2">
        <v>2009</v>
      </c>
      <c r="H1150" s="2" t="s">
        <v>695</v>
      </c>
      <c r="I1150" s="4">
        <v>2.54</v>
      </c>
      <c r="J1150" s="5">
        <v>0.158</v>
      </c>
      <c r="K1150" s="4">
        <v>0.84</v>
      </c>
      <c r="L1150" s="4">
        <v>0.73</v>
      </c>
      <c r="M1150" s="4">
        <v>0.18</v>
      </c>
      <c r="N1150" s="4">
        <v>0.53800000000000003</v>
      </c>
      <c r="O1150" s="4">
        <v>0.17599999999999999</v>
      </c>
      <c r="P1150" s="6">
        <v>14.097</v>
      </c>
      <c r="Q1150" s="6">
        <v>73.03</v>
      </c>
      <c r="R1150" s="4">
        <v>5.99</v>
      </c>
      <c r="S1150" s="7">
        <v>561.59</v>
      </c>
      <c r="T1150" s="6">
        <v>16</v>
      </c>
      <c r="U1150" s="4">
        <v>24.421762999999999</v>
      </c>
      <c r="V1150" s="8">
        <v>97.929769610719831</v>
      </c>
      <c r="W1150" s="8">
        <v>95.576288114123273</v>
      </c>
      <c r="X1150" s="8">
        <v>98.82352941176471</v>
      </c>
      <c r="Y1150" s="8">
        <v>94.73684210526315</v>
      </c>
      <c r="Z1150" s="8">
        <v>89.666666666666671</v>
      </c>
      <c r="AA1150" s="8">
        <v>93.97999999999999</v>
      </c>
      <c r="AB1150" s="9">
        <v>72.737539789573148</v>
      </c>
      <c r="AC1150" s="9">
        <v>20.384272226975259</v>
      </c>
      <c r="AD1150" s="3">
        <v>29.535472358880778</v>
      </c>
      <c r="AE1150" s="3">
        <v>50.08025541414397</v>
      </c>
    </row>
    <row r="1151" spans="1:31" s="30" customFormat="1" ht="13" x14ac:dyDescent="0.3">
      <c r="A1151" s="2">
        <v>2018</v>
      </c>
      <c r="B1151" s="13" t="s">
        <v>630</v>
      </c>
      <c r="C1151" s="2" t="s">
        <v>175</v>
      </c>
      <c r="D1151" s="2" t="str">
        <f t="shared" si="34"/>
        <v>M2</v>
      </c>
      <c r="E1151" s="2" t="str">
        <f t="shared" si="35"/>
        <v>F08b_M2_09</v>
      </c>
      <c r="F1151" s="21" t="s">
        <v>606</v>
      </c>
      <c r="G1151" s="2">
        <v>2009</v>
      </c>
      <c r="H1151" s="2" t="s">
        <v>695</v>
      </c>
      <c r="I1151" s="4">
        <v>2.44</v>
      </c>
      <c r="J1151" s="5">
        <v>0.14899999999999999</v>
      </c>
      <c r="K1151" s="4">
        <v>0.77</v>
      </c>
      <c r="L1151" s="4">
        <v>0.7</v>
      </c>
      <c r="M1151" s="4">
        <v>0.2</v>
      </c>
      <c r="N1151" s="4">
        <v>0.55400000000000005</v>
      </c>
      <c r="O1151" s="4">
        <v>0.18</v>
      </c>
      <c r="P1151" s="6">
        <v>12.534000000000001</v>
      </c>
      <c r="Q1151" s="6">
        <v>65.45</v>
      </c>
      <c r="R1151" s="4">
        <v>6.37</v>
      </c>
      <c r="S1151" s="7">
        <v>352.11</v>
      </c>
      <c r="T1151" s="6">
        <v>15.93</v>
      </c>
      <c r="U1151" s="4">
        <v>24.421762999999999</v>
      </c>
      <c r="V1151" s="8">
        <v>94.074266870140306</v>
      </c>
      <c r="W1151" s="8">
        <v>90.132069170913724</v>
      </c>
      <c r="X1151" s="8">
        <v>90.588235294117652</v>
      </c>
      <c r="Y1151" s="8">
        <v>105.26315789473684</v>
      </c>
      <c r="Z1151" s="8">
        <v>92.333333333333343</v>
      </c>
      <c r="AA1151" s="8">
        <v>83.56</v>
      </c>
      <c r="AB1151" s="9">
        <v>71.097698929616044</v>
      </c>
      <c r="AC1151" s="9">
        <v>23.171586180602315</v>
      </c>
      <c r="AD1151" s="3">
        <v>27.698638529288282</v>
      </c>
      <c r="AE1151" s="3">
        <v>49.129775290109407</v>
      </c>
    </row>
    <row r="1152" spans="1:31" s="30" customFormat="1" ht="13" x14ac:dyDescent="0.3">
      <c r="A1152" s="2">
        <v>2018</v>
      </c>
      <c r="B1152" s="13" t="s">
        <v>630</v>
      </c>
      <c r="C1152" s="2" t="s">
        <v>176</v>
      </c>
      <c r="D1152" s="2" t="str">
        <f t="shared" si="34"/>
        <v>M1</v>
      </c>
      <c r="E1152" s="2" t="str">
        <f t="shared" si="35"/>
        <v>F08c_M1_09</v>
      </c>
      <c r="F1152" s="21" t="s">
        <v>607</v>
      </c>
      <c r="G1152" s="2">
        <v>2009</v>
      </c>
      <c r="H1152" s="2" t="s">
        <v>697</v>
      </c>
      <c r="I1152" s="4">
        <v>2.5299999999999998</v>
      </c>
      <c r="J1152" s="5">
        <v>0.154</v>
      </c>
      <c r="K1152" s="4">
        <v>0.85</v>
      </c>
      <c r="L1152" s="4">
        <v>0.71</v>
      </c>
      <c r="M1152" s="4">
        <v>0.2</v>
      </c>
      <c r="N1152" s="4">
        <v>0.53100000000000003</v>
      </c>
      <c r="O1152" s="4">
        <v>0.193</v>
      </c>
      <c r="P1152" s="6">
        <v>13.106999999999999</v>
      </c>
      <c r="Q1152" s="6">
        <v>66.180000000000007</v>
      </c>
      <c r="R1152" s="4">
        <v>6.57</v>
      </c>
      <c r="S1152" s="7">
        <v>470.37</v>
      </c>
      <c r="T1152" s="6">
        <v>16.32</v>
      </c>
      <c r="U1152" s="4">
        <v>23.961518000000002</v>
      </c>
      <c r="V1152" s="8">
        <v>97.544219336661868</v>
      </c>
      <c r="W1152" s="8">
        <v>93.156635250474579</v>
      </c>
      <c r="X1152" s="8">
        <v>100</v>
      </c>
      <c r="Y1152" s="8">
        <v>105.26315789473684</v>
      </c>
      <c r="Z1152" s="8">
        <v>88.500000000000014</v>
      </c>
      <c r="AA1152" s="8">
        <v>87.38</v>
      </c>
      <c r="AB1152" s="9">
        <v>73.642736731250636</v>
      </c>
      <c r="AC1152" s="9">
        <v>22.370793524448334</v>
      </c>
      <c r="AD1152" s="3">
        <v>29.519721020304651</v>
      </c>
      <c r="AE1152" s="3">
        <v>48.109485455247004</v>
      </c>
    </row>
    <row r="1153" spans="1:31" s="30" customFormat="1" ht="13" x14ac:dyDescent="0.3">
      <c r="A1153" s="2">
        <v>2018</v>
      </c>
      <c r="B1153" s="13" t="s">
        <v>630</v>
      </c>
      <c r="C1153" s="2" t="s">
        <v>177</v>
      </c>
      <c r="D1153" s="2" t="str">
        <f t="shared" si="34"/>
        <v>M2</v>
      </c>
      <c r="E1153" s="2" t="str">
        <f t="shared" si="35"/>
        <v>F08c_M2_09</v>
      </c>
      <c r="F1153" s="21" t="s">
        <v>607</v>
      </c>
      <c r="G1153" s="2">
        <v>2009</v>
      </c>
      <c r="H1153" s="2" t="s">
        <v>697</v>
      </c>
      <c r="I1153" s="4">
        <v>2.38</v>
      </c>
      <c r="J1153" s="5">
        <v>0.14799999999999999</v>
      </c>
      <c r="K1153" s="4">
        <v>0.82</v>
      </c>
      <c r="L1153" s="4">
        <v>0.73</v>
      </c>
      <c r="M1153" s="4">
        <v>0.21</v>
      </c>
      <c r="N1153" s="4">
        <v>0.55900000000000005</v>
      </c>
      <c r="O1153" s="4">
        <v>0.183</v>
      </c>
      <c r="P1153" s="6">
        <v>14.065</v>
      </c>
      <c r="Q1153" s="6">
        <v>56.54</v>
      </c>
      <c r="R1153" s="4">
        <v>5.54</v>
      </c>
      <c r="S1153" s="7">
        <v>333.21</v>
      </c>
      <c r="T1153" s="6">
        <v>15.54</v>
      </c>
      <c r="U1153" s="4">
        <v>23.961518000000002</v>
      </c>
      <c r="V1153" s="8">
        <v>91.760965225792589</v>
      </c>
      <c r="W1153" s="8">
        <v>89.527155955001547</v>
      </c>
      <c r="X1153" s="8">
        <v>96.470588235294116</v>
      </c>
      <c r="Y1153" s="8">
        <v>110.52631578947367</v>
      </c>
      <c r="Z1153" s="8">
        <v>93.166666666666671</v>
      </c>
      <c r="AA1153" s="8">
        <v>93.766666666666666</v>
      </c>
      <c r="AB1153" s="9">
        <v>74.697200525151658</v>
      </c>
      <c r="AC1153" s="9">
        <v>23.157745788708176</v>
      </c>
      <c r="AD1153" s="3">
        <v>28.075840674391934</v>
      </c>
      <c r="AE1153" s="3">
        <v>48.766413536899918</v>
      </c>
    </row>
    <row r="1154" spans="1:31" s="30" customFormat="1" ht="13" x14ac:dyDescent="0.3">
      <c r="A1154" s="2">
        <v>2018</v>
      </c>
      <c r="B1154" s="13" t="s">
        <v>630</v>
      </c>
      <c r="C1154" s="2" t="s">
        <v>147</v>
      </c>
      <c r="D1154" s="2" t="str">
        <f t="shared" si="34"/>
        <v>M1</v>
      </c>
      <c r="E1154" s="2" t="str">
        <f t="shared" si="35"/>
        <v>G07a_M1_09</v>
      </c>
      <c r="F1154" s="21" t="s">
        <v>593</v>
      </c>
      <c r="G1154" s="2">
        <v>2009</v>
      </c>
      <c r="H1154" s="2" t="s">
        <v>698</v>
      </c>
      <c r="I1154" s="4">
        <v>2.39</v>
      </c>
      <c r="J1154" s="5">
        <v>0.14099999999999999</v>
      </c>
      <c r="K1154" s="4">
        <v>0.83</v>
      </c>
      <c r="L1154" s="4">
        <v>0.53</v>
      </c>
      <c r="M1154" s="4">
        <v>0.21</v>
      </c>
      <c r="N1154" s="4">
        <v>0.61299999999999999</v>
      </c>
      <c r="O1154" s="4">
        <v>0.17899999999999999</v>
      </c>
      <c r="P1154" s="6">
        <v>12.705</v>
      </c>
      <c r="Q1154" s="6">
        <v>56.77</v>
      </c>
      <c r="R1154" s="4">
        <v>5.34</v>
      </c>
      <c r="S1154" s="7">
        <v>359.85</v>
      </c>
      <c r="T1154" s="6">
        <v>17.82</v>
      </c>
      <c r="U1154" s="4">
        <v>24.472733999999999</v>
      </c>
      <c r="V1154" s="8">
        <v>92.146515499850551</v>
      </c>
      <c r="W1154" s="8">
        <v>85.292763443616337</v>
      </c>
      <c r="X1154" s="8">
        <v>97.647058823529406</v>
      </c>
      <c r="Y1154" s="8">
        <v>110.52631578947367</v>
      </c>
      <c r="Z1154" s="8">
        <v>102.16666666666667</v>
      </c>
      <c r="AA1154" s="8">
        <v>84.7</v>
      </c>
      <c r="AB1154" s="9">
        <v>64.972915080695316</v>
      </c>
      <c r="AC1154" s="9">
        <v>26.623690483045344</v>
      </c>
      <c r="AD1154" s="3">
        <v>32.671493124499015</v>
      </c>
      <c r="AE1154" s="3">
        <v>40.704816392455648</v>
      </c>
    </row>
    <row r="1155" spans="1:31" s="30" customFormat="1" ht="13" x14ac:dyDescent="0.3">
      <c r="A1155" s="2">
        <v>2018</v>
      </c>
      <c r="B1155" s="13" t="s">
        <v>630</v>
      </c>
      <c r="C1155" s="2" t="s">
        <v>148</v>
      </c>
      <c r="D1155" s="2" t="str">
        <f t="shared" si="34"/>
        <v>M2</v>
      </c>
      <c r="E1155" s="2" t="str">
        <f t="shared" si="35"/>
        <v>G07a_M2_09</v>
      </c>
      <c r="F1155" s="21" t="s">
        <v>593</v>
      </c>
      <c r="G1155" s="2">
        <v>2009</v>
      </c>
      <c r="H1155" s="2" t="s">
        <v>698</v>
      </c>
      <c r="I1155" s="4">
        <v>2.4300000000000002</v>
      </c>
      <c r="J1155" s="5">
        <v>0.14599999999999999</v>
      </c>
      <c r="K1155" s="4">
        <v>0.96</v>
      </c>
      <c r="L1155" s="4">
        <v>0.6</v>
      </c>
      <c r="M1155" s="4">
        <v>0.17</v>
      </c>
      <c r="N1155" s="4">
        <v>0.59599999999999997</v>
      </c>
      <c r="O1155" s="4">
        <v>0.185</v>
      </c>
      <c r="P1155" s="6">
        <v>16.989000000000001</v>
      </c>
      <c r="Q1155" s="6">
        <v>54.87</v>
      </c>
      <c r="R1155" s="4">
        <v>5.72</v>
      </c>
      <c r="S1155" s="7">
        <v>559.87</v>
      </c>
      <c r="T1155" s="6">
        <v>16.45</v>
      </c>
      <c r="U1155" s="4">
        <v>24.472733999999999</v>
      </c>
      <c r="V1155" s="8">
        <v>93.688716596082358</v>
      </c>
      <c r="W1155" s="8">
        <v>88.317329523177207</v>
      </c>
      <c r="X1155" s="8">
        <v>112.94117647058823</v>
      </c>
      <c r="Y1155" s="8">
        <v>89.473684210526315</v>
      </c>
      <c r="Z1155" s="8">
        <v>99.333333333333329</v>
      </c>
      <c r="AA1155" s="8">
        <v>113.26</v>
      </c>
      <c r="AB1155" s="9">
        <v>68.495844320914202</v>
      </c>
      <c r="AC1155" s="9">
        <v>20.444006540467271</v>
      </c>
      <c r="AD1155" s="3">
        <v>35.845137629791147</v>
      </c>
      <c r="AE1155" s="3">
        <v>43.710855829741583</v>
      </c>
    </row>
    <row r="1156" spans="1:31" s="30" customFormat="1" ht="13" x14ac:dyDescent="0.3">
      <c r="A1156" s="2">
        <v>2018</v>
      </c>
      <c r="B1156" s="13" t="s">
        <v>630</v>
      </c>
      <c r="C1156" s="2" t="s">
        <v>149</v>
      </c>
      <c r="D1156" s="2" t="str">
        <f t="shared" si="34"/>
        <v>M1</v>
      </c>
      <c r="E1156" s="2" t="str">
        <f t="shared" si="35"/>
        <v>G07b_M1_09</v>
      </c>
      <c r="F1156" s="21" t="s">
        <v>245</v>
      </c>
      <c r="G1156" s="2">
        <v>2009</v>
      </c>
      <c r="H1156" s="2" t="s">
        <v>700</v>
      </c>
      <c r="I1156" s="4">
        <v>2.5099999999999998</v>
      </c>
      <c r="J1156" s="5">
        <v>0.14899999999999999</v>
      </c>
      <c r="K1156" s="4">
        <v>0.73</v>
      </c>
      <c r="L1156" s="4">
        <v>0.78</v>
      </c>
      <c r="M1156" s="4">
        <v>0.19</v>
      </c>
      <c r="N1156" s="4">
        <v>0.56399999999999995</v>
      </c>
      <c r="O1156" s="4">
        <v>0.19600000000000001</v>
      </c>
      <c r="P1156" s="6">
        <v>16.96</v>
      </c>
      <c r="Q1156" s="6">
        <v>57.46</v>
      </c>
      <c r="R1156" s="4">
        <v>6.22</v>
      </c>
      <c r="S1156" s="7">
        <v>314.47000000000003</v>
      </c>
      <c r="T1156" s="6">
        <v>18.260000000000002</v>
      </c>
      <c r="U1156" s="4">
        <v>22.947241999999999</v>
      </c>
      <c r="V1156" s="8">
        <v>96.773118788545958</v>
      </c>
      <c r="W1156" s="8">
        <v>90.132069170913724</v>
      </c>
      <c r="X1156" s="8">
        <v>85.882352941176464</v>
      </c>
      <c r="Y1156" s="8">
        <v>100</v>
      </c>
      <c r="Z1156" s="8">
        <v>94</v>
      </c>
      <c r="AA1156" s="8">
        <v>113.06666666666668</v>
      </c>
      <c r="AB1156" s="9">
        <v>73.242973765871568</v>
      </c>
      <c r="AC1156" s="9">
        <v>21.368249466406489</v>
      </c>
      <c r="AD1156" s="3">
        <v>25.490604444903433</v>
      </c>
      <c r="AE1156" s="3">
        <v>53.141146088690085</v>
      </c>
    </row>
    <row r="1157" spans="1:31" s="30" customFormat="1" ht="13" x14ac:dyDescent="0.3">
      <c r="A1157" s="2">
        <v>2018</v>
      </c>
      <c r="B1157" s="13" t="s">
        <v>630</v>
      </c>
      <c r="C1157" s="2" t="s">
        <v>150</v>
      </c>
      <c r="D1157" s="2" t="str">
        <f t="shared" si="34"/>
        <v>M2</v>
      </c>
      <c r="E1157" s="2" t="str">
        <f t="shared" si="35"/>
        <v>G07b_M2_09</v>
      </c>
      <c r="F1157" s="21" t="s">
        <v>245</v>
      </c>
      <c r="G1157" s="2">
        <v>2009</v>
      </c>
      <c r="H1157" s="2" t="s">
        <v>700</v>
      </c>
      <c r="I1157" s="4">
        <v>2.4500000000000002</v>
      </c>
      <c r="J1157" s="5">
        <v>0.14799999999999999</v>
      </c>
      <c r="K1157" s="4">
        <v>0.75</v>
      </c>
      <c r="L1157" s="4">
        <v>0.68</v>
      </c>
      <c r="M1157" s="4">
        <v>0.21</v>
      </c>
      <c r="N1157" s="4">
        <v>0.53600000000000003</v>
      </c>
      <c r="O1157" s="4">
        <v>0.19400000000000001</v>
      </c>
      <c r="P1157" s="6">
        <v>22.2</v>
      </c>
      <c r="Q1157" s="6">
        <v>65.38</v>
      </c>
      <c r="R1157" s="4">
        <v>5.31</v>
      </c>
      <c r="S1157" s="7">
        <v>596.02</v>
      </c>
      <c r="T1157" s="6">
        <v>18.739999999999998</v>
      </c>
      <c r="U1157" s="4">
        <v>22.947241999999999</v>
      </c>
      <c r="V1157" s="8">
        <v>94.459817144198269</v>
      </c>
      <c r="W1157" s="8">
        <v>89.527155955001547</v>
      </c>
      <c r="X1157" s="8">
        <v>88.235294117647058</v>
      </c>
      <c r="Y1157" s="8">
        <v>110.52631578947367</v>
      </c>
      <c r="Z1157" s="8">
        <v>89.333333333333343</v>
      </c>
      <c r="AA1157" s="8">
        <v>148</v>
      </c>
      <c r="AB1157" s="9">
        <v>70.411909215188487</v>
      </c>
      <c r="AC1157" s="9">
        <v>24.567133602400364</v>
      </c>
      <c r="AD1157" s="3">
        <v>27.241962178766936</v>
      </c>
      <c r="AE1157" s="3">
        <v>48.190904218832699</v>
      </c>
    </row>
    <row r="1158" spans="1:31" s="30" customFormat="1" ht="13" x14ac:dyDescent="0.3">
      <c r="A1158" s="2">
        <v>2018</v>
      </c>
      <c r="B1158" s="13" t="s">
        <v>630</v>
      </c>
      <c r="C1158" s="2" t="s">
        <v>151</v>
      </c>
      <c r="D1158" s="2" t="str">
        <f t="shared" ref="D1158:D1221" si="36">MID(C1158,8,2)</f>
        <v>M1</v>
      </c>
      <c r="E1158" s="2" t="str">
        <f t="shared" ref="E1158:E1221" si="37">CONCATENATE(F1158,"_",D1158,"_",MID(G1158,3,2))</f>
        <v>G07c_M1_09</v>
      </c>
      <c r="F1158" s="21" t="s">
        <v>446</v>
      </c>
      <c r="G1158" s="2">
        <v>2009</v>
      </c>
      <c r="H1158" s="2" t="s">
        <v>702</v>
      </c>
      <c r="I1158" s="4">
        <v>2.4300000000000002</v>
      </c>
      <c r="J1158" s="5">
        <v>0.14799999999999999</v>
      </c>
      <c r="K1158" s="4">
        <v>0.88</v>
      </c>
      <c r="L1158" s="4">
        <v>0.6</v>
      </c>
      <c r="M1158" s="4">
        <v>0.19</v>
      </c>
      <c r="N1158" s="4">
        <v>0.63100000000000001</v>
      </c>
      <c r="O1158" s="4">
        <v>0.187</v>
      </c>
      <c r="P1158" s="6">
        <v>17.047000000000001</v>
      </c>
      <c r="Q1158" s="6">
        <v>58.19</v>
      </c>
      <c r="R1158" s="4">
        <v>5.48</v>
      </c>
      <c r="S1158" s="7">
        <v>474.78</v>
      </c>
      <c r="T1158" s="6">
        <v>17.7</v>
      </c>
      <c r="U1158" s="4">
        <v>21.982990000000001</v>
      </c>
      <c r="V1158" s="8">
        <v>93.688716596082358</v>
      </c>
      <c r="W1158" s="8">
        <v>89.527155955001547</v>
      </c>
      <c r="X1158" s="8">
        <v>103.5294117647059</v>
      </c>
      <c r="Y1158" s="8">
        <v>100</v>
      </c>
      <c r="Z1158" s="8">
        <v>105.16666666666667</v>
      </c>
      <c r="AA1158" s="8">
        <v>113.64666666666668</v>
      </c>
      <c r="AB1158" s="9">
        <v>68.097254973277714</v>
      </c>
      <c r="AC1158" s="9">
        <v>22.982925460134418</v>
      </c>
      <c r="AD1158" s="3">
        <v>33.050368727380267</v>
      </c>
      <c r="AE1158" s="3">
        <v>43.966705812485323</v>
      </c>
    </row>
    <row r="1159" spans="1:31" s="30" customFormat="1" ht="13" x14ac:dyDescent="0.3">
      <c r="A1159" s="2">
        <v>2018</v>
      </c>
      <c r="B1159" s="13" t="s">
        <v>630</v>
      </c>
      <c r="C1159" s="2" t="s">
        <v>178</v>
      </c>
      <c r="D1159" s="2" t="str">
        <f t="shared" si="36"/>
        <v>M1</v>
      </c>
      <c r="E1159" s="2" t="str">
        <f t="shared" si="37"/>
        <v>G08a_M1_09</v>
      </c>
      <c r="F1159" s="21" t="s">
        <v>608</v>
      </c>
      <c r="G1159" s="2">
        <v>2009</v>
      </c>
      <c r="H1159" s="2" t="s">
        <v>699</v>
      </c>
      <c r="I1159" s="4">
        <v>2.4</v>
      </c>
      <c r="J1159" s="5">
        <v>0.14299999999999999</v>
      </c>
      <c r="K1159" s="4">
        <v>0.84</v>
      </c>
      <c r="L1159" s="4">
        <v>0.66</v>
      </c>
      <c r="M1159" s="4">
        <v>0.19</v>
      </c>
      <c r="N1159" s="4">
        <v>0.66600000000000004</v>
      </c>
      <c r="O1159" s="4">
        <v>0.183</v>
      </c>
      <c r="P1159" s="6">
        <v>15.707000000000001</v>
      </c>
      <c r="Q1159" s="6">
        <v>70.150000000000006</v>
      </c>
      <c r="R1159" s="4">
        <v>6.03</v>
      </c>
      <c r="S1159" s="7">
        <v>369.55</v>
      </c>
      <c r="T1159" s="6">
        <v>17.04</v>
      </c>
      <c r="U1159" s="4">
        <v>21.550234</v>
      </c>
      <c r="V1159" s="8">
        <v>92.532065773908485</v>
      </c>
      <c r="W1159" s="8">
        <v>86.502589875440677</v>
      </c>
      <c r="X1159" s="8">
        <v>98.82352941176471</v>
      </c>
      <c r="Y1159" s="8">
        <v>100</v>
      </c>
      <c r="Z1159" s="8">
        <v>111.00000000000001</v>
      </c>
      <c r="AA1159" s="8">
        <v>104.71333333333335</v>
      </c>
      <c r="AB1159" s="9">
        <v>70.068249046512321</v>
      </c>
      <c r="AC1159" s="9">
        <v>22.336424220500938</v>
      </c>
      <c r="AD1159" s="3">
        <v>30.660643374744968</v>
      </c>
      <c r="AE1159" s="3">
        <v>47.002932404754105</v>
      </c>
    </row>
    <row r="1160" spans="1:31" s="30" customFormat="1" ht="13" x14ac:dyDescent="0.3">
      <c r="A1160" s="2">
        <v>2018</v>
      </c>
      <c r="B1160" s="13" t="s">
        <v>630</v>
      </c>
      <c r="C1160" s="2" t="s">
        <v>179</v>
      </c>
      <c r="D1160" s="2" t="str">
        <f t="shared" si="36"/>
        <v>M2</v>
      </c>
      <c r="E1160" s="2" t="str">
        <f t="shared" si="37"/>
        <v>G08a_M2_09</v>
      </c>
      <c r="F1160" s="21" t="s">
        <v>608</v>
      </c>
      <c r="G1160" s="2">
        <v>2009</v>
      </c>
      <c r="H1160" s="2" t="s">
        <v>699</v>
      </c>
      <c r="I1160" s="4">
        <v>2.4700000000000002</v>
      </c>
      <c r="J1160" s="5">
        <v>0.151</v>
      </c>
      <c r="K1160" s="4">
        <v>0.87</v>
      </c>
      <c r="L1160" s="4">
        <v>0.72</v>
      </c>
      <c r="M1160" s="4">
        <v>0.21</v>
      </c>
      <c r="N1160" s="4">
        <v>0.624</v>
      </c>
      <c r="O1160" s="4">
        <v>0.183</v>
      </c>
      <c r="P1160" s="6">
        <v>17.332999999999998</v>
      </c>
      <c r="Q1160" s="6">
        <v>60.18</v>
      </c>
      <c r="R1160" s="4">
        <v>6.64</v>
      </c>
      <c r="S1160" s="7">
        <v>260.33999999999997</v>
      </c>
      <c r="T1160" s="6">
        <v>15.13</v>
      </c>
      <c r="U1160" s="4">
        <v>21.550234</v>
      </c>
      <c r="V1160" s="8">
        <v>95.230917692314165</v>
      </c>
      <c r="W1160" s="8">
        <v>91.341895602738063</v>
      </c>
      <c r="X1160" s="8">
        <v>102.35294117647058</v>
      </c>
      <c r="Y1160" s="8">
        <v>110.52631578947367</v>
      </c>
      <c r="Z1160" s="8">
        <v>104</v>
      </c>
      <c r="AA1160" s="8">
        <v>115.55333333333333</v>
      </c>
      <c r="AB1160" s="9">
        <v>75.476970907660316</v>
      </c>
      <c r="AC1160" s="9">
        <v>22.918497656800614</v>
      </c>
      <c r="AD1160" s="3">
        <v>29.48003757783421</v>
      </c>
      <c r="AE1160" s="3">
        <v>47.601464765365179</v>
      </c>
    </row>
    <row r="1161" spans="1:31" s="30" customFormat="1" ht="13" x14ac:dyDescent="0.3">
      <c r="A1161" s="2">
        <v>2018</v>
      </c>
      <c r="B1161" s="13" t="s">
        <v>630</v>
      </c>
      <c r="C1161" s="2" t="s">
        <v>180</v>
      </c>
      <c r="D1161" s="2" t="str">
        <f t="shared" si="36"/>
        <v>M1</v>
      </c>
      <c r="E1161" s="2" t="str">
        <f t="shared" si="37"/>
        <v>G08b_M1_09</v>
      </c>
      <c r="F1161" s="21" t="s">
        <v>609</v>
      </c>
      <c r="G1161" s="2">
        <v>2009</v>
      </c>
      <c r="H1161" s="2" t="s">
        <v>701</v>
      </c>
      <c r="I1161" s="4">
        <v>2.46</v>
      </c>
      <c r="J1161" s="5">
        <v>0.14799999999999999</v>
      </c>
      <c r="K1161" s="4">
        <v>0.91</v>
      </c>
      <c r="L1161" s="4">
        <v>0.67</v>
      </c>
      <c r="M1161" s="4">
        <v>0.21</v>
      </c>
      <c r="N1161" s="4">
        <v>0.63600000000000001</v>
      </c>
      <c r="O1161" s="4">
        <v>0.183</v>
      </c>
      <c r="P1161" s="6">
        <v>14.637</v>
      </c>
      <c r="Q1161" s="6">
        <v>60.94</v>
      </c>
      <c r="R1161" s="4">
        <v>6.57</v>
      </c>
      <c r="S1161" s="7">
        <v>332.78</v>
      </c>
      <c r="T1161" s="6">
        <v>16.8</v>
      </c>
      <c r="U1161" s="4">
        <v>21.589202</v>
      </c>
      <c r="V1161" s="8">
        <v>94.845367418256217</v>
      </c>
      <c r="W1161" s="8">
        <v>89.527155955001547</v>
      </c>
      <c r="X1161" s="8">
        <v>107.05882352941177</v>
      </c>
      <c r="Y1161" s="8">
        <v>110.52631578947367</v>
      </c>
      <c r="Z1161" s="8">
        <v>106</v>
      </c>
      <c r="AA1161" s="8">
        <v>97.58</v>
      </c>
      <c r="AB1161" s="9">
        <v>74.0049788304337</v>
      </c>
      <c r="AC1161" s="9">
        <v>23.374356809872538</v>
      </c>
      <c r="AD1161" s="3">
        <v>31.448772308048454</v>
      </c>
      <c r="AE1161" s="3">
        <v>45.176870882079008</v>
      </c>
    </row>
    <row r="1162" spans="1:31" s="30" customFormat="1" ht="13" x14ac:dyDescent="0.3">
      <c r="A1162" s="2">
        <v>2018</v>
      </c>
      <c r="B1162" s="13" t="s">
        <v>630</v>
      </c>
      <c r="C1162" s="2" t="s">
        <v>181</v>
      </c>
      <c r="D1162" s="2" t="str">
        <f t="shared" si="36"/>
        <v>M2</v>
      </c>
      <c r="E1162" s="2" t="str">
        <f t="shared" si="37"/>
        <v>G08b_M2_09</v>
      </c>
      <c r="F1162" s="21" t="s">
        <v>609</v>
      </c>
      <c r="G1162" s="2">
        <v>2009</v>
      </c>
      <c r="H1162" s="2" t="s">
        <v>701</v>
      </c>
      <c r="I1162" s="4">
        <v>2.39</v>
      </c>
      <c r="J1162" s="5">
        <v>0.153</v>
      </c>
      <c r="K1162" s="4">
        <v>0.96</v>
      </c>
      <c r="L1162" s="4">
        <v>0.68</v>
      </c>
      <c r="M1162" s="4">
        <v>0.19</v>
      </c>
      <c r="N1162" s="4">
        <v>0.64200000000000002</v>
      </c>
      <c r="O1162" s="4">
        <v>0.17299999999999999</v>
      </c>
      <c r="P1162" s="6">
        <v>14.063000000000001</v>
      </c>
      <c r="Q1162" s="6">
        <v>53.29</v>
      </c>
      <c r="R1162" s="4">
        <v>6.53</v>
      </c>
      <c r="S1162" s="7">
        <v>482.53</v>
      </c>
      <c r="T1162" s="6">
        <v>17.46</v>
      </c>
      <c r="U1162" s="4">
        <v>21.589202</v>
      </c>
      <c r="V1162" s="8">
        <v>92.146515499850551</v>
      </c>
      <c r="W1162" s="8">
        <v>92.551722034562417</v>
      </c>
      <c r="X1162" s="8">
        <v>112.94117647058823</v>
      </c>
      <c r="Y1162" s="8">
        <v>100</v>
      </c>
      <c r="Z1162" s="8">
        <v>107</v>
      </c>
      <c r="AA1162" s="8">
        <v>93.75333333333333</v>
      </c>
      <c r="AB1162" s="9">
        <v>74.135306746968197</v>
      </c>
      <c r="AC1162" s="9">
        <v>21.111049562826743</v>
      </c>
      <c r="AD1162" s="3">
        <v>33.118403018576927</v>
      </c>
      <c r="AE1162" s="3">
        <v>45.770547418596323</v>
      </c>
    </row>
    <row r="1163" spans="1:31" s="30" customFormat="1" ht="13" x14ac:dyDescent="0.3">
      <c r="A1163" s="2">
        <v>2018</v>
      </c>
      <c r="B1163" s="13" t="s">
        <v>630</v>
      </c>
      <c r="C1163" s="2" t="s">
        <v>182</v>
      </c>
      <c r="D1163" s="2" t="str">
        <f t="shared" si="36"/>
        <v>M1</v>
      </c>
      <c r="E1163" s="2" t="str">
        <f t="shared" si="37"/>
        <v>G08c_M1_09</v>
      </c>
      <c r="F1163" s="21" t="s">
        <v>610</v>
      </c>
      <c r="G1163" s="2">
        <v>2009</v>
      </c>
      <c r="H1163" s="2" t="s">
        <v>703</v>
      </c>
      <c r="I1163" s="4">
        <v>2.5499999999999998</v>
      </c>
      <c r="J1163" s="5">
        <v>0.152</v>
      </c>
      <c r="K1163" s="4">
        <v>0.9</v>
      </c>
      <c r="L1163" s="4">
        <v>0.72</v>
      </c>
      <c r="M1163" s="4">
        <v>0.19</v>
      </c>
      <c r="N1163" s="4">
        <v>0.59499999999999997</v>
      </c>
      <c r="O1163" s="4">
        <v>0.193</v>
      </c>
      <c r="P1163" s="6">
        <v>16.853000000000002</v>
      </c>
      <c r="Q1163" s="6">
        <v>64.08</v>
      </c>
      <c r="R1163" s="4">
        <v>5.79</v>
      </c>
      <c r="S1163" s="7">
        <v>245.51</v>
      </c>
      <c r="T1163" s="6">
        <v>17.98</v>
      </c>
      <c r="U1163" s="4">
        <v>24.523812</v>
      </c>
      <c r="V1163" s="8">
        <v>98.315319884777779</v>
      </c>
      <c r="W1163" s="8">
        <v>91.94680881865024</v>
      </c>
      <c r="X1163" s="8">
        <v>105.88235294117648</v>
      </c>
      <c r="Y1163" s="8">
        <v>100</v>
      </c>
      <c r="Z1163" s="8">
        <v>99.166666666666671</v>
      </c>
      <c r="AA1163" s="8">
        <v>112.35333333333335</v>
      </c>
      <c r="AB1163" s="9">
        <v>74.596787876780169</v>
      </c>
      <c r="AC1163" s="9">
        <v>20.98044942197534</v>
      </c>
      <c r="AD1163" s="3">
        <v>30.856426219478067</v>
      </c>
      <c r="AE1163" s="3">
        <v>48.163124358546604</v>
      </c>
    </row>
    <row r="1164" spans="1:31" s="30" customFormat="1" ht="13" x14ac:dyDescent="0.3">
      <c r="A1164" s="2">
        <v>2018</v>
      </c>
      <c r="B1164" s="13" t="s">
        <v>630</v>
      </c>
      <c r="C1164" s="2" t="s">
        <v>183</v>
      </c>
      <c r="D1164" s="2" t="str">
        <f t="shared" si="36"/>
        <v>M2</v>
      </c>
      <c r="E1164" s="2" t="str">
        <f t="shared" si="37"/>
        <v>G08c_M2_09</v>
      </c>
      <c r="F1164" s="21" t="s">
        <v>610</v>
      </c>
      <c r="G1164" s="2">
        <v>2009</v>
      </c>
      <c r="H1164" s="2" t="s">
        <v>703</v>
      </c>
      <c r="I1164" s="4">
        <v>2.54</v>
      </c>
      <c r="J1164" s="5">
        <v>0.14899999999999999</v>
      </c>
      <c r="K1164" s="4">
        <v>0.85</v>
      </c>
      <c r="L1164" s="4">
        <v>0.71</v>
      </c>
      <c r="M1164" s="4">
        <v>0.19</v>
      </c>
      <c r="N1164" s="4">
        <v>0.66800000000000004</v>
      </c>
      <c r="O1164" s="4">
        <v>0.186</v>
      </c>
      <c r="P1164" s="6">
        <v>18.044</v>
      </c>
      <c r="Q1164" s="6">
        <v>61.31</v>
      </c>
      <c r="R1164" s="4">
        <v>6.56</v>
      </c>
      <c r="S1164" s="7">
        <v>693.25</v>
      </c>
      <c r="T1164" s="6">
        <v>18.28</v>
      </c>
      <c r="U1164" s="4">
        <v>24.523812</v>
      </c>
      <c r="V1164" s="8">
        <v>97.929769610719831</v>
      </c>
      <c r="W1164" s="8">
        <v>90.132069170913724</v>
      </c>
      <c r="X1164" s="8">
        <v>100</v>
      </c>
      <c r="Y1164" s="8">
        <v>100</v>
      </c>
      <c r="Z1164" s="8">
        <v>111.33333333333336</v>
      </c>
      <c r="AA1164" s="8">
        <v>120.29333333333334</v>
      </c>
      <c r="AB1164" s="9">
        <v>72.819013502255558</v>
      </c>
      <c r="AC1164" s="9">
        <v>21.492657752664165</v>
      </c>
      <c r="AD1164" s="3">
        <v>29.853645894432834</v>
      </c>
      <c r="AE1164" s="3">
        <v>48.653696352903012</v>
      </c>
    </row>
    <row r="1165" spans="1:31" s="30" customFormat="1" ht="13" x14ac:dyDescent="0.3">
      <c r="A1165" s="2">
        <v>2018</v>
      </c>
      <c r="B1165" s="13" t="s">
        <v>630</v>
      </c>
      <c r="C1165" s="2" t="s">
        <v>184</v>
      </c>
      <c r="D1165" s="2" t="str">
        <f t="shared" si="36"/>
        <v>M2</v>
      </c>
      <c r="E1165" s="2" t="str">
        <f t="shared" si="37"/>
        <v>H08a_M2_09</v>
      </c>
      <c r="F1165" s="21" t="s">
        <v>611</v>
      </c>
      <c r="G1165" s="2">
        <v>2009</v>
      </c>
      <c r="H1165" s="2" t="s">
        <v>705</v>
      </c>
      <c r="I1165" s="4">
        <v>2.59</v>
      </c>
      <c r="J1165" s="5">
        <v>0.153</v>
      </c>
      <c r="K1165" s="4">
        <v>0.93</v>
      </c>
      <c r="L1165" s="4">
        <v>0.61</v>
      </c>
      <c r="M1165" s="4">
        <v>0.22</v>
      </c>
      <c r="N1165" s="4">
        <v>0.61</v>
      </c>
      <c r="O1165" s="4">
        <v>0.192</v>
      </c>
      <c r="P1165" s="6">
        <v>16.268999999999998</v>
      </c>
      <c r="Q1165" s="6">
        <v>72.36</v>
      </c>
      <c r="R1165" s="4">
        <v>6.51</v>
      </c>
      <c r="S1165" s="7">
        <v>644.39</v>
      </c>
      <c r="T1165" s="6">
        <v>17.84</v>
      </c>
      <c r="U1165" s="4">
        <v>22.345472000000001</v>
      </c>
      <c r="V1165" s="8">
        <v>99.857520981009586</v>
      </c>
      <c r="W1165" s="8">
        <v>92.551722034562417</v>
      </c>
      <c r="X1165" s="8">
        <v>109.41176470588236</v>
      </c>
      <c r="Y1165" s="8">
        <v>115.78947368421053</v>
      </c>
      <c r="Z1165" s="8">
        <v>101.66666666666666</v>
      </c>
      <c r="AA1165" s="8">
        <v>108.45999999999998</v>
      </c>
      <c r="AB1165" s="9">
        <v>72.346199034787503</v>
      </c>
      <c r="AC1165" s="9">
        <v>25.048877867346409</v>
      </c>
      <c r="AD1165" s="3">
        <v>32.876870599618044</v>
      </c>
      <c r="AE1165" s="3">
        <v>42.074251533035543</v>
      </c>
    </row>
    <row r="1166" spans="1:31" s="30" customFormat="1" ht="13" x14ac:dyDescent="0.3">
      <c r="A1166" s="2">
        <v>2018</v>
      </c>
      <c r="B1166" s="13" t="s">
        <v>630</v>
      </c>
      <c r="C1166" s="2" t="s">
        <v>185</v>
      </c>
      <c r="D1166" s="2" t="str">
        <f t="shared" si="36"/>
        <v>M2</v>
      </c>
      <c r="E1166" s="2" t="str">
        <f t="shared" si="37"/>
        <v>H08b_M2_09</v>
      </c>
      <c r="F1166" s="21" t="s">
        <v>612</v>
      </c>
      <c r="G1166" s="2">
        <v>2009</v>
      </c>
      <c r="H1166" s="2" t="s">
        <v>704</v>
      </c>
      <c r="I1166" s="4">
        <v>2.5</v>
      </c>
      <c r="J1166" s="5">
        <v>0.151</v>
      </c>
      <c r="K1166" s="4">
        <v>0.99</v>
      </c>
      <c r="L1166" s="4">
        <v>0.59</v>
      </c>
      <c r="M1166" s="4">
        <v>0.2</v>
      </c>
      <c r="N1166" s="4">
        <v>0.63400000000000001</v>
      </c>
      <c r="O1166" s="4">
        <v>0.19</v>
      </c>
      <c r="P1166" s="6">
        <v>14.712</v>
      </c>
      <c r="Q1166" s="6">
        <v>72.97</v>
      </c>
      <c r="R1166" s="4">
        <v>6.84</v>
      </c>
      <c r="S1166" s="7">
        <v>523.67999999999995</v>
      </c>
      <c r="T1166" s="6">
        <v>16.43</v>
      </c>
      <c r="U1166" s="4">
        <v>20.391991999999998</v>
      </c>
      <c r="V1166" s="8">
        <v>96.387568514488024</v>
      </c>
      <c r="W1166" s="8">
        <v>91.341895602738063</v>
      </c>
      <c r="X1166" s="8">
        <v>116.47058823529413</v>
      </c>
      <c r="Y1166" s="8">
        <v>105.26315789473684</v>
      </c>
      <c r="Z1166" s="8">
        <v>105.66666666666666</v>
      </c>
      <c r="AA1166" s="8">
        <v>98.08</v>
      </c>
      <c r="AB1166" s="9">
        <v>71.23527543900137</v>
      </c>
      <c r="AC1166" s="9">
        <v>23.126834954134772</v>
      </c>
      <c r="AD1166" s="3">
        <v>35.543756851632253</v>
      </c>
      <c r="AE1166" s="3">
        <v>41.329408194232968</v>
      </c>
    </row>
    <row r="1167" spans="1:31" s="30" customFormat="1" ht="13" x14ac:dyDescent="0.3">
      <c r="A1167" s="2">
        <v>2018</v>
      </c>
      <c r="B1167" s="13" t="s">
        <v>630</v>
      </c>
      <c r="C1167" s="2" t="s">
        <v>186</v>
      </c>
      <c r="D1167" s="2" t="str">
        <f t="shared" si="36"/>
        <v>M2</v>
      </c>
      <c r="E1167" s="2" t="str">
        <f t="shared" si="37"/>
        <v>H08c_M2_09</v>
      </c>
      <c r="F1167" s="21" t="s">
        <v>613</v>
      </c>
      <c r="G1167" s="2">
        <v>2009</v>
      </c>
      <c r="H1167" s="2" t="s">
        <v>712</v>
      </c>
      <c r="I1167" s="4">
        <v>2.44</v>
      </c>
      <c r="J1167" s="5">
        <v>0.14899999999999999</v>
      </c>
      <c r="K1167" s="4">
        <v>0.98</v>
      </c>
      <c r="L1167" s="4">
        <v>0.53</v>
      </c>
      <c r="M1167" s="4">
        <v>0.21</v>
      </c>
      <c r="N1167" s="4">
        <v>0.57199999999999995</v>
      </c>
      <c r="O1167" s="4">
        <v>0.19</v>
      </c>
      <c r="P1167" s="6">
        <v>16.675000000000001</v>
      </c>
      <c r="Q1167" s="6">
        <v>58.66</v>
      </c>
      <c r="R1167" s="4">
        <v>6.79</v>
      </c>
      <c r="S1167" s="7">
        <v>498.73</v>
      </c>
      <c r="T1167" s="6">
        <v>17.82</v>
      </c>
      <c r="U1167" s="4">
        <v>23.351202000000001</v>
      </c>
      <c r="V1167" s="8">
        <v>94.074266870140306</v>
      </c>
      <c r="W1167" s="8">
        <v>90.132069170913724</v>
      </c>
      <c r="X1167" s="8">
        <v>115.29411764705881</v>
      </c>
      <c r="Y1167" s="8">
        <v>110.52631578947367</v>
      </c>
      <c r="Z1167" s="8">
        <v>95.333333333333329</v>
      </c>
      <c r="AA1167" s="8">
        <v>111.16666666666669</v>
      </c>
      <c r="AB1167" s="9">
        <v>68.809232216245206</v>
      </c>
      <c r="AC1167" s="9">
        <v>25.139341410660691</v>
      </c>
      <c r="AD1167" s="3">
        <v>36.425255465949625</v>
      </c>
      <c r="AE1167" s="3">
        <v>38.435403123389662</v>
      </c>
    </row>
    <row r="1168" spans="1:31" s="30" customFormat="1" ht="13" x14ac:dyDescent="0.3">
      <c r="A1168" s="2">
        <v>2018</v>
      </c>
      <c r="B1168" s="13" t="s">
        <v>630</v>
      </c>
      <c r="C1168" s="2" t="s">
        <v>187</v>
      </c>
      <c r="D1168" s="2" t="str">
        <f t="shared" si="36"/>
        <v>M1</v>
      </c>
      <c r="E1168" s="2" t="str">
        <f t="shared" si="37"/>
        <v>B09b_M1_10</v>
      </c>
      <c r="F1168" s="21" t="s">
        <v>614</v>
      </c>
      <c r="G1168" s="2">
        <v>2010</v>
      </c>
      <c r="H1168" s="2" t="s">
        <v>729</v>
      </c>
      <c r="I1168" s="4">
        <v>2.5299999999999998</v>
      </c>
      <c r="J1168" s="5">
        <v>0.154</v>
      </c>
      <c r="K1168" s="4">
        <v>0.79</v>
      </c>
      <c r="L1168" s="4">
        <v>1.02</v>
      </c>
      <c r="M1168" s="4">
        <v>0.2</v>
      </c>
      <c r="N1168" s="4">
        <v>0.65500000000000003</v>
      </c>
      <c r="O1168" s="4">
        <v>0.19600000000000001</v>
      </c>
      <c r="P1168" s="6">
        <v>23.253</v>
      </c>
      <c r="Q1168" s="6">
        <v>53.05</v>
      </c>
      <c r="R1168" s="4">
        <v>6.09</v>
      </c>
      <c r="S1168" s="7">
        <v>501.93</v>
      </c>
      <c r="T1168" s="6">
        <v>15.76</v>
      </c>
      <c r="U1168" s="4">
        <v>17.249448999999998</v>
      </c>
      <c r="V1168" s="8">
        <v>96.530150441239044</v>
      </c>
      <c r="W1168" s="8">
        <v>92.414834638192289</v>
      </c>
      <c r="X1168" s="8">
        <v>92.941176470588232</v>
      </c>
      <c r="Y1168" s="8">
        <v>105.26315789473684</v>
      </c>
      <c r="Z1168" s="8">
        <v>109.16666666666669</v>
      </c>
      <c r="AA1168" s="8">
        <v>155.02000000000001</v>
      </c>
      <c r="AB1168" s="9">
        <v>87.577271753278183</v>
      </c>
      <c r="AC1168" s="9">
        <v>18.811347111055081</v>
      </c>
      <c r="AD1168" s="3">
        <v>23.070601739550494</v>
      </c>
      <c r="AE1168" s="3">
        <v>58.118051149394432</v>
      </c>
    </row>
    <row r="1169" spans="1:31" s="30" customFormat="1" ht="13" x14ac:dyDescent="0.3">
      <c r="A1169" s="2">
        <v>2018</v>
      </c>
      <c r="B1169" s="13" t="s">
        <v>630</v>
      </c>
      <c r="C1169" s="2" t="s">
        <v>188</v>
      </c>
      <c r="D1169" s="2" t="str">
        <f t="shared" si="36"/>
        <v>M1</v>
      </c>
      <c r="E1169" s="2" t="str">
        <f t="shared" si="37"/>
        <v>B09c_M1_10</v>
      </c>
      <c r="F1169" s="21" t="s">
        <v>615</v>
      </c>
      <c r="G1169" s="2">
        <v>2010</v>
      </c>
      <c r="H1169" s="2" t="s">
        <v>732</v>
      </c>
      <c r="I1169" s="4">
        <v>2.73</v>
      </c>
      <c r="J1169" s="5">
        <v>0.16400000000000001</v>
      </c>
      <c r="K1169" s="4">
        <v>0.93</v>
      </c>
      <c r="L1169" s="4">
        <v>0.86</v>
      </c>
      <c r="M1169" s="4">
        <v>0.17</v>
      </c>
      <c r="N1169" s="4">
        <v>0.63300000000000001</v>
      </c>
      <c r="O1169" s="4">
        <v>0.20100000000000001</v>
      </c>
      <c r="P1169" s="6">
        <v>22.34</v>
      </c>
      <c r="Q1169" s="6">
        <v>60.78</v>
      </c>
      <c r="R1169" s="4">
        <v>6.84</v>
      </c>
      <c r="S1169" s="7">
        <v>443</v>
      </c>
      <c r="T1169" s="6">
        <v>18.89</v>
      </c>
      <c r="U1169" s="4">
        <v>20.818528000000001</v>
      </c>
      <c r="V1169" s="8">
        <v>104.16099237335281</v>
      </c>
      <c r="W1169" s="8">
        <v>98.415797926386603</v>
      </c>
      <c r="X1169" s="8">
        <v>109.41176470588236</v>
      </c>
      <c r="Y1169" s="8">
        <v>89.473684210526315</v>
      </c>
      <c r="Z1169" s="8">
        <v>105.50000000000001</v>
      </c>
      <c r="AA1169" s="8">
        <v>148.93333333333334</v>
      </c>
      <c r="AB1169" s="9">
        <v>80.702632790011819</v>
      </c>
      <c r="AC1169" s="9">
        <v>17.351720023004134</v>
      </c>
      <c r="AD1169" s="3">
        <v>29.472602588193357</v>
      </c>
      <c r="AE1169" s="3">
        <v>53.175677388802498</v>
      </c>
    </row>
    <row r="1170" spans="1:31" s="30" customFormat="1" ht="13" x14ac:dyDescent="0.3">
      <c r="A1170" s="2">
        <v>2018</v>
      </c>
      <c r="B1170" s="13" t="s">
        <v>630</v>
      </c>
      <c r="C1170" s="2" t="s">
        <v>217</v>
      </c>
      <c r="D1170" s="2" t="str">
        <f t="shared" si="36"/>
        <v>M1</v>
      </c>
      <c r="E1170" s="2" t="str">
        <f t="shared" si="37"/>
        <v>C10a_M1_10</v>
      </c>
      <c r="F1170" s="21" t="s">
        <v>433</v>
      </c>
      <c r="G1170" s="2">
        <v>2010</v>
      </c>
      <c r="H1170" s="2" t="s">
        <v>731</v>
      </c>
      <c r="I1170" s="4">
        <v>2.59</v>
      </c>
      <c r="J1170" s="5">
        <v>0.16</v>
      </c>
      <c r="K1170" s="4">
        <v>0.78</v>
      </c>
      <c r="L1170" s="4">
        <v>1.05</v>
      </c>
      <c r="M1170" s="4">
        <v>0.15</v>
      </c>
      <c r="N1170" s="4">
        <v>0.51700000000000002</v>
      </c>
      <c r="O1170" s="4">
        <v>0.20499999999999999</v>
      </c>
      <c r="P1170" s="6">
        <v>22.53</v>
      </c>
      <c r="Q1170" s="6">
        <v>49.76</v>
      </c>
      <c r="R1170" s="4">
        <v>4.66</v>
      </c>
      <c r="S1170" s="7">
        <v>442.89</v>
      </c>
      <c r="T1170" s="6">
        <v>16.09</v>
      </c>
      <c r="U1170" s="4">
        <v>18.696401000000002</v>
      </c>
      <c r="V1170" s="8">
        <v>98.819403020873182</v>
      </c>
      <c r="W1170" s="8">
        <v>96.015412611108871</v>
      </c>
      <c r="X1170" s="8">
        <v>91.764705882352942</v>
      </c>
      <c r="Y1170" s="8">
        <v>78.94736842105263</v>
      </c>
      <c r="Z1170" s="8">
        <v>86.166666666666671</v>
      </c>
      <c r="AA1170" s="8">
        <v>150.19999999999999</v>
      </c>
      <c r="AB1170" s="9">
        <v>84.699907120623536</v>
      </c>
      <c r="AC1170" s="9">
        <v>14.587794550151692</v>
      </c>
      <c r="AD1170" s="3">
        <v>23.552386045063326</v>
      </c>
      <c r="AE1170" s="3">
        <v>61.859819404784979</v>
      </c>
    </row>
    <row r="1171" spans="1:31" s="30" customFormat="1" ht="13" x14ac:dyDescent="0.3">
      <c r="A1171" s="2">
        <v>2018</v>
      </c>
      <c r="B1171" s="13" t="s">
        <v>630</v>
      </c>
      <c r="C1171" s="2" t="s">
        <v>218</v>
      </c>
      <c r="D1171" s="2" t="str">
        <f t="shared" si="36"/>
        <v>M1</v>
      </c>
      <c r="E1171" s="2" t="str">
        <f t="shared" si="37"/>
        <v>C10b_M1_10</v>
      </c>
      <c r="F1171" s="21" t="s">
        <v>434</v>
      </c>
      <c r="G1171" s="2">
        <v>2010</v>
      </c>
      <c r="H1171" s="2" t="s">
        <v>718</v>
      </c>
      <c r="I1171" s="4">
        <v>2.41</v>
      </c>
      <c r="J1171" s="5">
        <v>0.153</v>
      </c>
      <c r="K1171" s="4">
        <v>0.92</v>
      </c>
      <c r="L1171" s="4">
        <v>1.01</v>
      </c>
      <c r="M1171" s="4">
        <v>0.2</v>
      </c>
      <c r="N1171" s="4">
        <v>0.65900000000000003</v>
      </c>
      <c r="O1171" s="4">
        <v>0.17599999999999999</v>
      </c>
      <c r="P1171" s="6">
        <v>18.373000000000001</v>
      </c>
      <c r="Q1171" s="6">
        <v>58.81</v>
      </c>
      <c r="R1171" s="4">
        <v>6.04</v>
      </c>
      <c r="S1171" s="7">
        <v>268.41000000000003</v>
      </c>
      <c r="T1171" s="6">
        <v>20.72</v>
      </c>
      <c r="U1171" s="4">
        <v>17.743960000000001</v>
      </c>
      <c r="V1171" s="8">
        <v>91.951645281970812</v>
      </c>
      <c r="W1171" s="8">
        <v>91.814738309372871</v>
      </c>
      <c r="X1171" s="8">
        <v>108.23529411764707</v>
      </c>
      <c r="Y1171" s="8">
        <v>105.26315789473684</v>
      </c>
      <c r="Z1171" s="8">
        <v>109.83333333333334</v>
      </c>
      <c r="AA1171" s="8">
        <v>122.48666666666668</v>
      </c>
      <c r="AB1171" s="9">
        <v>90.403077941413414</v>
      </c>
      <c r="AC1171" s="9">
        <v>18.223344774364417</v>
      </c>
      <c r="AD1171" s="3">
        <v>26.027224183621652</v>
      </c>
      <c r="AE1171" s="3">
        <v>55.749431042013939</v>
      </c>
    </row>
    <row r="1172" spans="1:31" s="30" customFormat="1" ht="13" x14ac:dyDescent="0.3">
      <c r="A1172" s="2">
        <v>2018</v>
      </c>
      <c r="B1172" s="13" t="s">
        <v>630</v>
      </c>
      <c r="C1172" s="2" t="s">
        <v>219</v>
      </c>
      <c r="D1172" s="2" t="str">
        <f t="shared" si="36"/>
        <v>M2</v>
      </c>
      <c r="E1172" s="2" t="str">
        <f t="shared" si="37"/>
        <v>C10b_M2_10</v>
      </c>
      <c r="F1172" s="21" t="s">
        <v>434</v>
      </c>
      <c r="G1172" s="2">
        <v>2010</v>
      </c>
      <c r="H1172" s="2" t="s">
        <v>718</v>
      </c>
      <c r="I1172" s="4">
        <v>2.59</v>
      </c>
      <c r="J1172" s="5">
        <v>0.156</v>
      </c>
      <c r="K1172" s="4">
        <v>0.77</v>
      </c>
      <c r="L1172" s="4">
        <v>1.1599999999999999</v>
      </c>
      <c r="M1172" s="4">
        <v>0.21</v>
      </c>
      <c r="N1172" s="4">
        <v>0.65800000000000003</v>
      </c>
      <c r="O1172" s="4">
        <v>0.193</v>
      </c>
      <c r="P1172" s="6">
        <v>24.17</v>
      </c>
      <c r="Q1172" s="6">
        <v>62.14</v>
      </c>
      <c r="R1172" s="4">
        <v>5.59</v>
      </c>
      <c r="S1172" s="7">
        <v>275.18</v>
      </c>
      <c r="T1172" s="6">
        <v>18.91</v>
      </c>
      <c r="U1172" s="4">
        <v>17.743960000000001</v>
      </c>
      <c r="V1172" s="8">
        <v>98.819403020873182</v>
      </c>
      <c r="W1172" s="8">
        <v>93.615027295831155</v>
      </c>
      <c r="X1172" s="8">
        <v>90.588235294117652</v>
      </c>
      <c r="Y1172" s="8">
        <v>110.52631578947367</v>
      </c>
      <c r="Z1172" s="8">
        <v>109.66666666666667</v>
      </c>
      <c r="AA1172" s="8">
        <v>161.13333333333335</v>
      </c>
      <c r="AB1172" s="9">
        <v>94.875513974978375</v>
      </c>
      <c r="AC1172" s="9">
        <v>18.232510248596153</v>
      </c>
      <c r="AD1172" s="3">
        <v>20.756772537063348</v>
      </c>
      <c r="AE1172" s="3">
        <v>61.010717214340481</v>
      </c>
    </row>
    <row r="1173" spans="1:31" s="30" customFormat="1" ht="13" x14ac:dyDescent="0.3">
      <c r="A1173" s="2">
        <v>2018</v>
      </c>
      <c r="B1173" s="13" t="s">
        <v>630</v>
      </c>
      <c r="C1173" s="2" t="s">
        <v>220</v>
      </c>
      <c r="D1173" s="2" t="str">
        <f t="shared" si="36"/>
        <v>M1</v>
      </c>
      <c r="E1173" s="2" t="str">
        <f t="shared" si="37"/>
        <v>C10c_M1_10</v>
      </c>
      <c r="F1173" s="21" t="s">
        <v>435</v>
      </c>
      <c r="G1173" s="2">
        <v>2010</v>
      </c>
      <c r="H1173" s="2" t="s">
        <v>730</v>
      </c>
      <c r="I1173" s="4">
        <v>2.48</v>
      </c>
      <c r="J1173" s="5">
        <v>0.156</v>
      </c>
      <c r="K1173" s="4">
        <v>0.71</v>
      </c>
      <c r="L1173" s="4">
        <v>1.04</v>
      </c>
      <c r="M1173" s="4">
        <v>0.22</v>
      </c>
      <c r="N1173" s="4">
        <v>0.59899999999999998</v>
      </c>
      <c r="O1173" s="4">
        <v>0.19600000000000001</v>
      </c>
      <c r="P1173" s="6">
        <v>19.661000000000001</v>
      </c>
      <c r="Q1173" s="6">
        <v>63.75</v>
      </c>
      <c r="R1173" s="4">
        <v>5.77</v>
      </c>
      <c r="S1173" s="7">
        <v>333.66</v>
      </c>
      <c r="T1173" s="6">
        <v>19.93</v>
      </c>
      <c r="U1173" s="4">
        <v>20.171244000000002</v>
      </c>
      <c r="V1173" s="8">
        <v>94.62243995821062</v>
      </c>
      <c r="W1173" s="8">
        <v>93.615027295831155</v>
      </c>
      <c r="X1173" s="8">
        <v>83.529411764705884</v>
      </c>
      <c r="Y1173" s="8">
        <v>115.78947368421053</v>
      </c>
      <c r="Z1173" s="8">
        <v>99.833333333333329</v>
      </c>
      <c r="AA1173" s="8">
        <v>131.07333333333335</v>
      </c>
      <c r="AB1173" s="9">
        <v>88.176686397657662</v>
      </c>
      <c r="AC1173" s="9">
        <v>20.551816787677176</v>
      </c>
      <c r="AD1173" s="3">
        <v>20.593388702592964</v>
      </c>
      <c r="AE1173" s="3">
        <v>58.854794509729871</v>
      </c>
    </row>
    <row r="1174" spans="1:31" s="30" customFormat="1" ht="13" x14ac:dyDescent="0.3">
      <c r="A1174" s="2">
        <v>2018</v>
      </c>
      <c r="B1174" s="13" t="s">
        <v>630</v>
      </c>
      <c r="C1174" s="2" t="s">
        <v>189</v>
      </c>
      <c r="D1174" s="2" t="str">
        <f t="shared" si="36"/>
        <v>M1</v>
      </c>
      <c r="E1174" s="2" t="str">
        <f t="shared" si="37"/>
        <v>C09a_M1_10</v>
      </c>
      <c r="F1174" s="21" t="s">
        <v>616</v>
      </c>
      <c r="G1174" s="2">
        <v>2010</v>
      </c>
      <c r="H1174" s="2" t="s">
        <v>716</v>
      </c>
      <c r="I1174" s="4">
        <v>2.61</v>
      </c>
      <c r="J1174" s="5">
        <v>0.16300000000000001</v>
      </c>
      <c r="K1174" s="4">
        <v>0.94</v>
      </c>
      <c r="L1174" s="4">
        <v>0.72</v>
      </c>
      <c r="M1174" s="4">
        <v>0.2</v>
      </c>
      <c r="N1174" s="4">
        <v>0.61699999999999999</v>
      </c>
      <c r="O1174" s="4">
        <v>0.183</v>
      </c>
      <c r="P1174" s="6">
        <v>15.295999999999999</v>
      </c>
      <c r="Q1174" s="6">
        <v>59.43</v>
      </c>
      <c r="R1174" s="4">
        <v>6.25</v>
      </c>
      <c r="S1174" s="7">
        <v>362.88</v>
      </c>
      <c r="T1174" s="6">
        <v>18.059999999999999</v>
      </c>
      <c r="U1174" s="4">
        <v>22.707910999999999</v>
      </c>
      <c r="V1174" s="8">
        <v>99.582487214084551</v>
      </c>
      <c r="W1174" s="8">
        <v>97.81570159756717</v>
      </c>
      <c r="X1174" s="8">
        <v>110.58823529411765</v>
      </c>
      <c r="Y1174" s="8">
        <v>105.26315789473684</v>
      </c>
      <c r="Z1174" s="8">
        <v>102.83333333333333</v>
      </c>
      <c r="AA1174" s="8">
        <v>101.97333333333334</v>
      </c>
      <c r="AB1174" s="9">
        <v>76.443529008588527</v>
      </c>
      <c r="AC1174" s="9">
        <v>21.55115651195306</v>
      </c>
      <c r="AD1174" s="3">
        <v>31.449255454194823</v>
      </c>
      <c r="AE1174" s="3">
        <v>46.999588033852127</v>
      </c>
    </row>
    <row r="1175" spans="1:31" s="30" customFormat="1" ht="13" x14ac:dyDescent="0.3">
      <c r="A1175" s="2">
        <v>2018</v>
      </c>
      <c r="B1175" s="13" t="s">
        <v>630</v>
      </c>
      <c r="C1175" s="2" t="s">
        <v>190</v>
      </c>
      <c r="D1175" s="2" t="str">
        <f t="shared" si="36"/>
        <v>M2</v>
      </c>
      <c r="E1175" s="2" t="str">
        <f t="shared" si="37"/>
        <v>C09a_M2_10</v>
      </c>
      <c r="F1175" s="21" t="s">
        <v>616</v>
      </c>
      <c r="G1175" s="2">
        <v>2010</v>
      </c>
      <c r="H1175" s="2" t="s">
        <v>716</v>
      </c>
      <c r="I1175" s="4">
        <v>2.27</v>
      </c>
      <c r="J1175" s="5">
        <v>0.151</v>
      </c>
      <c r="K1175" s="4">
        <v>0.91</v>
      </c>
      <c r="L1175" s="4">
        <v>0.6</v>
      </c>
      <c r="M1175" s="4">
        <v>0.15</v>
      </c>
      <c r="N1175" s="4">
        <v>0.59899999999999998</v>
      </c>
      <c r="O1175" s="4">
        <v>0.17399999999999999</v>
      </c>
      <c r="P1175" s="6">
        <v>15.916</v>
      </c>
      <c r="Q1175" s="6">
        <v>56.05</v>
      </c>
      <c r="R1175" s="4">
        <v>4.96</v>
      </c>
      <c r="S1175" s="7">
        <v>396.58</v>
      </c>
      <c r="T1175" s="6">
        <v>20.63</v>
      </c>
      <c r="U1175" s="4">
        <v>22.707910999999999</v>
      </c>
      <c r="V1175" s="8">
        <v>86.610055929491168</v>
      </c>
      <c r="W1175" s="8">
        <v>90.614545651734005</v>
      </c>
      <c r="X1175" s="8">
        <v>107.05882352941177</v>
      </c>
      <c r="Y1175" s="8">
        <v>78.94736842105263</v>
      </c>
      <c r="Z1175" s="8">
        <v>99.833333333333329</v>
      </c>
      <c r="AA1175" s="8">
        <v>106.10666666666665</v>
      </c>
      <c r="AB1175" s="9">
        <v>65.569625484407467</v>
      </c>
      <c r="AC1175" s="9">
        <v>18.843860009333284</v>
      </c>
      <c r="AD1175" s="3">
        <v>35.49457102593496</v>
      </c>
      <c r="AE1175" s="3">
        <v>45.66156896473175</v>
      </c>
    </row>
    <row r="1176" spans="1:31" s="30" customFormat="1" ht="13" x14ac:dyDescent="0.3">
      <c r="A1176" s="2">
        <v>2018</v>
      </c>
      <c r="B1176" s="13" t="s">
        <v>630</v>
      </c>
      <c r="C1176" s="2" t="s">
        <v>191</v>
      </c>
      <c r="D1176" s="2" t="str">
        <f t="shared" si="36"/>
        <v>M1</v>
      </c>
      <c r="E1176" s="2" t="str">
        <f t="shared" si="37"/>
        <v>C09b_M1_10</v>
      </c>
      <c r="F1176" s="21" t="s">
        <v>617</v>
      </c>
      <c r="G1176" s="2">
        <v>2010</v>
      </c>
      <c r="H1176" s="2" t="s">
        <v>717</v>
      </c>
      <c r="I1176" s="4">
        <v>2.41</v>
      </c>
      <c r="J1176" s="5">
        <v>0.153</v>
      </c>
      <c r="K1176" s="4">
        <v>0.85</v>
      </c>
      <c r="L1176" s="4">
        <v>0.68</v>
      </c>
      <c r="M1176" s="4">
        <v>0.2</v>
      </c>
      <c r="N1176" s="4">
        <v>0.72799999999999998</v>
      </c>
      <c r="O1176" s="4">
        <v>0.18099999999999999</v>
      </c>
      <c r="P1176" s="6">
        <v>14.458</v>
      </c>
      <c r="Q1176" s="6">
        <v>53.79</v>
      </c>
      <c r="R1176" s="4">
        <v>5.39</v>
      </c>
      <c r="S1176" s="7">
        <v>422.22</v>
      </c>
      <c r="T1176" s="6">
        <v>20.16</v>
      </c>
      <c r="U1176" s="4">
        <v>20.970061000000001</v>
      </c>
      <c r="V1176" s="8">
        <v>91.951645281970812</v>
      </c>
      <c r="W1176" s="8">
        <v>91.814738309372871</v>
      </c>
      <c r="X1176" s="8">
        <v>100</v>
      </c>
      <c r="Y1176" s="8">
        <v>105.26315789473684</v>
      </c>
      <c r="Z1176" s="8">
        <v>121.33333333333334</v>
      </c>
      <c r="AA1176" s="8">
        <v>96.38666666666667</v>
      </c>
      <c r="AB1176" s="9">
        <v>72.145730743226665</v>
      </c>
      <c r="AC1176" s="9">
        <v>22.834981931966698</v>
      </c>
      <c r="AD1176" s="3">
        <v>30.132247897182147</v>
      </c>
      <c r="AE1176" s="3">
        <v>47.032770170851173</v>
      </c>
    </row>
    <row r="1177" spans="1:31" s="30" customFormat="1" ht="13" x14ac:dyDescent="0.3">
      <c r="A1177" s="2">
        <v>2018</v>
      </c>
      <c r="B1177" s="13" t="s">
        <v>630</v>
      </c>
      <c r="C1177" s="2" t="s">
        <v>192</v>
      </c>
      <c r="D1177" s="2" t="str">
        <f t="shared" si="36"/>
        <v>M2</v>
      </c>
      <c r="E1177" s="2" t="str">
        <f t="shared" si="37"/>
        <v>C09b_M2_10</v>
      </c>
      <c r="F1177" s="21" t="s">
        <v>617</v>
      </c>
      <c r="G1177" s="2">
        <v>2010</v>
      </c>
      <c r="H1177" s="2" t="s">
        <v>717</v>
      </c>
      <c r="I1177" s="4">
        <v>2.4900000000000002</v>
      </c>
      <c r="J1177" s="5">
        <v>0.154</v>
      </c>
      <c r="K1177" s="4">
        <v>0.84</v>
      </c>
      <c r="L1177" s="4">
        <v>0.86</v>
      </c>
      <c r="M1177" s="4">
        <v>0.17</v>
      </c>
      <c r="N1177" s="4">
        <v>0.60599999999999998</v>
      </c>
      <c r="O1177" s="4">
        <v>0.188</v>
      </c>
      <c r="P1177" s="6">
        <v>17.802</v>
      </c>
      <c r="Q1177" s="6">
        <v>51.62</v>
      </c>
      <c r="R1177" s="4">
        <v>5.93</v>
      </c>
      <c r="S1177" s="7">
        <v>333.6</v>
      </c>
      <c r="T1177" s="6">
        <v>17.91</v>
      </c>
      <c r="U1177" s="4">
        <v>20.970061000000001</v>
      </c>
      <c r="V1177" s="8">
        <v>95.003982054816305</v>
      </c>
      <c r="W1177" s="8">
        <v>92.414834638192289</v>
      </c>
      <c r="X1177" s="8">
        <v>98.82352941176471</v>
      </c>
      <c r="Y1177" s="8">
        <v>89.473684210526315</v>
      </c>
      <c r="Z1177" s="8">
        <v>101</v>
      </c>
      <c r="AA1177" s="8">
        <v>118.68</v>
      </c>
      <c r="AB1177" s="9">
        <v>78.400842508681905</v>
      </c>
      <c r="AC1177" s="9">
        <v>17.86115358564583</v>
      </c>
      <c r="AD1177" s="3">
        <v>27.401970784561748</v>
      </c>
      <c r="AE1177" s="3">
        <v>54.736875629792401</v>
      </c>
    </row>
    <row r="1178" spans="1:31" s="30" customFormat="1" ht="13" x14ac:dyDescent="0.3">
      <c r="A1178" s="2">
        <v>2018</v>
      </c>
      <c r="B1178" s="13" t="s">
        <v>630</v>
      </c>
      <c r="C1178" s="2" t="s">
        <v>193</v>
      </c>
      <c r="D1178" s="2" t="str">
        <f t="shared" si="36"/>
        <v>M1</v>
      </c>
      <c r="E1178" s="2" t="str">
        <f t="shared" si="37"/>
        <v>C09c_M1_10</v>
      </c>
      <c r="F1178" s="21" t="s">
        <v>618</v>
      </c>
      <c r="G1178" s="2">
        <v>2010</v>
      </c>
      <c r="H1178" s="2" t="s">
        <v>719</v>
      </c>
      <c r="I1178" s="4">
        <v>2.52</v>
      </c>
      <c r="J1178" s="5">
        <v>0.154</v>
      </c>
      <c r="K1178" s="4">
        <v>0.94</v>
      </c>
      <c r="L1178" s="4">
        <v>0.66</v>
      </c>
      <c r="M1178" s="4">
        <v>0.17</v>
      </c>
      <c r="N1178" s="4">
        <v>0.55200000000000005</v>
      </c>
      <c r="O1178" s="4">
        <v>0.19600000000000001</v>
      </c>
      <c r="P1178" s="6">
        <v>18.978999999999999</v>
      </c>
      <c r="Q1178" s="6">
        <v>55.29</v>
      </c>
      <c r="R1178" s="4">
        <v>6.75</v>
      </c>
      <c r="S1178" s="7">
        <v>345.43</v>
      </c>
      <c r="T1178" s="6">
        <v>19.420000000000002</v>
      </c>
      <c r="U1178" s="4">
        <v>20.973407000000002</v>
      </c>
      <c r="V1178" s="8">
        <v>96.148608344633374</v>
      </c>
      <c r="W1178" s="8">
        <v>92.414834638192289</v>
      </c>
      <c r="X1178" s="8">
        <v>110.58823529411765</v>
      </c>
      <c r="Y1178" s="8">
        <v>89.473684210526315</v>
      </c>
      <c r="Z1178" s="8">
        <v>92.000000000000014</v>
      </c>
      <c r="AA1178" s="8">
        <v>126.52666666666666</v>
      </c>
      <c r="AB1178" s="9">
        <v>70.978347345555477</v>
      </c>
      <c r="AC1178" s="9">
        <v>19.72896723664395</v>
      </c>
      <c r="AD1178" s="3">
        <v>33.870781182140227</v>
      </c>
      <c r="AE1178" s="3">
        <v>46.400251581215798</v>
      </c>
    </row>
    <row r="1179" spans="1:31" s="30" customFormat="1" ht="13" x14ac:dyDescent="0.3">
      <c r="A1179" s="2">
        <v>2018</v>
      </c>
      <c r="B1179" s="13" t="s">
        <v>630</v>
      </c>
      <c r="C1179" s="2" t="s">
        <v>194</v>
      </c>
      <c r="D1179" s="2" t="str">
        <f t="shared" si="36"/>
        <v>M2</v>
      </c>
      <c r="E1179" s="2" t="str">
        <f t="shared" si="37"/>
        <v>C09c_M2_10</v>
      </c>
      <c r="F1179" s="21" t="s">
        <v>618</v>
      </c>
      <c r="G1179" s="2">
        <v>2010</v>
      </c>
      <c r="H1179" s="2" t="s">
        <v>719</v>
      </c>
      <c r="I1179" s="4">
        <v>2.4300000000000002</v>
      </c>
      <c r="J1179" s="5">
        <v>0.154</v>
      </c>
      <c r="K1179" s="4">
        <v>0.89</v>
      </c>
      <c r="L1179" s="4">
        <v>0.74</v>
      </c>
      <c r="M1179" s="4">
        <v>0.22</v>
      </c>
      <c r="N1179" s="4">
        <v>0.59099999999999997</v>
      </c>
      <c r="O1179" s="4">
        <v>0.18099999999999999</v>
      </c>
      <c r="P1179" s="6">
        <v>14.372</v>
      </c>
      <c r="Q1179" s="6">
        <v>60.08</v>
      </c>
      <c r="R1179" s="4">
        <v>5.72</v>
      </c>
      <c r="S1179" s="7">
        <v>321.51</v>
      </c>
      <c r="T1179" s="6">
        <v>18.18</v>
      </c>
      <c r="U1179" s="4">
        <v>20.973407000000002</v>
      </c>
      <c r="V1179" s="8">
        <v>92.714729475182182</v>
      </c>
      <c r="W1179" s="8">
        <v>92.414834638192289</v>
      </c>
      <c r="X1179" s="8">
        <v>104.70588235294119</v>
      </c>
      <c r="Y1179" s="8">
        <v>115.78947368421053</v>
      </c>
      <c r="Z1179" s="8">
        <v>98.5</v>
      </c>
      <c r="AA1179" s="8">
        <v>95.813333333333333</v>
      </c>
      <c r="AB1179" s="9">
        <v>77.810207080077987</v>
      </c>
      <c r="AC1179" s="9">
        <v>23.289889229109995</v>
      </c>
      <c r="AD1179" s="3">
        <v>29.253422130300155</v>
      </c>
      <c r="AE1179" s="3">
        <v>47.456688640589874</v>
      </c>
    </row>
    <row r="1180" spans="1:31" s="30" customFormat="1" ht="13" x14ac:dyDescent="0.3">
      <c r="A1180" s="2">
        <v>2018</v>
      </c>
      <c r="B1180" s="13" t="s">
        <v>630</v>
      </c>
      <c r="C1180" s="2" t="s">
        <v>195</v>
      </c>
      <c r="D1180" s="2" t="str">
        <f t="shared" si="36"/>
        <v>M1</v>
      </c>
      <c r="E1180" s="2" t="str">
        <f t="shared" si="37"/>
        <v>D09a_M1_10</v>
      </c>
      <c r="F1180" s="21" t="s">
        <v>619</v>
      </c>
      <c r="G1180" s="2">
        <v>2010</v>
      </c>
      <c r="H1180" s="2" t="s">
        <v>720</v>
      </c>
      <c r="I1180" s="4">
        <v>2.52</v>
      </c>
      <c r="J1180" s="5">
        <v>0.153</v>
      </c>
      <c r="K1180" s="4">
        <v>0.71</v>
      </c>
      <c r="L1180" s="4">
        <v>0.91</v>
      </c>
      <c r="M1180" s="4">
        <v>0.21</v>
      </c>
      <c r="N1180" s="4">
        <v>0.59</v>
      </c>
      <c r="O1180" s="4">
        <v>0.192</v>
      </c>
      <c r="P1180" s="6">
        <v>17.795999999999999</v>
      </c>
      <c r="Q1180" s="6">
        <v>64.97</v>
      </c>
      <c r="R1180" s="4">
        <v>4.63</v>
      </c>
      <c r="S1180" s="7">
        <v>492.67</v>
      </c>
      <c r="T1180" s="6">
        <v>17.690000000000001</v>
      </c>
      <c r="U1180" s="4">
        <v>20.945316999999999</v>
      </c>
      <c r="V1180" s="8">
        <v>96.148608344633374</v>
      </c>
      <c r="W1180" s="8">
        <v>91.814738309372871</v>
      </c>
      <c r="X1180" s="8">
        <v>83.529411764705884</v>
      </c>
      <c r="Y1180" s="8">
        <v>110.52631578947367</v>
      </c>
      <c r="Z1180" s="8">
        <v>98.333333333333329</v>
      </c>
      <c r="AA1180" s="8">
        <v>118.63999999999999</v>
      </c>
      <c r="AB1180" s="9">
        <v>80.86593722055882</v>
      </c>
      <c r="AC1180" s="9">
        <v>21.391191895440535</v>
      </c>
      <c r="AD1180" s="3">
        <v>22.455150337785916</v>
      </c>
      <c r="AE1180" s="3">
        <v>56.153657766773549</v>
      </c>
    </row>
    <row r="1181" spans="1:31" s="30" customFormat="1" ht="13" x14ac:dyDescent="0.3">
      <c r="A1181" s="2">
        <v>2018</v>
      </c>
      <c r="B1181" s="13" t="s">
        <v>630</v>
      </c>
      <c r="C1181" s="2" t="s">
        <v>196</v>
      </c>
      <c r="D1181" s="2" t="str">
        <f t="shared" si="36"/>
        <v>M2</v>
      </c>
      <c r="E1181" s="2" t="str">
        <f t="shared" si="37"/>
        <v>D09a_M2_10</v>
      </c>
      <c r="F1181" s="21" t="s">
        <v>619</v>
      </c>
      <c r="G1181" s="2">
        <v>2010</v>
      </c>
      <c r="H1181" s="2" t="s">
        <v>720</v>
      </c>
      <c r="I1181" s="4">
        <v>2.58</v>
      </c>
      <c r="J1181" s="5">
        <v>0.16</v>
      </c>
      <c r="K1181" s="4">
        <v>0.86</v>
      </c>
      <c r="L1181" s="4">
        <v>0.76</v>
      </c>
      <c r="M1181" s="4">
        <v>0.24</v>
      </c>
      <c r="N1181" s="4">
        <v>0.63700000000000001</v>
      </c>
      <c r="O1181" s="4">
        <v>0.19600000000000001</v>
      </c>
      <c r="P1181" s="6">
        <v>17.488</v>
      </c>
      <c r="Q1181" s="6">
        <v>59.86</v>
      </c>
      <c r="R1181" s="4">
        <v>5.22</v>
      </c>
      <c r="S1181" s="7">
        <v>529.30999999999995</v>
      </c>
      <c r="T1181" s="6">
        <v>18.2</v>
      </c>
      <c r="U1181" s="4">
        <v>20.945316999999999</v>
      </c>
      <c r="V1181" s="8">
        <v>98.437860924267497</v>
      </c>
      <c r="W1181" s="8">
        <v>96.015412611108871</v>
      </c>
      <c r="X1181" s="8">
        <v>101.17647058823529</v>
      </c>
      <c r="Y1181" s="8">
        <v>126.31578947368421</v>
      </c>
      <c r="Z1181" s="8">
        <v>106.16666666666667</v>
      </c>
      <c r="AA1181" s="8">
        <v>116.58666666666666</v>
      </c>
      <c r="AB1181" s="9">
        <v>79.688394102974101</v>
      </c>
      <c r="AC1181" s="9">
        <v>24.808327132725541</v>
      </c>
      <c r="AD1181" s="3">
        <v>27.601114513694348</v>
      </c>
      <c r="AE1181" s="3">
        <v>47.590558353580128</v>
      </c>
    </row>
    <row r="1182" spans="1:31" s="30" customFormat="1" ht="13" x14ac:dyDescent="0.3">
      <c r="A1182" s="2">
        <v>2018</v>
      </c>
      <c r="B1182" s="13" t="s">
        <v>630</v>
      </c>
      <c r="C1182" s="2" t="s">
        <v>197</v>
      </c>
      <c r="D1182" s="2" t="str">
        <f t="shared" si="36"/>
        <v>M1</v>
      </c>
      <c r="E1182" s="2" t="str">
        <f t="shared" si="37"/>
        <v>D09b_M1_10</v>
      </c>
      <c r="F1182" s="21" t="s">
        <v>620</v>
      </c>
      <c r="G1182" s="2">
        <v>2010</v>
      </c>
      <c r="H1182" s="2" t="s">
        <v>721</v>
      </c>
      <c r="I1182" s="4">
        <v>2.29</v>
      </c>
      <c r="J1182" s="5">
        <v>0.14899999999999999</v>
      </c>
      <c r="K1182" s="4">
        <v>0.84</v>
      </c>
      <c r="L1182" s="4">
        <v>0.79</v>
      </c>
      <c r="M1182" s="4">
        <v>0.18</v>
      </c>
      <c r="N1182" s="4">
        <v>0.71599999999999997</v>
      </c>
      <c r="O1182" s="4">
        <v>0.187</v>
      </c>
      <c r="P1182" s="6">
        <v>18.881</v>
      </c>
      <c r="Q1182" s="6">
        <v>54.36</v>
      </c>
      <c r="R1182" s="4">
        <v>4.47</v>
      </c>
      <c r="S1182" s="7">
        <v>509.56</v>
      </c>
      <c r="T1182" s="6">
        <v>22.55</v>
      </c>
      <c r="U1182" s="4">
        <v>21.962184000000001</v>
      </c>
      <c r="V1182" s="8">
        <v>87.373140122702537</v>
      </c>
      <c r="W1182" s="8">
        <v>89.41435299409514</v>
      </c>
      <c r="X1182" s="8">
        <v>98.82352941176471</v>
      </c>
      <c r="Y1182" s="8">
        <v>94.73684210526315</v>
      </c>
      <c r="Z1182" s="8">
        <v>119.33333333333334</v>
      </c>
      <c r="AA1182" s="8">
        <v>125.87333333333332</v>
      </c>
      <c r="AB1182" s="9">
        <v>75.731551765621063</v>
      </c>
      <c r="AC1182" s="9">
        <v>19.57838942452765</v>
      </c>
      <c r="AD1182" s="3">
        <v>28.36780107922182</v>
      </c>
      <c r="AE1182" s="3">
        <v>52.053809496250523</v>
      </c>
    </row>
    <row r="1183" spans="1:31" s="30" customFormat="1" ht="13" x14ac:dyDescent="0.3">
      <c r="A1183" s="2">
        <v>2018</v>
      </c>
      <c r="B1183" s="13" t="s">
        <v>630</v>
      </c>
      <c r="C1183" s="2" t="s">
        <v>198</v>
      </c>
      <c r="D1183" s="2" t="str">
        <f t="shared" si="36"/>
        <v>M2</v>
      </c>
      <c r="E1183" s="2" t="str">
        <f t="shared" si="37"/>
        <v>D09b_M2_10</v>
      </c>
      <c r="F1183" s="21" t="s">
        <v>620</v>
      </c>
      <c r="G1183" s="2">
        <v>2010</v>
      </c>
      <c r="H1183" s="2" t="s">
        <v>721</v>
      </c>
      <c r="I1183" s="4">
        <v>2.2599999999999998</v>
      </c>
      <c r="J1183" s="5">
        <v>0.14499999999999999</v>
      </c>
      <c r="K1183" s="4">
        <v>0.86</v>
      </c>
      <c r="L1183" s="4">
        <v>0.66</v>
      </c>
      <c r="M1183" s="4">
        <v>0.22</v>
      </c>
      <c r="N1183" s="4">
        <v>0.67700000000000005</v>
      </c>
      <c r="O1183" s="4">
        <v>0.182</v>
      </c>
      <c r="P1183" s="6">
        <v>13.552</v>
      </c>
      <c r="Q1183" s="6">
        <v>56.83</v>
      </c>
      <c r="R1183" s="4">
        <v>4.9000000000000004</v>
      </c>
      <c r="S1183" s="7">
        <v>420.72</v>
      </c>
      <c r="T1183" s="6">
        <v>21.1</v>
      </c>
      <c r="U1183" s="4">
        <v>21.962184000000001</v>
      </c>
      <c r="V1183" s="8">
        <v>86.228513832885469</v>
      </c>
      <c r="W1183" s="8">
        <v>87.013967678817423</v>
      </c>
      <c r="X1183" s="8">
        <v>101.17647058823529</v>
      </c>
      <c r="Y1183" s="8">
        <v>115.78947368421053</v>
      </c>
      <c r="Z1183" s="8">
        <v>112.83333333333334</v>
      </c>
      <c r="AA1183" s="8">
        <v>90.346666666666664</v>
      </c>
      <c r="AB1183" s="9">
        <v>73.050927684904153</v>
      </c>
      <c r="AC1183" s="9">
        <v>24.807229164916038</v>
      </c>
      <c r="AD1183" s="3">
        <v>30.108974119203609</v>
      </c>
      <c r="AE1183" s="3">
        <v>45.083796715880354</v>
      </c>
    </row>
    <row r="1184" spans="1:31" s="30" customFormat="1" ht="13" x14ac:dyDescent="0.3">
      <c r="A1184" s="2">
        <v>2018</v>
      </c>
      <c r="B1184" s="13" t="s">
        <v>630</v>
      </c>
      <c r="C1184" s="2" t="s">
        <v>199</v>
      </c>
      <c r="D1184" s="2" t="str">
        <f t="shared" si="36"/>
        <v>M1</v>
      </c>
      <c r="E1184" s="2" t="str">
        <f t="shared" si="37"/>
        <v>D09c_M1_10</v>
      </c>
      <c r="F1184" s="21" t="s">
        <v>621</v>
      </c>
      <c r="G1184" s="2">
        <v>2010</v>
      </c>
      <c r="H1184" s="2" t="s">
        <v>722</v>
      </c>
      <c r="I1184" s="4">
        <v>2.42</v>
      </c>
      <c r="J1184" s="5">
        <v>0.154</v>
      </c>
      <c r="K1184" s="4">
        <v>0.84</v>
      </c>
      <c r="L1184" s="4">
        <v>0.82</v>
      </c>
      <c r="M1184" s="4">
        <v>0.21</v>
      </c>
      <c r="N1184" s="4">
        <v>0.64300000000000002</v>
      </c>
      <c r="O1184" s="4">
        <v>0.187</v>
      </c>
      <c r="P1184" s="6">
        <v>16.59</v>
      </c>
      <c r="Q1184" s="6">
        <v>89.69</v>
      </c>
      <c r="R1184" s="4">
        <v>4.22</v>
      </c>
      <c r="S1184" s="7">
        <v>391.49</v>
      </c>
      <c r="T1184" s="6">
        <v>17.78</v>
      </c>
      <c r="U1184" s="4">
        <v>19.411866</v>
      </c>
      <c r="V1184" s="8">
        <v>92.333187378576483</v>
      </c>
      <c r="W1184" s="8">
        <v>92.414834638192289</v>
      </c>
      <c r="X1184" s="8">
        <v>98.82352941176471</v>
      </c>
      <c r="Y1184" s="8">
        <v>110.52631578947367</v>
      </c>
      <c r="Z1184" s="8">
        <v>107.16666666666667</v>
      </c>
      <c r="AA1184" s="8">
        <v>110.60000000000001</v>
      </c>
      <c r="AB1184" s="9">
        <v>79.699727440630184</v>
      </c>
      <c r="AC1184" s="9">
        <v>21.70419945511351</v>
      </c>
      <c r="AD1184" s="3">
        <v>26.955394515097495</v>
      </c>
      <c r="AE1184" s="3">
        <v>51.340406029789001</v>
      </c>
    </row>
    <row r="1185" spans="1:31" s="30" customFormat="1" ht="13" x14ac:dyDescent="0.3">
      <c r="A1185" s="2">
        <v>2018</v>
      </c>
      <c r="B1185" s="13" t="s">
        <v>630</v>
      </c>
      <c r="C1185" s="2" t="s">
        <v>200</v>
      </c>
      <c r="D1185" s="2" t="str">
        <f t="shared" si="36"/>
        <v>M2</v>
      </c>
      <c r="E1185" s="2" t="str">
        <f t="shared" si="37"/>
        <v>D09c_M2_10</v>
      </c>
      <c r="F1185" s="21" t="s">
        <v>621</v>
      </c>
      <c r="G1185" s="2">
        <v>2010</v>
      </c>
      <c r="H1185" s="2" t="s">
        <v>722</v>
      </c>
      <c r="I1185" s="4">
        <v>2.4500000000000002</v>
      </c>
      <c r="J1185" s="5">
        <v>0.152</v>
      </c>
      <c r="K1185" s="4">
        <v>0.87</v>
      </c>
      <c r="L1185" s="4">
        <v>0.81</v>
      </c>
      <c r="M1185" s="4">
        <v>0.23</v>
      </c>
      <c r="N1185" s="4">
        <v>0.66</v>
      </c>
      <c r="O1185" s="4">
        <v>0.191</v>
      </c>
      <c r="P1185" s="6">
        <v>17.608000000000001</v>
      </c>
      <c r="Q1185" s="6">
        <v>90.07</v>
      </c>
      <c r="R1185" s="4">
        <v>5.12</v>
      </c>
      <c r="S1185" s="7">
        <v>520.35</v>
      </c>
      <c r="T1185" s="6">
        <v>17.48</v>
      </c>
      <c r="U1185" s="4">
        <v>19.411866</v>
      </c>
      <c r="V1185" s="8">
        <v>93.477813668393551</v>
      </c>
      <c r="W1185" s="8">
        <v>91.214641980553438</v>
      </c>
      <c r="X1185" s="8">
        <v>102.35294117647058</v>
      </c>
      <c r="Y1185" s="8">
        <v>121.05263157894737</v>
      </c>
      <c r="Z1185" s="8">
        <v>110.00000000000001</v>
      </c>
      <c r="AA1185" s="8">
        <v>117.38666666666666</v>
      </c>
      <c r="AB1185" s="9">
        <v>81.615435329722288</v>
      </c>
      <c r="AC1185" s="9">
        <v>23.213298061018616</v>
      </c>
      <c r="AD1185" s="3">
        <v>27.262783438326078</v>
      </c>
      <c r="AE1185" s="3">
        <v>49.52391850065532</v>
      </c>
    </row>
    <row r="1186" spans="1:31" s="30" customFormat="1" ht="13" x14ac:dyDescent="0.3">
      <c r="A1186" s="2">
        <v>2018</v>
      </c>
      <c r="B1186" s="13" t="s">
        <v>630</v>
      </c>
      <c r="C1186" s="2" t="s">
        <v>201</v>
      </c>
      <c r="D1186" s="2" t="str">
        <f t="shared" si="36"/>
        <v>M1</v>
      </c>
      <c r="E1186" s="2" t="str">
        <f t="shared" si="37"/>
        <v>F09a_M1_10</v>
      </c>
      <c r="F1186" s="21" t="s">
        <v>622</v>
      </c>
      <c r="G1186" s="2">
        <v>2010</v>
      </c>
      <c r="H1186" s="2" t="s">
        <v>723</v>
      </c>
      <c r="I1186" s="4">
        <v>2.31</v>
      </c>
      <c r="J1186" s="5">
        <v>0.15</v>
      </c>
      <c r="K1186" s="4">
        <v>0.72</v>
      </c>
      <c r="L1186" s="4">
        <v>0.79</v>
      </c>
      <c r="M1186" s="4">
        <v>0.22</v>
      </c>
      <c r="N1186" s="4">
        <v>0.63200000000000001</v>
      </c>
      <c r="O1186" s="4">
        <v>0.19</v>
      </c>
      <c r="P1186" s="6">
        <v>12.784000000000001</v>
      </c>
      <c r="Q1186" s="6">
        <v>64.33</v>
      </c>
      <c r="R1186" s="4">
        <v>5.0199999999999996</v>
      </c>
      <c r="S1186" s="7">
        <v>403.23</v>
      </c>
      <c r="T1186" s="6">
        <v>17.2</v>
      </c>
      <c r="U1186" s="4">
        <v>21.042407000000001</v>
      </c>
      <c r="V1186" s="8">
        <v>88.136224315913921</v>
      </c>
      <c r="W1186" s="8">
        <v>90.014449322914572</v>
      </c>
      <c r="X1186" s="8">
        <v>84.705882352941174</v>
      </c>
      <c r="Y1186" s="8">
        <v>115.78947368421053</v>
      </c>
      <c r="Z1186" s="8">
        <v>105.33333333333334</v>
      </c>
      <c r="AA1186" s="8">
        <v>85.226666666666674</v>
      </c>
      <c r="AB1186" s="9">
        <v>75.957390973161395</v>
      </c>
      <c r="AC1186" s="9">
        <v>23.85799565481971</v>
      </c>
      <c r="AD1186" s="3">
        <v>24.24296308063801</v>
      </c>
      <c r="AE1186" s="3">
        <v>51.899041264542277</v>
      </c>
    </row>
    <row r="1187" spans="1:31" s="30" customFormat="1" ht="13" x14ac:dyDescent="0.3">
      <c r="A1187" s="2">
        <v>2018</v>
      </c>
      <c r="B1187" s="13" t="s">
        <v>630</v>
      </c>
      <c r="C1187" s="2" t="s">
        <v>202</v>
      </c>
      <c r="D1187" s="2" t="str">
        <f t="shared" si="36"/>
        <v>M2</v>
      </c>
      <c r="E1187" s="2" t="str">
        <f t="shared" si="37"/>
        <v>F09a_M2_10</v>
      </c>
      <c r="F1187" s="21" t="s">
        <v>622</v>
      </c>
      <c r="G1187" s="2">
        <v>2010</v>
      </c>
      <c r="H1187" s="2" t="s">
        <v>723</v>
      </c>
      <c r="I1187" s="4">
        <v>2.4500000000000002</v>
      </c>
      <c r="J1187" s="5">
        <v>0.151</v>
      </c>
      <c r="K1187" s="4">
        <v>0.93</v>
      </c>
      <c r="L1187" s="4">
        <v>0.66</v>
      </c>
      <c r="M1187" s="4">
        <v>0.22</v>
      </c>
      <c r="N1187" s="4">
        <v>0.59599999999999997</v>
      </c>
      <c r="O1187" s="4">
        <v>0.189</v>
      </c>
      <c r="P1187" s="6">
        <v>14.22</v>
      </c>
      <c r="Q1187" s="6">
        <v>59.67</v>
      </c>
      <c r="R1187" s="4">
        <v>4.8</v>
      </c>
      <c r="S1187" s="7">
        <v>599.63</v>
      </c>
      <c r="T1187" s="6">
        <v>15.6</v>
      </c>
      <c r="U1187" s="4">
        <v>21.042407000000001</v>
      </c>
      <c r="V1187" s="8">
        <v>93.477813668393551</v>
      </c>
      <c r="W1187" s="8">
        <v>90.614545651734005</v>
      </c>
      <c r="X1187" s="8">
        <v>109.41176470588236</v>
      </c>
      <c r="Y1187" s="8">
        <v>115.78947368421053</v>
      </c>
      <c r="Z1187" s="8">
        <v>99.333333333333329</v>
      </c>
      <c r="AA1187" s="8">
        <v>94.800000000000011</v>
      </c>
      <c r="AB1187" s="9">
        <v>74.841209014827427</v>
      </c>
      <c r="AC1187" s="9">
        <v>24.213813855279888</v>
      </c>
      <c r="AD1187" s="3">
        <v>31.780841802938976</v>
      </c>
      <c r="AE1187" s="3">
        <v>44.005344341781125</v>
      </c>
    </row>
    <row r="1188" spans="1:31" s="30" customFormat="1" ht="13" x14ac:dyDescent="0.3">
      <c r="A1188" s="2">
        <v>2018</v>
      </c>
      <c r="B1188" s="13" t="s">
        <v>630</v>
      </c>
      <c r="C1188" s="2" t="s">
        <v>203</v>
      </c>
      <c r="D1188" s="2" t="str">
        <f t="shared" si="36"/>
        <v>M1</v>
      </c>
      <c r="E1188" s="2" t="str">
        <f t="shared" si="37"/>
        <v>F09b_M1_10</v>
      </c>
      <c r="F1188" s="21" t="s">
        <v>623</v>
      </c>
      <c r="G1188" s="2">
        <v>2010</v>
      </c>
      <c r="H1188" s="2" t="s">
        <v>724</v>
      </c>
      <c r="I1188" s="4">
        <v>2.5</v>
      </c>
      <c r="J1188" s="5">
        <v>0.156</v>
      </c>
      <c r="K1188" s="4">
        <v>0.78</v>
      </c>
      <c r="L1188" s="4">
        <v>0.76</v>
      </c>
      <c r="M1188" s="4">
        <v>0.22</v>
      </c>
      <c r="N1188" s="4">
        <v>0.61599999999999999</v>
      </c>
      <c r="O1188" s="4">
        <v>0.18099999999999999</v>
      </c>
      <c r="P1188" s="6">
        <v>13.904999999999999</v>
      </c>
      <c r="Q1188" s="6">
        <v>60.65</v>
      </c>
      <c r="R1188" s="4">
        <v>4.91</v>
      </c>
      <c r="S1188" s="7">
        <v>365.75</v>
      </c>
      <c r="T1188" s="6">
        <v>20.54</v>
      </c>
      <c r="U1188" s="4">
        <v>21.569402</v>
      </c>
      <c r="V1188" s="8">
        <v>95.38552415142199</v>
      </c>
      <c r="W1188" s="8">
        <v>93.615027295831155</v>
      </c>
      <c r="X1188" s="8">
        <v>91.764705882352942</v>
      </c>
      <c r="Y1188" s="8">
        <v>115.78947368421053</v>
      </c>
      <c r="Z1188" s="8">
        <v>102.66666666666666</v>
      </c>
      <c r="AA1188" s="8">
        <v>92.699999999999989</v>
      </c>
      <c r="AB1188" s="9">
        <v>75.994911839357385</v>
      </c>
      <c r="AC1188" s="9">
        <v>23.846216278529873</v>
      </c>
      <c r="AD1188" s="3">
        <v>26.250243104470485</v>
      </c>
      <c r="AE1188" s="3">
        <v>49.903540616999656</v>
      </c>
    </row>
    <row r="1189" spans="1:31" s="30" customFormat="1" ht="13" x14ac:dyDescent="0.3">
      <c r="A1189" s="2">
        <v>2018</v>
      </c>
      <c r="B1189" s="13" t="s">
        <v>630</v>
      </c>
      <c r="C1189" s="2" t="s">
        <v>204</v>
      </c>
      <c r="D1189" s="2" t="str">
        <f t="shared" si="36"/>
        <v>M2</v>
      </c>
      <c r="E1189" s="2" t="str">
        <f t="shared" si="37"/>
        <v>F09b_M2_10</v>
      </c>
      <c r="F1189" s="21" t="s">
        <v>623</v>
      </c>
      <c r="G1189" s="2">
        <v>2010</v>
      </c>
      <c r="H1189" s="2" t="s">
        <v>724</v>
      </c>
      <c r="I1189" s="4">
        <v>2.42</v>
      </c>
      <c r="J1189" s="5">
        <v>0.14899999999999999</v>
      </c>
      <c r="K1189" s="4">
        <v>0.76</v>
      </c>
      <c r="L1189" s="4">
        <v>0.78</v>
      </c>
      <c r="M1189" s="4">
        <v>0.18</v>
      </c>
      <c r="N1189" s="4">
        <v>0.56899999999999995</v>
      </c>
      <c r="O1189" s="4">
        <v>0.185</v>
      </c>
      <c r="P1189" s="6">
        <v>20.178000000000001</v>
      </c>
      <c r="Q1189" s="6">
        <v>57.44</v>
      </c>
      <c r="R1189" s="4">
        <v>4.32</v>
      </c>
      <c r="S1189" s="7">
        <v>450.7</v>
      </c>
      <c r="T1189" s="6">
        <v>18.63</v>
      </c>
      <c r="U1189" s="4">
        <v>21.569402</v>
      </c>
      <c r="V1189" s="8">
        <v>92.333187378576483</v>
      </c>
      <c r="W1189" s="8">
        <v>89.41435299409514</v>
      </c>
      <c r="X1189" s="8">
        <v>89.411764705882362</v>
      </c>
      <c r="Y1189" s="8">
        <v>94.73684210526315</v>
      </c>
      <c r="Z1189" s="8">
        <v>94.833333333333329</v>
      </c>
      <c r="AA1189" s="8">
        <v>134.51999999999998</v>
      </c>
      <c r="AB1189" s="9">
        <v>73.186513963986485</v>
      </c>
      <c r="AC1189" s="9">
        <v>20.259221704707912</v>
      </c>
      <c r="AD1189" s="3">
        <v>26.558636421755764</v>
      </c>
      <c r="AE1189" s="3">
        <v>53.182141873536317</v>
      </c>
    </row>
    <row r="1190" spans="1:31" s="30" customFormat="1" ht="13" x14ac:dyDescent="0.3">
      <c r="A1190" s="2">
        <v>2018</v>
      </c>
      <c r="B1190" s="13" t="s">
        <v>630</v>
      </c>
      <c r="C1190" s="2" t="s">
        <v>205</v>
      </c>
      <c r="D1190" s="2" t="str">
        <f t="shared" si="36"/>
        <v>M1</v>
      </c>
      <c r="E1190" s="2" t="str">
        <f t="shared" si="37"/>
        <v>F09c_M1_10</v>
      </c>
      <c r="F1190" s="21" t="s">
        <v>624</v>
      </c>
      <c r="G1190" s="2">
        <v>2010</v>
      </c>
      <c r="H1190" s="2" t="s">
        <v>725</v>
      </c>
      <c r="I1190" s="4">
        <v>2.46</v>
      </c>
      <c r="J1190" s="5">
        <v>0.155</v>
      </c>
      <c r="K1190" s="4">
        <v>0.75</v>
      </c>
      <c r="L1190" s="4">
        <v>0.73</v>
      </c>
      <c r="M1190" s="4">
        <v>0.23</v>
      </c>
      <c r="N1190" s="4">
        <v>0.62</v>
      </c>
      <c r="O1190" s="4">
        <v>0.183</v>
      </c>
      <c r="P1190" s="6">
        <v>15.254</v>
      </c>
      <c r="Q1190" s="6">
        <v>53.73</v>
      </c>
      <c r="R1190" s="4">
        <v>4.9400000000000004</v>
      </c>
      <c r="S1190" s="7">
        <v>281.81</v>
      </c>
      <c r="T1190" s="6">
        <v>21.68</v>
      </c>
      <c r="U1190" s="4">
        <v>20.375398000000001</v>
      </c>
      <c r="V1190" s="8">
        <v>93.859355764999236</v>
      </c>
      <c r="W1190" s="8">
        <v>93.014930967011722</v>
      </c>
      <c r="X1190" s="8">
        <v>88.235294117647058</v>
      </c>
      <c r="Y1190" s="8">
        <v>121.05263157894737</v>
      </c>
      <c r="Z1190" s="8">
        <v>103.33333333333334</v>
      </c>
      <c r="AA1190" s="8">
        <v>101.69333333333333</v>
      </c>
      <c r="AB1190" s="9">
        <v>74.554365653218525</v>
      </c>
      <c r="AC1190" s="9">
        <v>25.411837524055763</v>
      </c>
      <c r="AD1190" s="3">
        <v>25.728319877296535</v>
      </c>
      <c r="AE1190" s="3">
        <v>48.859842598647703</v>
      </c>
    </row>
    <row r="1191" spans="1:31" s="30" customFormat="1" ht="13" x14ac:dyDescent="0.3">
      <c r="A1191" s="2">
        <v>2018</v>
      </c>
      <c r="B1191" s="13" t="s">
        <v>630</v>
      </c>
      <c r="C1191" s="2" t="s">
        <v>206</v>
      </c>
      <c r="D1191" s="2" t="str">
        <f t="shared" si="36"/>
        <v>M2</v>
      </c>
      <c r="E1191" s="2" t="str">
        <f t="shared" si="37"/>
        <v>F09c_M2_10</v>
      </c>
      <c r="F1191" s="21" t="s">
        <v>624</v>
      </c>
      <c r="G1191" s="2">
        <v>2010</v>
      </c>
      <c r="H1191" s="2" t="s">
        <v>725</v>
      </c>
      <c r="I1191" s="4">
        <v>2.4500000000000002</v>
      </c>
      <c r="J1191" s="5">
        <v>0.155</v>
      </c>
      <c r="K1191" s="4">
        <v>0.75</v>
      </c>
      <c r="L1191" s="4">
        <v>0.82</v>
      </c>
      <c r="M1191" s="4">
        <v>0.22</v>
      </c>
      <c r="N1191" s="4">
        <v>0.61799999999999999</v>
      </c>
      <c r="O1191" s="4">
        <v>0.17399999999999999</v>
      </c>
      <c r="P1191" s="6">
        <v>17.302</v>
      </c>
      <c r="Q1191" s="6">
        <v>63.74</v>
      </c>
      <c r="R1191" s="4">
        <v>3.87</v>
      </c>
      <c r="S1191" s="7">
        <v>309.26</v>
      </c>
      <c r="T1191" s="6">
        <v>20.74</v>
      </c>
      <c r="U1191" s="4">
        <v>20.375398000000001</v>
      </c>
      <c r="V1191" s="8">
        <v>93.477813668393551</v>
      </c>
      <c r="W1191" s="8">
        <v>93.014930967011722</v>
      </c>
      <c r="X1191" s="8">
        <v>88.235294117647058</v>
      </c>
      <c r="Y1191" s="8">
        <v>115.78947368421053</v>
      </c>
      <c r="Z1191" s="8">
        <v>103</v>
      </c>
      <c r="AA1191" s="8">
        <v>115.34666666666666</v>
      </c>
      <c r="AB1191" s="9">
        <v>78.221660388295305</v>
      </c>
      <c r="AC1191" s="9">
        <v>23.167382216042729</v>
      </c>
      <c r="AD1191" s="3">
        <v>24.522089639277965</v>
      </c>
      <c r="AE1191" s="3">
        <v>52.310528144679324</v>
      </c>
    </row>
    <row r="1192" spans="1:31" s="30" customFormat="1" ht="13" x14ac:dyDescent="0.3">
      <c r="A1192" s="2">
        <v>2018</v>
      </c>
      <c r="B1192" s="13" t="s">
        <v>630</v>
      </c>
      <c r="C1192" s="2" t="s">
        <v>207</v>
      </c>
      <c r="D1192" s="2" t="str">
        <f t="shared" si="36"/>
        <v>M1</v>
      </c>
      <c r="E1192" s="2" t="str">
        <f t="shared" si="37"/>
        <v>G09a_M1_10</v>
      </c>
      <c r="F1192" s="21" t="s">
        <v>625</v>
      </c>
      <c r="G1192" s="2">
        <v>2010</v>
      </c>
      <c r="H1192" s="2" t="s">
        <v>726</v>
      </c>
      <c r="I1192" s="4">
        <v>2.46</v>
      </c>
      <c r="J1192" s="5">
        <v>0.157</v>
      </c>
      <c r="K1192" s="4">
        <v>0.8</v>
      </c>
      <c r="L1192" s="4">
        <v>0.88</v>
      </c>
      <c r="M1192" s="4">
        <v>0.2</v>
      </c>
      <c r="N1192" s="4">
        <v>0.57399999999999995</v>
      </c>
      <c r="O1192" s="4">
        <v>0.19</v>
      </c>
      <c r="P1192" s="6">
        <v>16.823</v>
      </c>
      <c r="Q1192" s="6">
        <v>59.62</v>
      </c>
      <c r="R1192" s="4">
        <v>5.1100000000000003</v>
      </c>
      <c r="S1192" s="7">
        <v>372.01</v>
      </c>
      <c r="T1192" s="6">
        <v>17.440000000000001</v>
      </c>
      <c r="U1192" s="4">
        <v>20.092033000000001</v>
      </c>
      <c r="V1192" s="8">
        <v>93.859355764999236</v>
      </c>
      <c r="W1192" s="8">
        <v>94.215123624650587</v>
      </c>
      <c r="X1192" s="8">
        <v>94.117647058823536</v>
      </c>
      <c r="Y1192" s="8">
        <v>105.26315789473684</v>
      </c>
      <c r="Z1192" s="8">
        <v>95.666666666666671</v>
      </c>
      <c r="AA1192" s="8">
        <v>112.15333333333332</v>
      </c>
      <c r="AB1192" s="9">
        <v>80.846998284869741</v>
      </c>
      <c r="AC1192" s="9">
        <v>20.377336115624587</v>
      </c>
      <c r="AD1192" s="3">
        <v>25.307504904724553</v>
      </c>
      <c r="AE1192" s="3">
        <v>54.315158979650846</v>
      </c>
    </row>
    <row r="1193" spans="1:31" s="30" customFormat="1" ht="13" x14ac:dyDescent="0.3">
      <c r="A1193" s="2">
        <v>2018</v>
      </c>
      <c r="B1193" s="13" t="s">
        <v>630</v>
      </c>
      <c r="C1193" s="2" t="s">
        <v>208</v>
      </c>
      <c r="D1193" s="2" t="str">
        <f t="shared" si="36"/>
        <v>M2</v>
      </c>
      <c r="E1193" s="2" t="str">
        <f t="shared" si="37"/>
        <v>G09a_M2_10</v>
      </c>
      <c r="F1193" s="21" t="s">
        <v>625</v>
      </c>
      <c r="G1193" s="2">
        <v>2010</v>
      </c>
      <c r="H1193" s="2" t="s">
        <v>726</v>
      </c>
      <c r="I1193" s="4">
        <v>2.4900000000000002</v>
      </c>
      <c r="J1193" s="5">
        <v>0.159</v>
      </c>
      <c r="K1193" s="4">
        <v>0.82</v>
      </c>
      <c r="L1193" s="4">
        <v>0.94</v>
      </c>
      <c r="M1193" s="4">
        <v>0.2</v>
      </c>
      <c r="N1193" s="4">
        <v>0.6</v>
      </c>
      <c r="O1193" s="4">
        <v>0.19500000000000001</v>
      </c>
      <c r="P1193" s="6">
        <v>17.335999999999999</v>
      </c>
      <c r="Q1193" s="6">
        <v>54.14</v>
      </c>
      <c r="R1193" s="4">
        <v>4.9400000000000004</v>
      </c>
      <c r="S1193" s="7">
        <v>369.64</v>
      </c>
      <c r="T1193" s="6">
        <v>18.079999999999998</v>
      </c>
      <c r="U1193" s="4">
        <v>20.092033000000001</v>
      </c>
      <c r="V1193" s="8">
        <v>95.003982054816305</v>
      </c>
      <c r="W1193" s="8">
        <v>95.415316282289453</v>
      </c>
      <c r="X1193" s="8">
        <v>96.470588235294116</v>
      </c>
      <c r="Y1193" s="8">
        <v>105.26315789473684</v>
      </c>
      <c r="Z1193" s="8">
        <v>100</v>
      </c>
      <c r="AA1193" s="8">
        <v>115.57333333333332</v>
      </c>
      <c r="AB1193" s="9">
        <v>84.352519212324282</v>
      </c>
      <c r="AC1193" s="9">
        <v>19.530495038841895</v>
      </c>
      <c r="AD1193" s="3">
        <v>24.862170334100167</v>
      </c>
      <c r="AE1193" s="3">
        <v>55.607334627057938</v>
      </c>
    </row>
    <row r="1194" spans="1:31" s="30" customFormat="1" ht="13" x14ac:dyDescent="0.3">
      <c r="A1194" s="2">
        <v>2018</v>
      </c>
      <c r="B1194" s="13" t="s">
        <v>630</v>
      </c>
      <c r="C1194" s="2" t="s">
        <v>209</v>
      </c>
      <c r="D1194" s="2" t="str">
        <f t="shared" si="36"/>
        <v>M1</v>
      </c>
      <c r="E1194" s="2" t="str">
        <f t="shared" si="37"/>
        <v>G09b_M1_10</v>
      </c>
      <c r="F1194" s="21" t="s">
        <v>626</v>
      </c>
      <c r="G1194" s="2">
        <v>2010</v>
      </c>
      <c r="H1194" s="2" t="s">
        <v>733</v>
      </c>
      <c r="I1194" s="4">
        <v>2.52</v>
      </c>
      <c r="J1194" s="5">
        <v>0.158</v>
      </c>
      <c r="K1194" s="4">
        <v>0.84</v>
      </c>
      <c r="L1194" s="4">
        <v>0.84</v>
      </c>
      <c r="M1194" s="4">
        <v>0.2</v>
      </c>
      <c r="N1194" s="4">
        <v>0.61499999999999999</v>
      </c>
      <c r="O1194" s="4">
        <v>0.19500000000000001</v>
      </c>
      <c r="P1194" s="6">
        <v>18.198</v>
      </c>
      <c r="Q1194" s="6">
        <v>50.9</v>
      </c>
      <c r="R1194" s="4">
        <v>5.47</v>
      </c>
      <c r="S1194" s="7">
        <v>552.1</v>
      </c>
      <c r="T1194" s="6">
        <v>15.92</v>
      </c>
      <c r="U1194" s="4">
        <v>22.240338000000001</v>
      </c>
      <c r="V1194" s="8">
        <v>96.148608344633374</v>
      </c>
      <c r="W1194" s="8">
        <v>94.81521995347002</v>
      </c>
      <c r="X1194" s="8">
        <v>98.82352941176471</v>
      </c>
      <c r="Y1194" s="8">
        <v>105.26315789473684</v>
      </c>
      <c r="Z1194" s="8">
        <v>102.50000000000001</v>
      </c>
      <c r="AA1194" s="8">
        <v>121.32000000000001</v>
      </c>
      <c r="AB1194" s="9">
        <v>79.874008203651087</v>
      </c>
      <c r="AC1194" s="9">
        <v>20.625563872914661</v>
      </c>
      <c r="AD1194" s="3">
        <v>26.896579303124625</v>
      </c>
      <c r="AE1194" s="3">
        <v>52.477856823960714</v>
      </c>
    </row>
    <row r="1195" spans="1:31" s="30" customFormat="1" ht="13" x14ac:dyDescent="0.3">
      <c r="A1195" s="2">
        <v>2018</v>
      </c>
      <c r="B1195" s="13" t="s">
        <v>630</v>
      </c>
      <c r="C1195" s="2" t="s">
        <v>210</v>
      </c>
      <c r="D1195" s="2" t="str">
        <f t="shared" si="36"/>
        <v>M2</v>
      </c>
      <c r="E1195" s="2" t="str">
        <f t="shared" si="37"/>
        <v>G09b_M2_10</v>
      </c>
      <c r="F1195" s="21" t="s">
        <v>626</v>
      </c>
      <c r="G1195" s="2">
        <v>2010</v>
      </c>
      <c r="H1195" s="2" t="s">
        <v>733</v>
      </c>
      <c r="I1195" s="4">
        <v>2.4700000000000002</v>
      </c>
      <c r="J1195" s="5">
        <v>0.157</v>
      </c>
      <c r="K1195" s="4">
        <v>0.79</v>
      </c>
      <c r="L1195" s="4">
        <v>0.89</v>
      </c>
      <c r="M1195" s="4">
        <v>0.19</v>
      </c>
      <c r="N1195" s="4">
        <v>0.61499999999999999</v>
      </c>
      <c r="O1195" s="4">
        <v>0.191</v>
      </c>
      <c r="P1195" s="6">
        <v>16.524000000000001</v>
      </c>
      <c r="Q1195" s="6">
        <v>48.91</v>
      </c>
      <c r="R1195" s="4">
        <v>4.78</v>
      </c>
      <c r="S1195" s="7">
        <v>591.14</v>
      </c>
      <c r="T1195" s="6">
        <v>16.77</v>
      </c>
      <c r="U1195" s="4">
        <v>22.240338000000001</v>
      </c>
      <c r="V1195" s="8">
        <v>94.240897861604935</v>
      </c>
      <c r="W1195" s="8">
        <v>94.215123624650587</v>
      </c>
      <c r="X1195" s="8">
        <v>92.941176470588232</v>
      </c>
      <c r="Y1195" s="8">
        <v>100</v>
      </c>
      <c r="Z1195" s="8">
        <v>102.50000000000001</v>
      </c>
      <c r="AA1195" s="8">
        <v>110.16000000000001</v>
      </c>
      <c r="AB1195" s="9">
        <v>80.266522576179327</v>
      </c>
      <c r="AC1195" s="9">
        <v>19.498466918200293</v>
      </c>
      <c r="AD1195" s="3">
        <v>25.171893501910315</v>
      </c>
      <c r="AE1195" s="3">
        <v>55.329639579889403</v>
      </c>
    </row>
    <row r="1196" spans="1:31" s="30" customFormat="1" ht="13" x14ac:dyDescent="0.3">
      <c r="A1196" s="2">
        <v>2018</v>
      </c>
      <c r="B1196" s="13" t="s">
        <v>630</v>
      </c>
      <c r="C1196" s="2" t="s">
        <v>211</v>
      </c>
      <c r="D1196" s="2" t="str">
        <f t="shared" si="36"/>
        <v>M1</v>
      </c>
      <c r="E1196" s="2" t="str">
        <f t="shared" si="37"/>
        <v>G09c_M1_10</v>
      </c>
      <c r="F1196" s="21" t="s">
        <v>627</v>
      </c>
      <c r="G1196" s="2">
        <v>2010</v>
      </c>
      <c r="H1196" s="2" t="s">
        <v>727</v>
      </c>
      <c r="I1196" s="4">
        <v>2.61</v>
      </c>
      <c r="J1196" s="5">
        <v>0.154</v>
      </c>
      <c r="K1196" s="4">
        <v>0.83</v>
      </c>
      <c r="L1196" s="4">
        <v>0.8</v>
      </c>
      <c r="M1196" s="4">
        <v>0.23</v>
      </c>
      <c r="N1196" s="4">
        <v>0.65900000000000003</v>
      </c>
      <c r="O1196" s="4">
        <v>0.184</v>
      </c>
      <c r="P1196" s="6">
        <v>18.626000000000001</v>
      </c>
      <c r="Q1196" s="6">
        <v>54.14</v>
      </c>
      <c r="R1196" s="4">
        <v>5.24</v>
      </c>
      <c r="S1196" s="7">
        <v>539.15</v>
      </c>
      <c r="T1196" s="6">
        <v>17.690000000000001</v>
      </c>
      <c r="U1196" s="4">
        <v>20.532249</v>
      </c>
      <c r="V1196" s="8">
        <v>99.582487214084551</v>
      </c>
      <c r="W1196" s="8">
        <v>92.414834638192289</v>
      </c>
      <c r="X1196" s="8">
        <v>97.647058823529406</v>
      </c>
      <c r="Y1196" s="8">
        <v>121.05263157894737</v>
      </c>
      <c r="Z1196" s="8">
        <v>109.83333333333334</v>
      </c>
      <c r="AA1196" s="8">
        <v>124.17333333333333</v>
      </c>
      <c r="AB1196" s="9">
        <v>80.093415430901004</v>
      </c>
      <c r="AC1196" s="9">
        <v>23.654421733620904</v>
      </c>
      <c r="AD1196" s="3">
        <v>26.503578813778596</v>
      </c>
      <c r="AE1196" s="3">
        <v>49.841999452600511</v>
      </c>
    </row>
    <row r="1197" spans="1:31" s="30" customFormat="1" ht="13" x14ac:dyDescent="0.3">
      <c r="A1197" s="2">
        <v>2018</v>
      </c>
      <c r="B1197" s="13" t="s">
        <v>630</v>
      </c>
      <c r="C1197" s="2" t="s">
        <v>212</v>
      </c>
      <c r="D1197" s="2" t="str">
        <f t="shared" si="36"/>
        <v>M2</v>
      </c>
      <c r="E1197" s="2" t="str">
        <f t="shared" si="37"/>
        <v>G09c_M2_10</v>
      </c>
      <c r="F1197" s="21" t="s">
        <v>627</v>
      </c>
      <c r="G1197" s="2">
        <v>2010</v>
      </c>
      <c r="H1197" s="2" t="s">
        <v>727</v>
      </c>
      <c r="I1197" s="4">
        <v>2.56</v>
      </c>
      <c r="J1197" s="5">
        <v>0.154</v>
      </c>
      <c r="K1197" s="4">
        <v>0.87</v>
      </c>
      <c r="L1197" s="4">
        <v>0.76</v>
      </c>
      <c r="M1197" s="4">
        <v>0.25</v>
      </c>
      <c r="N1197" s="4">
        <v>0.63400000000000001</v>
      </c>
      <c r="O1197" s="4">
        <v>0.193</v>
      </c>
      <c r="P1197" s="6">
        <v>16.210999999999999</v>
      </c>
      <c r="Q1197" s="6">
        <v>56.31</v>
      </c>
      <c r="R1197" s="4">
        <v>5.7</v>
      </c>
      <c r="S1197" s="7">
        <v>559.70000000000005</v>
      </c>
      <c r="T1197" s="6">
        <v>18.97</v>
      </c>
      <c r="U1197" s="4">
        <v>20.532249</v>
      </c>
      <c r="V1197" s="8">
        <v>97.674776731056127</v>
      </c>
      <c r="W1197" s="8">
        <v>92.414834638192289</v>
      </c>
      <c r="X1197" s="8">
        <v>102.35294117647058</v>
      </c>
      <c r="Y1197" s="8">
        <v>131.57894736842107</v>
      </c>
      <c r="Z1197" s="8">
        <v>105.66666666666666</v>
      </c>
      <c r="AA1197" s="8">
        <v>108.07333333333334</v>
      </c>
      <c r="AB1197" s="9">
        <v>80.767871807672492</v>
      </c>
      <c r="AC1197" s="9">
        <v>25.496624169958892</v>
      </c>
      <c r="AD1197" s="3">
        <v>27.548874184989447</v>
      </c>
      <c r="AE1197" s="3">
        <v>46.954501645051657</v>
      </c>
    </row>
    <row r="1198" spans="1:31" s="30" customFormat="1" ht="13" x14ac:dyDescent="0.3">
      <c r="A1198" s="2">
        <v>2018</v>
      </c>
      <c r="B1198" s="13" t="s">
        <v>630</v>
      </c>
      <c r="C1198" s="2" t="s">
        <v>213</v>
      </c>
      <c r="D1198" s="2" t="str">
        <f t="shared" si="36"/>
        <v>M1</v>
      </c>
      <c r="E1198" s="2" t="str">
        <f t="shared" si="37"/>
        <v>H09a_M1_10</v>
      </c>
      <c r="F1198" s="21" t="s">
        <v>628</v>
      </c>
      <c r="G1198" s="2">
        <v>2010</v>
      </c>
      <c r="H1198" s="2" t="s">
        <v>728</v>
      </c>
      <c r="I1198" s="4">
        <v>2.57</v>
      </c>
      <c r="J1198" s="5">
        <v>0.154</v>
      </c>
      <c r="K1198" s="4">
        <v>0.8</v>
      </c>
      <c r="L1198" s="4">
        <v>0.85</v>
      </c>
      <c r="M1198" s="4">
        <v>0.25</v>
      </c>
      <c r="N1198" s="4">
        <v>0.66</v>
      </c>
      <c r="O1198" s="4">
        <v>0.193</v>
      </c>
      <c r="P1198" s="6">
        <v>19.318000000000001</v>
      </c>
      <c r="Q1198" s="6">
        <v>55.22</v>
      </c>
      <c r="R1198" s="4">
        <v>5.69</v>
      </c>
      <c r="S1198" s="7">
        <v>529.57000000000005</v>
      </c>
      <c r="T1198" s="6">
        <v>16.98</v>
      </c>
      <c r="U1198" s="4">
        <v>22.171901999999999</v>
      </c>
      <c r="V1198" s="8">
        <v>98.056318827661798</v>
      </c>
      <c r="W1198" s="8">
        <v>92.414834638192289</v>
      </c>
      <c r="X1198" s="8">
        <v>94.117647058823536</v>
      </c>
      <c r="Y1198" s="8">
        <v>131.57894736842107</v>
      </c>
      <c r="Z1198" s="8">
        <v>110.00000000000001</v>
      </c>
      <c r="AA1198" s="8">
        <v>128.78666666666666</v>
      </c>
      <c r="AB1198" s="9">
        <v>83.468608441821075</v>
      </c>
      <c r="AC1198" s="9">
        <v>24.671647352585421</v>
      </c>
      <c r="AD1198" s="3">
        <v>24.512638269903796</v>
      </c>
      <c r="AE1198" s="3">
        <v>50.815714377510766</v>
      </c>
    </row>
    <row r="1199" spans="1:31" s="30" customFormat="1" ht="13" x14ac:dyDescent="0.3">
      <c r="A1199" s="2">
        <v>2018</v>
      </c>
      <c r="B1199" s="13" t="s">
        <v>630</v>
      </c>
      <c r="C1199" s="2" t="s">
        <v>214</v>
      </c>
      <c r="D1199" s="2" t="str">
        <f t="shared" si="36"/>
        <v>M2</v>
      </c>
      <c r="E1199" s="2" t="str">
        <f t="shared" si="37"/>
        <v>H09a_M2_10</v>
      </c>
      <c r="F1199" s="21" t="s">
        <v>628</v>
      </c>
      <c r="G1199" s="2">
        <v>2010</v>
      </c>
      <c r="H1199" s="2" t="s">
        <v>728</v>
      </c>
      <c r="I1199" s="4">
        <v>2.56</v>
      </c>
      <c r="J1199" s="5">
        <v>0.153</v>
      </c>
      <c r="K1199" s="4">
        <v>0.82</v>
      </c>
      <c r="L1199" s="4">
        <v>0.77</v>
      </c>
      <c r="M1199" s="4">
        <v>0.25</v>
      </c>
      <c r="N1199" s="4">
        <v>0.623</v>
      </c>
      <c r="O1199" s="4">
        <v>0.193</v>
      </c>
      <c r="P1199" s="6">
        <v>13.835000000000001</v>
      </c>
      <c r="Q1199" s="6">
        <v>53.83</v>
      </c>
      <c r="R1199" s="4">
        <v>6.22</v>
      </c>
      <c r="S1199" s="7">
        <v>413.78</v>
      </c>
      <c r="T1199" s="6">
        <v>18.43</v>
      </c>
      <c r="U1199" s="4">
        <v>22.171901999999999</v>
      </c>
      <c r="V1199" s="8">
        <v>97.674776731056127</v>
      </c>
      <c r="W1199" s="8">
        <v>91.814738309372871</v>
      </c>
      <c r="X1199" s="8">
        <v>96.470588235294116</v>
      </c>
      <c r="Y1199" s="8">
        <v>131.57894736842107</v>
      </c>
      <c r="Z1199" s="8">
        <v>103.83333333333333</v>
      </c>
      <c r="AA1199" s="8">
        <v>92.233333333333334</v>
      </c>
      <c r="AB1199" s="9">
        <v>79.988101425163848</v>
      </c>
      <c r="AC1199" s="9">
        <v>25.745180042988196</v>
      </c>
      <c r="AD1199" s="3">
        <v>26.218733329098608</v>
      </c>
      <c r="AE1199" s="3">
        <v>48.036086627913193</v>
      </c>
    </row>
    <row r="1200" spans="1:31" s="30" customFormat="1" ht="13" x14ac:dyDescent="0.3">
      <c r="A1200" s="2">
        <v>2018</v>
      </c>
      <c r="B1200" s="13" t="s">
        <v>630</v>
      </c>
      <c r="C1200" s="2" t="s">
        <v>226</v>
      </c>
      <c r="D1200" s="2" t="str">
        <f t="shared" si="36"/>
        <v>M2</v>
      </c>
      <c r="E1200" s="2" t="str">
        <f t="shared" si="37"/>
        <v>C05c_M2_11</v>
      </c>
      <c r="F1200" s="21" t="s">
        <v>436</v>
      </c>
      <c r="G1200" s="2">
        <v>2011</v>
      </c>
      <c r="H1200" s="2" t="s">
        <v>744</v>
      </c>
      <c r="I1200" s="4">
        <v>2.66</v>
      </c>
      <c r="J1200" s="5">
        <v>0.154</v>
      </c>
      <c r="K1200" s="4">
        <v>0.82</v>
      </c>
      <c r="L1200" s="4">
        <v>0.78</v>
      </c>
      <c r="M1200" s="4">
        <v>0.19</v>
      </c>
      <c r="N1200" s="4">
        <v>0.60499999999999998</v>
      </c>
      <c r="O1200" s="4">
        <v>0.19</v>
      </c>
      <c r="P1200" s="6">
        <v>17.428999999999998</v>
      </c>
      <c r="Q1200" s="6">
        <v>75.44</v>
      </c>
      <c r="R1200" s="4">
        <v>5.48</v>
      </c>
      <c r="S1200" s="7">
        <v>382.58</v>
      </c>
      <c r="T1200" s="6">
        <v>14.63</v>
      </c>
      <c r="U1200" s="4">
        <v>23.38165</v>
      </c>
      <c r="V1200" s="8">
        <v>100.34024818294245</v>
      </c>
      <c r="W1200" s="8">
        <v>91.610647679348872</v>
      </c>
      <c r="X1200" s="8">
        <v>96.470588235294116</v>
      </c>
      <c r="Y1200" s="8">
        <v>100</v>
      </c>
      <c r="Z1200" s="8">
        <v>100.83333333333333</v>
      </c>
      <c r="AA1200" s="8">
        <v>116.19333333333333</v>
      </c>
      <c r="AB1200" s="9">
        <v>75.544764047201483</v>
      </c>
      <c r="AC1200" s="9">
        <v>20.717175502894257</v>
      </c>
      <c r="AD1200" s="3">
        <v>27.760847852498554</v>
      </c>
      <c r="AE1200" s="3">
        <v>51.521976644607193</v>
      </c>
    </row>
    <row r="1201" spans="1:31" s="30" customFormat="1" ht="13" x14ac:dyDescent="0.3">
      <c r="A1201" s="2">
        <v>2018</v>
      </c>
      <c r="B1201" s="13" t="s">
        <v>630</v>
      </c>
      <c r="C1201" s="2" t="s">
        <v>227</v>
      </c>
      <c r="D1201" s="2" t="str">
        <f t="shared" si="36"/>
        <v>M1</v>
      </c>
      <c r="E1201" s="2" t="str">
        <f t="shared" si="37"/>
        <v>C06a_M1_11</v>
      </c>
      <c r="F1201" s="21" t="s">
        <v>437</v>
      </c>
      <c r="G1201" s="2">
        <v>2011</v>
      </c>
      <c r="H1201" s="2" t="s">
        <v>754</v>
      </c>
      <c r="I1201" s="4">
        <v>2.62</v>
      </c>
      <c r="J1201" s="5">
        <v>0.15</v>
      </c>
      <c r="K1201" s="4">
        <v>0.99</v>
      </c>
      <c r="L1201" s="4">
        <v>0.76</v>
      </c>
      <c r="M1201" s="4">
        <v>0.18</v>
      </c>
      <c r="N1201" s="4">
        <v>0.65900000000000003</v>
      </c>
      <c r="O1201" s="4">
        <v>0.19500000000000001</v>
      </c>
      <c r="P1201" s="6">
        <v>17.297999999999998</v>
      </c>
      <c r="Q1201" s="6">
        <v>60.56</v>
      </c>
      <c r="R1201" s="4">
        <v>6.68</v>
      </c>
      <c r="S1201" s="7">
        <v>374.07</v>
      </c>
      <c r="T1201" s="6">
        <v>15.77</v>
      </c>
      <c r="U1201" s="4">
        <v>22.015975999999998</v>
      </c>
      <c r="V1201" s="8">
        <v>98.831372270417006</v>
      </c>
      <c r="W1201" s="8">
        <v>89.231150337028112</v>
      </c>
      <c r="X1201" s="8">
        <v>116.47058823529413</v>
      </c>
      <c r="Y1201" s="8">
        <v>94.73684210526315</v>
      </c>
      <c r="Z1201" s="8">
        <v>109.83333333333334</v>
      </c>
      <c r="AA1201" s="8">
        <v>115.31999999999998</v>
      </c>
      <c r="AB1201" s="9">
        <v>78.070862913146982</v>
      </c>
      <c r="AC1201" s="9">
        <v>18.991743614267385</v>
      </c>
      <c r="AD1201" s="3">
        <v>32.431680847177326</v>
      </c>
      <c r="AE1201" s="3">
        <v>48.576575538555289</v>
      </c>
    </row>
    <row r="1202" spans="1:31" s="30" customFormat="1" ht="13" x14ac:dyDescent="0.3">
      <c r="A1202" s="2">
        <v>2018</v>
      </c>
      <c r="B1202" s="13" t="s">
        <v>630</v>
      </c>
      <c r="C1202" s="2" t="s">
        <v>228</v>
      </c>
      <c r="D1202" s="2" t="str">
        <f t="shared" si="36"/>
        <v>M2</v>
      </c>
      <c r="E1202" s="2" t="str">
        <f t="shared" si="37"/>
        <v>C06a_M2_11</v>
      </c>
      <c r="F1202" s="21" t="s">
        <v>437</v>
      </c>
      <c r="G1202" s="2">
        <v>2011</v>
      </c>
      <c r="H1202" s="2" t="s">
        <v>754</v>
      </c>
      <c r="I1202" s="4">
        <v>2.4700000000000002</v>
      </c>
      <c r="J1202" s="5">
        <v>0.14399999999999999</v>
      </c>
      <c r="K1202" s="4">
        <v>1.03</v>
      </c>
      <c r="L1202" s="4">
        <v>0.77</v>
      </c>
      <c r="M1202" s="4">
        <v>0.19</v>
      </c>
      <c r="N1202" s="4">
        <v>0.71399999999999997</v>
      </c>
      <c r="O1202" s="4">
        <v>0.18099999999999999</v>
      </c>
      <c r="P1202" s="6">
        <v>15.038</v>
      </c>
      <c r="Q1202" s="6">
        <v>52.36</v>
      </c>
      <c r="R1202" s="4">
        <v>6.59</v>
      </c>
      <c r="S1202" s="7">
        <v>278.77</v>
      </c>
      <c r="T1202" s="6">
        <v>16.559999999999999</v>
      </c>
      <c r="U1202" s="4">
        <v>22.015975999999998</v>
      </c>
      <c r="V1202" s="8">
        <v>93.173087598446571</v>
      </c>
      <c r="W1202" s="8">
        <v>85.661904323546992</v>
      </c>
      <c r="X1202" s="8">
        <v>121.1764705882353</v>
      </c>
      <c r="Y1202" s="8">
        <v>100</v>
      </c>
      <c r="Z1202" s="8">
        <v>119</v>
      </c>
      <c r="AA1202" s="8">
        <v>100.25333333333333</v>
      </c>
      <c r="AB1202" s="9">
        <v>80.416606040963316</v>
      </c>
      <c r="AC1202" s="9">
        <v>19.462076455867564</v>
      </c>
      <c r="AD1202" s="3">
        <v>32.757800029540881</v>
      </c>
      <c r="AE1202" s="3">
        <v>47.780123514591565</v>
      </c>
    </row>
    <row r="1203" spans="1:31" s="30" customFormat="1" ht="13" x14ac:dyDescent="0.3">
      <c r="A1203" s="2">
        <v>2018</v>
      </c>
      <c r="B1203" s="13" t="s">
        <v>630</v>
      </c>
      <c r="C1203" s="2" t="s">
        <v>281</v>
      </c>
      <c r="D1203" s="2" t="str">
        <f t="shared" si="36"/>
        <v>M2</v>
      </c>
      <c r="E1203" s="2" t="str">
        <f t="shared" si="37"/>
        <v>C10c_M2_11</v>
      </c>
      <c r="F1203" s="21" t="s">
        <v>435</v>
      </c>
      <c r="G1203" s="2">
        <v>2011</v>
      </c>
      <c r="H1203" s="2" t="s">
        <v>755</v>
      </c>
      <c r="I1203" s="4">
        <v>2.66</v>
      </c>
      <c r="J1203" s="5">
        <v>0.158</v>
      </c>
      <c r="K1203" s="4">
        <v>0.75</v>
      </c>
      <c r="L1203" s="4">
        <v>1.05</v>
      </c>
      <c r="M1203" s="4">
        <v>0.24</v>
      </c>
      <c r="N1203" s="4">
        <v>0.61099999999999999</v>
      </c>
      <c r="O1203" s="4">
        <v>0.193</v>
      </c>
      <c r="P1203" s="6">
        <v>16.353999999999999</v>
      </c>
      <c r="Q1203" s="6">
        <v>69.319999999999993</v>
      </c>
      <c r="R1203" s="4">
        <v>6.45</v>
      </c>
      <c r="S1203" s="7">
        <v>309.52</v>
      </c>
      <c r="T1203" s="6">
        <v>17.45</v>
      </c>
      <c r="U1203" s="4">
        <v>23.116002999999999</v>
      </c>
      <c r="V1203" s="8">
        <v>100.34024818294245</v>
      </c>
      <c r="W1203" s="8">
        <v>93.990145021669619</v>
      </c>
      <c r="X1203" s="8">
        <v>88.235294117647058</v>
      </c>
      <c r="Y1203" s="8">
        <v>126.31578947368421</v>
      </c>
      <c r="Z1203" s="8">
        <v>101.83333333333333</v>
      </c>
      <c r="AA1203" s="8">
        <v>109.02666666666667</v>
      </c>
      <c r="AB1203" s="9">
        <v>91.346152754469074</v>
      </c>
      <c r="AC1203" s="9">
        <v>21.642244254139293</v>
      </c>
      <c r="AD1203" s="3">
        <v>20.998788782388988</v>
      </c>
      <c r="AE1203" s="3">
        <v>57.358966963471715</v>
      </c>
    </row>
    <row r="1204" spans="1:31" s="30" customFormat="1" ht="13" x14ac:dyDescent="0.3">
      <c r="A1204" s="2">
        <v>2018</v>
      </c>
      <c r="B1204" s="13" t="s">
        <v>630</v>
      </c>
      <c r="C1204" s="2" t="s">
        <v>229</v>
      </c>
      <c r="D1204" s="2" t="str">
        <f t="shared" si="36"/>
        <v>M2</v>
      </c>
      <c r="E1204" s="2" t="str">
        <f t="shared" si="37"/>
        <v>D05a_M2_11</v>
      </c>
      <c r="F1204" s="21" t="s">
        <v>438</v>
      </c>
      <c r="G1204" s="2">
        <v>2011</v>
      </c>
      <c r="H1204" s="2" t="s">
        <v>745</v>
      </c>
      <c r="I1204" s="4">
        <v>2.65</v>
      </c>
      <c r="J1204" s="5">
        <v>0.157</v>
      </c>
      <c r="K1204" s="4">
        <v>0.79</v>
      </c>
      <c r="L1204" s="4">
        <v>0.77</v>
      </c>
      <c r="M1204" s="4">
        <v>0.19</v>
      </c>
      <c r="N1204" s="4">
        <v>0.627</v>
      </c>
      <c r="O1204" s="4">
        <v>0.19400000000000001</v>
      </c>
      <c r="P1204" s="6">
        <v>16.175999999999998</v>
      </c>
      <c r="Q1204" s="6">
        <v>70.16</v>
      </c>
      <c r="R1204" s="4">
        <v>6.26</v>
      </c>
      <c r="S1204" s="7">
        <v>533.11</v>
      </c>
      <c r="T1204" s="6">
        <v>16.149999999999999</v>
      </c>
      <c r="U1204" s="4">
        <v>24.673522999999999</v>
      </c>
      <c r="V1204" s="8">
        <v>99.963029204811079</v>
      </c>
      <c r="W1204" s="8">
        <v>93.395270686089432</v>
      </c>
      <c r="X1204" s="8">
        <v>92.941176470588232</v>
      </c>
      <c r="Y1204" s="8">
        <v>100</v>
      </c>
      <c r="Z1204" s="8">
        <v>104.50000000000001</v>
      </c>
      <c r="AA1204" s="8">
        <v>107.83999999999997</v>
      </c>
      <c r="AB1204" s="9">
        <v>74.278498624083539</v>
      </c>
      <c r="AC1204" s="9">
        <v>21.070352310313943</v>
      </c>
      <c r="AD1204" s="3">
        <v>27.201146973656869</v>
      </c>
      <c r="AE1204" s="3">
        <v>51.728500716029181</v>
      </c>
    </row>
    <row r="1205" spans="1:31" s="30" customFormat="1" ht="13" x14ac:dyDescent="0.3">
      <c r="A1205" s="2">
        <v>2018</v>
      </c>
      <c r="B1205" s="13" t="s">
        <v>630</v>
      </c>
      <c r="C1205" s="2" t="s">
        <v>230</v>
      </c>
      <c r="D1205" s="2" t="str">
        <f t="shared" si="36"/>
        <v>M2</v>
      </c>
      <c r="E1205" s="2" t="str">
        <f t="shared" si="37"/>
        <v>D05b_M2_11</v>
      </c>
      <c r="F1205" s="21" t="s">
        <v>439</v>
      </c>
      <c r="G1205" s="2">
        <v>2011</v>
      </c>
      <c r="H1205" s="2" t="s">
        <v>743</v>
      </c>
      <c r="I1205" s="4">
        <v>2.5299999999999998</v>
      </c>
      <c r="J1205" s="5">
        <v>0.15</v>
      </c>
      <c r="K1205" s="4">
        <v>0.91</v>
      </c>
      <c r="L1205" s="4">
        <v>0.78</v>
      </c>
      <c r="M1205" s="4">
        <v>0.21</v>
      </c>
      <c r="N1205" s="4">
        <v>0.59299999999999997</v>
      </c>
      <c r="O1205" s="4">
        <v>0.19</v>
      </c>
      <c r="P1205" s="6">
        <v>18.535</v>
      </c>
      <c r="Q1205" s="6">
        <v>71.39</v>
      </c>
      <c r="R1205" s="4">
        <v>5.55</v>
      </c>
      <c r="S1205" s="7">
        <v>352.74</v>
      </c>
      <c r="T1205" s="6">
        <v>17.14</v>
      </c>
      <c r="U1205" s="4">
        <v>24.884353000000001</v>
      </c>
      <c r="V1205" s="8">
        <v>95.436401467234731</v>
      </c>
      <c r="W1205" s="8">
        <v>89.231150337028112</v>
      </c>
      <c r="X1205" s="8">
        <v>107.05882352941177</v>
      </c>
      <c r="Y1205" s="8">
        <v>110.52631578947367</v>
      </c>
      <c r="Z1205" s="8">
        <v>98.833333333333329</v>
      </c>
      <c r="AA1205" s="8">
        <v>123.56666666666666</v>
      </c>
      <c r="AB1205" s="9">
        <v>79.494000786521525</v>
      </c>
      <c r="AC1205" s="9">
        <v>21.760368880350999</v>
      </c>
      <c r="AD1205" s="3">
        <v>29.277249929215643</v>
      </c>
      <c r="AE1205" s="3">
        <v>48.962381190433355</v>
      </c>
    </row>
    <row r="1206" spans="1:31" s="30" customFormat="1" ht="13" x14ac:dyDescent="0.3">
      <c r="A1206" s="2">
        <v>2018</v>
      </c>
      <c r="B1206" s="13" t="s">
        <v>630</v>
      </c>
      <c r="C1206" s="2" t="s">
        <v>231</v>
      </c>
      <c r="D1206" s="2" t="str">
        <f t="shared" si="36"/>
        <v>M2</v>
      </c>
      <c r="E1206" s="2" t="str">
        <f t="shared" si="37"/>
        <v>D05c_M2_11</v>
      </c>
      <c r="F1206" s="21" t="s">
        <v>440</v>
      </c>
      <c r="G1206" s="2">
        <v>2011</v>
      </c>
      <c r="H1206" s="2" t="s">
        <v>742</v>
      </c>
      <c r="I1206" s="4">
        <v>2.6</v>
      </c>
      <c r="J1206" s="5">
        <v>0.157</v>
      </c>
      <c r="K1206" s="4">
        <v>0.78</v>
      </c>
      <c r="L1206" s="4">
        <v>0.78</v>
      </c>
      <c r="M1206" s="4">
        <v>0.2</v>
      </c>
      <c r="N1206" s="4">
        <v>0.60499999999999998</v>
      </c>
      <c r="O1206" s="4">
        <v>0.19800000000000001</v>
      </c>
      <c r="P1206" s="6">
        <v>15.03</v>
      </c>
      <c r="Q1206" s="6">
        <v>76.55</v>
      </c>
      <c r="R1206" s="4">
        <v>5.7</v>
      </c>
      <c r="S1206" s="7">
        <v>387.83</v>
      </c>
      <c r="T1206" s="6">
        <v>17.350000000000001</v>
      </c>
      <c r="U1206" s="4">
        <v>24.652287999999999</v>
      </c>
      <c r="V1206" s="8">
        <v>98.076934314154272</v>
      </c>
      <c r="W1206" s="8">
        <v>93.395270686089432</v>
      </c>
      <c r="X1206" s="8">
        <v>91.764705882352942</v>
      </c>
      <c r="Y1206" s="8">
        <v>105.26315789473684</v>
      </c>
      <c r="Z1206" s="8">
        <v>100.83333333333333</v>
      </c>
      <c r="AA1206" s="8">
        <v>100.2</v>
      </c>
      <c r="AB1206" s="9">
        <v>75.345469373383239</v>
      </c>
      <c r="AC1206" s="9">
        <v>21.86523584883389</v>
      </c>
      <c r="AD1206" s="3">
        <v>26.476507838846281</v>
      </c>
      <c r="AE1206" s="3">
        <v>51.658256312319836</v>
      </c>
    </row>
    <row r="1207" spans="1:31" s="30" customFormat="1" ht="13" x14ac:dyDescent="0.3">
      <c r="A1207" s="2">
        <v>2018</v>
      </c>
      <c r="B1207" s="13" t="s">
        <v>630</v>
      </c>
      <c r="C1207" s="2" t="s">
        <v>272</v>
      </c>
      <c r="D1207" s="2" t="str">
        <f t="shared" si="36"/>
        <v>M1</v>
      </c>
      <c r="E1207" s="2" t="str">
        <f t="shared" si="37"/>
        <v>D10a_M1_11</v>
      </c>
      <c r="F1207" s="21" t="s">
        <v>454</v>
      </c>
      <c r="G1207" s="2">
        <v>2011</v>
      </c>
      <c r="H1207" s="2" t="s">
        <v>756</v>
      </c>
      <c r="I1207" s="4">
        <v>2.5099999999999998</v>
      </c>
      <c r="J1207" s="5">
        <v>0.14699999999999999</v>
      </c>
      <c r="K1207" s="4">
        <v>0.7</v>
      </c>
      <c r="L1207" s="4">
        <v>0.91</v>
      </c>
      <c r="M1207" s="4">
        <v>0.21</v>
      </c>
      <c r="N1207" s="4">
        <v>0.65900000000000003</v>
      </c>
      <c r="O1207" s="4">
        <v>0.19900000000000001</v>
      </c>
      <c r="P1207" s="6">
        <v>16.251000000000001</v>
      </c>
      <c r="Q1207" s="6">
        <v>58.76</v>
      </c>
      <c r="R1207" s="4">
        <v>6.31</v>
      </c>
      <c r="S1207" s="7">
        <v>413.94</v>
      </c>
      <c r="T1207" s="6">
        <v>16.45</v>
      </c>
      <c r="U1207" s="4">
        <v>21.395316999999999</v>
      </c>
      <c r="V1207" s="8">
        <v>94.681963510971997</v>
      </c>
      <c r="W1207" s="8">
        <v>87.446527330287552</v>
      </c>
      <c r="X1207" s="8">
        <v>82.35294117647058</v>
      </c>
      <c r="Y1207" s="8">
        <v>110.52631578947367</v>
      </c>
      <c r="Z1207" s="8">
        <v>109.83333333333334</v>
      </c>
      <c r="AA1207" s="8">
        <v>108.34000000000002</v>
      </c>
      <c r="AB1207" s="9">
        <v>80.610182744855493</v>
      </c>
      <c r="AC1207" s="9">
        <v>21.459060406360599</v>
      </c>
      <c r="AD1207" s="3">
        <v>22.209121341280284</v>
      </c>
      <c r="AE1207" s="3">
        <v>56.33181825235912</v>
      </c>
    </row>
    <row r="1208" spans="1:31" s="30" customFormat="1" ht="13" x14ac:dyDescent="0.3">
      <c r="A1208" s="2">
        <v>2018</v>
      </c>
      <c r="B1208" s="13" t="s">
        <v>630</v>
      </c>
      <c r="C1208" s="2" t="s">
        <v>273</v>
      </c>
      <c r="D1208" s="2" t="str">
        <f t="shared" si="36"/>
        <v>M2</v>
      </c>
      <c r="E1208" s="2" t="str">
        <f t="shared" si="37"/>
        <v>D10a_M2_11</v>
      </c>
      <c r="F1208" s="21" t="s">
        <v>454</v>
      </c>
      <c r="G1208" s="2">
        <v>2011</v>
      </c>
      <c r="H1208" s="2" t="s">
        <v>756</v>
      </c>
      <c r="I1208" s="4">
        <v>2.73</v>
      </c>
      <c r="J1208" s="5">
        <v>0.16</v>
      </c>
      <c r="K1208" s="4">
        <v>0.76</v>
      </c>
      <c r="L1208" s="4">
        <v>0.99</v>
      </c>
      <c r="M1208" s="4">
        <v>0.2</v>
      </c>
      <c r="N1208" s="4">
        <v>0.71599999999999997</v>
      </c>
      <c r="O1208" s="4">
        <v>0.21</v>
      </c>
      <c r="P1208" s="6">
        <v>16.919</v>
      </c>
      <c r="Q1208" s="6">
        <v>56.92</v>
      </c>
      <c r="R1208" s="4">
        <v>5.86</v>
      </c>
      <c r="S1208" s="7">
        <v>365.86</v>
      </c>
      <c r="T1208" s="6">
        <v>17.22</v>
      </c>
      <c r="U1208" s="4">
        <v>21.395316999999999</v>
      </c>
      <c r="V1208" s="8">
        <v>102.98078102986199</v>
      </c>
      <c r="W1208" s="8">
        <v>95.179893692829992</v>
      </c>
      <c r="X1208" s="8">
        <v>89.411764705882362</v>
      </c>
      <c r="Y1208" s="8">
        <v>105.26315789473684</v>
      </c>
      <c r="Z1208" s="8">
        <v>119.33333333333334</v>
      </c>
      <c r="AA1208" s="8">
        <v>112.79333333333335</v>
      </c>
      <c r="AB1208" s="9">
        <v>85.313002338144258</v>
      </c>
      <c r="AC1208" s="9">
        <v>19.310614007702391</v>
      </c>
      <c r="AD1208" s="3">
        <v>22.78356126351219</v>
      </c>
      <c r="AE1208" s="3">
        <v>57.905824728785419</v>
      </c>
    </row>
    <row r="1209" spans="1:31" s="30" customFormat="1" ht="13" x14ac:dyDescent="0.3">
      <c r="A1209" s="2">
        <v>2018</v>
      </c>
      <c r="B1209" s="13" t="s">
        <v>630</v>
      </c>
      <c r="C1209" s="2" t="s">
        <v>274</v>
      </c>
      <c r="D1209" s="2" t="str">
        <f t="shared" si="36"/>
        <v>M1</v>
      </c>
      <c r="E1209" s="2" t="str">
        <f t="shared" si="37"/>
        <v>D10b_M1_11</v>
      </c>
      <c r="F1209" s="21" t="s">
        <v>455</v>
      </c>
      <c r="G1209" s="2">
        <v>2011</v>
      </c>
      <c r="H1209" s="2" t="s">
        <v>757</v>
      </c>
      <c r="I1209" s="4">
        <v>2.65</v>
      </c>
      <c r="J1209" s="5">
        <v>0.154</v>
      </c>
      <c r="K1209" s="4">
        <v>0.77</v>
      </c>
      <c r="L1209" s="4">
        <v>0.9</v>
      </c>
      <c r="M1209" s="4">
        <v>0.21</v>
      </c>
      <c r="N1209" s="4">
        <v>0.63900000000000001</v>
      </c>
      <c r="O1209" s="4">
        <v>0.20699999999999999</v>
      </c>
      <c r="P1209" s="6">
        <v>15.101000000000001</v>
      </c>
      <c r="Q1209" s="6">
        <v>63.24</v>
      </c>
      <c r="R1209" s="4">
        <v>6.24</v>
      </c>
      <c r="S1209" s="7">
        <v>448.7</v>
      </c>
      <c r="T1209" s="6">
        <v>17.97</v>
      </c>
      <c r="U1209" s="4">
        <v>21.578583999999999</v>
      </c>
      <c r="V1209" s="8">
        <v>99.963029204811079</v>
      </c>
      <c r="W1209" s="8">
        <v>91.610647679348872</v>
      </c>
      <c r="X1209" s="8">
        <v>90.588235294117652</v>
      </c>
      <c r="Y1209" s="8">
        <v>110.52631578947367</v>
      </c>
      <c r="Z1209" s="8">
        <v>106.50000000000001</v>
      </c>
      <c r="AA1209" s="8">
        <v>100.67333333333335</v>
      </c>
      <c r="AB1209" s="9">
        <v>81.901462078770777</v>
      </c>
      <c r="AC1209" s="9">
        <v>21.120731388481495</v>
      </c>
      <c r="AD1209" s="3">
        <v>24.044863338600337</v>
      </c>
      <c r="AE1209" s="3">
        <v>54.834405272918175</v>
      </c>
    </row>
    <row r="1210" spans="1:31" s="30" customFormat="1" ht="13" x14ac:dyDescent="0.3">
      <c r="A1210" s="2">
        <v>2018</v>
      </c>
      <c r="B1210" s="13" t="s">
        <v>630</v>
      </c>
      <c r="C1210" s="2" t="s">
        <v>275</v>
      </c>
      <c r="D1210" s="2" t="str">
        <f t="shared" si="36"/>
        <v>M2</v>
      </c>
      <c r="E1210" s="2" t="str">
        <f t="shared" si="37"/>
        <v>D10b_M2_11</v>
      </c>
      <c r="F1210" s="21" t="s">
        <v>455</v>
      </c>
      <c r="G1210" s="2">
        <v>2011</v>
      </c>
      <c r="H1210" s="2" t="s">
        <v>757</v>
      </c>
      <c r="I1210" s="4">
        <v>2.68</v>
      </c>
      <c r="J1210" s="5">
        <v>0.159</v>
      </c>
      <c r="K1210" s="4">
        <v>0.73</v>
      </c>
      <c r="L1210" s="4">
        <v>1.1000000000000001</v>
      </c>
      <c r="M1210" s="4">
        <v>0.18</v>
      </c>
      <c r="N1210" s="4">
        <v>0.63900000000000001</v>
      </c>
      <c r="O1210" s="4">
        <v>0.20300000000000001</v>
      </c>
      <c r="P1210" s="6">
        <v>20.190999999999999</v>
      </c>
      <c r="Q1210" s="6">
        <v>54.92</v>
      </c>
      <c r="R1210" s="4">
        <v>5.31</v>
      </c>
      <c r="S1210" s="7">
        <v>315.67</v>
      </c>
      <c r="T1210" s="6">
        <v>15.92</v>
      </c>
      <c r="U1210" s="4">
        <v>21.578583999999999</v>
      </c>
      <c r="V1210" s="8">
        <v>101.09468613920518</v>
      </c>
      <c r="W1210" s="8">
        <v>94.585019357249806</v>
      </c>
      <c r="X1210" s="8">
        <v>85.882352941176464</v>
      </c>
      <c r="Y1210" s="8">
        <v>94.73684210526315</v>
      </c>
      <c r="Z1210" s="8">
        <v>106.50000000000001</v>
      </c>
      <c r="AA1210" s="8">
        <v>134.60666666666665</v>
      </c>
      <c r="AB1210" s="9">
        <v>88.387314409132003</v>
      </c>
      <c r="AC1210" s="9">
        <v>16.775052190497529</v>
      </c>
      <c r="AD1210" s="3">
        <v>21.123027496821145</v>
      </c>
      <c r="AE1210" s="3">
        <v>62.101920312681322</v>
      </c>
    </row>
    <row r="1211" spans="1:31" s="30" customFormat="1" ht="13" x14ac:dyDescent="0.3">
      <c r="A1211" s="2">
        <v>2018</v>
      </c>
      <c r="B1211" s="13" t="s">
        <v>630</v>
      </c>
      <c r="C1211" s="2" t="s">
        <v>276</v>
      </c>
      <c r="D1211" s="2" t="str">
        <f t="shared" si="36"/>
        <v>M1</v>
      </c>
      <c r="E1211" s="2" t="str">
        <f t="shared" si="37"/>
        <v>D10c_M1_11</v>
      </c>
      <c r="F1211" s="21" t="s">
        <v>456</v>
      </c>
      <c r="G1211" s="2">
        <v>2011</v>
      </c>
      <c r="H1211" s="2" t="s">
        <v>758</v>
      </c>
      <c r="I1211" s="4">
        <v>2.44</v>
      </c>
      <c r="J1211" s="5">
        <v>0.153</v>
      </c>
      <c r="K1211" s="4">
        <v>0.87</v>
      </c>
      <c r="L1211" s="4">
        <v>0.79</v>
      </c>
      <c r="M1211" s="4">
        <v>0.18</v>
      </c>
      <c r="N1211" s="4">
        <v>0.60899999999999999</v>
      </c>
      <c r="O1211" s="4">
        <v>0.17499999999999999</v>
      </c>
      <c r="P1211" s="6">
        <v>15.913</v>
      </c>
      <c r="Q1211" s="6">
        <v>65.95</v>
      </c>
      <c r="R1211" s="4">
        <v>6.32</v>
      </c>
      <c r="S1211" s="7">
        <v>525.08000000000004</v>
      </c>
      <c r="T1211" s="6">
        <v>18.57</v>
      </c>
      <c r="U1211" s="4">
        <v>18.678847999999999</v>
      </c>
      <c r="V1211" s="8">
        <v>92.04143066405247</v>
      </c>
      <c r="W1211" s="8">
        <v>91.015773343768686</v>
      </c>
      <c r="X1211" s="8">
        <v>102.35294117647058</v>
      </c>
      <c r="Y1211" s="8">
        <v>94.73684210526315</v>
      </c>
      <c r="Z1211" s="8">
        <v>101.50000000000001</v>
      </c>
      <c r="AA1211" s="8">
        <v>106.08666666666666</v>
      </c>
      <c r="AB1211" s="9">
        <v>76.49881519273103</v>
      </c>
      <c r="AC1211" s="9">
        <v>19.382023217687571</v>
      </c>
      <c r="AD1211" s="3">
        <v>29.086253597694316</v>
      </c>
      <c r="AE1211" s="3">
        <v>51.531723184618116</v>
      </c>
    </row>
    <row r="1212" spans="1:31" s="30" customFormat="1" ht="13" x14ac:dyDescent="0.3">
      <c r="A1212" s="2">
        <v>2018</v>
      </c>
      <c r="B1212" s="13" t="s">
        <v>630</v>
      </c>
      <c r="C1212" s="2" t="s">
        <v>277</v>
      </c>
      <c r="D1212" s="2" t="str">
        <f t="shared" si="36"/>
        <v>M2</v>
      </c>
      <c r="E1212" s="2" t="str">
        <f t="shared" si="37"/>
        <v>D10c_M2_11</v>
      </c>
      <c r="F1212" s="21" t="s">
        <v>456</v>
      </c>
      <c r="G1212" s="2">
        <v>2011</v>
      </c>
      <c r="H1212" s="2" t="s">
        <v>758</v>
      </c>
      <c r="I1212" s="4">
        <v>2.39</v>
      </c>
      <c r="J1212" s="5">
        <v>0.151</v>
      </c>
      <c r="K1212" s="4">
        <v>0.85</v>
      </c>
      <c r="L1212" s="4">
        <v>0.84</v>
      </c>
      <c r="M1212" s="4">
        <v>0.18</v>
      </c>
      <c r="N1212" s="4">
        <v>0.66400000000000003</v>
      </c>
      <c r="O1212" s="4">
        <v>0.182</v>
      </c>
      <c r="P1212" s="6">
        <v>14.818</v>
      </c>
      <c r="Q1212" s="6">
        <v>68.53</v>
      </c>
      <c r="R1212" s="4">
        <v>6.55</v>
      </c>
      <c r="S1212" s="7">
        <v>368.59</v>
      </c>
      <c r="T1212" s="6">
        <v>20.18</v>
      </c>
      <c r="U1212" s="4">
        <v>18.678847999999999</v>
      </c>
      <c r="V1212" s="8">
        <v>90.155335773395663</v>
      </c>
      <c r="W1212" s="8">
        <v>89.826024672608298</v>
      </c>
      <c r="X1212" s="8">
        <v>100</v>
      </c>
      <c r="Y1212" s="8">
        <v>94.73684210526315</v>
      </c>
      <c r="Z1212" s="8">
        <v>110.66666666666667</v>
      </c>
      <c r="AA1212" s="8">
        <v>98.786666666666662</v>
      </c>
      <c r="AB1212" s="9">
        <v>78.4823162213643</v>
      </c>
      <c r="AC1212" s="9">
        <v>18.892177035257856</v>
      </c>
      <c r="AD1212" s="3">
        <v>27.6993996628056</v>
      </c>
      <c r="AE1212" s="3">
        <v>53.408423301936537</v>
      </c>
    </row>
    <row r="1213" spans="1:31" s="30" customFormat="1" ht="13" x14ac:dyDescent="0.3">
      <c r="A1213" s="2">
        <v>2018</v>
      </c>
      <c r="B1213" s="13" t="s">
        <v>630</v>
      </c>
      <c r="C1213" s="2" t="s">
        <v>278</v>
      </c>
      <c r="D1213" s="2" t="str">
        <f t="shared" si="36"/>
        <v>M1</v>
      </c>
      <c r="E1213" s="2" t="str">
        <f t="shared" si="37"/>
        <v>D11a_M1_11</v>
      </c>
      <c r="F1213" s="21" t="s">
        <v>69</v>
      </c>
      <c r="G1213" s="2">
        <v>2011</v>
      </c>
      <c r="H1213" s="2" t="s">
        <v>750</v>
      </c>
      <c r="I1213" s="4">
        <v>2.2799999999999998</v>
      </c>
      <c r="J1213" s="5">
        <v>0.154</v>
      </c>
      <c r="K1213" s="4">
        <v>0.91</v>
      </c>
      <c r="L1213" s="4">
        <v>0.92</v>
      </c>
      <c r="M1213" s="4">
        <v>0.2</v>
      </c>
      <c r="N1213" s="4">
        <v>0.61299999999999999</v>
      </c>
      <c r="O1213" s="4">
        <v>0.161</v>
      </c>
      <c r="P1213" s="6">
        <v>16.068000000000001</v>
      </c>
      <c r="Q1213" s="6">
        <v>52.62</v>
      </c>
      <c r="R1213" s="4">
        <v>6.23</v>
      </c>
      <c r="S1213" s="7">
        <v>246.82</v>
      </c>
      <c r="T1213" s="6">
        <v>16.899999999999999</v>
      </c>
      <c r="U1213" s="4">
        <v>21.347587000000001</v>
      </c>
      <c r="V1213" s="8">
        <v>86.005927013950668</v>
      </c>
      <c r="W1213" s="8">
        <v>91.610647679348872</v>
      </c>
      <c r="X1213" s="8">
        <v>107.05882352941177</v>
      </c>
      <c r="Y1213" s="8">
        <v>105.26315789473684</v>
      </c>
      <c r="Z1213" s="8">
        <v>102.16666666666667</v>
      </c>
      <c r="AA1213" s="8">
        <v>107.12000000000002</v>
      </c>
      <c r="AB1213" s="9">
        <v>85.656305501638244</v>
      </c>
      <c r="AC1213" s="9">
        <v>19.233218714512574</v>
      </c>
      <c r="AD1213" s="3">
        <v>27.17097959420796</v>
      </c>
      <c r="AE1213" s="3">
        <v>53.595801691279462</v>
      </c>
    </row>
    <row r="1214" spans="1:31" s="30" customFormat="1" ht="13" x14ac:dyDescent="0.3">
      <c r="A1214" s="2">
        <v>2018</v>
      </c>
      <c r="B1214" s="13" t="s">
        <v>630</v>
      </c>
      <c r="C1214" s="2" t="s">
        <v>279</v>
      </c>
      <c r="D1214" s="2" t="str">
        <f t="shared" si="36"/>
        <v>M1</v>
      </c>
      <c r="E1214" s="2" t="str">
        <f t="shared" si="37"/>
        <v>D11b_M1_11</v>
      </c>
      <c r="F1214" s="21" t="s">
        <v>70</v>
      </c>
      <c r="G1214" s="2">
        <v>2011</v>
      </c>
      <c r="H1214" s="2" t="s">
        <v>751</v>
      </c>
      <c r="I1214" s="4">
        <v>2.4</v>
      </c>
      <c r="J1214" s="5">
        <v>0.154</v>
      </c>
      <c r="K1214" s="4">
        <v>0.88</v>
      </c>
      <c r="L1214" s="4">
        <v>1</v>
      </c>
      <c r="M1214" s="4">
        <v>0.18</v>
      </c>
      <c r="N1214" s="4">
        <v>0.64800000000000002</v>
      </c>
      <c r="O1214" s="4">
        <v>0.182</v>
      </c>
      <c r="P1214" s="6">
        <v>18.841999999999999</v>
      </c>
      <c r="Q1214" s="6">
        <v>54.68</v>
      </c>
      <c r="R1214" s="4">
        <v>5.81</v>
      </c>
      <c r="S1214" s="7">
        <v>542.04999999999995</v>
      </c>
      <c r="T1214" s="6">
        <v>15.41</v>
      </c>
      <c r="U1214" s="4">
        <v>22.045978999999999</v>
      </c>
      <c r="V1214" s="8">
        <v>90.532554751527016</v>
      </c>
      <c r="W1214" s="8">
        <v>91.610647679348872</v>
      </c>
      <c r="X1214" s="8">
        <v>103.5294117647059</v>
      </c>
      <c r="Y1214" s="8">
        <v>94.73684210526315</v>
      </c>
      <c r="Z1214" s="8">
        <v>108</v>
      </c>
      <c r="AA1214" s="8">
        <v>125.61333333333333</v>
      </c>
      <c r="AB1214" s="9">
        <v>87.233611584602016</v>
      </c>
      <c r="AC1214" s="9">
        <v>16.996909622996988</v>
      </c>
      <c r="AD1214" s="3">
        <v>25.80013993810762</v>
      </c>
      <c r="AE1214" s="3">
        <v>57.202950438895392</v>
      </c>
    </row>
    <row r="1215" spans="1:31" s="30" customFormat="1" ht="13" x14ac:dyDescent="0.3">
      <c r="A1215" s="2">
        <v>2018</v>
      </c>
      <c r="B1215" s="13" t="s">
        <v>630</v>
      </c>
      <c r="C1215" s="2" t="s">
        <v>280</v>
      </c>
      <c r="D1215" s="2" t="str">
        <f t="shared" si="36"/>
        <v>M1</v>
      </c>
      <c r="E1215" s="2" t="str">
        <f t="shared" si="37"/>
        <v>D11c_M1_11</v>
      </c>
      <c r="F1215" s="21" t="s">
        <v>71</v>
      </c>
      <c r="G1215" s="2">
        <v>2011</v>
      </c>
      <c r="H1215" s="2" t="s">
        <v>752</v>
      </c>
      <c r="I1215" s="4">
        <v>2.6</v>
      </c>
      <c r="J1215" s="5">
        <v>0.156</v>
      </c>
      <c r="K1215" s="4">
        <v>0.96</v>
      </c>
      <c r="L1215" s="4">
        <v>0.95</v>
      </c>
      <c r="M1215" s="4">
        <v>0.2</v>
      </c>
      <c r="N1215" s="4">
        <v>0.71199999999999997</v>
      </c>
      <c r="O1215" s="4">
        <v>0.193</v>
      </c>
      <c r="P1215" s="6">
        <v>17.338000000000001</v>
      </c>
      <c r="Q1215" s="6">
        <v>70.56</v>
      </c>
      <c r="R1215" s="4">
        <v>6.76</v>
      </c>
      <c r="S1215" s="7">
        <v>593.54</v>
      </c>
      <c r="T1215" s="6">
        <v>19.739999999999998</v>
      </c>
      <c r="U1215" s="4">
        <v>17.637297</v>
      </c>
      <c r="V1215" s="8">
        <v>98.076934314154272</v>
      </c>
      <c r="W1215" s="8">
        <v>92.800396350509246</v>
      </c>
      <c r="X1215" s="8">
        <v>112.94117647058823</v>
      </c>
      <c r="Y1215" s="8">
        <v>105.26315789473684</v>
      </c>
      <c r="Z1215" s="8">
        <v>118.66666666666667</v>
      </c>
      <c r="AA1215" s="8">
        <v>115.58666666666669</v>
      </c>
      <c r="AB1215" s="9">
        <v>88.432083868178808</v>
      </c>
      <c r="AC1215" s="9">
        <v>18.629510760437125</v>
      </c>
      <c r="AD1215" s="3">
        <v>27.764164988035599</v>
      </c>
      <c r="AE1215" s="3">
        <v>53.606324251527283</v>
      </c>
    </row>
    <row r="1216" spans="1:31" s="30" customFormat="1" ht="13" x14ac:dyDescent="0.3">
      <c r="A1216" s="2">
        <v>2018</v>
      </c>
      <c r="B1216" s="13" t="s">
        <v>630</v>
      </c>
      <c r="C1216" s="2" t="s">
        <v>232</v>
      </c>
      <c r="D1216" s="2" t="str">
        <f t="shared" si="36"/>
        <v>M1</v>
      </c>
      <c r="E1216" s="2" t="str">
        <f t="shared" si="37"/>
        <v>E05a_M1_11</v>
      </c>
      <c r="F1216" s="21" t="s">
        <v>119</v>
      </c>
      <c r="G1216" s="2">
        <v>2011</v>
      </c>
      <c r="H1216" s="2" t="s">
        <v>746</v>
      </c>
      <c r="I1216" s="4">
        <v>2.48</v>
      </c>
      <c r="J1216" s="5">
        <v>0.157</v>
      </c>
      <c r="K1216" s="4">
        <v>0.87</v>
      </c>
      <c r="L1216" s="4">
        <v>0.79</v>
      </c>
      <c r="M1216" s="4">
        <v>0.17</v>
      </c>
      <c r="N1216" s="4">
        <v>0.57399999999999995</v>
      </c>
      <c r="O1216" s="4">
        <v>0.182</v>
      </c>
      <c r="P1216" s="6">
        <v>20.657</v>
      </c>
      <c r="Q1216" s="6">
        <v>58.51</v>
      </c>
      <c r="R1216" s="4">
        <v>6.17</v>
      </c>
      <c r="S1216" s="7">
        <v>366.81</v>
      </c>
      <c r="T1216" s="6">
        <v>17.47</v>
      </c>
      <c r="U1216" s="4">
        <v>31.792352000000001</v>
      </c>
      <c r="V1216" s="8">
        <v>93.550306576577924</v>
      </c>
      <c r="W1216" s="8">
        <v>93.395270686089432</v>
      </c>
      <c r="X1216" s="8">
        <v>102.35294117647058</v>
      </c>
      <c r="Y1216" s="8">
        <v>89.473684210526315</v>
      </c>
      <c r="Z1216" s="8">
        <v>95.666666666666671</v>
      </c>
      <c r="AA1216" s="8">
        <v>137.71333333333334</v>
      </c>
      <c r="AB1216" s="9">
        <v>75.67509196373598</v>
      </c>
      <c r="AC1216" s="9">
        <v>18.504496697045912</v>
      </c>
      <c r="AD1216" s="3">
        <v>29.402857411593125</v>
      </c>
      <c r="AE1216" s="3">
        <v>52.092645891360966</v>
      </c>
    </row>
    <row r="1217" spans="1:31" s="30" customFormat="1" ht="13" x14ac:dyDescent="0.3">
      <c r="A1217" s="2">
        <v>2018</v>
      </c>
      <c r="B1217" s="13" t="s">
        <v>630</v>
      </c>
      <c r="C1217" s="2" t="s">
        <v>233</v>
      </c>
      <c r="D1217" s="2" t="str">
        <f t="shared" si="36"/>
        <v>M2</v>
      </c>
      <c r="E1217" s="2" t="str">
        <f t="shared" si="37"/>
        <v>E05c_M2_11</v>
      </c>
      <c r="F1217" s="21" t="s">
        <v>121</v>
      </c>
      <c r="G1217" s="2">
        <v>2011</v>
      </c>
      <c r="H1217" s="2" t="s">
        <v>748</v>
      </c>
      <c r="I1217" s="4">
        <v>2.69</v>
      </c>
      <c r="J1217" s="5">
        <v>0.16300000000000001</v>
      </c>
      <c r="K1217" s="4">
        <v>0.71</v>
      </c>
      <c r="L1217" s="4">
        <v>1.05</v>
      </c>
      <c r="M1217" s="4">
        <v>0.14000000000000001</v>
      </c>
      <c r="N1217" s="4">
        <v>0.54700000000000004</v>
      </c>
      <c r="O1217" s="4">
        <v>0.191</v>
      </c>
      <c r="P1217" s="6">
        <v>19.157</v>
      </c>
      <c r="Q1217" s="6">
        <v>53.59</v>
      </c>
      <c r="R1217" s="4">
        <v>5.91</v>
      </c>
      <c r="S1217" s="7">
        <v>342.96</v>
      </c>
      <c r="T1217" s="6">
        <v>17.03</v>
      </c>
      <c r="U1217" s="4">
        <v>22.356691000000001</v>
      </c>
      <c r="V1217" s="8">
        <v>101.47190511733652</v>
      </c>
      <c r="W1217" s="8">
        <v>96.964516699570552</v>
      </c>
      <c r="X1217" s="8">
        <v>83.529411764705884</v>
      </c>
      <c r="Y1217" s="8">
        <v>73.684210526315795</v>
      </c>
      <c r="Z1217" s="8">
        <v>91.166666666666671</v>
      </c>
      <c r="AA1217" s="8">
        <v>127.71333333333332</v>
      </c>
      <c r="AB1217" s="9">
        <v>82.085902561705197</v>
      </c>
      <c r="AC1217" s="9">
        <v>14.048849858551456</v>
      </c>
      <c r="AD1217" s="3">
        <v>22.121420619437053</v>
      </c>
      <c r="AE1217" s="3">
        <v>63.82972952201149</v>
      </c>
    </row>
    <row r="1218" spans="1:31" s="30" customFormat="1" ht="13" x14ac:dyDescent="0.3">
      <c r="A1218" s="2">
        <v>2018</v>
      </c>
      <c r="B1218" s="13" t="s">
        <v>630</v>
      </c>
      <c r="C1218" s="2" t="s">
        <v>282</v>
      </c>
      <c r="D1218" s="2" t="str">
        <f t="shared" si="36"/>
        <v>M1</v>
      </c>
      <c r="E1218" s="2" t="str">
        <f t="shared" si="37"/>
        <v>E11a_M1_11</v>
      </c>
      <c r="F1218" s="21" t="s">
        <v>457</v>
      </c>
      <c r="G1218" s="2">
        <v>2011</v>
      </c>
      <c r="H1218" s="2" t="s">
        <v>753</v>
      </c>
      <c r="I1218" s="4">
        <v>2.6</v>
      </c>
      <c r="J1218" s="5">
        <v>0.152</v>
      </c>
      <c r="K1218" s="4">
        <v>0.77</v>
      </c>
      <c r="L1218" s="4">
        <v>0.95</v>
      </c>
      <c r="M1218" s="4">
        <v>0.23</v>
      </c>
      <c r="N1218" s="4">
        <v>0.64200000000000002</v>
      </c>
      <c r="O1218" s="4">
        <v>0.189</v>
      </c>
      <c r="P1218" s="6">
        <v>23.518999999999998</v>
      </c>
      <c r="Q1218" s="6">
        <v>94.22</v>
      </c>
      <c r="R1218" s="4">
        <v>5.48</v>
      </c>
      <c r="S1218" s="7">
        <v>762.91</v>
      </c>
      <c r="T1218" s="6">
        <v>16.309999999999999</v>
      </c>
      <c r="U1218" s="4">
        <v>16.036532999999999</v>
      </c>
      <c r="V1218" s="8">
        <v>98.076934314154272</v>
      </c>
      <c r="W1218" s="8">
        <v>90.420899008188485</v>
      </c>
      <c r="X1218" s="8">
        <v>90.588235294117652</v>
      </c>
      <c r="Y1218" s="8">
        <v>121.05263157894737</v>
      </c>
      <c r="Z1218" s="8">
        <v>107</v>
      </c>
      <c r="AA1218" s="8">
        <v>156.79333333333332</v>
      </c>
      <c r="AB1218" s="9">
        <v>86.043918516800815</v>
      </c>
      <c r="AC1218" s="9">
        <v>22.018562837984916</v>
      </c>
      <c r="AD1218" s="3">
        <v>22.887259167898964</v>
      </c>
      <c r="AE1218" s="3">
        <v>55.094177994116123</v>
      </c>
    </row>
    <row r="1219" spans="1:31" s="30" customFormat="1" ht="13" x14ac:dyDescent="0.3">
      <c r="A1219" s="2">
        <v>2018</v>
      </c>
      <c r="B1219" s="13" t="s">
        <v>630</v>
      </c>
      <c r="C1219" s="2" t="s">
        <v>234</v>
      </c>
      <c r="D1219" s="2" t="str">
        <f t="shared" si="36"/>
        <v>M1</v>
      </c>
      <c r="E1219" s="2" t="str">
        <f t="shared" si="37"/>
        <v>F05a_M1_11</v>
      </c>
      <c r="F1219" s="21" t="s">
        <v>412</v>
      </c>
      <c r="G1219" s="2">
        <v>2011</v>
      </c>
      <c r="H1219" s="2" t="s">
        <v>749</v>
      </c>
      <c r="I1219" s="4">
        <v>2.71</v>
      </c>
      <c r="J1219" s="5">
        <v>0.16200000000000001</v>
      </c>
      <c r="K1219" s="4">
        <v>0.81</v>
      </c>
      <c r="L1219" s="4">
        <v>0.96</v>
      </c>
      <c r="M1219" s="4">
        <v>0.17</v>
      </c>
      <c r="N1219" s="4">
        <v>0.61199999999999999</v>
      </c>
      <c r="O1219" s="4">
        <v>0.19400000000000001</v>
      </c>
      <c r="P1219" s="6">
        <v>17.45</v>
      </c>
      <c r="Q1219" s="6">
        <v>56.44</v>
      </c>
      <c r="R1219" s="4">
        <v>6.11</v>
      </c>
      <c r="S1219" s="7">
        <v>298.36</v>
      </c>
      <c r="T1219" s="6">
        <v>18.28</v>
      </c>
      <c r="U1219" s="4">
        <v>23.908113</v>
      </c>
      <c r="V1219" s="8">
        <v>102.22634307359925</v>
      </c>
      <c r="W1219" s="8">
        <v>96.369642363990366</v>
      </c>
      <c r="X1219" s="8">
        <v>95.294117647058826</v>
      </c>
      <c r="Y1219" s="8">
        <v>89.473684210526315</v>
      </c>
      <c r="Z1219" s="8">
        <v>102</v>
      </c>
      <c r="AA1219" s="8">
        <v>116.33333333333333</v>
      </c>
      <c r="AB1219" s="9">
        <v>82.623599041651758</v>
      </c>
      <c r="AC1219" s="9">
        <v>16.948299342245686</v>
      </c>
      <c r="AD1219" s="3">
        <v>25.072875996996956</v>
      </c>
      <c r="AE1219" s="3">
        <v>57.978824660757354</v>
      </c>
    </row>
    <row r="1220" spans="1:31" s="30" customFormat="1" ht="13" x14ac:dyDescent="0.3">
      <c r="A1220" s="2">
        <v>2018</v>
      </c>
      <c r="B1220" s="13" t="s">
        <v>630</v>
      </c>
      <c r="C1220" s="2" t="s">
        <v>96</v>
      </c>
      <c r="D1220" s="2" t="str">
        <f t="shared" si="36"/>
        <v>M2</v>
      </c>
      <c r="E1220" s="2" t="str">
        <f t="shared" si="37"/>
        <v>F05b_M2_11</v>
      </c>
      <c r="F1220" s="21" t="s">
        <v>413</v>
      </c>
      <c r="G1220" s="2">
        <v>2011</v>
      </c>
      <c r="H1220" s="2" t="s">
        <v>747</v>
      </c>
      <c r="I1220" s="4">
        <v>2.2400000000000002</v>
      </c>
      <c r="J1220" s="5">
        <v>0.14799999999999999</v>
      </c>
      <c r="K1220" s="4">
        <v>0.99</v>
      </c>
      <c r="L1220" s="4">
        <v>0.67</v>
      </c>
      <c r="M1220" s="4">
        <v>0.16</v>
      </c>
      <c r="N1220" s="4">
        <v>0.69499999999999995</v>
      </c>
      <c r="O1220" s="4">
        <v>0.17100000000000001</v>
      </c>
      <c r="P1220" s="6">
        <v>12.734999999999999</v>
      </c>
      <c r="Q1220" s="6">
        <v>57.27</v>
      </c>
      <c r="R1220" s="4">
        <v>5.88</v>
      </c>
      <c r="S1220" s="7">
        <v>461.8</v>
      </c>
      <c r="T1220" s="6">
        <v>18.899999999999999</v>
      </c>
      <c r="U1220" s="4">
        <v>22.033186000000001</v>
      </c>
      <c r="V1220" s="8">
        <v>84.497051101425228</v>
      </c>
      <c r="W1220" s="8">
        <v>88.041401665867738</v>
      </c>
      <c r="X1220" s="8">
        <v>116.47058823529413</v>
      </c>
      <c r="Y1220" s="8">
        <v>84.210526315789465</v>
      </c>
      <c r="Z1220" s="8">
        <v>115.83333333333331</v>
      </c>
      <c r="AA1220" s="8">
        <v>84.899999999999991</v>
      </c>
      <c r="AB1220" s="9">
        <v>71.93239849108501</v>
      </c>
      <c r="AC1220" s="9">
        <v>18.32216350404935</v>
      </c>
      <c r="AD1220" s="3">
        <v>35.199289368568976</v>
      </c>
      <c r="AE1220" s="3">
        <v>46.478547127381681</v>
      </c>
    </row>
    <row r="1221" spans="1:31" s="30" customFormat="1" ht="13" x14ac:dyDescent="0.3">
      <c r="A1221" s="2">
        <v>2018</v>
      </c>
      <c r="B1221" s="13" t="s">
        <v>630</v>
      </c>
      <c r="C1221" s="2" t="s">
        <v>97</v>
      </c>
      <c r="D1221" s="2" t="str">
        <f t="shared" si="36"/>
        <v>M2</v>
      </c>
      <c r="E1221" s="2" t="str">
        <f t="shared" si="37"/>
        <v>F05c_M2_11</v>
      </c>
      <c r="F1221" s="21" t="s">
        <v>223</v>
      </c>
      <c r="G1221" s="2">
        <v>2011</v>
      </c>
      <c r="H1221" s="2" t="s">
        <v>737</v>
      </c>
      <c r="I1221" s="4">
        <v>2.64</v>
      </c>
      <c r="J1221" s="5">
        <v>0.159</v>
      </c>
      <c r="K1221" s="4">
        <v>0.84</v>
      </c>
      <c r="L1221" s="4">
        <v>0.8</v>
      </c>
      <c r="M1221" s="4">
        <v>0.19</v>
      </c>
      <c r="N1221" s="4">
        <v>0.625</v>
      </c>
      <c r="O1221" s="4">
        <v>0.20499999999999999</v>
      </c>
      <c r="P1221" s="6">
        <v>18.428999999999998</v>
      </c>
      <c r="Q1221" s="6">
        <v>61.89</v>
      </c>
      <c r="R1221" s="4">
        <v>6.2</v>
      </c>
      <c r="S1221" s="7">
        <v>604.30999999999995</v>
      </c>
      <c r="T1221" s="6">
        <v>18.260000000000002</v>
      </c>
      <c r="U1221" s="4">
        <v>21.251531</v>
      </c>
      <c r="V1221" s="8">
        <v>99.585810226679726</v>
      </c>
      <c r="W1221" s="8">
        <v>94.585019357249806</v>
      </c>
      <c r="X1221" s="8">
        <v>98.82352941176471</v>
      </c>
      <c r="Y1221" s="8">
        <v>100</v>
      </c>
      <c r="Z1221" s="8">
        <v>104.16666666666667</v>
      </c>
      <c r="AA1221" s="8">
        <v>122.85999999999999</v>
      </c>
      <c r="AB1221" s="9">
        <v>77.054276990624118</v>
      </c>
      <c r="AC1221" s="9">
        <v>20.311320749671637</v>
      </c>
      <c r="AD1221" s="3">
        <v>27.880835169854823</v>
      </c>
      <c r="AE1221" s="3">
        <v>51.807844080473529</v>
      </c>
    </row>
    <row r="1222" spans="1:31" s="30" customFormat="1" ht="13" x14ac:dyDescent="0.3">
      <c r="A1222" s="2">
        <v>2018</v>
      </c>
      <c r="B1222" s="13" t="s">
        <v>630</v>
      </c>
      <c r="C1222" s="2" t="s">
        <v>235</v>
      </c>
      <c r="D1222" s="2" t="str">
        <f t="shared" ref="D1222:D1285" si="38">MID(C1222,8,2)</f>
        <v>M2</v>
      </c>
      <c r="E1222" s="2" t="str">
        <f t="shared" ref="E1222:E1285" si="39">CONCATENATE(F1222,"_",D1222,"_",MID(G1222,3,2))</f>
        <v>G05a_M2_11</v>
      </c>
      <c r="F1222" s="21" t="s">
        <v>414</v>
      </c>
      <c r="G1222" s="2">
        <v>2011</v>
      </c>
      <c r="H1222" s="2" t="s">
        <v>736</v>
      </c>
      <c r="I1222" s="4">
        <v>2.5</v>
      </c>
      <c r="J1222" s="5">
        <v>0.154</v>
      </c>
      <c r="K1222" s="4">
        <v>0.72</v>
      </c>
      <c r="L1222" s="4">
        <v>1</v>
      </c>
      <c r="M1222" s="4">
        <v>0.2</v>
      </c>
      <c r="N1222" s="4">
        <v>0.70399999999999996</v>
      </c>
      <c r="O1222" s="4">
        <v>0.186</v>
      </c>
      <c r="P1222" s="6">
        <v>15.648</v>
      </c>
      <c r="Q1222" s="6">
        <v>52.9</v>
      </c>
      <c r="R1222" s="4">
        <v>6.33</v>
      </c>
      <c r="S1222" s="7">
        <v>324.52999999999997</v>
      </c>
      <c r="T1222" s="6">
        <v>20.97</v>
      </c>
      <c r="U1222" s="4">
        <v>21.673525999999999</v>
      </c>
      <c r="V1222" s="8">
        <v>94.304744532840644</v>
      </c>
      <c r="W1222" s="8">
        <v>91.610647679348872</v>
      </c>
      <c r="X1222" s="8">
        <v>84.705882352941174</v>
      </c>
      <c r="Y1222" s="8">
        <v>105.26315789473684</v>
      </c>
      <c r="Z1222" s="8">
        <v>117.33333333333333</v>
      </c>
      <c r="AA1222" s="8">
        <v>104.32</v>
      </c>
      <c r="AB1222" s="9">
        <v>84.788986431338941</v>
      </c>
      <c r="AC1222" s="9">
        <v>19.429958150569433</v>
      </c>
      <c r="AD1222" s="3">
        <v>21.717823299552084</v>
      </c>
      <c r="AE1222" s="3">
        <v>58.852218549878479</v>
      </c>
    </row>
    <row r="1223" spans="1:31" s="30" customFormat="1" ht="13" x14ac:dyDescent="0.3">
      <c r="A1223" s="2">
        <v>2018</v>
      </c>
      <c r="B1223" s="13" t="s">
        <v>630</v>
      </c>
      <c r="C1223" s="2" t="s">
        <v>236</v>
      </c>
      <c r="D1223" s="2" t="str">
        <f t="shared" si="38"/>
        <v>M2</v>
      </c>
      <c r="E1223" s="2" t="str">
        <f t="shared" si="39"/>
        <v>G05b_M2_11</v>
      </c>
      <c r="F1223" s="21" t="s">
        <v>415</v>
      </c>
      <c r="G1223" s="2">
        <v>2011</v>
      </c>
      <c r="H1223" s="2" t="s">
        <v>735</v>
      </c>
      <c r="I1223" s="4">
        <v>2.5099999999999998</v>
      </c>
      <c r="J1223" s="5">
        <v>0.152</v>
      </c>
      <c r="K1223" s="4">
        <v>0.78</v>
      </c>
      <c r="L1223" s="4">
        <v>1.02</v>
      </c>
      <c r="M1223" s="4">
        <v>0.2</v>
      </c>
      <c r="N1223" s="4">
        <v>0.745</v>
      </c>
      <c r="O1223" s="4">
        <v>0.189</v>
      </c>
      <c r="P1223" s="6">
        <v>17.178000000000001</v>
      </c>
      <c r="Q1223" s="6">
        <v>57.66</v>
      </c>
      <c r="R1223" s="4">
        <v>6.2</v>
      </c>
      <c r="S1223" s="7">
        <v>343.32</v>
      </c>
      <c r="T1223" s="6">
        <v>20.96</v>
      </c>
      <c r="U1223" s="4">
        <v>21.789221000000001</v>
      </c>
      <c r="V1223" s="8">
        <v>94.681963510971997</v>
      </c>
      <c r="W1223" s="8">
        <v>90.420899008188485</v>
      </c>
      <c r="X1223" s="8">
        <v>91.764705882352942</v>
      </c>
      <c r="Y1223" s="8">
        <v>105.26315789473684</v>
      </c>
      <c r="Z1223" s="8">
        <v>124.16666666666667</v>
      </c>
      <c r="AA1223" s="8">
        <v>114.52</v>
      </c>
      <c r="AB1223" s="9">
        <v>87.32151727757487</v>
      </c>
      <c r="AC1223" s="9">
        <v>18.866443338968388</v>
      </c>
      <c r="AD1223" s="3">
        <v>22.845284560787654</v>
      </c>
      <c r="AE1223" s="3">
        <v>58.288272100243951</v>
      </c>
    </row>
    <row r="1224" spans="1:31" s="30" customFormat="1" ht="13" x14ac:dyDescent="0.3">
      <c r="A1224" s="2">
        <v>2018</v>
      </c>
      <c r="B1224" s="13" t="s">
        <v>630</v>
      </c>
      <c r="C1224" s="2" t="s">
        <v>237</v>
      </c>
      <c r="D1224" s="2" t="str">
        <f t="shared" si="38"/>
        <v>M2</v>
      </c>
      <c r="E1224" s="2" t="str">
        <f t="shared" si="39"/>
        <v>G05c_M2_11</v>
      </c>
      <c r="F1224" s="21" t="s">
        <v>441</v>
      </c>
      <c r="G1224" s="2">
        <v>2011</v>
      </c>
      <c r="H1224" s="2" t="s">
        <v>734</v>
      </c>
      <c r="I1224" s="4">
        <v>2.4900000000000002</v>
      </c>
      <c r="J1224" s="5">
        <v>0.155</v>
      </c>
      <c r="K1224" s="4">
        <v>0.86</v>
      </c>
      <c r="L1224" s="4">
        <v>1.03</v>
      </c>
      <c r="M1224" s="4">
        <v>0.17</v>
      </c>
      <c r="N1224" s="4">
        <v>0.79200000000000004</v>
      </c>
      <c r="O1224" s="4">
        <v>0.188</v>
      </c>
      <c r="P1224" s="6">
        <v>17.93</v>
      </c>
      <c r="Q1224" s="6">
        <v>56.42</v>
      </c>
      <c r="R1224" s="4">
        <v>6.33</v>
      </c>
      <c r="S1224" s="7">
        <v>376.13</v>
      </c>
      <c r="T1224" s="6">
        <v>21.74</v>
      </c>
      <c r="U1224" s="4">
        <v>25.438476999999999</v>
      </c>
      <c r="V1224" s="8">
        <v>93.927525554709291</v>
      </c>
      <c r="W1224" s="8">
        <v>92.205522014929059</v>
      </c>
      <c r="X1224" s="8">
        <v>101.17647058823529</v>
      </c>
      <c r="Y1224" s="8">
        <v>89.473684210526315</v>
      </c>
      <c r="Z1224" s="8">
        <v>132</v>
      </c>
      <c r="AA1224" s="8">
        <v>119.53333333333333</v>
      </c>
      <c r="AB1224" s="9">
        <v>87.39538539222427</v>
      </c>
      <c r="AC1224" s="9">
        <v>16.022922526252604</v>
      </c>
      <c r="AD1224" s="3">
        <v>25.167100999411417</v>
      </c>
      <c r="AE1224" s="3">
        <v>58.809976474335976</v>
      </c>
    </row>
    <row r="1225" spans="1:31" s="30" customFormat="1" ht="13" x14ac:dyDescent="0.3">
      <c r="A1225" s="2">
        <v>2018</v>
      </c>
      <c r="B1225" s="13" t="s">
        <v>630</v>
      </c>
      <c r="C1225" s="2" t="s">
        <v>239</v>
      </c>
      <c r="D1225" s="2" t="str">
        <f t="shared" si="38"/>
        <v>M1</v>
      </c>
      <c r="E1225" s="2" t="str">
        <f t="shared" si="39"/>
        <v>G06a_M1_11</v>
      </c>
      <c r="F1225" s="21" t="s">
        <v>443</v>
      </c>
      <c r="G1225" s="2">
        <v>2011</v>
      </c>
      <c r="H1225" s="2" t="s">
        <v>759</v>
      </c>
      <c r="I1225" s="4">
        <v>2.54</v>
      </c>
      <c r="J1225" s="5">
        <v>0.154</v>
      </c>
      <c r="K1225" s="4">
        <v>0.78</v>
      </c>
      <c r="L1225" s="4">
        <v>0.9</v>
      </c>
      <c r="M1225" s="4">
        <v>0.2</v>
      </c>
      <c r="N1225" s="4">
        <v>0.67300000000000004</v>
      </c>
      <c r="O1225" s="4">
        <v>0.189</v>
      </c>
      <c r="P1225" s="6">
        <v>15.911</v>
      </c>
      <c r="Q1225" s="6">
        <v>55.26</v>
      </c>
      <c r="R1225" s="4">
        <v>6.82</v>
      </c>
      <c r="S1225" s="7">
        <v>362.93</v>
      </c>
      <c r="T1225" s="6">
        <v>18.93</v>
      </c>
      <c r="U1225" s="4">
        <v>22.42605</v>
      </c>
      <c r="V1225" s="8">
        <v>95.813620445366098</v>
      </c>
      <c r="W1225" s="8">
        <v>91.610647679348872</v>
      </c>
      <c r="X1225" s="8">
        <v>91.764705882352942</v>
      </c>
      <c r="Y1225" s="8">
        <v>105.26315789473684</v>
      </c>
      <c r="Z1225" s="8">
        <v>112.16666666666669</v>
      </c>
      <c r="AA1225" s="8">
        <v>106.07333333333332</v>
      </c>
      <c r="AB1225" s="9">
        <v>81.33349332547904</v>
      </c>
      <c r="AC1225" s="9">
        <v>20.255449392753746</v>
      </c>
      <c r="AD1225" s="3">
        <v>24.527225241670557</v>
      </c>
      <c r="AE1225" s="3">
        <v>55.217325365575711</v>
      </c>
    </row>
    <row r="1226" spans="1:31" s="30" customFormat="1" ht="13" x14ac:dyDescent="0.3">
      <c r="A1226" s="2">
        <v>2018</v>
      </c>
      <c r="B1226" s="13" t="s">
        <v>630</v>
      </c>
      <c r="C1226" s="2" t="s">
        <v>240</v>
      </c>
      <c r="D1226" s="2" t="str">
        <f t="shared" si="38"/>
        <v>M2</v>
      </c>
      <c r="E1226" s="2" t="str">
        <f t="shared" si="39"/>
        <v>G06a_M2_11</v>
      </c>
      <c r="F1226" s="21" t="s">
        <v>443</v>
      </c>
      <c r="G1226" s="2">
        <v>2011</v>
      </c>
      <c r="H1226" s="2" t="s">
        <v>759</v>
      </c>
      <c r="I1226" s="4">
        <v>2.52</v>
      </c>
      <c r="J1226" s="5">
        <v>0.154</v>
      </c>
      <c r="K1226" s="4">
        <v>0.79</v>
      </c>
      <c r="L1226" s="4">
        <v>0.8</v>
      </c>
      <c r="M1226" s="4">
        <v>0.2</v>
      </c>
      <c r="N1226" s="4">
        <v>0.69599999999999995</v>
      </c>
      <c r="O1226" s="4">
        <v>0.186</v>
      </c>
      <c r="P1226" s="6">
        <v>18.736999999999998</v>
      </c>
      <c r="Q1226" s="6">
        <v>64.87</v>
      </c>
      <c r="R1226" s="4">
        <v>5.79</v>
      </c>
      <c r="S1226" s="7">
        <v>490.09</v>
      </c>
      <c r="T1226" s="6">
        <v>18.059999999999999</v>
      </c>
      <c r="U1226" s="4">
        <v>22.42605</v>
      </c>
      <c r="V1226" s="8">
        <v>95.059182489103378</v>
      </c>
      <c r="W1226" s="8">
        <v>91.610647679348872</v>
      </c>
      <c r="X1226" s="8">
        <v>92.941176470588232</v>
      </c>
      <c r="Y1226" s="8">
        <v>105.26315789473684</v>
      </c>
      <c r="Z1226" s="8">
        <v>115.99999999999999</v>
      </c>
      <c r="AA1226" s="8">
        <v>124.91333333333333</v>
      </c>
      <c r="AB1226" s="9">
        <v>76.599227841102547</v>
      </c>
      <c r="AC1226" s="9">
        <v>21.507350719090518</v>
      </c>
      <c r="AD1226" s="3">
        <v>26.377032967584334</v>
      </c>
      <c r="AE1226" s="3">
        <v>52.115616313325141</v>
      </c>
    </row>
    <row r="1227" spans="1:31" s="30" customFormat="1" ht="13" x14ac:dyDescent="0.3">
      <c r="A1227" s="2">
        <v>2018</v>
      </c>
      <c r="B1227" s="13" t="s">
        <v>630</v>
      </c>
      <c r="C1227" s="2" t="s">
        <v>241</v>
      </c>
      <c r="D1227" s="2" t="str">
        <f t="shared" si="38"/>
        <v>M1</v>
      </c>
      <c r="E1227" s="2" t="str">
        <f t="shared" si="39"/>
        <v>G06b_M1_11</v>
      </c>
      <c r="F1227" s="21" t="s">
        <v>444</v>
      </c>
      <c r="G1227" s="2">
        <v>2011</v>
      </c>
      <c r="H1227" s="2" t="s">
        <v>760</v>
      </c>
      <c r="I1227" s="4">
        <v>2.52</v>
      </c>
      <c r="J1227" s="5">
        <v>0.151</v>
      </c>
      <c r="K1227" s="4">
        <v>0.86</v>
      </c>
      <c r="L1227" s="4">
        <v>0.8</v>
      </c>
      <c r="M1227" s="4">
        <v>0.2</v>
      </c>
      <c r="N1227" s="4">
        <v>0.68300000000000005</v>
      </c>
      <c r="O1227" s="4">
        <v>0.17699999999999999</v>
      </c>
      <c r="P1227" s="6">
        <v>19.273</v>
      </c>
      <c r="Q1227" s="6">
        <v>48.73</v>
      </c>
      <c r="R1227" s="4">
        <v>6.12</v>
      </c>
      <c r="S1227" s="7">
        <v>468.74</v>
      </c>
      <c r="T1227" s="6">
        <v>19.93</v>
      </c>
      <c r="U1227" s="4">
        <v>22.502855</v>
      </c>
      <c r="V1227" s="8">
        <v>95.059182489103378</v>
      </c>
      <c r="W1227" s="8">
        <v>89.826024672608298</v>
      </c>
      <c r="X1227" s="8">
        <v>101.17647058823529</v>
      </c>
      <c r="Y1227" s="8">
        <v>105.26315789473684</v>
      </c>
      <c r="Z1227" s="8">
        <v>113.83333333333334</v>
      </c>
      <c r="AA1227" s="8">
        <v>128.48666666666665</v>
      </c>
      <c r="AB1227" s="9">
        <v>78.389509171025821</v>
      </c>
      <c r="AC1227" s="9">
        <v>21.01615988430045</v>
      </c>
      <c r="AD1227" s="3">
        <v>28.058454687474484</v>
      </c>
      <c r="AE1227" s="3">
        <v>50.92538542822507</v>
      </c>
    </row>
    <row r="1228" spans="1:31" s="30" customFormat="1" ht="13" x14ac:dyDescent="0.3">
      <c r="A1228" s="2">
        <v>2018</v>
      </c>
      <c r="B1228" s="13" t="s">
        <v>630</v>
      </c>
      <c r="C1228" s="2" t="s">
        <v>242</v>
      </c>
      <c r="D1228" s="2" t="str">
        <f t="shared" si="38"/>
        <v>M2</v>
      </c>
      <c r="E1228" s="2" t="str">
        <f t="shared" si="39"/>
        <v>G06b_M2_11</v>
      </c>
      <c r="F1228" s="21" t="s">
        <v>444</v>
      </c>
      <c r="G1228" s="2">
        <v>2011</v>
      </c>
      <c r="H1228" s="2" t="s">
        <v>760</v>
      </c>
      <c r="I1228" s="4">
        <v>2.46</v>
      </c>
      <c r="J1228" s="5">
        <v>0.152</v>
      </c>
      <c r="K1228" s="4">
        <v>0.79</v>
      </c>
      <c r="L1228" s="4">
        <v>0.92</v>
      </c>
      <c r="M1228" s="4">
        <v>0.19</v>
      </c>
      <c r="N1228" s="4">
        <v>0.67</v>
      </c>
      <c r="O1228" s="4">
        <v>0.193</v>
      </c>
      <c r="P1228" s="6">
        <v>18.172000000000001</v>
      </c>
      <c r="Q1228" s="6">
        <v>59.18</v>
      </c>
      <c r="R1228" s="4">
        <v>5.72</v>
      </c>
      <c r="S1228" s="7">
        <v>399.7</v>
      </c>
      <c r="T1228" s="6">
        <v>18.149999999999999</v>
      </c>
      <c r="U1228" s="4">
        <v>22.502855</v>
      </c>
      <c r="V1228" s="8">
        <v>92.79586862031519</v>
      </c>
      <c r="W1228" s="8">
        <v>90.420899008188485</v>
      </c>
      <c r="X1228" s="8">
        <v>92.941176470588232</v>
      </c>
      <c r="Y1228" s="8">
        <v>100</v>
      </c>
      <c r="Z1228" s="8">
        <v>111.66666666666667</v>
      </c>
      <c r="AA1228" s="8">
        <v>121.14666666666668</v>
      </c>
      <c r="AB1228" s="9">
        <v>81.763528564203298</v>
      </c>
      <c r="AC1228" s="9">
        <v>19.141470073196071</v>
      </c>
      <c r="AD1228" s="3">
        <v>24.711022060034221</v>
      </c>
      <c r="AE1228" s="3">
        <v>56.147507866769701</v>
      </c>
    </row>
    <row r="1229" spans="1:31" s="30" customFormat="1" ht="13" x14ac:dyDescent="0.3">
      <c r="A1229" s="2">
        <v>2018</v>
      </c>
      <c r="B1229" s="13" t="s">
        <v>630</v>
      </c>
      <c r="C1229" s="2" t="s">
        <v>243</v>
      </c>
      <c r="D1229" s="2" t="str">
        <f t="shared" si="38"/>
        <v>M1</v>
      </c>
      <c r="E1229" s="2" t="str">
        <f t="shared" si="39"/>
        <v>G06c_M1_11</v>
      </c>
      <c r="F1229" s="21" t="s">
        <v>445</v>
      </c>
      <c r="G1229" s="2">
        <v>2011</v>
      </c>
      <c r="H1229" s="2" t="s">
        <v>762</v>
      </c>
      <c r="I1229" s="4">
        <v>2.59</v>
      </c>
      <c r="J1229" s="5">
        <v>0.155</v>
      </c>
      <c r="K1229" s="4">
        <v>0.81</v>
      </c>
      <c r="L1229" s="4">
        <v>0.87</v>
      </c>
      <c r="M1229" s="4">
        <v>0.22</v>
      </c>
      <c r="N1229" s="4">
        <v>0.65200000000000002</v>
      </c>
      <c r="O1229" s="4">
        <v>0.19900000000000001</v>
      </c>
      <c r="P1229" s="6">
        <v>16.268999999999998</v>
      </c>
      <c r="Q1229" s="6">
        <v>66.069999999999993</v>
      </c>
      <c r="R1229" s="4">
        <v>5.78</v>
      </c>
      <c r="S1229" s="7">
        <v>520.27</v>
      </c>
      <c r="T1229" s="6">
        <v>19.52</v>
      </c>
      <c r="U1229" s="4">
        <v>20.590513000000001</v>
      </c>
      <c r="V1229" s="8">
        <v>97.699715336022905</v>
      </c>
      <c r="W1229" s="8">
        <v>92.205522014929059</v>
      </c>
      <c r="X1229" s="8">
        <v>95.294117647058826</v>
      </c>
      <c r="Y1229" s="8">
        <v>115.78947368421053</v>
      </c>
      <c r="Z1229" s="8">
        <v>108.66666666666667</v>
      </c>
      <c r="AA1229" s="8">
        <v>108.45999999999998</v>
      </c>
      <c r="AB1229" s="9">
        <v>82.251197222555192</v>
      </c>
      <c r="AC1229" s="9">
        <v>22.032397885780338</v>
      </c>
      <c r="AD1229" s="3">
        <v>25.186396346202329</v>
      </c>
      <c r="AE1229" s="3">
        <v>52.781205768017323</v>
      </c>
    </row>
    <row r="1230" spans="1:31" s="30" customFormat="1" ht="13" x14ac:dyDescent="0.3">
      <c r="A1230" s="2">
        <v>2018</v>
      </c>
      <c r="B1230" s="13" t="s">
        <v>630</v>
      </c>
      <c r="C1230" s="2" t="s">
        <v>244</v>
      </c>
      <c r="D1230" s="2" t="str">
        <f t="shared" si="38"/>
        <v>M2</v>
      </c>
      <c r="E1230" s="2" t="str">
        <f t="shared" si="39"/>
        <v>G06c_M2_11</v>
      </c>
      <c r="F1230" s="21" t="s">
        <v>445</v>
      </c>
      <c r="G1230" s="2">
        <v>2011</v>
      </c>
      <c r="H1230" s="2" t="s">
        <v>762</v>
      </c>
      <c r="I1230" s="4">
        <v>2.62</v>
      </c>
      <c r="J1230" s="5">
        <v>0.154</v>
      </c>
      <c r="K1230" s="4">
        <v>0.86</v>
      </c>
      <c r="L1230" s="4">
        <v>0.68</v>
      </c>
      <c r="M1230" s="4">
        <v>0.21</v>
      </c>
      <c r="N1230" s="4">
        <v>0.63900000000000001</v>
      </c>
      <c r="O1230" s="4">
        <v>0.20300000000000001</v>
      </c>
      <c r="P1230" s="6">
        <v>16.478999999999999</v>
      </c>
      <c r="Q1230" s="6">
        <v>67.7</v>
      </c>
      <c r="R1230" s="4">
        <v>6.02</v>
      </c>
      <c r="S1230" s="7">
        <v>653.47</v>
      </c>
      <c r="T1230" s="6">
        <v>17.600000000000001</v>
      </c>
      <c r="U1230" s="4">
        <v>20.590513000000001</v>
      </c>
      <c r="V1230" s="8">
        <v>98.831372270417006</v>
      </c>
      <c r="W1230" s="8">
        <v>91.610647679348872</v>
      </c>
      <c r="X1230" s="8">
        <v>101.17647058823529</v>
      </c>
      <c r="Y1230" s="8">
        <v>110.52631578947367</v>
      </c>
      <c r="Z1230" s="8">
        <v>106.50000000000001</v>
      </c>
      <c r="AA1230" s="8">
        <v>109.86</v>
      </c>
      <c r="AB1230" s="9">
        <v>73.225208447925056</v>
      </c>
      <c r="AC1230" s="9">
        <v>23.623268783451827</v>
      </c>
      <c r="AD1230" s="3">
        <v>30.037312800724692</v>
      </c>
      <c r="AE1230" s="3">
        <v>46.339418415823488</v>
      </c>
    </row>
    <row r="1231" spans="1:31" s="30" customFormat="1" ht="13" x14ac:dyDescent="0.3">
      <c r="A1231" s="2">
        <v>2018</v>
      </c>
      <c r="B1231" s="13" t="s">
        <v>630</v>
      </c>
      <c r="C1231" s="2" t="s">
        <v>246</v>
      </c>
      <c r="D1231" s="2" t="str">
        <f t="shared" si="38"/>
        <v>M2</v>
      </c>
      <c r="E1231" s="2" t="str">
        <f t="shared" si="39"/>
        <v>G07c_M2_11</v>
      </c>
      <c r="F1231" s="21" t="s">
        <v>446</v>
      </c>
      <c r="G1231" s="2">
        <v>2011</v>
      </c>
      <c r="H1231" s="2" t="s">
        <v>761</v>
      </c>
      <c r="I1231" s="4">
        <v>2.58</v>
      </c>
      <c r="J1231" s="5">
        <v>0.156</v>
      </c>
      <c r="K1231" s="4">
        <v>0.8</v>
      </c>
      <c r="L1231" s="4">
        <v>0.81</v>
      </c>
      <c r="M1231" s="4">
        <v>0.22</v>
      </c>
      <c r="N1231" s="4">
        <v>0.66100000000000003</v>
      </c>
      <c r="O1231" s="4">
        <v>0.192</v>
      </c>
      <c r="P1231" s="6">
        <v>14.228</v>
      </c>
      <c r="Q1231" s="6">
        <v>67.849999999999994</v>
      </c>
      <c r="R1231" s="4">
        <v>5.82</v>
      </c>
      <c r="S1231" s="7">
        <v>296.42</v>
      </c>
      <c r="T1231" s="6">
        <v>17.59</v>
      </c>
      <c r="U1231" s="4">
        <v>27.420126</v>
      </c>
      <c r="V1231" s="8">
        <v>97.322496357891552</v>
      </c>
      <c r="W1231" s="8">
        <v>92.800396350509246</v>
      </c>
      <c r="X1231" s="8">
        <v>94.117647058823536</v>
      </c>
      <c r="Y1231" s="8">
        <v>115.78947368421053</v>
      </c>
      <c r="Z1231" s="8">
        <v>110.16666666666669</v>
      </c>
      <c r="AA1231" s="8">
        <v>94.853333333333339</v>
      </c>
      <c r="AB1231" s="9">
        <v>79.001430770803964</v>
      </c>
      <c r="AC1231" s="9">
        <v>22.938712452519859</v>
      </c>
      <c r="AD1231" s="3">
        <v>25.898718360715289</v>
      </c>
      <c r="AE1231" s="3">
        <v>51.162569186764848</v>
      </c>
    </row>
    <row r="1232" spans="1:31" s="30" customFormat="1" ht="13" x14ac:dyDescent="0.3">
      <c r="A1232" s="2">
        <v>2018</v>
      </c>
      <c r="B1232" s="13" t="s">
        <v>630</v>
      </c>
      <c r="C1232" s="2" t="s">
        <v>238</v>
      </c>
      <c r="D1232" s="2" t="str">
        <f t="shared" si="38"/>
        <v>M2</v>
      </c>
      <c r="E1232" s="2" t="str">
        <f t="shared" si="39"/>
        <v>H05a_M2_11</v>
      </c>
      <c r="F1232" s="21" t="s">
        <v>442</v>
      </c>
      <c r="G1232" s="35">
        <v>2011</v>
      </c>
      <c r="H1232" s="2" t="s">
        <v>777</v>
      </c>
      <c r="I1232" s="4">
        <v>2.5099999999999998</v>
      </c>
      <c r="J1232" s="5">
        <v>0.15</v>
      </c>
      <c r="K1232" s="4">
        <v>0.84</v>
      </c>
      <c r="L1232" s="4">
        <v>0.81</v>
      </c>
      <c r="M1232" s="4">
        <v>0.2</v>
      </c>
      <c r="N1232" s="4">
        <v>0.71099999999999997</v>
      </c>
      <c r="O1232" s="4">
        <v>0.193</v>
      </c>
      <c r="P1232" s="6">
        <v>20.352</v>
      </c>
      <c r="Q1232" s="6">
        <v>62.99</v>
      </c>
      <c r="R1232" s="4">
        <v>5.41</v>
      </c>
      <c r="S1232" s="7">
        <v>728.93</v>
      </c>
      <c r="T1232" s="6">
        <v>18.73</v>
      </c>
      <c r="U1232" s="4">
        <v>22.670386000000001</v>
      </c>
      <c r="V1232" s="8">
        <v>94.681963510971997</v>
      </c>
      <c r="W1232" s="8">
        <v>89.231150337028112</v>
      </c>
      <c r="X1232" s="8">
        <v>98.82352941176471</v>
      </c>
      <c r="Y1232" s="8">
        <v>105.26315789473684</v>
      </c>
      <c r="Z1232" s="8">
        <v>118.5</v>
      </c>
      <c r="AA1232" s="8">
        <v>135.68</v>
      </c>
      <c r="AB1232" s="9">
        <v>78.377002215627158</v>
      </c>
      <c r="AC1232" s="9">
        <v>21.01951352333861</v>
      </c>
      <c r="AD1232" s="3">
        <v>27.41030576797926</v>
      </c>
      <c r="AE1232" s="3">
        <v>51.570180708682123</v>
      </c>
    </row>
    <row r="1233" spans="1:31" s="30" customFormat="1" ht="13" x14ac:dyDescent="0.3">
      <c r="A1233" s="2">
        <v>2018</v>
      </c>
      <c r="B1233" s="13" t="s">
        <v>630</v>
      </c>
      <c r="C1233" s="2" t="s">
        <v>248</v>
      </c>
      <c r="D1233" s="2" t="str">
        <f t="shared" si="38"/>
        <v>M1</v>
      </c>
      <c r="E1233" s="2" t="str">
        <f t="shared" si="39"/>
        <v>H07a_M1_11</v>
      </c>
      <c r="F1233" s="21" t="s">
        <v>447</v>
      </c>
      <c r="G1233" s="2">
        <v>2011</v>
      </c>
      <c r="H1233" s="2" t="s">
        <v>765</v>
      </c>
      <c r="I1233" s="4">
        <v>2.58</v>
      </c>
      <c r="J1233" s="5">
        <v>0.154</v>
      </c>
      <c r="K1233" s="4">
        <v>0.73</v>
      </c>
      <c r="L1233" s="4">
        <v>0.98</v>
      </c>
      <c r="M1233" s="4">
        <v>0.19</v>
      </c>
      <c r="N1233" s="4">
        <v>0.63200000000000001</v>
      </c>
      <c r="O1233" s="4">
        <v>0.2</v>
      </c>
      <c r="P1233" s="6">
        <v>16.231000000000002</v>
      </c>
      <c r="Q1233" s="6">
        <v>59.31</v>
      </c>
      <c r="R1233" s="4">
        <v>6.09</v>
      </c>
      <c r="S1233" s="7">
        <v>410.32</v>
      </c>
      <c r="T1233" s="6">
        <v>17.89</v>
      </c>
      <c r="U1233" s="4">
        <v>24.045646999999999</v>
      </c>
      <c r="V1233" s="8">
        <v>97.322496357891552</v>
      </c>
      <c r="W1233" s="8">
        <v>91.610647679348872</v>
      </c>
      <c r="X1233" s="8">
        <v>85.882352941176464</v>
      </c>
      <c r="Y1233" s="8">
        <v>100</v>
      </c>
      <c r="Z1233" s="8">
        <v>105.33333333333334</v>
      </c>
      <c r="AA1233" s="8">
        <v>108.20666666666668</v>
      </c>
      <c r="AB1233" s="9">
        <v>83.223013686031237</v>
      </c>
      <c r="AC1233" s="9">
        <v>18.805785392428092</v>
      </c>
      <c r="AD1233" s="3">
        <v>22.433790726177985</v>
      </c>
      <c r="AE1233" s="3">
        <v>58.760423881393933</v>
      </c>
    </row>
    <row r="1234" spans="1:31" s="30" customFormat="1" ht="13" x14ac:dyDescent="0.3">
      <c r="A1234" s="2">
        <v>2018</v>
      </c>
      <c r="B1234" s="13" t="s">
        <v>630</v>
      </c>
      <c r="C1234" s="2" t="s">
        <v>249</v>
      </c>
      <c r="D1234" s="2" t="str">
        <f t="shared" si="38"/>
        <v>M2</v>
      </c>
      <c r="E1234" s="2" t="str">
        <f t="shared" si="39"/>
        <v>H07a_M2_11</v>
      </c>
      <c r="F1234" s="21" t="s">
        <v>447</v>
      </c>
      <c r="G1234" s="2">
        <v>2011</v>
      </c>
      <c r="H1234" s="2" t="s">
        <v>765</v>
      </c>
      <c r="I1234" s="4">
        <v>2.66</v>
      </c>
      <c r="J1234" s="5">
        <v>0.159</v>
      </c>
      <c r="K1234" s="4">
        <v>0.82</v>
      </c>
      <c r="L1234" s="4">
        <v>0.79</v>
      </c>
      <c r="M1234" s="4">
        <v>0.2</v>
      </c>
      <c r="N1234" s="4">
        <v>0.60799999999999998</v>
      </c>
      <c r="O1234" s="4">
        <v>0.20300000000000001</v>
      </c>
      <c r="P1234" s="6">
        <v>19.306999999999999</v>
      </c>
      <c r="Q1234" s="6">
        <v>76.349999999999994</v>
      </c>
      <c r="R1234" s="4">
        <v>6.04</v>
      </c>
      <c r="S1234" s="7">
        <v>567.02</v>
      </c>
      <c r="T1234" s="6">
        <v>18.54</v>
      </c>
      <c r="U1234" s="4">
        <v>24.045646999999999</v>
      </c>
      <c r="V1234" s="8">
        <v>100.34024818294245</v>
      </c>
      <c r="W1234" s="8">
        <v>94.585019357249806</v>
      </c>
      <c r="X1234" s="8">
        <v>96.470588235294116</v>
      </c>
      <c r="Y1234" s="8">
        <v>105.26315789473684</v>
      </c>
      <c r="Z1234" s="8">
        <v>101.33333333333334</v>
      </c>
      <c r="AA1234" s="8">
        <v>128.71333333333331</v>
      </c>
      <c r="AB1234" s="9">
        <v>76.867489272204523</v>
      </c>
      <c r="AC1234" s="9">
        <v>21.432291773654118</v>
      </c>
      <c r="AD1234" s="3">
        <v>27.283142985725323</v>
      </c>
      <c r="AE1234" s="3">
        <v>51.284565240620559</v>
      </c>
    </row>
    <row r="1235" spans="1:31" s="30" customFormat="1" ht="13" x14ac:dyDescent="0.3">
      <c r="A1235" s="2">
        <v>2018</v>
      </c>
      <c r="B1235" s="13" t="s">
        <v>630</v>
      </c>
      <c r="C1235" s="2" t="s">
        <v>264</v>
      </c>
      <c r="D1235" s="2" t="str">
        <f t="shared" si="38"/>
        <v>Am</v>
      </c>
      <c r="E1235" s="2" t="str">
        <f t="shared" si="39"/>
        <v>H10a_Am_11</v>
      </c>
      <c r="F1235" s="21" t="s">
        <v>449</v>
      </c>
      <c r="G1235" s="2">
        <v>2011</v>
      </c>
      <c r="H1235" s="2" t="s">
        <v>764</v>
      </c>
      <c r="I1235" s="4">
        <v>2.04</v>
      </c>
      <c r="J1235" s="5">
        <v>0.14000000000000001</v>
      </c>
      <c r="K1235" s="4">
        <v>0.87</v>
      </c>
      <c r="L1235" s="4">
        <v>0.67</v>
      </c>
      <c r="M1235" s="4">
        <v>0.28000000000000003</v>
      </c>
      <c r="N1235" s="4">
        <v>0.69399999999999995</v>
      </c>
      <c r="O1235" s="4">
        <v>0.154</v>
      </c>
      <c r="P1235" s="6">
        <v>13.744</v>
      </c>
      <c r="Q1235" s="6">
        <v>49.37</v>
      </c>
      <c r="R1235" s="4">
        <v>6.63</v>
      </c>
      <c r="S1235" s="7">
        <v>261.77999999999997</v>
      </c>
      <c r="T1235" s="6">
        <v>19.02</v>
      </c>
      <c r="U1235" s="4">
        <v>14.95543</v>
      </c>
      <c r="V1235" s="8">
        <v>76.952671538797972</v>
      </c>
      <c r="W1235" s="8">
        <v>83.282406981226259</v>
      </c>
      <c r="X1235" s="8">
        <v>102.35294117647058</v>
      </c>
      <c r="Y1235" s="8">
        <v>147.36842105263159</v>
      </c>
      <c r="Z1235" s="8">
        <v>115.66666666666667</v>
      </c>
      <c r="AA1235" s="8">
        <v>91.626666666666665</v>
      </c>
      <c r="AB1235" s="9">
        <v>78.748023530585797</v>
      </c>
      <c r="AC1235" s="9">
        <v>29.288672118740148</v>
      </c>
      <c r="AD1235" s="3">
        <v>28.255489329896754</v>
      </c>
      <c r="AE1235" s="3">
        <v>42.455838551363108</v>
      </c>
    </row>
    <row r="1236" spans="1:31" s="30" customFormat="1" ht="13" x14ac:dyDescent="0.3">
      <c r="A1236" s="2">
        <v>2018</v>
      </c>
      <c r="B1236" s="13" t="s">
        <v>630</v>
      </c>
      <c r="C1236" s="2" t="s">
        <v>265</v>
      </c>
      <c r="D1236" s="2" t="str">
        <f t="shared" si="38"/>
        <v>Br</v>
      </c>
      <c r="E1236" s="2" t="str">
        <f t="shared" si="39"/>
        <v>H10a_Br_11</v>
      </c>
      <c r="F1236" s="21" t="s">
        <v>449</v>
      </c>
      <c r="G1236" s="2">
        <v>2011</v>
      </c>
      <c r="H1236" s="2" t="s">
        <v>764</v>
      </c>
      <c r="I1236" s="4">
        <v>1.92</v>
      </c>
      <c r="J1236" s="5">
        <v>0.13400000000000001</v>
      </c>
      <c r="K1236" s="4">
        <v>0.91</v>
      </c>
      <c r="L1236" s="4">
        <v>0.66</v>
      </c>
      <c r="M1236" s="4">
        <v>0.28999999999999998</v>
      </c>
      <c r="N1236" s="4">
        <v>0.89500000000000002</v>
      </c>
      <c r="O1236" s="4">
        <v>0.151</v>
      </c>
      <c r="P1236" s="6">
        <v>13.772</v>
      </c>
      <c r="Q1236" s="6">
        <v>51.91</v>
      </c>
      <c r="R1236" s="4">
        <v>7.27</v>
      </c>
      <c r="S1236" s="7">
        <v>222.32</v>
      </c>
      <c r="T1236" s="6">
        <v>15.9</v>
      </c>
      <c r="U1236" s="4">
        <v>14.95543</v>
      </c>
      <c r="V1236" s="8">
        <v>72.426043801221624</v>
      </c>
      <c r="W1236" s="8">
        <v>79.713160967745125</v>
      </c>
      <c r="X1236" s="8">
        <v>107.05882352941177</v>
      </c>
      <c r="Y1236" s="8">
        <v>152.63157894736841</v>
      </c>
      <c r="Z1236" s="8">
        <v>149.16666666666666</v>
      </c>
      <c r="AA1236" s="8">
        <v>91.813333333333333</v>
      </c>
      <c r="AB1236" s="9">
        <v>80.095762666386179</v>
      </c>
      <c r="AC1236" s="9">
        <v>29.824266410140254</v>
      </c>
      <c r="AD1236" s="3">
        <v>29.057289067764657</v>
      </c>
      <c r="AE1236" s="3">
        <v>41.118444522095089</v>
      </c>
    </row>
    <row r="1237" spans="1:31" s="30" customFormat="1" ht="13" x14ac:dyDescent="0.3">
      <c r="A1237" s="2">
        <v>2018</v>
      </c>
      <c r="B1237" s="13" t="s">
        <v>630</v>
      </c>
      <c r="C1237" s="2" t="s">
        <v>266</v>
      </c>
      <c r="D1237" s="2" t="str">
        <f t="shared" si="38"/>
        <v>Co</v>
      </c>
      <c r="E1237" s="2" t="str">
        <f t="shared" si="39"/>
        <v>H10b_Co_11</v>
      </c>
      <c r="F1237" s="21" t="s">
        <v>450</v>
      </c>
      <c r="G1237" s="2">
        <v>2011</v>
      </c>
      <c r="H1237" s="2" t="s">
        <v>741</v>
      </c>
      <c r="I1237" s="4">
        <v>2.06</v>
      </c>
      <c r="J1237" s="5">
        <v>0.129</v>
      </c>
      <c r="K1237" s="4">
        <v>0.8</v>
      </c>
      <c r="L1237" s="4">
        <v>0.62</v>
      </c>
      <c r="M1237" s="4">
        <v>0.19</v>
      </c>
      <c r="N1237" s="4">
        <v>0.748</v>
      </c>
      <c r="O1237" s="4">
        <v>0.16200000000000001</v>
      </c>
      <c r="P1237" s="6">
        <v>15.24</v>
      </c>
      <c r="Q1237" s="6">
        <v>51.81</v>
      </c>
      <c r="R1237" s="4">
        <v>6.35</v>
      </c>
      <c r="S1237" s="7">
        <v>286.56</v>
      </c>
      <c r="T1237" s="6">
        <v>12.57</v>
      </c>
      <c r="U1237" s="4">
        <v>17.711655</v>
      </c>
      <c r="V1237" s="8">
        <v>77.707109495060706</v>
      </c>
      <c r="W1237" s="8">
        <v>76.738789289844178</v>
      </c>
      <c r="X1237" s="8">
        <v>94.117647058823536</v>
      </c>
      <c r="Y1237" s="8">
        <v>100</v>
      </c>
      <c r="Z1237" s="8">
        <v>124.66666666666669</v>
      </c>
      <c r="AA1237" s="8">
        <v>101.6</v>
      </c>
      <c r="AB1237" s="9">
        <v>67.049223159667093</v>
      </c>
      <c r="AC1237" s="9">
        <v>23.342166565653322</v>
      </c>
      <c r="AD1237" s="3">
        <v>30.515428952163827</v>
      </c>
      <c r="AE1237" s="3">
        <v>46.142404482182855</v>
      </c>
    </row>
    <row r="1238" spans="1:31" s="30" customFormat="1" ht="13" x14ac:dyDescent="0.3">
      <c r="A1238" s="2">
        <v>2018</v>
      </c>
      <c r="B1238" s="13" t="s">
        <v>630</v>
      </c>
      <c r="C1238" s="2" t="s">
        <v>267</v>
      </c>
      <c r="D1238" s="2" t="str">
        <f t="shared" si="38"/>
        <v>M1</v>
      </c>
      <c r="E1238" s="2" t="str">
        <f t="shared" si="39"/>
        <v>H10c_M1_11</v>
      </c>
      <c r="F1238" s="21" t="s">
        <v>395</v>
      </c>
      <c r="G1238" s="2">
        <v>2011</v>
      </c>
      <c r="H1238" s="2" t="s">
        <v>774</v>
      </c>
      <c r="I1238" s="4">
        <v>2.39</v>
      </c>
      <c r="J1238" s="5">
        <v>0.15</v>
      </c>
      <c r="K1238" s="4">
        <v>0.89</v>
      </c>
      <c r="L1238" s="4">
        <v>0.75</v>
      </c>
      <c r="M1238" s="4">
        <v>0.28999999999999998</v>
      </c>
      <c r="N1238" s="4">
        <v>0.76400000000000001</v>
      </c>
      <c r="O1238" s="4">
        <v>0.16700000000000001</v>
      </c>
      <c r="P1238" s="6">
        <v>13.335000000000001</v>
      </c>
      <c r="Q1238" s="6">
        <v>69.58</v>
      </c>
      <c r="R1238" s="4">
        <v>6.01</v>
      </c>
      <c r="S1238" s="7">
        <v>492.89</v>
      </c>
      <c r="T1238" s="6">
        <v>19.97</v>
      </c>
      <c r="U1238" s="4">
        <v>18.734701999999999</v>
      </c>
      <c r="V1238" s="8">
        <v>90.155335773395663</v>
      </c>
      <c r="W1238" s="8">
        <v>89.231150337028112</v>
      </c>
      <c r="X1238" s="8">
        <v>104.70588235294119</v>
      </c>
      <c r="Y1238" s="8">
        <v>152.63157894736841</v>
      </c>
      <c r="Z1238" s="8">
        <v>127.33333333333334</v>
      </c>
      <c r="AA1238" s="8">
        <v>88.9</v>
      </c>
      <c r="AB1238" s="9">
        <v>84.075271679051383</v>
      </c>
      <c r="AC1238" s="9">
        <v>28.412603567962918</v>
      </c>
      <c r="AD1238" s="3">
        <v>27.073535277397671</v>
      </c>
      <c r="AE1238" s="3">
        <v>44.513861154639415</v>
      </c>
    </row>
    <row r="1239" spans="1:31" s="30" customFormat="1" ht="13" x14ac:dyDescent="0.3">
      <c r="A1239" s="2">
        <v>2018</v>
      </c>
      <c r="B1239" s="13" t="s">
        <v>630</v>
      </c>
      <c r="C1239" s="2" t="s">
        <v>250</v>
      </c>
      <c r="D1239" s="2" t="str">
        <f t="shared" si="38"/>
        <v>M1</v>
      </c>
      <c r="E1239" s="2" t="str">
        <f t="shared" si="39"/>
        <v>H07c_M1_11</v>
      </c>
      <c r="F1239" s="21" t="s">
        <v>419</v>
      </c>
      <c r="G1239" s="2">
        <v>2011</v>
      </c>
      <c r="H1239" s="2" t="s">
        <v>915</v>
      </c>
      <c r="I1239" s="4">
        <v>2.44</v>
      </c>
      <c r="J1239" s="5">
        <v>0.151</v>
      </c>
      <c r="K1239" s="4">
        <v>0.76</v>
      </c>
      <c r="L1239" s="4">
        <v>0.77</v>
      </c>
      <c r="M1239" s="4">
        <v>0.25</v>
      </c>
      <c r="N1239" s="4">
        <v>0.70299999999999996</v>
      </c>
      <c r="O1239" s="4">
        <v>0.17699999999999999</v>
      </c>
      <c r="P1239" s="6">
        <v>13.215</v>
      </c>
      <c r="Q1239" s="6">
        <v>61.04</v>
      </c>
      <c r="R1239" s="4">
        <v>6.17</v>
      </c>
      <c r="S1239" s="7">
        <v>454.79</v>
      </c>
      <c r="T1239" s="6">
        <v>20.89</v>
      </c>
      <c r="U1239" s="37">
        <v>23.05</v>
      </c>
      <c r="V1239" s="8">
        <v>92.04143066405247</v>
      </c>
      <c r="W1239" s="8">
        <v>89.826024672608298</v>
      </c>
      <c r="X1239" s="8">
        <v>89.411764705882362</v>
      </c>
      <c r="Y1239" s="8">
        <v>131.57894736842107</v>
      </c>
      <c r="Z1239" s="8">
        <v>117.16666666666666</v>
      </c>
      <c r="AA1239" s="8">
        <v>88.1</v>
      </c>
      <c r="AB1239" s="9">
        <v>78.4535745709439</v>
      </c>
      <c r="AC1239" s="9">
        <v>26.248747539545896</v>
      </c>
      <c r="AD1239" s="3">
        <v>24.775595324692198</v>
      </c>
      <c r="AE1239" s="3">
        <v>48.975657135761907</v>
      </c>
    </row>
    <row r="1240" spans="1:31" s="30" customFormat="1" ht="13" x14ac:dyDescent="0.3">
      <c r="A1240" s="2">
        <v>2018</v>
      </c>
      <c r="B1240" s="13" t="s">
        <v>630</v>
      </c>
      <c r="C1240" s="2" t="s">
        <v>253</v>
      </c>
      <c r="D1240" s="2" t="str">
        <f t="shared" si="38"/>
        <v>M1</v>
      </c>
      <c r="E1240" s="2" t="str">
        <f t="shared" si="39"/>
        <v>H08a_M1_11</v>
      </c>
      <c r="F1240" s="21" t="s">
        <v>611</v>
      </c>
      <c r="G1240" s="2">
        <v>2011</v>
      </c>
      <c r="H1240" s="2" t="s">
        <v>738</v>
      </c>
      <c r="I1240" s="4">
        <v>2.6</v>
      </c>
      <c r="J1240" s="5">
        <v>0.153</v>
      </c>
      <c r="K1240" s="4">
        <v>0.82</v>
      </c>
      <c r="L1240" s="4">
        <v>0.75</v>
      </c>
      <c r="M1240" s="4">
        <v>0.25</v>
      </c>
      <c r="N1240" s="4">
        <v>0.59399999999999997</v>
      </c>
      <c r="O1240" s="4">
        <v>0.20100000000000001</v>
      </c>
      <c r="P1240" s="6">
        <v>14.689</v>
      </c>
      <c r="Q1240" s="6">
        <v>94.48</v>
      </c>
      <c r="R1240" s="4">
        <v>6.59</v>
      </c>
      <c r="S1240" s="7">
        <v>734.41</v>
      </c>
      <c r="T1240" s="6">
        <v>18.649999999999999</v>
      </c>
      <c r="U1240" s="4">
        <v>21.889029000000001</v>
      </c>
      <c r="V1240" s="8">
        <v>98.076934314154272</v>
      </c>
      <c r="W1240" s="8">
        <v>91.015773343768686</v>
      </c>
      <c r="X1240" s="8">
        <v>96.470588235294116</v>
      </c>
      <c r="Y1240" s="8">
        <v>131.57894736842107</v>
      </c>
      <c r="Z1240" s="8">
        <v>99</v>
      </c>
      <c r="AA1240" s="8">
        <v>97.926666666666662</v>
      </c>
      <c r="AB1240" s="9">
        <v>78.990097433147881</v>
      </c>
      <c r="AC1240" s="9">
        <v>26.070458695541038</v>
      </c>
      <c r="AD1240" s="3">
        <v>26.549995112263115</v>
      </c>
      <c r="AE1240" s="3">
        <v>47.379546192195846</v>
      </c>
    </row>
    <row r="1241" spans="1:31" s="30" customFormat="1" ht="13" x14ac:dyDescent="0.3">
      <c r="A1241" s="2">
        <v>2018</v>
      </c>
      <c r="B1241" s="13" t="s">
        <v>630</v>
      </c>
      <c r="C1241" s="2" t="s">
        <v>254</v>
      </c>
      <c r="D1241" s="2" t="str">
        <f t="shared" si="38"/>
        <v>M1</v>
      </c>
      <c r="E1241" s="2" t="str">
        <f t="shared" si="39"/>
        <v>H08b_M1_11</v>
      </c>
      <c r="F1241" s="21" t="s">
        <v>612</v>
      </c>
      <c r="G1241" s="2">
        <v>2011</v>
      </c>
      <c r="H1241" s="2" t="s">
        <v>767</v>
      </c>
      <c r="I1241" s="4">
        <v>2.5099999999999998</v>
      </c>
      <c r="J1241" s="5">
        <v>0.14699999999999999</v>
      </c>
      <c r="K1241" s="4">
        <v>0.87</v>
      </c>
      <c r="L1241" s="4">
        <v>0.57999999999999996</v>
      </c>
      <c r="M1241" s="4">
        <v>0.25</v>
      </c>
      <c r="N1241" s="4">
        <v>0.67700000000000005</v>
      </c>
      <c r="O1241" s="4">
        <v>0.184</v>
      </c>
      <c r="P1241" s="6">
        <v>13.394</v>
      </c>
      <c r="Q1241" s="6">
        <v>63.33</v>
      </c>
      <c r="R1241" s="4">
        <v>6.29</v>
      </c>
      <c r="S1241" s="7">
        <v>552.71</v>
      </c>
      <c r="T1241" s="6">
        <v>18.86</v>
      </c>
      <c r="U1241" s="4">
        <v>23.372349</v>
      </c>
      <c r="V1241" s="8">
        <v>94.681963510971997</v>
      </c>
      <c r="W1241" s="8">
        <v>87.446527330287552</v>
      </c>
      <c r="X1241" s="8">
        <v>102.35294117647058</v>
      </c>
      <c r="Y1241" s="8">
        <v>131.57894736842107</v>
      </c>
      <c r="Z1241" s="8">
        <v>112.83333333333334</v>
      </c>
      <c r="AA1241" s="8">
        <v>89.293333333333337</v>
      </c>
      <c r="AB1241" s="9">
        <v>71.785835879528776</v>
      </c>
      <c r="AC1241" s="9">
        <v>28.686830030698278</v>
      </c>
      <c r="AD1241" s="3">
        <v>30.995863060688393</v>
      </c>
      <c r="AE1241" s="3">
        <v>40.317306908613318</v>
      </c>
    </row>
    <row r="1242" spans="1:31" s="30" customFormat="1" ht="13" x14ac:dyDescent="0.3">
      <c r="A1242" s="2">
        <v>2018</v>
      </c>
      <c r="B1242" s="13" t="s">
        <v>630</v>
      </c>
      <c r="C1242" s="2" t="s">
        <v>255</v>
      </c>
      <c r="D1242" s="2" t="str">
        <f t="shared" si="38"/>
        <v>M1</v>
      </c>
      <c r="E1242" s="2" t="str">
        <f t="shared" si="39"/>
        <v>H08c_M1_11</v>
      </c>
      <c r="F1242" s="21" t="s">
        <v>613</v>
      </c>
      <c r="G1242" s="2">
        <v>2011</v>
      </c>
      <c r="H1242" s="2" t="s">
        <v>766</v>
      </c>
      <c r="I1242" s="4">
        <v>2.52</v>
      </c>
      <c r="J1242" s="5">
        <v>0.153</v>
      </c>
      <c r="K1242" s="4">
        <v>0.93</v>
      </c>
      <c r="L1242" s="4">
        <v>0.72</v>
      </c>
      <c r="M1242" s="4">
        <v>0.23</v>
      </c>
      <c r="N1242" s="4">
        <v>0.63900000000000001</v>
      </c>
      <c r="O1242" s="4">
        <v>0.191</v>
      </c>
      <c r="P1242" s="6">
        <v>14.554</v>
      </c>
      <c r="Q1242" s="6">
        <v>73.349999999999994</v>
      </c>
      <c r="R1242" s="4">
        <v>6.79</v>
      </c>
      <c r="S1242" s="7">
        <v>447.38</v>
      </c>
      <c r="T1242" s="6">
        <v>22.43</v>
      </c>
      <c r="U1242" s="4">
        <v>19.382444</v>
      </c>
      <c r="V1242" s="8">
        <v>95.059182489103378</v>
      </c>
      <c r="W1242" s="8">
        <v>91.015773343768686</v>
      </c>
      <c r="X1242" s="8">
        <v>109.41176470588236</v>
      </c>
      <c r="Y1242" s="8">
        <v>121.05263157894737</v>
      </c>
      <c r="Z1242" s="8">
        <v>106.50000000000001</v>
      </c>
      <c r="AA1242" s="8">
        <v>97.026666666666671</v>
      </c>
      <c r="AB1242" s="9">
        <v>78.658944219870378</v>
      </c>
      <c r="AC1242" s="9">
        <v>24.085797813315153</v>
      </c>
      <c r="AD1242" s="3">
        <v>30.238349212931254</v>
      </c>
      <c r="AE1242" s="3">
        <v>45.675852973753599</v>
      </c>
    </row>
    <row r="1243" spans="1:31" s="30" customFormat="1" ht="13" x14ac:dyDescent="0.3">
      <c r="A1243" s="2">
        <v>2018</v>
      </c>
      <c r="B1243" s="13" t="s">
        <v>630</v>
      </c>
      <c r="C1243" s="2" t="s">
        <v>256</v>
      </c>
      <c r="D1243" s="2" t="str">
        <f t="shared" si="38"/>
        <v>M1</v>
      </c>
      <c r="E1243" s="2" t="str">
        <f t="shared" si="39"/>
        <v>H09b_M1_11</v>
      </c>
      <c r="F1243" s="21" t="s">
        <v>215</v>
      </c>
      <c r="G1243" s="2">
        <v>2011</v>
      </c>
      <c r="H1243" s="2" t="s">
        <v>740</v>
      </c>
      <c r="I1243" s="4">
        <v>2.36</v>
      </c>
      <c r="J1243" s="5">
        <v>0.153</v>
      </c>
      <c r="K1243" s="4">
        <v>1.04</v>
      </c>
      <c r="L1243" s="4">
        <v>0.71</v>
      </c>
      <c r="M1243" s="4">
        <v>0.19</v>
      </c>
      <c r="N1243" s="4">
        <v>0.63400000000000001</v>
      </c>
      <c r="O1243" s="4">
        <v>0.17199999999999999</v>
      </c>
      <c r="P1243" s="6">
        <v>11.003</v>
      </c>
      <c r="Q1243" s="6">
        <v>65.989999999999995</v>
      </c>
      <c r="R1243" s="4">
        <v>5.79</v>
      </c>
      <c r="S1243" s="7">
        <v>483.81</v>
      </c>
      <c r="T1243" s="6">
        <v>20.02</v>
      </c>
      <c r="U1243" s="4">
        <v>21.100580999999998</v>
      </c>
      <c r="V1243" s="8">
        <v>89.023678839001562</v>
      </c>
      <c r="W1243" s="8">
        <v>91.015773343768686</v>
      </c>
      <c r="X1243" s="8">
        <v>122.35294117647059</v>
      </c>
      <c r="Y1243" s="8">
        <v>100</v>
      </c>
      <c r="Z1243" s="8">
        <v>105.66666666666666</v>
      </c>
      <c r="AA1243" s="8">
        <v>73.353333333333339</v>
      </c>
      <c r="AB1243" s="9">
        <v>77.678348540618757</v>
      </c>
      <c r="AC1243" s="9">
        <v>20.148138631863642</v>
      </c>
      <c r="AD1243" s="3">
        <v>34.241800930200242</v>
      </c>
      <c r="AE1243" s="3">
        <v>45.610060437936099</v>
      </c>
    </row>
    <row r="1244" spans="1:31" s="30" customFormat="1" ht="13" x14ac:dyDescent="0.3">
      <c r="A1244" s="2">
        <v>2018</v>
      </c>
      <c r="B1244" s="13" t="s">
        <v>630</v>
      </c>
      <c r="C1244" s="2" t="s">
        <v>257</v>
      </c>
      <c r="D1244" s="2" t="str">
        <f t="shared" si="38"/>
        <v>M2</v>
      </c>
      <c r="E1244" s="2" t="str">
        <f t="shared" si="39"/>
        <v>H09b_M2_11</v>
      </c>
      <c r="F1244" s="21" t="s">
        <v>215</v>
      </c>
      <c r="G1244" s="2">
        <v>2011</v>
      </c>
      <c r="H1244" s="2" t="s">
        <v>740</v>
      </c>
      <c r="I1244" s="4">
        <v>2.2799999999999998</v>
      </c>
      <c r="J1244" s="5">
        <v>0.14599999999999999</v>
      </c>
      <c r="K1244" s="4">
        <v>1.1299999999999999</v>
      </c>
      <c r="L1244" s="4">
        <v>0.51</v>
      </c>
      <c r="M1244" s="4">
        <v>0.2</v>
      </c>
      <c r="N1244" s="4">
        <v>0.63600000000000001</v>
      </c>
      <c r="O1244" s="4">
        <v>0.16200000000000001</v>
      </c>
      <c r="P1244" s="6">
        <v>12.487</v>
      </c>
      <c r="Q1244" s="6">
        <v>58.61</v>
      </c>
      <c r="R1244" s="4">
        <v>6.45</v>
      </c>
      <c r="S1244" s="7">
        <v>324.49</v>
      </c>
      <c r="T1244" s="6">
        <v>18.23</v>
      </c>
      <c r="U1244" s="4">
        <v>21.100580999999998</v>
      </c>
      <c r="V1244" s="8">
        <v>86.005927013950668</v>
      </c>
      <c r="W1244" s="8">
        <v>86.851652994707365</v>
      </c>
      <c r="X1244" s="8">
        <v>132.94117647058823</v>
      </c>
      <c r="Y1244" s="8">
        <v>105.26315789473684</v>
      </c>
      <c r="Z1244" s="8">
        <v>106</v>
      </c>
      <c r="AA1244" s="8">
        <v>83.24666666666667</v>
      </c>
      <c r="AB1244" s="9">
        <v>70.823822130784052</v>
      </c>
      <c r="AC1244" s="9">
        <v>23.261191057267744</v>
      </c>
      <c r="AD1244" s="3">
        <v>40.805840302021785</v>
      </c>
      <c r="AE1244" s="3">
        <v>35.932968640710463</v>
      </c>
    </row>
    <row r="1245" spans="1:31" s="30" customFormat="1" ht="13" x14ac:dyDescent="0.3">
      <c r="A1245" s="2">
        <v>2018</v>
      </c>
      <c r="B1245" s="13" t="s">
        <v>630</v>
      </c>
      <c r="C1245" s="2" t="s">
        <v>258</v>
      </c>
      <c r="D1245" s="2" t="str">
        <f t="shared" si="38"/>
        <v>M1</v>
      </c>
      <c r="E1245" s="2" t="str">
        <f t="shared" si="39"/>
        <v>H09c_M1_11</v>
      </c>
      <c r="F1245" s="21" t="s">
        <v>216</v>
      </c>
      <c r="G1245" s="2">
        <v>2011</v>
      </c>
      <c r="H1245" s="2" t="s">
        <v>763</v>
      </c>
      <c r="I1245" s="4">
        <v>2.2999999999999998</v>
      </c>
      <c r="J1245" s="5">
        <v>0.158</v>
      </c>
      <c r="K1245" s="4">
        <v>1.04</v>
      </c>
      <c r="L1245" s="4">
        <v>0.67</v>
      </c>
      <c r="M1245" s="4">
        <v>0.21</v>
      </c>
      <c r="N1245" s="4">
        <v>0.68700000000000006</v>
      </c>
      <c r="O1245" s="4">
        <v>0.17</v>
      </c>
      <c r="P1245" s="6">
        <v>11.984</v>
      </c>
      <c r="Q1245" s="6">
        <v>58.01</v>
      </c>
      <c r="R1245" s="4">
        <v>6.28</v>
      </c>
      <c r="S1245" s="7">
        <v>385.78</v>
      </c>
      <c r="T1245" s="6">
        <v>19.78</v>
      </c>
      <c r="U1245" s="4">
        <v>21.116904000000002</v>
      </c>
      <c r="V1245" s="8">
        <v>86.760364970213388</v>
      </c>
      <c r="W1245" s="8">
        <v>93.990145021669619</v>
      </c>
      <c r="X1245" s="8">
        <v>122.35294117647059</v>
      </c>
      <c r="Y1245" s="8">
        <v>110.52631578947367</v>
      </c>
      <c r="Z1245" s="8">
        <v>114.50000000000003</v>
      </c>
      <c r="AA1245" s="8">
        <v>79.893333333333345</v>
      </c>
      <c r="AB1245" s="9">
        <v>77.329787014576937</v>
      </c>
      <c r="AC1245" s="9">
        <v>22.369372109657355</v>
      </c>
      <c r="AD1245" s="3">
        <v>34.396144745791005</v>
      </c>
      <c r="AE1245" s="3">
        <v>43.234483144551625</v>
      </c>
    </row>
    <row r="1246" spans="1:31" s="30" customFormat="1" ht="13" x14ac:dyDescent="0.3">
      <c r="A1246" s="2">
        <v>2018</v>
      </c>
      <c r="B1246" s="13" t="s">
        <v>630</v>
      </c>
      <c r="C1246" s="2" t="s">
        <v>259</v>
      </c>
      <c r="D1246" s="2" t="str">
        <f t="shared" si="38"/>
        <v>M2</v>
      </c>
      <c r="E1246" s="2" t="str">
        <f t="shared" si="39"/>
        <v>H09c_M2_11</v>
      </c>
      <c r="F1246" s="21" t="s">
        <v>216</v>
      </c>
      <c r="G1246" s="2">
        <v>2011</v>
      </c>
      <c r="H1246" s="2" t="s">
        <v>763</v>
      </c>
      <c r="I1246" s="4">
        <v>2.23</v>
      </c>
      <c r="J1246" s="5">
        <v>0.14799999999999999</v>
      </c>
      <c r="K1246" s="4">
        <v>1.01</v>
      </c>
      <c r="L1246" s="4">
        <v>0.68</v>
      </c>
      <c r="M1246" s="4">
        <v>0.22</v>
      </c>
      <c r="N1246" s="4">
        <v>0.70099999999999996</v>
      </c>
      <c r="O1246" s="4">
        <v>0.161</v>
      </c>
      <c r="P1246" s="6">
        <v>13.083</v>
      </c>
      <c r="Q1246" s="6">
        <v>61.15</v>
      </c>
      <c r="R1246" s="4">
        <v>6.87</v>
      </c>
      <c r="S1246" s="7">
        <v>341.87</v>
      </c>
      <c r="T1246" s="6">
        <v>23.17</v>
      </c>
      <c r="U1246" s="4">
        <v>21.116904000000002</v>
      </c>
      <c r="V1246" s="8">
        <v>84.119832123293861</v>
      </c>
      <c r="W1246" s="8">
        <v>88.041401665867738</v>
      </c>
      <c r="X1246" s="8">
        <v>118.82352941176471</v>
      </c>
      <c r="Y1246" s="8">
        <v>115.78947368421053</v>
      </c>
      <c r="Z1246" s="8">
        <v>116.83333333333333</v>
      </c>
      <c r="AA1246" s="8">
        <v>87.22</v>
      </c>
      <c r="AB1246" s="9">
        <v>77.885248812469996</v>
      </c>
      <c r="AC1246" s="9">
        <v>23.26744963160446</v>
      </c>
      <c r="AD1246" s="3">
        <v>33.165718078697395</v>
      </c>
      <c r="AE1246" s="3">
        <v>43.566832289698141</v>
      </c>
    </row>
    <row r="1247" spans="1:31" s="30" customFormat="1" ht="13" x14ac:dyDescent="0.3">
      <c r="A1247" s="2">
        <v>2018</v>
      </c>
      <c r="B1247" s="13" t="s">
        <v>630</v>
      </c>
      <c r="C1247" s="2" t="s">
        <v>251</v>
      </c>
      <c r="D1247" s="2" t="str">
        <f t="shared" si="38"/>
        <v>M2</v>
      </c>
      <c r="E1247" s="2" t="str">
        <f t="shared" si="39"/>
        <v>I07a_M2_11</v>
      </c>
      <c r="F1247" s="21" t="s">
        <v>374</v>
      </c>
      <c r="G1247" s="2">
        <v>2011</v>
      </c>
      <c r="H1247" s="2" t="s">
        <v>775</v>
      </c>
      <c r="I1247" s="4">
        <v>2.54</v>
      </c>
      <c r="J1247" s="5">
        <v>0.152</v>
      </c>
      <c r="K1247" s="4">
        <v>0.84</v>
      </c>
      <c r="L1247" s="4">
        <v>0.73</v>
      </c>
      <c r="M1247" s="4">
        <v>0.26</v>
      </c>
      <c r="N1247" s="4">
        <v>0.73799999999999999</v>
      </c>
      <c r="O1247" s="4">
        <v>0.19400000000000001</v>
      </c>
      <c r="P1247" s="6">
        <v>20.895</v>
      </c>
      <c r="Q1247" s="6">
        <v>67.069999999999993</v>
      </c>
      <c r="R1247" s="4">
        <v>6.45</v>
      </c>
      <c r="S1247" s="7">
        <v>808.65</v>
      </c>
      <c r="T1247" s="6">
        <v>21.23</v>
      </c>
      <c r="U1247" s="4">
        <v>25.068964000000001</v>
      </c>
      <c r="V1247" s="8">
        <v>95.813620445366098</v>
      </c>
      <c r="W1247" s="8">
        <v>90.420899008188485</v>
      </c>
      <c r="X1247" s="8">
        <v>98.82352941176471</v>
      </c>
      <c r="Y1247" s="8">
        <v>136.84210526315789</v>
      </c>
      <c r="Z1247" s="8">
        <v>123</v>
      </c>
      <c r="AA1247" s="8">
        <v>139.30000000000001</v>
      </c>
      <c r="AB1247" s="9">
        <v>79.327325621533603</v>
      </c>
      <c r="AC1247" s="9">
        <v>26.99801586158333</v>
      </c>
      <c r="AD1247" s="3">
        <v>27.081936508959487</v>
      </c>
      <c r="AE1247" s="3">
        <v>45.920047629457201</v>
      </c>
    </row>
    <row r="1248" spans="1:31" s="30" customFormat="1" ht="13" x14ac:dyDescent="0.3">
      <c r="A1248" s="2">
        <v>2018</v>
      </c>
      <c r="B1248" s="13" t="s">
        <v>630</v>
      </c>
      <c r="C1248" s="2" t="s">
        <v>252</v>
      </c>
      <c r="D1248" s="2" t="str">
        <f t="shared" si="38"/>
        <v>M2</v>
      </c>
      <c r="E1248" s="2" t="str">
        <f t="shared" si="39"/>
        <v>I07b_M2_11</v>
      </c>
      <c r="F1248" s="21" t="s">
        <v>448</v>
      </c>
      <c r="G1248" s="2">
        <v>2011</v>
      </c>
      <c r="H1248" s="2" t="s">
        <v>769</v>
      </c>
      <c r="I1248" s="4">
        <v>2.37</v>
      </c>
      <c r="J1248" s="5">
        <v>0.14399999999999999</v>
      </c>
      <c r="K1248" s="4">
        <v>0.81</v>
      </c>
      <c r="L1248" s="4">
        <v>0.74</v>
      </c>
      <c r="M1248" s="4">
        <v>0.24</v>
      </c>
      <c r="N1248" s="4">
        <v>0.69599999999999995</v>
      </c>
      <c r="O1248" s="4">
        <v>0.17699999999999999</v>
      </c>
      <c r="P1248" s="6">
        <v>16.016999999999999</v>
      </c>
      <c r="Q1248" s="6">
        <v>74.09</v>
      </c>
      <c r="R1248" s="4">
        <v>6.33</v>
      </c>
      <c r="S1248" s="7">
        <v>569.72</v>
      </c>
      <c r="T1248" s="6">
        <v>20.170000000000002</v>
      </c>
      <c r="U1248" s="4">
        <v>26.656254000000001</v>
      </c>
      <c r="V1248" s="8">
        <v>89.400897817132943</v>
      </c>
      <c r="W1248" s="8">
        <v>85.661904323546992</v>
      </c>
      <c r="X1248" s="8">
        <v>95.294117647058826</v>
      </c>
      <c r="Y1248" s="8">
        <v>126.31578947368421</v>
      </c>
      <c r="Z1248" s="8">
        <v>115.99999999999999</v>
      </c>
      <c r="AA1248" s="8">
        <v>106.77999999999999</v>
      </c>
      <c r="AB1248" s="9">
        <v>77.411617732441513</v>
      </c>
      <c r="AC1248" s="9">
        <v>25.53797230308556</v>
      </c>
      <c r="AD1248" s="3">
        <v>26.760986449825403</v>
      </c>
      <c r="AE1248" s="3">
        <v>47.701041247089051</v>
      </c>
    </row>
    <row r="1249" spans="1:31" s="30" customFormat="1" ht="13" x14ac:dyDescent="0.3">
      <c r="A1249" s="2">
        <v>2018</v>
      </c>
      <c r="B1249" s="13" t="s">
        <v>630</v>
      </c>
      <c r="C1249" s="2" t="s">
        <v>268</v>
      </c>
      <c r="D1249" s="2" t="str">
        <f t="shared" si="38"/>
        <v>M1</v>
      </c>
      <c r="E1249" s="2" t="str">
        <f t="shared" si="39"/>
        <v>I10a_M1_11</v>
      </c>
      <c r="F1249" s="21" t="s">
        <v>451</v>
      </c>
      <c r="G1249" s="2">
        <v>2011</v>
      </c>
      <c r="H1249" s="2" t="s">
        <v>771</v>
      </c>
      <c r="I1249" s="4">
        <v>2.2400000000000002</v>
      </c>
      <c r="J1249" s="5">
        <v>0.14099999999999999</v>
      </c>
      <c r="K1249" s="4">
        <v>0.98</v>
      </c>
      <c r="L1249" s="4">
        <v>0.57999999999999996</v>
      </c>
      <c r="M1249" s="4">
        <v>0.23</v>
      </c>
      <c r="N1249" s="4">
        <v>0.51800000000000002</v>
      </c>
      <c r="O1249" s="4">
        <v>0.16300000000000001</v>
      </c>
      <c r="P1249" s="6">
        <v>11.676</v>
      </c>
      <c r="Q1249" s="6">
        <v>59.13</v>
      </c>
      <c r="R1249" s="4">
        <v>5.69</v>
      </c>
      <c r="S1249" s="7">
        <v>358.41</v>
      </c>
      <c r="T1249" s="6">
        <v>17.62</v>
      </c>
      <c r="U1249" s="4">
        <v>19.041374000000001</v>
      </c>
      <c r="V1249" s="8">
        <v>84.497051101425228</v>
      </c>
      <c r="W1249" s="8">
        <v>83.877281316806418</v>
      </c>
      <c r="X1249" s="8">
        <v>115.29411764705881</v>
      </c>
      <c r="Y1249" s="8">
        <v>121.05263157894737</v>
      </c>
      <c r="Z1249" s="8">
        <v>86.333333333333343</v>
      </c>
      <c r="AA1249" s="8">
        <v>77.84</v>
      </c>
      <c r="AB1249" s="9">
        <v>72.95168865427523</v>
      </c>
      <c r="AC1249" s="9">
        <v>25.970110653190542</v>
      </c>
      <c r="AD1249" s="3">
        <v>34.356899862463969</v>
      </c>
      <c r="AE1249" s="3">
        <v>39.672989484345486</v>
      </c>
    </row>
    <row r="1250" spans="1:31" s="30" customFormat="1" ht="13" x14ac:dyDescent="0.3">
      <c r="A1250" s="2">
        <v>2018</v>
      </c>
      <c r="B1250" s="13" t="s">
        <v>630</v>
      </c>
      <c r="C1250" s="2" t="s">
        <v>269</v>
      </c>
      <c r="D1250" s="2" t="str">
        <f t="shared" si="38"/>
        <v>M1</v>
      </c>
      <c r="E1250" s="2" t="str">
        <f t="shared" si="39"/>
        <v>I10b_M1_11</v>
      </c>
      <c r="F1250" s="21" t="s">
        <v>452</v>
      </c>
      <c r="G1250" s="2">
        <v>2011</v>
      </c>
      <c r="H1250" s="2" t="s">
        <v>770</v>
      </c>
      <c r="I1250" s="4">
        <v>2.31</v>
      </c>
      <c r="J1250" s="5">
        <v>0.14799999999999999</v>
      </c>
      <c r="K1250" s="4">
        <v>1.05</v>
      </c>
      <c r="L1250" s="4">
        <v>0.59</v>
      </c>
      <c r="M1250" s="4">
        <v>0.16</v>
      </c>
      <c r="N1250" s="4">
        <v>0.57899999999999996</v>
      </c>
      <c r="O1250" s="4">
        <v>0.16700000000000001</v>
      </c>
      <c r="P1250" s="6">
        <v>13.151</v>
      </c>
      <c r="Q1250" s="6">
        <v>50.19</v>
      </c>
      <c r="R1250" s="4">
        <v>5.85</v>
      </c>
      <c r="S1250" s="7">
        <v>445.99</v>
      </c>
      <c r="T1250" s="6">
        <v>18.97</v>
      </c>
      <c r="U1250" s="4">
        <v>19.261666000000002</v>
      </c>
      <c r="V1250" s="8">
        <v>87.137583948344769</v>
      </c>
      <c r="W1250" s="8">
        <v>88.041401665867738</v>
      </c>
      <c r="X1250" s="8">
        <v>123.52941176470588</v>
      </c>
      <c r="Y1250" s="8">
        <v>84.210526315789465</v>
      </c>
      <c r="Z1250" s="8">
        <v>96.5</v>
      </c>
      <c r="AA1250" s="8">
        <v>87.673333333333332</v>
      </c>
      <c r="AB1250" s="9">
        <v>69.47490937724109</v>
      </c>
      <c r="AC1250" s="9">
        <v>18.970261036768402</v>
      </c>
      <c r="AD1250" s="3">
        <v>38.653119794706974</v>
      </c>
      <c r="AE1250" s="3">
        <v>42.376619168524627</v>
      </c>
    </row>
    <row r="1251" spans="1:31" s="30" customFormat="1" ht="13" x14ac:dyDescent="0.3">
      <c r="A1251" s="2">
        <v>2018</v>
      </c>
      <c r="B1251" s="13" t="s">
        <v>630</v>
      </c>
      <c r="C1251" s="2" t="s">
        <v>270</v>
      </c>
      <c r="D1251" s="2" t="str">
        <f t="shared" si="38"/>
        <v>M1</v>
      </c>
      <c r="E1251" s="2" t="str">
        <f t="shared" si="39"/>
        <v>I10c_M1_11</v>
      </c>
      <c r="F1251" s="21" t="s">
        <v>453</v>
      </c>
      <c r="G1251" s="2">
        <v>2011</v>
      </c>
      <c r="H1251" s="2" t="s">
        <v>772</v>
      </c>
      <c r="I1251" s="4">
        <v>2.29</v>
      </c>
      <c r="J1251" s="5">
        <v>0.14599999999999999</v>
      </c>
      <c r="K1251" s="4">
        <v>0.94</v>
      </c>
      <c r="L1251" s="4">
        <v>0.66</v>
      </c>
      <c r="M1251" s="4">
        <v>0.19</v>
      </c>
      <c r="N1251" s="4">
        <v>0.59199999999999997</v>
      </c>
      <c r="O1251" s="4">
        <v>0.17100000000000001</v>
      </c>
      <c r="P1251" s="6">
        <v>12.497</v>
      </c>
      <c r="Q1251" s="6">
        <v>58.88</v>
      </c>
      <c r="R1251" s="4">
        <v>6.11</v>
      </c>
      <c r="S1251" s="7">
        <v>551.96</v>
      </c>
      <c r="T1251" s="6">
        <v>18.920000000000002</v>
      </c>
      <c r="U1251" s="4">
        <v>21.056439000000001</v>
      </c>
      <c r="V1251" s="8">
        <v>86.383145992082035</v>
      </c>
      <c r="W1251" s="8">
        <v>86.851652994707365</v>
      </c>
      <c r="X1251" s="8">
        <v>110.58823529411765</v>
      </c>
      <c r="Y1251" s="8">
        <v>100</v>
      </c>
      <c r="Z1251" s="8">
        <v>98.666666666666671</v>
      </c>
      <c r="AA1251" s="8">
        <v>83.313333333333333</v>
      </c>
      <c r="AB1251" s="9">
        <v>72.625793803545591</v>
      </c>
      <c r="AC1251" s="9">
        <v>21.549838605883885</v>
      </c>
      <c r="AD1251" s="3">
        <v>33.102455005371453</v>
      </c>
      <c r="AE1251" s="3">
        <v>45.347706388744633</v>
      </c>
    </row>
    <row r="1252" spans="1:31" s="30" customFormat="1" ht="13" x14ac:dyDescent="0.3">
      <c r="A1252" s="2">
        <v>2018</v>
      </c>
      <c r="B1252" s="13" t="s">
        <v>630</v>
      </c>
      <c r="C1252" s="2" t="s">
        <v>260</v>
      </c>
      <c r="D1252" s="2" t="str">
        <f t="shared" si="38"/>
        <v>M1</v>
      </c>
      <c r="E1252" s="2" t="str">
        <f t="shared" si="39"/>
        <v>I08a_M1_11</v>
      </c>
      <c r="F1252" s="21" t="s">
        <v>508</v>
      </c>
      <c r="G1252" s="2">
        <v>2011</v>
      </c>
      <c r="H1252" s="2" t="s">
        <v>739</v>
      </c>
      <c r="I1252" s="4">
        <v>2.52</v>
      </c>
      <c r="J1252" s="5">
        <v>0.153</v>
      </c>
      <c r="K1252" s="4">
        <v>0.88</v>
      </c>
      <c r="L1252" s="4">
        <v>0.64</v>
      </c>
      <c r="M1252" s="4">
        <v>0.23</v>
      </c>
      <c r="N1252" s="4">
        <v>0.54500000000000004</v>
      </c>
      <c r="O1252" s="4">
        <v>0.189</v>
      </c>
      <c r="P1252" s="6">
        <v>14.898999999999999</v>
      </c>
      <c r="Q1252" s="6">
        <v>71.88</v>
      </c>
      <c r="R1252" s="4">
        <v>5.72</v>
      </c>
      <c r="S1252" s="7">
        <v>507.37</v>
      </c>
      <c r="T1252" s="6">
        <v>16.13</v>
      </c>
      <c r="U1252" s="4">
        <v>28.147931</v>
      </c>
      <c r="V1252" s="8">
        <v>95.059182489103378</v>
      </c>
      <c r="W1252" s="8">
        <v>91.015773343768686</v>
      </c>
      <c r="X1252" s="8">
        <v>103.5294117647059</v>
      </c>
      <c r="Y1252" s="8">
        <v>121.05263157894737</v>
      </c>
      <c r="Z1252" s="8">
        <v>90.833333333333343</v>
      </c>
      <c r="AA1252" s="8">
        <v>99.326666666666668</v>
      </c>
      <c r="AB1252" s="9">
        <v>73.38815587328989</v>
      </c>
      <c r="AC1252" s="9">
        <v>25.815656547627896</v>
      </c>
      <c r="AD1252" s="3">
        <v>30.667610589304822</v>
      </c>
      <c r="AE1252" s="3">
        <v>43.516732863067283</v>
      </c>
    </row>
    <row r="1253" spans="1:31" s="30" customFormat="1" ht="13" x14ac:dyDescent="0.3">
      <c r="A1253" s="2">
        <v>2018</v>
      </c>
      <c r="B1253" s="13" t="s">
        <v>630</v>
      </c>
      <c r="C1253" s="2" t="s">
        <v>262</v>
      </c>
      <c r="D1253" s="2" t="str">
        <f t="shared" si="38"/>
        <v>M2</v>
      </c>
      <c r="E1253" s="2" t="str">
        <f t="shared" si="39"/>
        <v>I09a_M2_11</v>
      </c>
      <c r="F1253" s="21" t="s">
        <v>510</v>
      </c>
      <c r="G1253" s="2">
        <v>2011</v>
      </c>
      <c r="H1253" s="2" t="s">
        <v>773</v>
      </c>
      <c r="I1253" s="4">
        <v>2.2799999999999998</v>
      </c>
      <c r="J1253" s="5">
        <v>0.151</v>
      </c>
      <c r="K1253" s="4">
        <v>1.01</v>
      </c>
      <c r="L1253" s="4">
        <v>0.76</v>
      </c>
      <c r="M1253" s="4">
        <v>0.24</v>
      </c>
      <c r="N1253" s="4">
        <v>0.58699999999999997</v>
      </c>
      <c r="O1253" s="4">
        <v>0.16900000000000001</v>
      </c>
      <c r="P1253" s="6">
        <v>12.4</v>
      </c>
      <c r="Q1253" s="6">
        <v>62.82</v>
      </c>
      <c r="R1253" s="4">
        <v>5.95</v>
      </c>
      <c r="S1253" s="7">
        <v>450.09</v>
      </c>
      <c r="T1253" s="6">
        <v>20.76</v>
      </c>
      <c r="U1253" s="4">
        <v>20.112020000000001</v>
      </c>
      <c r="V1253" s="8">
        <v>86.005927013950668</v>
      </c>
      <c r="W1253" s="8">
        <v>89.826024672608298</v>
      </c>
      <c r="X1253" s="8">
        <v>118.82352941176471</v>
      </c>
      <c r="Y1253" s="8">
        <v>126.31578947368421</v>
      </c>
      <c r="Z1253" s="8">
        <v>97.833333333333329</v>
      </c>
      <c r="AA1253" s="8">
        <v>82.666666666666671</v>
      </c>
      <c r="AB1253" s="9">
        <v>83.524711238523977</v>
      </c>
      <c r="AC1253" s="9">
        <v>23.668872603971593</v>
      </c>
      <c r="AD1253" s="3">
        <v>30.926418856174049</v>
      </c>
      <c r="AE1253" s="3">
        <v>45.404708539854362</v>
      </c>
    </row>
    <row r="1254" spans="1:31" s="30" customFormat="1" ht="13" x14ac:dyDescent="0.3">
      <c r="A1254" s="2">
        <v>2018</v>
      </c>
      <c r="B1254" s="13" t="s">
        <v>631</v>
      </c>
      <c r="C1254" s="2" t="s">
        <v>6</v>
      </c>
      <c r="D1254" s="2" t="str">
        <f t="shared" si="38"/>
        <v>M1</v>
      </c>
      <c r="E1254" s="2" t="str">
        <f t="shared" si="39"/>
        <v>C12b_M1_12</v>
      </c>
      <c r="F1254" s="21" t="s">
        <v>530</v>
      </c>
      <c r="G1254" s="15">
        <v>2012</v>
      </c>
      <c r="H1254" s="2" t="s">
        <v>794</v>
      </c>
      <c r="I1254" s="4">
        <v>2.63</v>
      </c>
      <c r="J1254" s="5">
        <v>0.16</v>
      </c>
      <c r="K1254" s="4">
        <v>0.84</v>
      </c>
      <c r="L1254" s="4">
        <v>0.92</v>
      </c>
      <c r="M1254" s="4">
        <v>0.16</v>
      </c>
      <c r="N1254" s="4">
        <v>0.622</v>
      </c>
      <c r="O1254" s="4">
        <v>0.185</v>
      </c>
      <c r="P1254" s="6">
        <v>13.506</v>
      </c>
      <c r="Q1254" s="6">
        <v>57.84</v>
      </c>
      <c r="R1254" s="4">
        <v>5.33</v>
      </c>
      <c r="S1254" s="7">
        <v>364.15</v>
      </c>
      <c r="T1254" s="6">
        <v>16.97</v>
      </c>
      <c r="U1254" s="4">
        <v>18.660086</v>
      </c>
      <c r="V1254" s="8">
        <v>97.984678311168494</v>
      </c>
      <c r="W1254" s="8">
        <v>94.275511687892561</v>
      </c>
      <c r="X1254" s="8">
        <v>98.82352941176471</v>
      </c>
      <c r="Y1254" s="8">
        <v>84.210526315789465</v>
      </c>
      <c r="Z1254" s="8">
        <v>103.66666666666666</v>
      </c>
      <c r="AA1254" s="8">
        <v>90.039999999999992</v>
      </c>
      <c r="AB1254" s="9">
        <v>80.571131255734741</v>
      </c>
      <c r="AC1254" s="9">
        <v>16.3576847668784</v>
      </c>
      <c r="AD1254" s="3">
        <v>26.663862880230045</v>
      </c>
      <c r="AE1254" s="3">
        <v>56.978452352891551</v>
      </c>
    </row>
    <row r="1255" spans="1:31" s="30" customFormat="1" ht="13" x14ac:dyDescent="0.3">
      <c r="A1255" s="2">
        <v>2018</v>
      </c>
      <c r="B1255" s="13" t="s">
        <v>631</v>
      </c>
      <c r="C1255" s="2" t="s">
        <v>7</v>
      </c>
      <c r="D1255" s="2" t="str">
        <f t="shared" si="38"/>
        <v>M2</v>
      </c>
      <c r="E1255" s="2" t="str">
        <f t="shared" si="39"/>
        <v>C12b_M2_12</v>
      </c>
      <c r="F1255" s="21" t="s">
        <v>530</v>
      </c>
      <c r="G1255" s="15">
        <v>2012</v>
      </c>
      <c r="H1255" s="2" t="s">
        <v>794</v>
      </c>
      <c r="I1255" s="4">
        <v>2.63</v>
      </c>
      <c r="J1255" s="5">
        <v>0.155</v>
      </c>
      <c r="K1255" s="4">
        <v>0.92</v>
      </c>
      <c r="L1255" s="4">
        <v>0.89</v>
      </c>
      <c r="M1255" s="4">
        <v>0.18</v>
      </c>
      <c r="N1255" s="4">
        <v>0.69199999999999995</v>
      </c>
      <c r="O1255" s="4">
        <v>0.17100000000000001</v>
      </c>
      <c r="P1255" s="6">
        <v>14.166</v>
      </c>
      <c r="Q1255" s="6">
        <v>55.94</v>
      </c>
      <c r="R1255" s="4">
        <v>5.76</v>
      </c>
      <c r="S1255" s="7">
        <v>360.11</v>
      </c>
      <c r="T1255" s="6">
        <v>18.02</v>
      </c>
      <c r="U1255" s="4">
        <v>18.660086</v>
      </c>
      <c r="V1255" s="8">
        <v>97.984678311168494</v>
      </c>
      <c r="W1255" s="8">
        <v>91.329401947645906</v>
      </c>
      <c r="X1255" s="8">
        <v>108.23529411764707</v>
      </c>
      <c r="Y1255" s="8">
        <v>94.73684210526315</v>
      </c>
      <c r="Z1255" s="8">
        <v>115.33333333333333</v>
      </c>
      <c r="AA1255" s="8">
        <v>94.44</v>
      </c>
      <c r="AB1255" s="9">
        <v>82.767607531327499</v>
      </c>
      <c r="AC1255" s="9">
        <v>17.914034927612253</v>
      </c>
      <c r="AD1255" s="3">
        <v>28.428285492968985</v>
      </c>
      <c r="AE1255" s="3">
        <v>53.657679579418762</v>
      </c>
    </row>
    <row r="1256" spans="1:31" s="30" customFormat="1" ht="13" x14ac:dyDescent="0.3">
      <c r="A1256" s="2">
        <v>2018</v>
      </c>
      <c r="B1256" s="13" t="s">
        <v>631</v>
      </c>
      <c r="C1256" s="2" t="s">
        <v>19</v>
      </c>
      <c r="D1256" s="2" t="str">
        <f t="shared" si="38"/>
        <v>M1</v>
      </c>
      <c r="E1256" s="2" t="str">
        <f t="shared" si="39"/>
        <v>C13b_M1_12</v>
      </c>
      <c r="F1256" s="21" t="s">
        <v>536</v>
      </c>
      <c r="G1256" s="15">
        <v>2012</v>
      </c>
      <c r="H1256" s="2" t="s">
        <v>801</v>
      </c>
      <c r="I1256" s="4">
        <v>2.75</v>
      </c>
      <c r="J1256" s="5">
        <v>0.16800000000000001</v>
      </c>
      <c r="K1256" s="4">
        <v>0.93</v>
      </c>
      <c r="L1256" s="4">
        <v>0.98</v>
      </c>
      <c r="M1256" s="4">
        <v>0.17</v>
      </c>
      <c r="N1256" s="4">
        <v>0.69799999999999995</v>
      </c>
      <c r="O1256" s="4">
        <v>0.182</v>
      </c>
      <c r="P1256" s="6">
        <v>15.356</v>
      </c>
      <c r="Q1256" s="6">
        <v>54.3</v>
      </c>
      <c r="R1256" s="4">
        <v>5.95</v>
      </c>
      <c r="S1256" s="7">
        <v>303.22000000000003</v>
      </c>
      <c r="T1256" s="6">
        <v>16.940000000000001</v>
      </c>
      <c r="U1256" s="4">
        <v>19.272618000000001</v>
      </c>
      <c r="V1256" s="8">
        <v>102.45546211243854</v>
      </c>
      <c r="W1256" s="8">
        <v>98.989287272287186</v>
      </c>
      <c r="X1256" s="8">
        <v>109.41176470588236</v>
      </c>
      <c r="Y1256" s="8">
        <v>89.473684210526315</v>
      </c>
      <c r="Z1256" s="8">
        <v>116.33333333333333</v>
      </c>
      <c r="AA1256" s="8">
        <v>102.37333333333333</v>
      </c>
      <c r="AB1256" s="9">
        <v>86.690656742107635</v>
      </c>
      <c r="AC1256" s="9">
        <v>16.153176615761243</v>
      </c>
      <c r="AD1256" s="3">
        <v>27.436827836206952</v>
      </c>
      <c r="AE1256" s="3">
        <v>56.409995548031787</v>
      </c>
    </row>
    <row r="1257" spans="1:31" s="30" customFormat="1" ht="13" x14ac:dyDescent="0.3">
      <c r="A1257" s="2">
        <v>2018</v>
      </c>
      <c r="B1257" s="13" t="s">
        <v>631</v>
      </c>
      <c r="C1257" s="2" t="s">
        <v>20</v>
      </c>
      <c r="D1257" s="2" t="str">
        <f t="shared" si="38"/>
        <v>M1</v>
      </c>
      <c r="E1257" s="2" t="str">
        <f t="shared" si="39"/>
        <v>C13c_M1_12</v>
      </c>
      <c r="F1257" s="21" t="s">
        <v>537</v>
      </c>
      <c r="G1257" s="15">
        <v>2012</v>
      </c>
      <c r="H1257" s="2" t="s">
        <v>781</v>
      </c>
      <c r="I1257" s="4">
        <v>2.72</v>
      </c>
      <c r="J1257" s="5">
        <v>0.16800000000000001</v>
      </c>
      <c r="K1257" s="4">
        <v>1.0900000000000001</v>
      </c>
      <c r="L1257" s="4">
        <v>0.87</v>
      </c>
      <c r="M1257" s="4">
        <v>0.18</v>
      </c>
      <c r="N1257" s="4">
        <v>0.67400000000000004</v>
      </c>
      <c r="O1257" s="4">
        <v>0.17699999999999999</v>
      </c>
      <c r="P1257" s="6">
        <v>12.367000000000001</v>
      </c>
      <c r="Q1257" s="6">
        <v>66.400000000000006</v>
      </c>
      <c r="R1257" s="4">
        <v>6.57</v>
      </c>
      <c r="S1257" s="7">
        <v>284.33999999999997</v>
      </c>
      <c r="T1257" s="6">
        <v>18.47</v>
      </c>
      <c r="U1257" s="4">
        <v>17.938324000000001</v>
      </c>
      <c r="V1257" s="8">
        <v>101.33776616212104</v>
      </c>
      <c r="W1257" s="8">
        <v>98.989287272287186</v>
      </c>
      <c r="X1257" s="8">
        <v>128.23529411764707</v>
      </c>
      <c r="Y1257" s="8">
        <v>94.73684210526315</v>
      </c>
      <c r="Z1257" s="8">
        <v>112.33333333333336</v>
      </c>
      <c r="AA1257" s="8">
        <v>82.446666666666673</v>
      </c>
      <c r="AB1257" s="9">
        <v>86.117429626268063</v>
      </c>
      <c r="AC1257" s="9">
        <v>17.217209322499809</v>
      </c>
      <c r="AD1257" s="3">
        <v>32.371191259009805</v>
      </c>
      <c r="AE1257" s="3">
        <v>50.411599418490368</v>
      </c>
    </row>
    <row r="1258" spans="1:31" s="30" customFormat="1" ht="13" x14ac:dyDescent="0.3">
      <c r="A1258" s="2">
        <v>2018</v>
      </c>
      <c r="B1258" s="13" t="s">
        <v>631</v>
      </c>
      <c r="C1258" s="2" t="s">
        <v>21</v>
      </c>
      <c r="D1258" s="2" t="str">
        <f t="shared" si="38"/>
        <v>M2</v>
      </c>
      <c r="E1258" s="2" t="str">
        <f t="shared" si="39"/>
        <v>C13c_M2_12</v>
      </c>
      <c r="F1258" s="21" t="s">
        <v>537</v>
      </c>
      <c r="G1258" s="15">
        <v>2012</v>
      </c>
      <c r="H1258" s="2" t="s">
        <v>781</v>
      </c>
      <c r="I1258" s="4">
        <v>2.69</v>
      </c>
      <c r="J1258" s="5">
        <v>0.16300000000000001</v>
      </c>
      <c r="K1258" s="4">
        <v>0.77</v>
      </c>
      <c r="L1258" s="4">
        <v>1.06</v>
      </c>
      <c r="M1258" s="4">
        <v>0.21</v>
      </c>
      <c r="N1258" s="4">
        <v>0.71499999999999997</v>
      </c>
      <c r="O1258" s="4">
        <v>0.17499999999999999</v>
      </c>
      <c r="P1258" s="6">
        <v>21.405999999999999</v>
      </c>
      <c r="Q1258" s="6">
        <v>62.68</v>
      </c>
      <c r="R1258" s="4">
        <v>6.17</v>
      </c>
      <c r="S1258" s="7">
        <v>338.34</v>
      </c>
      <c r="T1258" s="6">
        <v>20.51</v>
      </c>
      <c r="U1258" s="4">
        <v>17.938324000000001</v>
      </c>
      <c r="V1258" s="8">
        <v>100.22007021180353</v>
      </c>
      <c r="W1258" s="8">
        <v>96.043177532040531</v>
      </c>
      <c r="X1258" s="8">
        <v>90.588235294117652</v>
      </c>
      <c r="Y1258" s="8">
        <v>110.52631578947367</v>
      </c>
      <c r="Z1258" s="8">
        <v>119.16666666666667</v>
      </c>
      <c r="AA1258" s="8">
        <v>142.70666666666665</v>
      </c>
      <c r="AB1258" s="9">
        <v>89.885494014898541</v>
      </c>
      <c r="AC1258" s="9">
        <v>19.244693483054149</v>
      </c>
      <c r="AD1258" s="3">
        <v>21.909090943964635</v>
      </c>
      <c r="AE1258" s="3">
        <v>58.846215572981194</v>
      </c>
    </row>
    <row r="1259" spans="1:31" s="30" customFormat="1" ht="13" x14ac:dyDescent="0.3">
      <c r="A1259" s="2">
        <v>2018</v>
      </c>
      <c r="B1259" s="13" t="s">
        <v>631</v>
      </c>
      <c r="C1259" s="2" t="s">
        <v>44</v>
      </c>
      <c r="D1259" s="2" t="str">
        <f t="shared" si="38"/>
        <v>M1</v>
      </c>
      <c r="E1259" s="2" t="str">
        <f t="shared" si="39"/>
        <v>C14c_M1_12</v>
      </c>
      <c r="F1259" s="21" t="s">
        <v>549</v>
      </c>
      <c r="G1259" s="15">
        <v>2012</v>
      </c>
      <c r="H1259" s="2" t="s">
        <v>800</v>
      </c>
      <c r="I1259" s="4">
        <v>2.72</v>
      </c>
      <c r="J1259" s="5">
        <v>0.16400000000000001</v>
      </c>
      <c r="K1259" s="4">
        <v>0.84</v>
      </c>
      <c r="L1259" s="4">
        <v>1</v>
      </c>
      <c r="M1259" s="4">
        <v>0.17</v>
      </c>
      <c r="N1259" s="4">
        <v>0.58599999999999997</v>
      </c>
      <c r="O1259" s="4">
        <v>0.187</v>
      </c>
      <c r="P1259" s="6">
        <v>14.946999999999999</v>
      </c>
      <c r="Q1259" s="6">
        <v>60.72</v>
      </c>
      <c r="R1259" s="4">
        <v>6.16</v>
      </c>
      <c r="S1259" s="7">
        <v>408.25</v>
      </c>
      <c r="T1259" s="6">
        <v>17.36</v>
      </c>
      <c r="U1259" s="4">
        <v>19.694617000000001</v>
      </c>
      <c r="V1259" s="8">
        <v>101.33776616212104</v>
      </c>
      <c r="W1259" s="8">
        <v>96.632399480089873</v>
      </c>
      <c r="X1259" s="8">
        <v>98.82352941176471</v>
      </c>
      <c r="Y1259" s="8">
        <v>89.473684210526315</v>
      </c>
      <c r="Z1259" s="8">
        <v>97.666666666666671</v>
      </c>
      <c r="AA1259" s="8">
        <v>99.646666666666661</v>
      </c>
      <c r="AB1259" s="9">
        <v>85.386870452793673</v>
      </c>
      <c r="AC1259" s="9">
        <v>16.399822149071188</v>
      </c>
      <c r="AD1259" s="3">
        <v>25.160046088065048</v>
      </c>
      <c r="AE1259" s="3">
        <v>58.440131762863757</v>
      </c>
    </row>
    <row r="1260" spans="1:31" s="30" customFormat="1" ht="13" x14ac:dyDescent="0.3">
      <c r="A1260" s="2">
        <v>2018</v>
      </c>
      <c r="B1260" s="13" t="s">
        <v>631</v>
      </c>
      <c r="C1260" s="2" t="s">
        <v>45</v>
      </c>
      <c r="D1260" s="2" t="str">
        <f t="shared" si="38"/>
        <v>M2</v>
      </c>
      <c r="E1260" s="2" t="str">
        <f t="shared" si="39"/>
        <v>C14c_M2_12</v>
      </c>
      <c r="F1260" s="21" t="s">
        <v>549</v>
      </c>
      <c r="G1260" s="15">
        <v>2012</v>
      </c>
      <c r="H1260" s="2" t="s">
        <v>800</v>
      </c>
      <c r="I1260" s="4">
        <v>2.61</v>
      </c>
      <c r="J1260" s="5">
        <v>0.159</v>
      </c>
      <c r="K1260" s="4">
        <v>0.77</v>
      </c>
      <c r="L1260" s="4">
        <v>1.07</v>
      </c>
      <c r="M1260" s="4">
        <v>0.17</v>
      </c>
      <c r="N1260" s="4">
        <v>0.56699999999999995</v>
      </c>
      <c r="O1260" s="4">
        <v>0.191</v>
      </c>
      <c r="P1260" s="6">
        <v>24.004000000000001</v>
      </c>
      <c r="Q1260" s="6">
        <v>65.040000000000006</v>
      </c>
      <c r="R1260" s="4">
        <v>6.17</v>
      </c>
      <c r="S1260" s="7">
        <v>395.95</v>
      </c>
      <c r="T1260" s="6">
        <v>20.11</v>
      </c>
      <c r="U1260" s="4">
        <v>19.694617000000001</v>
      </c>
      <c r="V1260" s="8">
        <v>97.239547677623477</v>
      </c>
      <c r="W1260" s="8">
        <v>93.686289739843218</v>
      </c>
      <c r="X1260" s="8">
        <v>90.588235294117652</v>
      </c>
      <c r="Y1260" s="8">
        <v>89.473684210526315</v>
      </c>
      <c r="Z1260" s="8">
        <v>94.5</v>
      </c>
      <c r="AA1260" s="8">
        <v>160.02666666666667</v>
      </c>
      <c r="AB1260" s="9">
        <v>87.089603094926275</v>
      </c>
      <c r="AC1260" s="9">
        <v>16.079180976003084</v>
      </c>
      <c r="AD1260" s="3">
        <v>22.612451922293012</v>
      </c>
      <c r="AE1260" s="3">
        <v>61.308367101703908</v>
      </c>
    </row>
    <row r="1261" spans="1:31" s="30" customFormat="1" ht="13" x14ac:dyDescent="0.3">
      <c r="A1261" s="2">
        <v>2018</v>
      </c>
      <c r="B1261" s="13" t="s">
        <v>631</v>
      </c>
      <c r="C1261" s="2" t="s">
        <v>22</v>
      </c>
      <c r="D1261" s="2" t="str">
        <f t="shared" si="38"/>
        <v>M1</v>
      </c>
      <c r="E1261" s="2" t="str">
        <f t="shared" si="39"/>
        <v>D13a_M1_12</v>
      </c>
      <c r="F1261" s="21" t="s">
        <v>538</v>
      </c>
      <c r="G1261" s="15">
        <v>2012</v>
      </c>
      <c r="H1261" s="2" t="s">
        <v>784</v>
      </c>
      <c r="I1261" s="4">
        <v>2.63</v>
      </c>
      <c r="J1261" s="5">
        <v>0.16600000000000001</v>
      </c>
      <c r="K1261" s="4">
        <v>0.88</v>
      </c>
      <c r="L1261" s="4">
        <v>1</v>
      </c>
      <c r="M1261" s="4">
        <v>0.21</v>
      </c>
      <c r="N1261" s="4">
        <v>0.72299999999999998</v>
      </c>
      <c r="O1261" s="4">
        <v>0.17499999999999999</v>
      </c>
      <c r="P1261" s="6">
        <v>13.31</v>
      </c>
      <c r="Q1261" s="6">
        <v>66.83</v>
      </c>
      <c r="R1261" s="4">
        <v>6.72</v>
      </c>
      <c r="S1261" s="7">
        <v>329.7</v>
      </c>
      <c r="T1261" s="6">
        <v>20.100000000000001</v>
      </c>
      <c r="U1261" s="4">
        <v>19.275458</v>
      </c>
      <c r="V1261" s="8">
        <v>97.984678311168494</v>
      </c>
      <c r="W1261" s="8">
        <v>97.810843376188529</v>
      </c>
      <c r="X1261" s="8">
        <v>103.5294117647059</v>
      </c>
      <c r="Y1261" s="8">
        <v>110.52631578947367</v>
      </c>
      <c r="Z1261" s="8">
        <v>120.5</v>
      </c>
      <c r="AA1261" s="8">
        <v>88.733333333333348</v>
      </c>
      <c r="AB1261" s="9">
        <v>89.704781271587194</v>
      </c>
      <c r="AC1261" s="9">
        <v>19.283462446137399</v>
      </c>
      <c r="AD1261" s="3">
        <v>25.089402752962492</v>
      </c>
      <c r="AE1261" s="3">
        <v>55.627134800900102</v>
      </c>
    </row>
    <row r="1262" spans="1:31" s="30" customFormat="1" ht="13" x14ac:dyDescent="0.3">
      <c r="A1262" s="2">
        <v>2018</v>
      </c>
      <c r="B1262" s="13" t="s">
        <v>631</v>
      </c>
      <c r="C1262" s="2" t="s">
        <v>24</v>
      </c>
      <c r="D1262" s="2" t="str">
        <f t="shared" si="38"/>
        <v>M1</v>
      </c>
      <c r="E1262" s="2" t="str">
        <f t="shared" si="39"/>
        <v>D13b_M1_12</v>
      </c>
      <c r="F1262" s="21" t="s">
        <v>539</v>
      </c>
      <c r="G1262" s="15">
        <v>2012</v>
      </c>
      <c r="H1262" s="2" t="s">
        <v>783</v>
      </c>
      <c r="I1262" s="4">
        <v>2.65</v>
      </c>
      <c r="J1262" s="5">
        <v>0.16600000000000001</v>
      </c>
      <c r="K1262" s="4">
        <v>0.86</v>
      </c>
      <c r="L1262" s="4">
        <v>1.01</v>
      </c>
      <c r="M1262" s="4">
        <v>0.19</v>
      </c>
      <c r="N1262" s="4">
        <v>0.72</v>
      </c>
      <c r="O1262" s="4">
        <v>0.17199999999999999</v>
      </c>
      <c r="P1262" s="6">
        <v>15.337</v>
      </c>
      <c r="Q1262" s="6">
        <v>67.569999999999993</v>
      </c>
      <c r="R1262" s="4">
        <v>7.13</v>
      </c>
      <c r="S1262" s="7">
        <v>363.57</v>
      </c>
      <c r="T1262" s="6">
        <v>20.65</v>
      </c>
      <c r="U1262" s="4">
        <v>19.574064</v>
      </c>
      <c r="V1262" s="8">
        <v>98.729808944713511</v>
      </c>
      <c r="W1262" s="8">
        <v>97.810843376188529</v>
      </c>
      <c r="X1262" s="8">
        <v>101.17647058823529</v>
      </c>
      <c r="Y1262" s="8">
        <v>100</v>
      </c>
      <c r="Z1262" s="8">
        <v>120</v>
      </c>
      <c r="AA1262" s="8">
        <v>102.24666666666667</v>
      </c>
      <c r="AB1262" s="9">
        <v>88.044827858198417</v>
      </c>
      <c r="AC1262" s="9">
        <v>17.775878187998245</v>
      </c>
      <c r="AD1262" s="3">
        <v>24.981461654862951</v>
      </c>
      <c r="AE1262" s="3">
        <v>57.242660157138793</v>
      </c>
    </row>
    <row r="1263" spans="1:31" s="30" customFormat="1" ht="13" x14ac:dyDescent="0.3">
      <c r="A1263" s="2">
        <v>2018</v>
      </c>
      <c r="B1263" s="13" t="s">
        <v>631</v>
      </c>
      <c r="C1263" s="2" t="s">
        <v>25</v>
      </c>
      <c r="D1263" s="2" t="str">
        <f t="shared" si="38"/>
        <v>M2</v>
      </c>
      <c r="E1263" s="2" t="str">
        <f t="shared" si="39"/>
        <v>D13b_M2_12</v>
      </c>
      <c r="F1263" s="21" t="s">
        <v>539</v>
      </c>
      <c r="G1263" s="15">
        <v>2012</v>
      </c>
      <c r="H1263" s="2" t="s">
        <v>783</v>
      </c>
      <c r="I1263" s="4">
        <v>2.64</v>
      </c>
      <c r="J1263" s="5">
        <v>0.16500000000000001</v>
      </c>
      <c r="K1263" s="4">
        <v>0.82</v>
      </c>
      <c r="L1263" s="4">
        <v>1.01</v>
      </c>
      <c r="M1263" s="4">
        <v>0.19</v>
      </c>
      <c r="N1263" s="4">
        <v>0.67800000000000005</v>
      </c>
      <c r="O1263" s="4">
        <v>0.191</v>
      </c>
      <c r="P1263" s="6">
        <v>14.792999999999999</v>
      </c>
      <c r="Q1263" s="6">
        <v>60.65</v>
      </c>
      <c r="R1263" s="4">
        <v>6.42</v>
      </c>
      <c r="S1263" s="7">
        <v>345.23</v>
      </c>
      <c r="T1263" s="6">
        <v>20.03</v>
      </c>
      <c r="U1263" s="4">
        <v>19.574064</v>
      </c>
      <c r="V1263" s="8">
        <v>98.357243627941003</v>
      </c>
      <c r="W1263" s="8">
        <v>97.221621428139187</v>
      </c>
      <c r="X1263" s="8">
        <v>96.470588235294116</v>
      </c>
      <c r="Y1263" s="8">
        <v>100</v>
      </c>
      <c r="Z1263" s="8">
        <v>113.00000000000001</v>
      </c>
      <c r="AA1263" s="8">
        <v>98.61999999999999</v>
      </c>
      <c r="AB1263" s="9">
        <v>87.021809955385109</v>
      </c>
      <c r="AC1263" s="9">
        <v>17.98484926816624</v>
      </c>
      <c r="AD1263" s="3">
        <v>24.099552765478702</v>
      </c>
      <c r="AE1263" s="3">
        <v>57.915597966355058</v>
      </c>
    </row>
    <row r="1264" spans="1:31" s="30" customFormat="1" ht="13" x14ac:dyDescent="0.3">
      <c r="A1264" s="2">
        <v>2018</v>
      </c>
      <c r="B1264" s="13" t="s">
        <v>631</v>
      </c>
      <c r="C1264" s="2" t="s">
        <v>26</v>
      </c>
      <c r="D1264" s="2" t="str">
        <f t="shared" si="38"/>
        <v>M1</v>
      </c>
      <c r="E1264" s="2" t="str">
        <f t="shared" si="39"/>
        <v>D13c_M1_12</v>
      </c>
      <c r="F1264" s="21" t="s">
        <v>540</v>
      </c>
      <c r="G1264" s="15">
        <v>2012</v>
      </c>
      <c r="H1264" s="2" t="s">
        <v>782</v>
      </c>
      <c r="I1264" s="4">
        <v>2.71</v>
      </c>
      <c r="J1264" s="5">
        <v>0.16800000000000001</v>
      </c>
      <c r="K1264" s="4">
        <v>0.96</v>
      </c>
      <c r="L1264" s="4">
        <v>0.94</v>
      </c>
      <c r="M1264" s="4">
        <v>0.2</v>
      </c>
      <c r="N1264" s="4">
        <v>0.69599999999999995</v>
      </c>
      <c r="O1264" s="4">
        <v>0.191</v>
      </c>
      <c r="P1264" s="6">
        <v>14.757</v>
      </c>
      <c r="Q1264" s="6">
        <v>67.52</v>
      </c>
      <c r="R1264" s="4">
        <v>6.77</v>
      </c>
      <c r="S1264" s="7">
        <v>248.32</v>
      </c>
      <c r="T1264" s="6">
        <v>23.27</v>
      </c>
      <c r="U1264" s="4">
        <v>20.844446999999999</v>
      </c>
      <c r="V1264" s="8">
        <v>100.96520084534852</v>
      </c>
      <c r="W1264" s="8">
        <v>98.989287272287186</v>
      </c>
      <c r="X1264" s="8">
        <v>112.94117647058823</v>
      </c>
      <c r="Y1264" s="8">
        <v>105.26315789473684</v>
      </c>
      <c r="Z1264" s="8">
        <v>115.99999999999999</v>
      </c>
      <c r="AA1264" s="8">
        <v>98.38</v>
      </c>
      <c r="AB1264" s="9">
        <v>87.933081872170831</v>
      </c>
      <c r="AC1264" s="9">
        <v>18.735229368908328</v>
      </c>
      <c r="AD1264" s="3">
        <v>27.921720864067158</v>
      </c>
      <c r="AE1264" s="3">
        <v>53.34304976702451</v>
      </c>
    </row>
    <row r="1265" spans="1:31" s="30" customFormat="1" ht="13" x14ac:dyDescent="0.3">
      <c r="A1265" s="2">
        <v>2018</v>
      </c>
      <c r="B1265" s="13" t="s">
        <v>631</v>
      </c>
      <c r="C1265" s="2" t="s">
        <v>27</v>
      </c>
      <c r="D1265" s="2" t="str">
        <f t="shared" si="38"/>
        <v>M2</v>
      </c>
      <c r="E1265" s="2" t="str">
        <f t="shared" si="39"/>
        <v>D13c_M2_12</v>
      </c>
      <c r="F1265" s="21" t="s">
        <v>540</v>
      </c>
      <c r="G1265" s="15">
        <v>2012</v>
      </c>
      <c r="H1265" s="2" t="s">
        <v>782</v>
      </c>
      <c r="I1265" s="4">
        <v>2.61</v>
      </c>
      <c r="J1265" s="5">
        <v>0.16900000000000001</v>
      </c>
      <c r="K1265" s="4">
        <v>0.85</v>
      </c>
      <c r="L1265" s="4">
        <v>0.96</v>
      </c>
      <c r="M1265" s="4">
        <v>0.2</v>
      </c>
      <c r="N1265" s="4">
        <v>0.74399999999999999</v>
      </c>
      <c r="O1265" s="4">
        <v>0.184</v>
      </c>
      <c r="P1265" s="6">
        <v>17.445</v>
      </c>
      <c r="Q1265" s="6">
        <v>63.51</v>
      </c>
      <c r="R1265" s="4">
        <v>6.23</v>
      </c>
      <c r="S1265" s="7">
        <v>293.14</v>
      </c>
      <c r="T1265" s="6">
        <v>19.59</v>
      </c>
      <c r="U1265" s="4">
        <v>20.844446999999999</v>
      </c>
      <c r="V1265" s="8">
        <v>97.239547677623477</v>
      </c>
      <c r="W1265" s="8">
        <v>99.578509220336514</v>
      </c>
      <c r="X1265" s="8">
        <v>100</v>
      </c>
      <c r="Y1265" s="8">
        <v>105.26315789473684</v>
      </c>
      <c r="Z1265" s="8">
        <v>124</v>
      </c>
      <c r="AA1265" s="8">
        <v>116.3</v>
      </c>
      <c r="AB1265" s="9">
        <v>86.11778663145023</v>
      </c>
      <c r="AC1265" s="9">
        <v>19.130153275310345</v>
      </c>
      <c r="AD1265" s="3">
        <v>25.243484865463873</v>
      </c>
      <c r="AE1265" s="3">
        <v>55.626361859225781</v>
      </c>
    </row>
    <row r="1266" spans="1:31" s="30" customFormat="1" ht="13" x14ac:dyDescent="0.3">
      <c r="A1266" s="2">
        <v>2018</v>
      </c>
      <c r="B1266" s="13" t="s">
        <v>631</v>
      </c>
      <c r="C1266" s="2" t="s">
        <v>46</v>
      </c>
      <c r="D1266" s="2" t="str">
        <f t="shared" si="38"/>
        <v>M1</v>
      </c>
      <c r="E1266" s="2" t="str">
        <f t="shared" si="39"/>
        <v>D14a_M1_12</v>
      </c>
      <c r="F1266" s="21" t="s">
        <v>550</v>
      </c>
      <c r="G1266" s="15">
        <v>2012</v>
      </c>
      <c r="H1266" s="2" t="s">
        <v>788</v>
      </c>
      <c r="I1266" s="4">
        <v>2.54</v>
      </c>
      <c r="J1266" s="5">
        <v>0.16200000000000001</v>
      </c>
      <c r="K1266" s="4">
        <v>0.8</v>
      </c>
      <c r="L1266" s="4">
        <v>1</v>
      </c>
      <c r="M1266" s="4">
        <v>0.21</v>
      </c>
      <c r="N1266" s="4">
        <v>0.71</v>
      </c>
      <c r="O1266" s="4">
        <v>0.18</v>
      </c>
      <c r="P1266" s="6">
        <v>12.098000000000001</v>
      </c>
      <c r="Q1266" s="6">
        <v>61.84</v>
      </c>
      <c r="R1266" s="4">
        <v>6.42</v>
      </c>
      <c r="S1266" s="7">
        <v>311.39999999999998</v>
      </c>
      <c r="T1266" s="6">
        <v>19.5</v>
      </c>
      <c r="U1266" s="4">
        <v>18.302233000000001</v>
      </c>
      <c r="V1266" s="8">
        <v>94.631590460215961</v>
      </c>
      <c r="W1266" s="8">
        <v>95.453955583991217</v>
      </c>
      <c r="X1266" s="8">
        <v>94.117647058823536</v>
      </c>
      <c r="Y1266" s="8">
        <v>110.52631578947367</v>
      </c>
      <c r="Z1266" s="8">
        <v>118.33333333333333</v>
      </c>
      <c r="AA1266" s="8">
        <v>80.65333333333335</v>
      </c>
      <c r="AB1266" s="9">
        <v>87.658745465960607</v>
      </c>
      <c r="AC1266" s="9">
        <v>19.733556209304172</v>
      </c>
      <c r="AD1266" s="3">
        <v>23.340920460938026</v>
      </c>
      <c r="AE1266" s="3">
        <v>56.925523329757787</v>
      </c>
    </row>
    <row r="1267" spans="1:31" s="30" customFormat="1" ht="13" x14ac:dyDescent="0.3">
      <c r="A1267" s="2">
        <v>2018</v>
      </c>
      <c r="B1267" s="13" t="s">
        <v>631</v>
      </c>
      <c r="C1267" s="2" t="s">
        <v>47</v>
      </c>
      <c r="D1267" s="2" t="str">
        <f t="shared" si="38"/>
        <v>M2</v>
      </c>
      <c r="E1267" s="2" t="str">
        <f t="shared" si="39"/>
        <v>D14a_M2_12</v>
      </c>
      <c r="F1267" s="21" t="s">
        <v>550</v>
      </c>
      <c r="G1267" s="15">
        <v>2012</v>
      </c>
      <c r="H1267" s="2" t="s">
        <v>788</v>
      </c>
      <c r="I1267" s="4">
        <v>2.6</v>
      </c>
      <c r="J1267" s="5">
        <v>0.157</v>
      </c>
      <c r="K1267" s="4">
        <v>0.8</v>
      </c>
      <c r="L1267" s="4">
        <v>0.95</v>
      </c>
      <c r="M1267" s="4">
        <v>0.2</v>
      </c>
      <c r="N1267" s="4">
        <v>0.59599999999999997</v>
      </c>
      <c r="O1267" s="4">
        <v>0.18099999999999999</v>
      </c>
      <c r="P1267" s="6">
        <v>13.935</v>
      </c>
      <c r="Q1267" s="6">
        <v>71.16</v>
      </c>
      <c r="R1267" s="4">
        <v>5.88</v>
      </c>
      <c r="S1267" s="7">
        <v>320.26</v>
      </c>
      <c r="T1267" s="6">
        <v>18.489999999999998</v>
      </c>
      <c r="U1267" s="4">
        <v>18.302233000000001</v>
      </c>
      <c r="V1267" s="8">
        <v>96.866982360850983</v>
      </c>
      <c r="W1267" s="8">
        <v>92.507845843744562</v>
      </c>
      <c r="X1267" s="8">
        <v>94.117647058823536</v>
      </c>
      <c r="Y1267" s="8">
        <v>105.26315789473684</v>
      </c>
      <c r="Z1267" s="8">
        <v>99.333333333333329</v>
      </c>
      <c r="AA1267" s="8">
        <v>92.9</v>
      </c>
      <c r="AB1267" s="9">
        <v>84.340012256925618</v>
      </c>
      <c r="AC1267" s="9">
        <v>19.533391256471326</v>
      </c>
      <c r="AD1267" s="3">
        <v>24.259372875044697</v>
      </c>
      <c r="AE1267" s="3">
        <v>56.207235868483977</v>
      </c>
    </row>
    <row r="1268" spans="1:31" s="30" customFormat="1" ht="13" x14ac:dyDescent="0.3">
      <c r="A1268" s="2">
        <v>2018</v>
      </c>
      <c r="B1268" s="13" t="s">
        <v>631</v>
      </c>
      <c r="C1268" s="2" t="s">
        <v>48</v>
      </c>
      <c r="D1268" s="2" t="str">
        <f t="shared" si="38"/>
        <v>M1</v>
      </c>
      <c r="E1268" s="2" t="str">
        <f t="shared" si="39"/>
        <v>D14b_M1_12</v>
      </c>
      <c r="F1268" s="21" t="s">
        <v>551</v>
      </c>
      <c r="G1268" s="15">
        <v>2012</v>
      </c>
      <c r="H1268" s="2" t="s">
        <v>789</v>
      </c>
      <c r="I1268" s="4">
        <v>2.8</v>
      </c>
      <c r="J1268" s="5">
        <v>0.16800000000000001</v>
      </c>
      <c r="K1268" s="4">
        <v>0.78</v>
      </c>
      <c r="L1268" s="4">
        <v>1.1499999999999999</v>
      </c>
      <c r="M1268" s="4">
        <v>0.14000000000000001</v>
      </c>
      <c r="N1268" s="4">
        <v>0.52700000000000002</v>
      </c>
      <c r="O1268" s="4">
        <v>0.20300000000000001</v>
      </c>
      <c r="P1268" s="6">
        <v>15.295999999999999</v>
      </c>
      <c r="Q1268" s="6">
        <v>69.349999999999994</v>
      </c>
      <c r="R1268" s="4">
        <v>6.87</v>
      </c>
      <c r="S1268" s="7">
        <v>349.62</v>
      </c>
      <c r="T1268" s="6">
        <v>17.809999999999999</v>
      </c>
      <c r="U1268" s="4">
        <v>20.06625</v>
      </c>
      <c r="V1268" s="8">
        <v>104.31828869630104</v>
      </c>
      <c r="W1268" s="8">
        <v>98.989287272287186</v>
      </c>
      <c r="X1268" s="8">
        <v>91.764705882352942</v>
      </c>
      <c r="Y1268" s="8">
        <v>73.684210526315795</v>
      </c>
      <c r="Z1268" s="8">
        <v>87.833333333333343</v>
      </c>
      <c r="AA1268" s="8">
        <v>101.97333333333334</v>
      </c>
      <c r="AB1268" s="9">
        <v>88.866203851708292</v>
      </c>
      <c r="AC1268" s="9">
        <v>12.976952661525356</v>
      </c>
      <c r="AD1268" s="3">
        <v>22.448184169257562</v>
      </c>
      <c r="AE1268" s="3">
        <v>64.574863169217096</v>
      </c>
    </row>
    <row r="1269" spans="1:31" s="30" customFormat="1" ht="13" x14ac:dyDescent="0.3">
      <c r="A1269" s="2">
        <v>2018</v>
      </c>
      <c r="B1269" s="13" t="s">
        <v>631</v>
      </c>
      <c r="C1269" s="2" t="s">
        <v>49</v>
      </c>
      <c r="D1269" s="2" t="str">
        <f t="shared" si="38"/>
        <v>M2</v>
      </c>
      <c r="E1269" s="2" t="str">
        <f t="shared" si="39"/>
        <v>D14b_M2_12</v>
      </c>
      <c r="F1269" s="21" t="s">
        <v>551</v>
      </c>
      <c r="G1269" s="15">
        <v>2012</v>
      </c>
      <c r="H1269" s="2" t="s">
        <v>789</v>
      </c>
      <c r="I1269" s="4">
        <v>2.5</v>
      </c>
      <c r="J1269" s="5">
        <v>0.159</v>
      </c>
      <c r="K1269" s="4">
        <v>0.71</v>
      </c>
      <c r="L1269" s="4">
        <v>0.89</v>
      </c>
      <c r="M1269" s="4">
        <v>0.24</v>
      </c>
      <c r="N1269" s="4">
        <v>0.73399999999999999</v>
      </c>
      <c r="O1269" s="4">
        <v>0.17599999999999999</v>
      </c>
      <c r="P1269" s="6">
        <v>14.183999999999999</v>
      </c>
      <c r="Q1269" s="6">
        <v>71.84</v>
      </c>
      <c r="R1269" s="4">
        <v>6.55</v>
      </c>
      <c r="S1269" s="7">
        <v>326.62</v>
      </c>
      <c r="T1269" s="6">
        <v>18.489999999999998</v>
      </c>
      <c r="U1269" s="4">
        <v>20.06625</v>
      </c>
      <c r="V1269" s="8">
        <v>93.141329193125941</v>
      </c>
      <c r="W1269" s="8">
        <v>93.686289739843218</v>
      </c>
      <c r="X1269" s="8">
        <v>83.529411764705884</v>
      </c>
      <c r="Y1269" s="8">
        <v>126.31578947368421</v>
      </c>
      <c r="Z1269" s="8">
        <v>122.33333333333334</v>
      </c>
      <c r="AA1269" s="8">
        <v>94.56</v>
      </c>
      <c r="AB1269" s="9">
        <v>82.339102915528017</v>
      </c>
      <c r="AC1269" s="9">
        <v>24.009682879546112</v>
      </c>
      <c r="AD1269" s="3">
        <v>22.053395205878061</v>
      </c>
      <c r="AE1269" s="3">
        <v>53.936921914575834</v>
      </c>
    </row>
    <row r="1270" spans="1:31" s="30" customFormat="1" ht="13" x14ac:dyDescent="0.3">
      <c r="A1270" s="2">
        <v>2018</v>
      </c>
      <c r="B1270" s="13" t="s">
        <v>631</v>
      </c>
      <c r="C1270" s="2" t="s">
        <v>50</v>
      </c>
      <c r="D1270" s="2" t="str">
        <f t="shared" si="38"/>
        <v>M1</v>
      </c>
      <c r="E1270" s="2" t="str">
        <f t="shared" si="39"/>
        <v>D14c_M1_12</v>
      </c>
      <c r="F1270" s="21" t="s">
        <v>552</v>
      </c>
      <c r="G1270" s="15">
        <v>2012</v>
      </c>
      <c r="H1270" s="2" t="s">
        <v>793</v>
      </c>
      <c r="I1270" s="4">
        <v>2.72</v>
      </c>
      <c r="J1270" s="5">
        <v>0.16</v>
      </c>
      <c r="K1270" s="4">
        <v>0.9</v>
      </c>
      <c r="L1270" s="4">
        <v>0.82</v>
      </c>
      <c r="M1270" s="4">
        <v>0.18</v>
      </c>
      <c r="N1270" s="4">
        <v>0.63100000000000001</v>
      </c>
      <c r="O1270" s="4">
        <v>0.183</v>
      </c>
      <c r="P1270" s="6">
        <v>10.353999999999999</v>
      </c>
      <c r="Q1270" s="6">
        <v>60.88</v>
      </c>
      <c r="R1270" s="4">
        <v>6.49</v>
      </c>
      <c r="S1270" s="7">
        <v>310.39999999999998</v>
      </c>
      <c r="T1270" s="6">
        <v>20.81</v>
      </c>
      <c r="U1270" s="4">
        <v>20.990321000000002</v>
      </c>
      <c r="V1270" s="8">
        <v>101.33776616212104</v>
      </c>
      <c r="W1270" s="8">
        <v>94.275511687892561</v>
      </c>
      <c r="X1270" s="8">
        <v>105.88235294117648</v>
      </c>
      <c r="Y1270" s="8">
        <v>94.73684210526315</v>
      </c>
      <c r="Z1270" s="8">
        <v>105.16666666666667</v>
      </c>
      <c r="AA1270" s="8">
        <v>69.026666666666657</v>
      </c>
      <c r="AB1270" s="9">
        <v>78.763084607864968</v>
      </c>
      <c r="AC1270" s="9">
        <v>18.824831703493832</v>
      </c>
      <c r="AD1270" s="3">
        <v>29.224227222559485</v>
      </c>
      <c r="AE1270" s="3">
        <v>51.95094107394668</v>
      </c>
    </row>
    <row r="1271" spans="1:31" s="30" customFormat="1" ht="13" x14ac:dyDescent="0.3">
      <c r="A1271" s="2">
        <v>2018</v>
      </c>
      <c r="B1271" s="13" t="s">
        <v>631</v>
      </c>
      <c r="C1271" s="2" t="s">
        <v>51</v>
      </c>
      <c r="D1271" s="2" t="str">
        <f t="shared" si="38"/>
        <v>M2</v>
      </c>
      <c r="E1271" s="2" t="str">
        <f t="shared" si="39"/>
        <v>D14c_M2_12</v>
      </c>
      <c r="F1271" s="21" t="s">
        <v>552</v>
      </c>
      <c r="G1271" s="15">
        <v>2012</v>
      </c>
      <c r="H1271" s="2" t="s">
        <v>793</v>
      </c>
      <c r="I1271" s="4">
        <v>2.66</v>
      </c>
      <c r="J1271" s="5">
        <v>0.161</v>
      </c>
      <c r="K1271" s="4">
        <v>0.86</v>
      </c>
      <c r="L1271" s="4">
        <v>0.85</v>
      </c>
      <c r="M1271" s="4">
        <v>0.19</v>
      </c>
      <c r="N1271" s="4">
        <v>0.63</v>
      </c>
      <c r="O1271" s="4">
        <v>0.191</v>
      </c>
      <c r="P1271" s="6">
        <v>12.196999999999999</v>
      </c>
      <c r="Q1271" s="6">
        <v>56.5</v>
      </c>
      <c r="R1271" s="4">
        <v>6.22</v>
      </c>
      <c r="S1271" s="7">
        <v>290.43</v>
      </c>
      <c r="T1271" s="6">
        <v>18.920000000000002</v>
      </c>
      <c r="U1271" s="4">
        <v>20.990321000000002</v>
      </c>
      <c r="V1271" s="8">
        <v>99.10237426148602</v>
      </c>
      <c r="W1271" s="8">
        <v>94.864733635941874</v>
      </c>
      <c r="X1271" s="8">
        <v>101.17647058823529</v>
      </c>
      <c r="Y1271" s="8">
        <v>100</v>
      </c>
      <c r="Z1271" s="8">
        <v>105</v>
      </c>
      <c r="AA1271" s="8">
        <v>81.313333333333333</v>
      </c>
      <c r="AB1271" s="9">
        <v>80.060795922070668</v>
      </c>
      <c r="AC1271" s="9">
        <v>19.548570771317543</v>
      </c>
      <c r="AD1271" s="3">
        <v>27.472728265024056</v>
      </c>
      <c r="AE1271" s="3">
        <v>52.978700963658412</v>
      </c>
    </row>
    <row r="1272" spans="1:31" s="30" customFormat="1" ht="13" x14ac:dyDescent="0.3">
      <c r="A1272" s="2">
        <v>2018</v>
      </c>
      <c r="B1272" s="13" t="s">
        <v>631</v>
      </c>
      <c r="C1272" s="2" t="s">
        <v>8</v>
      </c>
      <c r="D1272" s="2" t="str">
        <f t="shared" si="38"/>
        <v>M1</v>
      </c>
      <c r="E1272" s="2" t="str">
        <f t="shared" si="39"/>
        <v>E12a_M1_12</v>
      </c>
      <c r="F1272" s="21" t="s">
        <v>531</v>
      </c>
      <c r="G1272" s="15">
        <v>2012</v>
      </c>
      <c r="H1272" s="2" t="s">
        <v>805</v>
      </c>
      <c r="I1272" s="4">
        <v>2.75</v>
      </c>
      <c r="J1272" s="5">
        <v>0.16400000000000001</v>
      </c>
      <c r="K1272" s="4">
        <v>1.04</v>
      </c>
      <c r="L1272" s="4">
        <v>0.74</v>
      </c>
      <c r="M1272" s="4">
        <v>0.21</v>
      </c>
      <c r="N1272" s="4">
        <v>0.51300000000000001</v>
      </c>
      <c r="O1272" s="4">
        <v>0.16900000000000001</v>
      </c>
      <c r="P1272" s="6">
        <v>11.288</v>
      </c>
      <c r="Q1272" s="6">
        <v>56.05</v>
      </c>
      <c r="R1272" s="4">
        <v>5.69</v>
      </c>
      <c r="S1272" s="7">
        <v>193.32</v>
      </c>
      <c r="T1272" s="6">
        <v>16.940000000000001</v>
      </c>
      <c r="U1272" s="4">
        <v>22.706277</v>
      </c>
      <c r="V1272" s="8">
        <v>102.45546211243854</v>
      </c>
      <c r="W1272" s="8">
        <v>96.632399480089873</v>
      </c>
      <c r="X1272" s="8">
        <v>122.35294117647059</v>
      </c>
      <c r="Y1272" s="8">
        <v>110.52631578947367</v>
      </c>
      <c r="Z1272" s="8">
        <v>85.500000000000014</v>
      </c>
      <c r="AA1272" s="8">
        <v>75.253333333333345</v>
      </c>
      <c r="AB1272" s="9">
        <v>80.822800986632814</v>
      </c>
      <c r="AC1272" s="9">
        <v>21.402608667023475</v>
      </c>
      <c r="AD1272" s="3">
        <v>32.909606136447643</v>
      </c>
      <c r="AE1272" s="3">
        <v>45.687785196528878</v>
      </c>
    </row>
    <row r="1273" spans="1:31" s="30" customFormat="1" ht="13" x14ac:dyDescent="0.3">
      <c r="A1273" s="2">
        <v>2018</v>
      </c>
      <c r="B1273" s="13" t="s">
        <v>631</v>
      </c>
      <c r="C1273" s="2" t="s">
        <v>9</v>
      </c>
      <c r="D1273" s="2" t="str">
        <f t="shared" si="38"/>
        <v>M1</v>
      </c>
      <c r="E1273" s="2" t="str">
        <f t="shared" si="39"/>
        <v>E12b_M1_12</v>
      </c>
      <c r="F1273" s="21" t="s">
        <v>532</v>
      </c>
      <c r="G1273" s="15">
        <v>2012</v>
      </c>
      <c r="H1273" s="2" t="s">
        <v>808</v>
      </c>
      <c r="I1273" s="4">
        <v>2.67</v>
      </c>
      <c r="J1273" s="5">
        <v>0.156</v>
      </c>
      <c r="K1273" s="4">
        <v>1</v>
      </c>
      <c r="L1273" s="4">
        <v>0.75</v>
      </c>
      <c r="M1273" s="4">
        <v>0.2</v>
      </c>
      <c r="N1273" s="4">
        <v>0.52100000000000002</v>
      </c>
      <c r="O1273" s="4">
        <v>0.17599999999999999</v>
      </c>
      <c r="P1273" s="6">
        <v>12.676</v>
      </c>
      <c r="Q1273" s="6">
        <v>71.47</v>
      </c>
      <c r="R1273" s="4">
        <v>5.73</v>
      </c>
      <c r="S1273" s="7">
        <v>377.15</v>
      </c>
      <c r="T1273" s="6">
        <v>18.670000000000002</v>
      </c>
      <c r="U1273" s="4">
        <v>20.748184999999999</v>
      </c>
      <c r="V1273" s="8">
        <v>99.4749395782585</v>
      </c>
      <c r="W1273" s="8">
        <v>91.918623895695234</v>
      </c>
      <c r="X1273" s="8">
        <v>117.64705882352942</v>
      </c>
      <c r="Y1273" s="8">
        <v>105.26315789473684</v>
      </c>
      <c r="Z1273" s="8">
        <v>86.833333333333343</v>
      </c>
      <c r="AA1273" s="8">
        <v>84.506666666666661</v>
      </c>
      <c r="AB1273" s="9">
        <v>79.475061850832446</v>
      </c>
      <c r="AC1273" s="9">
        <v>20.729099413376037</v>
      </c>
      <c r="AD1273" s="3">
        <v>32.180468910279423</v>
      </c>
      <c r="AE1273" s="3">
        <v>47.090431676344529</v>
      </c>
    </row>
    <row r="1274" spans="1:31" s="30" customFormat="1" ht="13" x14ac:dyDescent="0.3">
      <c r="A1274" s="2">
        <v>2018</v>
      </c>
      <c r="B1274" s="13" t="s">
        <v>631</v>
      </c>
      <c r="C1274" s="2" t="s">
        <v>10</v>
      </c>
      <c r="D1274" s="2" t="str">
        <f t="shared" si="38"/>
        <v>M2</v>
      </c>
      <c r="E1274" s="2" t="str">
        <f t="shared" si="39"/>
        <v>E12b_M2_12</v>
      </c>
      <c r="F1274" s="21" t="s">
        <v>532</v>
      </c>
      <c r="G1274" s="15">
        <v>2012</v>
      </c>
      <c r="H1274" s="2" t="s">
        <v>808</v>
      </c>
      <c r="I1274" s="4">
        <v>2.54</v>
      </c>
      <c r="J1274" s="5">
        <v>0.151</v>
      </c>
      <c r="K1274" s="4">
        <v>1</v>
      </c>
      <c r="L1274" s="4">
        <v>0.68</v>
      </c>
      <c r="M1274" s="4">
        <v>0.2</v>
      </c>
      <c r="N1274" s="4">
        <v>0.54800000000000004</v>
      </c>
      <c r="O1274" s="4">
        <v>0.16400000000000001</v>
      </c>
      <c r="P1274" s="6">
        <v>10.946999999999999</v>
      </c>
      <c r="Q1274" s="6">
        <v>50.03</v>
      </c>
      <c r="R1274" s="4">
        <v>5.33</v>
      </c>
      <c r="S1274" s="7">
        <v>195.39</v>
      </c>
      <c r="T1274" s="6">
        <v>17.62</v>
      </c>
      <c r="U1274" s="4">
        <v>20.748184999999999</v>
      </c>
      <c r="V1274" s="8">
        <v>94.631590460215961</v>
      </c>
      <c r="W1274" s="8">
        <v>88.972514155448593</v>
      </c>
      <c r="X1274" s="8">
        <v>117.64705882352942</v>
      </c>
      <c r="Y1274" s="8">
        <v>105.26315789473684</v>
      </c>
      <c r="Z1274" s="8">
        <v>91.333333333333343</v>
      </c>
      <c r="AA1274" s="8">
        <v>72.97999999999999</v>
      </c>
      <c r="AB1274" s="9">
        <v>75.982047878776555</v>
      </c>
      <c r="AC1274" s="9">
        <v>21.682048641522375</v>
      </c>
      <c r="AD1274" s="3">
        <v>33.659855563693306</v>
      </c>
      <c r="AE1274" s="3">
        <v>44.658095794784316</v>
      </c>
    </row>
    <row r="1275" spans="1:31" s="30" customFormat="1" ht="13" x14ac:dyDescent="0.3">
      <c r="A1275" s="2">
        <v>2018</v>
      </c>
      <c r="B1275" s="13" t="s">
        <v>631</v>
      </c>
      <c r="C1275" s="2" t="s">
        <v>11</v>
      </c>
      <c r="D1275" s="2" t="str">
        <f t="shared" si="38"/>
        <v>M1</v>
      </c>
      <c r="E1275" s="2" t="str">
        <f t="shared" si="39"/>
        <v>E12c_M1_12</v>
      </c>
      <c r="F1275" s="21" t="s">
        <v>533</v>
      </c>
      <c r="G1275" s="15">
        <v>2012</v>
      </c>
      <c r="H1275" s="2" t="s">
        <v>780</v>
      </c>
      <c r="I1275" s="4">
        <v>2.36</v>
      </c>
      <c r="J1275" s="5">
        <v>0.14699999999999999</v>
      </c>
      <c r="K1275" s="4">
        <v>0.92</v>
      </c>
      <c r="L1275" s="4">
        <v>0.68</v>
      </c>
      <c r="M1275" s="4">
        <v>0.19</v>
      </c>
      <c r="N1275" s="4">
        <v>0.64300000000000002</v>
      </c>
      <c r="O1275" s="4">
        <v>0.155</v>
      </c>
      <c r="P1275" s="6">
        <v>10.215</v>
      </c>
      <c r="Q1275" s="6">
        <v>75.13</v>
      </c>
      <c r="R1275" s="4">
        <v>5.58</v>
      </c>
      <c r="S1275" s="7">
        <v>394.63</v>
      </c>
      <c r="T1275" s="6">
        <v>17.3</v>
      </c>
      <c r="U1275" s="4">
        <v>20.732671</v>
      </c>
      <c r="V1275" s="8">
        <v>87.925414758310879</v>
      </c>
      <c r="W1275" s="8">
        <v>86.61562636325128</v>
      </c>
      <c r="X1275" s="8">
        <v>108.23529411764707</v>
      </c>
      <c r="Y1275" s="8">
        <v>100</v>
      </c>
      <c r="Z1275" s="8">
        <v>107.16666666666667</v>
      </c>
      <c r="AA1275" s="8">
        <v>68.099999999999994</v>
      </c>
      <c r="AB1275" s="9">
        <v>73.112288844154875</v>
      </c>
      <c r="AC1275" s="9">
        <v>21.4064442494298</v>
      </c>
      <c r="AD1275" s="3">
        <v>32.182567577470927</v>
      </c>
      <c r="AE1275" s="3">
        <v>46.410988173099298</v>
      </c>
    </row>
    <row r="1276" spans="1:31" s="30" customFormat="1" ht="13" x14ac:dyDescent="0.3">
      <c r="A1276" s="2">
        <v>2018</v>
      </c>
      <c r="B1276" s="13" t="s">
        <v>631</v>
      </c>
      <c r="C1276" s="2" t="s">
        <v>12</v>
      </c>
      <c r="D1276" s="2" t="str">
        <f t="shared" si="38"/>
        <v>M2</v>
      </c>
      <c r="E1276" s="2" t="str">
        <f t="shared" si="39"/>
        <v>E12c_M2_12</v>
      </c>
      <c r="F1276" s="21" t="s">
        <v>533</v>
      </c>
      <c r="G1276" s="15">
        <v>2012</v>
      </c>
      <c r="H1276" s="2" t="s">
        <v>780</v>
      </c>
      <c r="I1276" s="4">
        <v>2.5099999999999998</v>
      </c>
      <c r="J1276" s="5">
        <v>0.153</v>
      </c>
      <c r="K1276" s="4">
        <v>0.82</v>
      </c>
      <c r="L1276" s="4">
        <v>0.82</v>
      </c>
      <c r="M1276" s="4">
        <v>0.2</v>
      </c>
      <c r="N1276" s="4">
        <v>0.64600000000000002</v>
      </c>
      <c r="O1276" s="4">
        <v>0.16700000000000001</v>
      </c>
      <c r="P1276" s="6">
        <v>11.206</v>
      </c>
      <c r="Q1276" s="6">
        <v>83.71</v>
      </c>
      <c r="R1276" s="4">
        <v>6.4</v>
      </c>
      <c r="S1276" s="7">
        <v>359.87</v>
      </c>
      <c r="T1276" s="6">
        <v>19.11</v>
      </c>
      <c r="U1276" s="4">
        <v>20.732671</v>
      </c>
      <c r="V1276" s="8">
        <v>93.513894509898449</v>
      </c>
      <c r="W1276" s="8">
        <v>90.150958051547249</v>
      </c>
      <c r="X1276" s="8">
        <v>96.470588235294116</v>
      </c>
      <c r="Y1276" s="8">
        <v>105.26315789473684</v>
      </c>
      <c r="Z1276" s="8">
        <v>107.66666666666667</v>
      </c>
      <c r="AA1276" s="8">
        <v>74.706666666666663</v>
      </c>
      <c r="AB1276" s="9">
        <v>78.364495260228466</v>
      </c>
      <c r="AC1276" s="9">
        <v>21.022868232856812</v>
      </c>
      <c r="AD1276" s="3">
        <v>26.761949959647442</v>
      </c>
      <c r="AE1276" s="3">
        <v>52.21518180749576</v>
      </c>
    </row>
    <row r="1277" spans="1:31" s="30" customFormat="1" ht="13" x14ac:dyDescent="0.3">
      <c r="A1277" s="2">
        <v>2018</v>
      </c>
      <c r="B1277" s="13" t="s">
        <v>631</v>
      </c>
      <c r="C1277" s="2" t="s">
        <v>28</v>
      </c>
      <c r="D1277" s="2" t="str">
        <f t="shared" si="38"/>
        <v>M1</v>
      </c>
      <c r="E1277" s="2" t="str">
        <f t="shared" si="39"/>
        <v>E13a_M1_12</v>
      </c>
      <c r="F1277" s="21" t="s">
        <v>541</v>
      </c>
      <c r="G1277" s="15">
        <v>2012</v>
      </c>
      <c r="H1277" s="2" t="s">
        <v>779</v>
      </c>
      <c r="I1277" s="4">
        <v>2.76</v>
      </c>
      <c r="J1277" s="5">
        <v>0.16800000000000001</v>
      </c>
      <c r="K1277" s="4">
        <v>0.81</v>
      </c>
      <c r="L1277" s="4">
        <v>1.02</v>
      </c>
      <c r="M1277" s="4">
        <v>0.21</v>
      </c>
      <c r="N1277" s="4">
        <v>0.71699999999999997</v>
      </c>
      <c r="O1277" s="4">
        <v>0.193</v>
      </c>
      <c r="P1277" s="6">
        <v>14.85</v>
      </c>
      <c r="Q1277" s="6">
        <v>87.92</v>
      </c>
      <c r="R1277" s="4">
        <v>6.67</v>
      </c>
      <c r="S1277" s="7">
        <v>398.26</v>
      </c>
      <c r="T1277" s="6">
        <v>19.149999999999999</v>
      </c>
      <c r="U1277" s="4">
        <v>19.990663000000001</v>
      </c>
      <c r="V1277" s="8">
        <v>102.82802742921105</v>
      </c>
      <c r="W1277" s="8">
        <v>98.989287272287186</v>
      </c>
      <c r="X1277" s="8">
        <v>95.294117647058826</v>
      </c>
      <c r="Y1277" s="8">
        <v>110.52631578947367</v>
      </c>
      <c r="Z1277" s="8">
        <v>119.5</v>
      </c>
      <c r="AA1277" s="8">
        <v>99</v>
      </c>
      <c r="AB1277" s="9">
        <v>88.912503933679886</v>
      </c>
      <c r="AC1277" s="9">
        <v>19.45529261193564</v>
      </c>
      <c r="AD1277" s="3">
        <v>23.299436654513212</v>
      </c>
      <c r="AE1277" s="3">
        <v>57.245270733551159</v>
      </c>
    </row>
    <row r="1278" spans="1:31" s="30" customFormat="1" ht="13" x14ac:dyDescent="0.3">
      <c r="A1278" s="2">
        <v>2018</v>
      </c>
      <c r="B1278" s="13" t="s">
        <v>631</v>
      </c>
      <c r="C1278" s="2" t="s">
        <v>29</v>
      </c>
      <c r="D1278" s="2" t="str">
        <f t="shared" si="38"/>
        <v>M2</v>
      </c>
      <c r="E1278" s="2" t="str">
        <f t="shared" si="39"/>
        <v>E13a_M2_12</v>
      </c>
      <c r="F1278" s="21" t="s">
        <v>541</v>
      </c>
      <c r="G1278" s="15">
        <v>2012</v>
      </c>
      <c r="H1278" s="2" t="s">
        <v>779</v>
      </c>
      <c r="I1278" s="4">
        <v>2.72</v>
      </c>
      <c r="J1278" s="5">
        <v>0.16300000000000001</v>
      </c>
      <c r="K1278" s="4">
        <v>0.77</v>
      </c>
      <c r="L1278" s="4">
        <v>0.86</v>
      </c>
      <c r="M1278" s="4">
        <v>0.18</v>
      </c>
      <c r="N1278" s="4">
        <v>0.499</v>
      </c>
      <c r="O1278" s="4">
        <v>0.19400000000000001</v>
      </c>
      <c r="P1278" s="6">
        <v>13.696</v>
      </c>
      <c r="Q1278" s="6">
        <v>92.73</v>
      </c>
      <c r="R1278" s="4">
        <v>6.25</v>
      </c>
      <c r="S1278" s="7">
        <v>707.62</v>
      </c>
      <c r="T1278" s="6">
        <v>18.47</v>
      </c>
      <c r="U1278" s="4">
        <v>19.990663000000001</v>
      </c>
      <c r="V1278" s="8">
        <v>101.33776616212104</v>
      </c>
      <c r="W1278" s="8">
        <v>96.043177532040531</v>
      </c>
      <c r="X1278" s="8">
        <v>90.588235294117652</v>
      </c>
      <c r="Y1278" s="8">
        <v>94.73684210526315</v>
      </c>
      <c r="Z1278" s="8">
        <v>83.166666666666671</v>
      </c>
      <c r="AA1278" s="8">
        <v>91.306666666666672</v>
      </c>
      <c r="AB1278" s="9">
        <v>77.43428440775368</v>
      </c>
      <c r="AC1278" s="9">
        <v>19.147872593275199</v>
      </c>
      <c r="AD1278" s="3">
        <v>25.432009580479953</v>
      </c>
      <c r="AE1278" s="3">
        <v>55.420117826244841</v>
      </c>
    </row>
    <row r="1279" spans="1:31" s="30" customFormat="1" ht="13" x14ac:dyDescent="0.3">
      <c r="A1279" s="2">
        <v>2018</v>
      </c>
      <c r="B1279" s="13" t="s">
        <v>631</v>
      </c>
      <c r="C1279" s="2" t="s">
        <v>30</v>
      </c>
      <c r="D1279" s="2" t="str">
        <f t="shared" si="38"/>
        <v>M1</v>
      </c>
      <c r="E1279" s="2" t="str">
        <f t="shared" si="39"/>
        <v>E13b_M1_12</v>
      </c>
      <c r="F1279" s="21" t="s">
        <v>542</v>
      </c>
      <c r="G1279" s="15">
        <v>2012</v>
      </c>
      <c r="H1279" s="2" t="s">
        <v>809</v>
      </c>
      <c r="I1279" s="4">
        <v>2.71</v>
      </c>
      <c r="J1279" s="5">
        <v>0.16200000000000001</v>
      </c>
      <c r="K1279" s="4">
        <v>0.79</v>
      </c>
      <c r="L1279" s="4">
        <v>1</v>
      </c>
      <c r="M1279" s="4">
        <v>0.19</v>
      </c>
      <c r="N1279" s="4">
        <v>0.58599999999999997</v>
      </c>
      <c r="O1279" s="4">
        <v>0.19</v>
      </c>
      <c r="P1279" s="6">
        <v>12.542999999999999</v>
      </c>
      <c r="Q1279" s="6">
        <v>69.13</v>
      </c>
      <c r="R1279" s="4">
        <v>6.47</v>
      </c>
      <c r="S1279" s="7">
        <v>417.02</v>
      </c>
      <c r="T1279" s="6">
        <v>17.71</v>
      </c>
      <c r="U1279" s="4">
        <v>19.896954999999998</v>
      </c>
      <c r="V1279" s="8">
        <v>100.96520084534852</v>
      </c>
      <c r="W1279" s="8">
        <v>95.453955583991217</v>
      </c>
      <c r="X1279" s="8">
        <v>92.941176470588232</v>
      </c>
      <c r="Y1279" s="8">
        <v>100</v>
      </c>
      <c r="Z1279" s="8">
        <v>97.666666666666671</v>
      </c>
      <c r="AA1279" s="8">
        <v>83.61999999999999</v>
      </c>
      <c r="AB1279" s="9">
        <v>85.755544532267166</v>
      </c>
      <c r="AC1279" s="9">
        <v>18.250413353759541</v>
      </c>
      <c r="AD1279" s="3">
        <v>23.560696501624207</v>
      </c>
      <c r="AE1279" s="3">
        <v>58.188890144616245</v>
      </c>
    </row>
    <row r="1280" spans="1:31" s="30" customFormat="1" ht="13" x14ac:dyDescent="0.3">
      <c r="A1280" s="2">
        <v>2018</v>
      </c>
      <c r="B1280" s="13" t="s">
        <v>631</v>
      </c>
      <c r="C1280" s="2" t="s">
        <v>31</v>
      </c>
      <c r="D1280" s="2" t="str">
        <f t="shared" si="38"/>
        <v>M2</v>
      </c>
      <c r="E1280" s="2" t="str">
        <f t="shared" si="39"/>
        <v>E13b_M2_12</v>
      </c>
      <c r="F1280" s="21" t="s">
        <v>542</v>
      </c>
      <c r="G1280" s="15">
        <v>2012</v>
      </c>
      <c r="H1280" s="2" t="s">
        <v>809</v>
      </c>
      <c r="I1280" s="4">
        <v>2.64</v>
      </c>
      <c r="J1280" s="5">
        <v>0.161</v>
      </c>
      <c r="K1280" s="4">
        <v>0.81</v>
      </c>
      <c r="L1280" s="4">
        <v>0.84</v>
      </c>
      <c r="M1280" s="4">
        <v>0.21</v>
      </c>
      <c r="N1280" s="4">
        <v>0.57099999999999995</v>
      </c>
      <c r="O1280" s="4">
        <v>0.17799999999999999</v>
      </c>
      <c r="P1280" s="6">
        <v>11.567</v>
      </c>
      <c r="Q1280" s="6">
        <v>65.28</v>
      </c>
      <c r="R1280" s="4">
        <v>6.09</v>
      </c>
      <c r="S1280" s="7">
        <v>295.99</v>
      </c>
      <c r="T1280" s="6">
        <v>17.809999999999999</v>
      </c>
      <c r="U1280" s="4">
        <v>19.896954999999998</v>
      </c>
      <c r="V1280" s="8">
        <v>98.357243627941003</v>
      </c>
      <c r="W1280" s="8">
        <v>94.864733635941874</v>
      </c>
      <c r="X1280" s="8">
        <v>95.294117647058826</v>
      </c>
      <c r="Y1280" s="8">
        <v>110.52631578947367</v>
      </c>
      <c r="Z1280" s="8">
        <v>95.166666666666671</v>
      </c>
      <c r="AA1280" s="8">
        <v>77.11333333333333</v>
      </c>
      <c r="AB1280" s="9">
        <v>79.93046800553617</v>
      </c>
      <c r="AC1280" s="9">
        <v>21.641544508031778</v>
      </c>
      <c r="AD1280" s="3">
        <v>25.917667003444127</v>
      </c>
      <c r="AE1280" s="3">
        <v>52.440788488524106</v>
      </c>
    </row>
    <row r="1281" spans="1:31" s="30" customFormat="1" ht="13" x14ac:dyDescent="0.3">
      <c r="A1281" s="2">
        <v>2018</v>
      </c>
      <c r="B1281" s="13" t="s">
        <v>631</v>
      </c>
      <c r="C1281" s="2" t="s">
        <v>32</v>
      </c>
      <c r="D1281" s="2" t="str">
        <f t="shared" si="38"/>
        <v>M1</v>
      </c>
      <c r="E1281" s="2" t="str">
        <f t="shared" si="39"/>
        <v>E13c_M1_12</v>
      </c>
      <c r="F1281" s="21" t="s">
        <v>543</v>
      </c>
      <c r="G1281" s="15">
        <v>2012</v>
      </c>
      <c r="H1281" s="2" t="s">
        <v>810</v>
      </c>
      <c r="I1281" s="4">
        <v>2.64</v>
      </c>
      <c r="J1281" s="5">
        <v>0.16400000000000001</v>
      </c>
      <c r="K1281" s="4">
        <v>0.81</v>
      </c>
      <c r="L1281" s="4">
        <v>0.86</v>
      </c>
      <c r="M1281" s="4">
        <v>0.2</v>
      </c>
      <c r="N1281" s="4">
        <v>0.67</v>
      </c>
      <c r="O1281" s="4">
        <v>0.184</v>
      </c>
      <c r="P1281" s="6">
        <v>12.561</v>
      </c>
      <c r="Q1281" s="6">
        <v>91.42</v>
      </c>
      <c r="R1281" s="4">
        <v>6.61</v>
      </c>
      <c r="S1281" s="7">
        <v>311.57</v>
      </c>
      <c r="T1281" s="6">
        <v>17.38</v>
      </c>
      <c r="U1281" s="4">
        <v>21.345105</v>
      </c>
      <c r="V1281" s="8">
        <v>98.357243627941003</v>
      </c>
      <c r="W1281" s="8">
        <v>96.632399480089873</v>
      </c>
      <c r="X1281" s="8">
        <v>95.294117647058826</v>
      </c>
      <c r="Y1281" s="8">
        <v>105.26315789473684</v>
      </c>
      <c r="Z1281" s="8">
        <v>111.66666666666667</v>
      </c>
      <c r="AA1281" s="8">
        <v>83.740000000000009</v>
      </c>
      <c r="AB1281" s="9">
        <v>80.104748768557087</v>
      </c>
      <c r="AC1281" s="9">
        <v>20.566152235868131</v>
      </c>
      <c r="AD1281" s="3">
        <v>25.861278950918887</v>
      </c>
      <c r="AE1281" s="3">
        <v>53.572568813212982</v>
      </c>
    </row>
    <row r="1282" spans="1:31" s="30" customFormat="1" ht="13" x14ac:dyDescent="0.3">
      <c r="A1282" s="2">
        <v>2018</v>
      </c>
      <c r="B1282" s="13" t="s">
        <v>631</v>
      </c>
      <c r="C1282" s="2" t="s">
        <v>33</v>
      </c>
      <c r="D1282" s="2" t="str">
        <f t="shared" si="38"/>
        <v>M2</v>
      </c>
      <c r="E1282" s="2" t="str">
        <f t="shared" si="39"/>
        <v>E13c_M2_12</v>
      </c>
      <c r="F1282" s="21" t="s">
        <v>543</v>
      </c>
      <c r="G1282" s="15">
        <v>2012</v>
      </c>
      <c r="H1282" s="2" t="s">
        <v>810</v>
      </c>
      <c r="I1282" s="4">
        <v>2.79</v>
      </c>
      <c r="J1282" s="5">
        <v>0.16800000000000001</v>
      </c>
      <c r="K1282" s="4">
        <v>0.83</v>
      </c>
      <c r="L1282" s="4">
        <v>0.8</v>
      </c>
      <c r="M1282" s="4">
        <v>0.18</v>
      </c>
      <c r="N1282" s="4">
        <v>0.63200000000000001</v>
      </c>
      <c r="O1282" s="4">
        <v>0.187</v>
      </c>
      <c r="P1282" s="6">
        <v>10.911</v>
      </c>
      <c r="Q1282" s="6">
        <v>66.22</v>
      </c>
      <c r="R1282" s="4">
        <v>6.63</v>
      </c>
      <c r="S1282" s="7">
        <v>280.61</v>
      </c>
      <c r="T1282" s="6">
        <v>19.100000000000001</v>
      </c>
      <c r="U1282" s="4">
        <v>21.345105</v>
      </c>
      <c r="V1282" s="8">
        <v>103.94572337952856</v>
      </c>
      <c r="W1282" s="8">
        <v>98.989287272287186</v>
      </c>
      <c r="X1282" s="8">
        <v>97.647058823529406</v>
      </c>
      <c r="Y1282" s="8">
        <v>94.73684210526315</v>
      </c>
      <c r="Z1282" s="8">
        <v>105.33333333333334</v>
      </c>
      <c r="AA1282" s="8">
        <v>72.739999999999995</v>
      </c>
      <c r="AB1282" s="9">
        <v>75.974799285925727</v>
      </c>
      <c r="AC1282" s="9">
        <v>19.51570555140345</v>
      </c>
      <c r="AD1282" s="3">
        <v>27.94034559207892</v>
      </c>
      <c r="AE1282" s="3">
        <v>52.54394885651763</v>
      </c>
    </row>
    <row r="1283" spans="1:31" s="30" customFormat="1" ht="13" x14ac:dyDescent="0.3">
      <c r="A1283" s="2">
        <v>2018</v>
      </c>
      <c r="B1283" s="13" t="s">
        <v>631</v>
      </c>
      <c r="C1283" s="2" t="s">
        <v>52</v>
      </c>
      <c r="D1283" s="2" t="str">
        <f t="shared" si="38"/>
        <v>M1</v>
      </c>
      <c r="E1283" s="2" t="str">
        <f t="shared" si="39"/>
        <v>E14a_M1_12</v>
      </c>
      <c r="F1283" s="21" t="s">
        <v>553</v>
      </c>
      <c r="G1283" s="15">
        <v>2012</v>
      </c>
      <c r="H1283" s="2" t="s">
        <v>792</v>
      </c>
      <c r="I1283" s="4">
        <v>2.74</v>
      </c>
      <c r="J1283" s="5">
        <v>0.17100000000000001</v>
      </c>
      <c r="K1283" s="4">
        <v>0.84</v>
      </c>
      <c r="L1283" s="4">
        <v>0.8</v>
      </c>
      <c r="M1283" s="4">
        <v>0.19</v>
      </c>
      <c r="N1283" s="4">
        <v>0.57299999999999995</v>
      </c>
      <c r="O1283" s="4">
        <v>0.19</v>
      </c>
      <c r="P1283" s="6">
        <v>17.943000000000001</v>
      </c>
      <c r="Q1283" s="6">
        <v>55.87</v>
      </c>
      <c r="R1283" s="4">
        <v>6.42</v>
      </c>
      <c r="S1283" s="7">
        <v>388.84</v>
      </c>
      <c r="T1283" s="6">
        <v>18.32</v>
      </c>
      <c r="U1283" s="4">
        <v>22.018924999999999</v>
      </c>
      <c r="V1283" s="8">
        <v>102.08289679566604</v>
      </c>
      <c r="W1283" s="8">
        <v>100.75695311643517</v>
      </c>
      <c r="X1283" s="8">
        <v>98.82352941176471</v>
      </c>
      <c r="Y1283" s="8">
        <v>100</v>
      </c>
      <c r="Z1283" s="8">
        <v>95.5</v>
      </c>
      <c r="AA1283" s="8">
        <v>119.62000000000002</v>
      </c>
      <c r="AB1283" s="9">
        <v>77.054276990624118</v>
      </c>
      <c r="AC1283" s="9">
        <v>20.311320749671637</v>
      </c>
      <c r="AD1283" s="3">
        <v>27.880835169854823</v>
      </c>
      <c r="AE1283" s="3">
        <v>51.807844080473529</v>
      </c>
    </row>
    <row r="1284" spans="1:31" s="30" customFormat="1" ht="13" x14ac:dyDescent="0.3">
      <c r="A1284" s="2">
        <v>2018</v>
      </c>
      <c r="B1284" s="13" t="s">
        <v>631</v>
      </c>
      <c r="C1284" s="2" t="s">
        <v>53</v>
      </c>
      <c r="D1284" s="2" t="str">
        <f t="shared" si="38"/>
        <v>M2</v>
      </c>
      <c r="E1284" s="2" t="str">
        <f t="shared" si="39"/>
        <v>E14a_M2_12</v>
      </c>
      <c r="F1284" s="21" t="s">
        <v>553</v>
      </c>
      <c r="G1284" s="15">
        <v>2012</v>
      </c>
      <c r="H1284" s="2" t="s">
        <v>792</v>
      </c>
      <c r="I1284" s="4">
        <v>2.9</v>
      </c>
      <c r="J1284" s="5">
        <v>0.17299999999999999</v>
      </c>
      <c r="K1284" s="4">
        <v>0.86</v>
      </c>
      <c r="L1284" s="4">
        <v>0.99</v>
      </c>
      <c r="M1284" s="4">
        <v>0.18</v>
      </c>
      <c r="N1284" s="4">
        <v>0.58299999999999996</v>
      </c>
      <c r="O1284" s="4">
        <v>0.19500000000000001</v>
      </c>
      <c r="P1284" s="6">
        <v>18.074999999999999</v>
      </c>
      <c r="Q1284" s="6">
        <v>58.37</v>
      </c>
      <c r="R1284" s="4">
        <v>6.69</v>
      </c>
      <c r="S1284" s="7">
        <v>432.51</v>
      </c>
      <c r="T1284" s="6">
        <v>18.71</v>
      </c>
      <c r="U1284" s="4">
        <v>22.018924999999999</v>
      </c>
      <c r="V1284" s="8">
        <v>108.04394186402608</v>
      </c>
      <c r="W1284" s="8">
        <v>101.9353970125338</v>
      </c>
      <c r="X1284" s="8">
        <v>101.17647058823529</v>
      </c>
      <c r="Y1284" s="8">
        <v>94.73684210526315</v>
      </c>
      <c r="Z1284" s="8">
        <v>97.166666666666671</v>
      </c>
      <c r="AA1284" s="8">
        <v>120.49999999999999</v>
      </c>
      <c r="AB1284" s="9">
        <v>86.223100637187386</v>
      </c>
      <c r="AC1284" s="9">
        <v>17.196108713720108</v>
      </c>
      <c r="AD1284" s="3">
        <v>25.509271584928022</v>
      </c>
      <c r="AE1284" s="3">
        <v>57.294619701351877</v>
      </c>
    </row>
    <row r="1285" spans="1:31" s="30" customFormat="1" ht="13" x14ac:dyDescent="0.3">
      <c r="A1285" s="2">
        <v>2018</v>
      </c>
      <c r="B1285" s="13" t="s">
        <v>631</v>
      </c>
      <c r="C1285" s="2" t="s">
        <v>54</v>
      </c>
      <c r="D1285" s="2" t="str">
        <f t="shared" si="38"/>
        <v>M1</v>
      </c>
      <c r="E1285" s="2" t="str">
        <f t="shared" si="39"/>
        <v>E14b_M1_12</v>
      </c>
      <c r="F1285" s="21" t="s">
        <v>554</v>
      </c>
      <c r="G1285" s="15">
        <v>2012</v>
      </c>
      <c r="H1285" s="2" t="s">
        <v>791</v>
      </c>
      <c r="I1285" s="4">
        <v>2.65</v>
      </c>
      <c r="J1285" s="5">
        <v>0.16700000000000001</v>
      </c>
      <c r="K1285" s="4">
        <v>0.82</v>
      </c>
      <c r="L1285" s="4">
        <v>0.84</v>
      </c>
      <c r="M1285" s="4">
        <v>0.19</v>
      </c>
      <c r="N1285" s="4">
        <v>0.64200000000000002</v>
      </c>
      <c r="O1285" s="4">
        <v>0.17799999999999999</v>
      </c>
      <c r="P1285" s="6">
        <v>13.505000000000001</v>
      </c>
      <c r="Q1285" s="6">
        <v>56.47</v>
      </c>
      <c r="R1285" s="4">
        <v>6.83</v>
      </c>
      <c r="S1285" s="7">
        <v>459.35</v>
      </c>
      <c r="T1285" s="6">
        <v>20.34</v>
      </c>
      <c r="U1285" s="4">
        <v>21.753323999999999</v>
      </c>
      <c r="V1285" s="8">
        <v>98.729808944713511</v>
      </c>
      <c r="W1285" s="8">
        <v>98.400065324237858</v>
      </c>
      <c r="X1285" s="8">
        <v>96.470588235294116</v>
      </c>
      <c r="Y1285" s="8">
        <v>100</v>
      </c>
      <c r="Z1285" s="8">
        <v>107</v>
      </c>
      <c r="AA1285" s="8">
        <v>90.033333333333346</v>
      </c>
      <c r="AB1285" s="9">
        <v>78.538776023249383</v>
      </c>
      <c r="AC1285" s="9">
        <v>19.927406745265671</v>
      </c>
      <c r="AD1285" s="3">
        <v>26.702564095809755</v>
      </c>
      <c r="AE1285" s="3">
        <v>53.370029158924567</v>
      </c>
    </row>
    <row r="1286" spans="1:31" s="30" customFormat="1" ht="13" x14ac:dyDescent="0.3">
      <c r="A1286" s="2">
        <v>2018</v>
      </c>
      <c r="B1286" s="13" t="s">
        <v>631</v>
      </c>
      <c r="C1286" s="2" t="s">
        <v>55</v>
      </c>
      <c r="D1286" s="2" t="str">
        <f t="shared" ref="D1286:D1349" si="40">MID(C1286,8,2)</f>
        <v>M2</v>
      </c>
      <c r="E1286" s="2" t="str">
        <f t="shared" ref="E1286:E1349" si="41">CONCATENATE(F1286,"_",D1286,"_",MID(G1286,3,2))</f>
        <v>E14b_M2_12</v>
      </c>
      <c r="F1286" s="21" t="s">
        <v>554</v>
      </c>
      <c r="G1286" s="15">
        <v>2012</v>
      </c>
      <c r="H1286" s="2" t="s">
        <v>791</v>
      </c>
      <c r="I1286" s="4">
        <v>2.81</v>
      </c>
      <c r="J1286" s="5">
        <v>0.17199999999999999</v>
      </c>
      <c r="K1286" s="4">
        <v>0.9</v>
      </c>
      <c r="L1286" s="4">
        <v>0.78</v>
      </c>
      <c r="M1286" s="4">
        <v>0.22</v>
      </c>
      <c r="N1286" s="4">
        <v>0.65500000000000003</v>
      </c>
      <c r="O1286" s="4">
        <v>0.183</v>
      </c>
      <c r="P1286" s="6">
        <v>15.176</v>
      </c>
      <c r="Q1286" s="6">
        <v>61.55</v>
      </c>
      <c r="R1286" s="4">
        <v>7.18</v>
      </c>
      <c r="S1286" s="7">
        <v>361.21</v>
      </c>
      <c r="T1286" s="6">
        <v>19.02</v>
      </c>
      <c r="U1286" s="4">
        <v>21.753323999999999</v>
      </c>
      <c r="V1286" s="8">
        <v>104.69085401307356</v>
      </c>
      <c r="W1286" s="8">
        <v>101.34617506448448</v>
      </c>
      <c r="X1286" s="8">
        <v>105.88235294117648</v>
      </c>
      <c r="Y1286" s="8">
        <v>115.78947368421053</v>
      </c>
      <c r="Z1286" s="8">
        <v>109.16666666666669</v>
      </c>
      <c r="AA1286" s="8">
        <v>101.17333333333333</v>
      </c>
      <c r="AB1286" s="9">
        <v>80.061969539813262</v>
      </c>
      <c r="AC1286" s="9">
        <v>22.634855402701017</v>
      </c>
      <c r="AD1286" s="3">
        <v>28.75010812949446</v>
      </c>
      <c r="AE1286" s="3">
        <v>48.615036467804515</v>
      </c>
    </row>
    <row r="1287" spans="1:31" s="30" customFormat="1" ht="13" x14ac:dyDescent="0.3">
      <c r="A1287" s="2">
        <v>2018</v>
      </c>
      <c r="B1287" s="13" t="s">
        <v>631</v>
      </c>
      <c r="C1287" s="2" t="s">
        <v>56</v>
      </c>
      <c r="D1287" s="2" t="str">
        <f t="shared" si="40"/>
        <v>M1</v>
      </c>
      <c r="E1287" s="2" t="str">
        <f t="shared" si="41"/>
        <v>E14c_M1_12</v>
      </c>
      <c r="F1287" s="21" t="s">
        <v>555</v>
      </c>
      <c r="G1287" s="15">
        <v>2012</v>
      </c>
      <c r="H1287" s="2" t="s">
        <v>790</v>
      </c>
      <c r="I1287" s="4">
        <v>2.5499999999999998</v>
      </c>
      <c r="J1287" s="5">
        <v>0.156</v>
      </c>
      <c r="K1287" s="4">
        <v>0.82</v>
      </c>
      <c r="L1287" s="4">
        <v>0.85</v>
      </c>
      <c r="M1287" s="4">
        <v>0.24</v>
      </c>
      <c r="N1287" s="4">
        <v>0.74299999999999999</v>
      </c>
      <c r="O1287" s="4">
        <v>0.17799999999999999</v>
      </c>
      <c r="P1287" s="6">
        <v>14.678000000000001</v>
      </c>
      <c r="Q1287" s="6">
        <v>66.06</v>
      </c>
      <c r="R1287" s="4">
        <v>7.14</v>
      </c>
      <c r="S1287" s="7">
        <v>289.20999999999998</v>
      </c>
      <c r="T1287" s="6">
        <v>18.670000000000002</v>
      </c>
      <c r="U1287" s="4">
        <v>21.761596999999998</v>
      </c>
      <c r="V1287" s="8">
        <v>95.004155776988455</v>
      </c>
      <c r="W1287" s="8">
        <v>91.918623895695234</v>
      </c>
      <c r="X1287" s="8">
        <v>96.470588235294116</v>
      </c>
      <c r="Y1287" s="8">
        <v>126.31578947368421</v>
      </c>
      <c r="Z1287" s="8">
        <v>123.83333333333333</v>
      </c>
      <c r="AA1287" s="8">
        <v>97.853333333333339</v>
      </c>
      <c r="AB1287" s="9">
        <v>83.156394164232651</v>
      </c>
      <c r="AC1287" s="9">
        <v>23.773706994602474</v>
      </c>
      <c r="AD1287" s="3">
        <v>25.219788830974927</v>
      </c>
      <c r="AE1287" s="3">
        <v>51.006504174422609</v>
      </c>
    </row>
    <row r="1288" spans="1:31" s="30" customFormat="1" ht="13" x14ac:dyDescent="0.3">
      <c r="A1288" s="2">
        <v>2018</v>
      </c>
      <c r="B1288" s="13" t="s">
        <v>631</v>
      </c>
      <c r="C1288" s="2" t="s">
        <v>57</v>
      </c>
      <c r="D1288" s="2" t="str">
        <f t="shared" si="40"/>
        <v>M2</v>
      </c>
      <c r="E1288" s="2" t="str">
        <f t="shared" si="41"/>
        <v>E14c_M2_12</v>
      </c>
      <c r="F1288" s="21" t="s">
        <v>555</v>
      </c>
      <c r="G1288" s="15">
        <v>2012</v>
      </c>
      <c r="H1288" s="2" t="s">
        <v>790</v>
      </c>
      <c r="I1288" s="4">
        <v>2.52</v>
      </c>
      <c r="J1288" s="5">
        <v>0.16</v>
      </c>
      <c r="K1288" s="4">
        <v>0.82</v>
      </c>
      <c r="L1288" s="4">
        <v>0.92</v>
      </c>
      <c r="M1288" s="4">
        <v>0.25</v>
      </c>
      <c r="N1288" s="4">
        <v>0.70299999999999996</v>
      </c>
      <c r="O1288" s="4">
        <v>0.187</v>
      </c>
      <c r="P1288" s="6">
        <v>15.151999999999999</v>
      </c>
      <c r="Q1288" s="6">
        <v>77.260000000000005</v>
      </c>
      <c r="R1288" s="4">
        <v>7.26</v>
      </c>
      <c r="S1288" s="7">
        <v>460.15</v>
      </c>
      <c r="T1288" s="6">
        <v>19.52</v>
      </c>
      <c r="U1288" s="4">
        <v>21.761596999999998</v>
      </c>
      <c r="V1288" s="8">
        <v>93.886459826670958</v>
      </c>
      <c r="W1288" s="8">
        <v>94.275511687892561</v>
      </c>
      <c r="X1288" s="8">
        <v>96.470588235294116</v>
      </c>
      <c r="Y1288" s="8">
        <v>131.57894736842107</v>
      </c>
      <c r="Z1288" s="8">
        <v>117.16666666666666</v>
      </c>
      <c r="AA1288" s="8">
        <v>101.01333333333334</v>
      </c>
      <c r="AB1288" s="9">
        <v>87.473131365283606</v>
      </c>
      <c r="AC1288" s="9">
        <v>23.542178499224775</v>
      </c>
      <c r="AD1288" s="3">
        <v>23.975210079190052</v>
      </c>
      <c r="AE1288" s="3">
        <v>52.482611421585169</v>
      </c>
    </row>
    <row r="1289" spans="1:31" s="30" customFormat="1" ht="13" x14ac:dyDescent="0.3">
      <c r="A1289" s="2">
        <v>2018</v>
      </c>
      <c r="B1289" s="13" t="s">
        <v>631</v>
      </c>
      <c r="C1289" s="2" t="s">
        <v>13</v>
      </c>
      <c r="D1289" s="2" t="str">
        <f t="shared" si="40"/>
        <v>M2</v>
      </c>
      <c r="E1289" s="2" t="str">
        <f t="shared" si="41"/>
        <v>F12a_M2_12</v>
      </c>
      <c r="F1289" s="21" t="s">
        <v>517</v>
      </c>
      <c r="G1289" s="15">
        <v>2012</v>
      </c>
      <c r="H1289" s="2" t="s">
        <v>807</v>
      </c>
      <c r="I1289" s="4">
        <v>2.33</v>
      </c>
      <c r="J1289" s="5">
        <v>0.153</v>
      </c>
      <c r="K1289" s="4">
        <v>0.87</v>
      </c>
      <c r="L1289" s="4">
        <v>0.77</v>
      </c>
      <c r="M1289" s="4">
        <v>0.22</v>
      </c>
      <c r="N1289" s="4">
        <v>0.75800000000000001</v>
      </c>
      <c r="O1289" s="4">
        <v>0.157</v>
      </c>
      <c r="P1289" s="6">
        <v>12.503</v>
      </c>
      <c r="Q1289" s="6">
        <v>80.400000000000006</v>
      </c>
      <c r="R1289" s="4">
        <v>5.97</v>
      </c>
      <c r="S1289" s="7">
        <v>284.67</v>
      </c>
      <c r="T1289" s="6">
        <v>19.91</v>
      </c>
      <c r="U1289" s="4">
        <v>19.953493999999999</v>
      </c>
      <c r="V1289" s="8">
        <v>86.807718807993382</v>
      </c>
      <c r="W1289" s="8">
        <v>90.150958051547249</v>
      </c>
      <c r="X1289" s="8">
        <v>102.35294117647058</v>
      </c>
      <c r="Y1289" s="8">
        <v>115.78947368421053</v>
      </c>
      <c r="Z1289" s="8">
        <v>126.33333333333334</v>
      </c>
      <c r="AA1289" s="8">
        <v>83.353333333333339</v>
      </c>
      <c r="AB1289" s="9">
        <v>78.795704116695305</v>
      </c>
      <c r="AC1289" s="9">
        <v>22.998602831257113</v>
      </c>
      <c r="AD1289" s="3">
        <v>28.238391465144318</v>
      </c>
      <c r="AE1289" s="3">
        <v>48.763005703598559</v>
      </c>
    </row>
    <row r="1290" spans="1:31" s="30" customFormat="1" ht="13" x14ac:dyDescent="0.3">
      <c r="A1290" s="2">
        <v>2018</v>
      </c>
      <c r="B1290" s="13" t="s">
        <v>631</v>
      </c>
      <c r="C1290" s="2" t="s">
        <v>34</v>
      </c>
      <c r="D1290" s="2" t="str">
        <f t="shared" si="40"/>
        <v>M1</v>
      </c>
      <c r="E1290" s="2" t="str">
        <f t="shared" si="41"/>
        <v>F13a_M1_12</v>
      </c>
      <c r="F1290" s="21" t="s">
        <v>544</v>
      </c>
      <c r="G1290" s="15">
        <v>2012</v>
      </c>
      <c r="H1290" s="2" t="s">
        <v>787</v>
      </c>
      <c r="I1290" s="4">
        <v>2.8</v>
      </c>
      <c r="J1290" s="5">
        <v>0.17100000000000001</v>
      </c>
      <c r="K1290" s="4">
        <v>0.83</v>
      </c>
      <c r="L1290" s="4">
        <v>1.01</v>
      </c>
      <c r="M1290" s="4">
        <v>0.21</v>
      </c>
      <c r="N1290" s="4">
        <v>0.60599999999999998</v>
      </c>
      <c r="O1290" s="4">
        <v>0.17299999999999999</v>
      </c>
      <c r="P1290" s="6">
        <v>14.291</v>
      </c>
      <c r="Q1290" s="6">
        <v>87.3</v>
      </c>
      <c r="R1290" s="4">
        <v>5.88</v>
      </c>
      <c r="S1290" s="7">
        <v>378.91</v>
      </c>
      <c r="T1290" s="6">
        <v>17.079999999999998</v>
      </c>
      <c r="U1290" s="4">
        <v>18.421834</v>
      </c>
      <c r="V1290" s="8">
        <v>104.31828869630104</v>
      </c>
      <c r="W1290" s="8">
        <v>100.75695311643517</v>
      </c>
      <c r="X1290" s="8">
        <v>97.647058823529406</v>
      </c>
      <c r="Y1290" s="8">
        <v>110.52631578947367</v>
      </c>
      <c r="Z1290" s="8">
        <v>101</v>
      </c>
      <c r="AA1290" s="8">
        <v>95.273333333333326</v>
      </c>
      <c r="AB1290" s="9">
        <v>88.925010889078564</v>
      </c>
      <c r="AC1290" s="9">
        <v>19.452556301031283</v>
      </c>
      <c r="AD1290" s="3">
        <v>23.871373499019782</v>
      </c>
      <c r="AE1290" s="3">
        <v>56.67607019994891</v>
      </c>
    </row>
    <row r="1291" spans="1:31" s="30" customFormat="1" ht="13" x14ac:dyDescent="0.3">
      <c r="A1291" s="2">
        <v>2018</v>
      </c>
      <c r="B1291" s="13" t="s">
        <v>631</v>
      </c>
      <c r="C1291" s="2" t="s">
        <v>35</v>
      </c>
      <c r="D1291" s="2" t="str">
        <f t="shared" si="40"/>
        <v>M2</v>
      </c>
      <c r="E1291" s="2" t="str">
        <f t="shared" si="41"/>
        <v>F13a_M2_12</v>
      </c>
      <c r="F1291" s="21" t="s">
        <v>544</v>
      </c>
      <c r="G1291" s="15">
        <v>2012</v>
      </c>
      <c r="H1291" s="2" t="s">
        <v>787</v>
      </c>
      <c r="I1291" s="4">
        <v>2.65</v>
      </c>
      <c r="J1291" s="5">
        <v>0.16300000000000001</v>
      </c>
      <c r="K1291" s="4">
        <v>1.04</v>
      </c>
      <c r="L1291" s="4">
        <v>0.65</v>
      </c>
      <c r="M1291" s="4">
        <v>0.18</v>
      </c>
      <c r="N1291" s="4">
        <v>0.52300000000000002</v>
      </c>
      <c r="O1291" s="4">
        <v>0.17199999999999999</v>
      </c>
      <c r="P1291" s="6">
        <v>10.667</v>
      </c>
      <c r="Q1291" s="6">
        <v>66.02</v>
      </c>
      <c r="R1291" s="4">
        <v>6.99</v>
      </c>
      <c r="S1291" s="7">
        <v>309.14999999999998</v>
      </c>
      <c r="T1291" s="6">
        <v>16.39</v>
      </c>
      <c r="U1291" s="4">
        <v>18.421834</v>
      </c>
      <c r="V1291" s="8">
        <v>98.729808944713511</v>
      </c>
      <c r="W1291" s="8">
        <v>96.043177532040531</v>
      </c>
      <c r="X1291" s="8">
        <v>122.35294117647059</v>
      </c>
      <c r="Y1291" s="8">
        <v>94.73684210526315</v>
      </c>
      <c r="Z1291" s="8">
        <v>87.166666666666671</v>
      </c>
      <c r="AA1291" s="8">
        <v>71.11333333333333</v>
      </c>
      <c r="AB1291" s="9">
        <v>73.860613335575778</v>
      </c>
      <c r="AC1291" s="9">
        <v>20.074323042169269</v>
      </c>
      <c r="AD1291" s="3">
        <v>36.011704035409544</v>
      </c>
      <c r="AE1291" s="3">
        <v>43.913972922421195</v>
      </c>
    </row>
    <row r="1292" spans="1:31" s="30" customFormat="1" ht="13" x14ac:dyDescent="0.3">
      <c r="A1292" s="2">
        <v>2018</v>
      </c>
      <c r="B1292" s="13" t="s">
        <v>631</v>
      </c>
      <c r="C1292" s="2" t="s">
        <v>36</v>
      </c>
      <c r="D1292" s="2" t="str">
        <f t="shared" si="40"/>
        <v>M1</v>
      </c>
      <c r="E1292" s="2" t="str">
        <f t="shared" si="41"/>
        <v>F13b_M1_12</v>
      </c>
      <c r="F1292" s="21" t="s">
        <v>545</v>
      </c>
      <c r="G1292" s="15">
        <v>2012</v>
      </c>
      <c r="H1292" s="2" t="s">
        <v>786</v>
      </c>
      <c r="I1292" s="4">
        <v>2.56</v>
      </c>
      <c r="J1292" s="5">
        <v>0.16</v>
      </c>
      <c r="K1292" s="4">
        <v>0.86</v>
      </c>
      <c r="L1292" s="4">
        <v>0.92</v>
      </c>
      <c r="M1292" s="4">
        <v>0.25</v>
      </c>
      <c r="N1292" s="4">
        <v>0.66900000000000004</v>
      </c>
      <c r="O1292" s="4">
        <v>0.16200000000000001</v>
      </c>
      <c r="P1292" s="6">
        <v>11.09</v>
      </c>
      <c r="Q1292" s="6">
        <v>91.15</v>
      </c>
      <c r="R1292" s="4">
        <v>6.43</v>
      </c>
      <c r="S1292" s="7">
        <v>327.37</v>
      </c>
      <c r="T1292" s="6">
        <v>21.62</v>
      </c>
      <c r="U1292" s="4">
        <v>20.898941000000001</v>
      </c>
      <c r="V1292" s="8">
        <v>95.376721093760978</v>
      </c>
      <c r="W1292" s="8">
        <v>94.275511687892561</v>
      </c>
      <c r="X1292" s="8">
        <v>101.17647058823529</v>
      </c>
      <c r="Y1292" s="8">
        <v>131.57894736842107</v>
      </c>
      <c r="Z1292" s="8">
        <v>111.50000000000003</v>
      </c>
      <c r="AA1292" s="8">
        <v>73.933333333333323</v>
      </c>
      <c r="AB1292" s="9">
        <v>88.4961492680969</v>
      </c>
      <c r="AC1292" s="9">
        <v>23.27003027271866</v>
      </c>
      <c r="AD1292" s="3">
        <v>24.854058727293289</v>
      </c>
      <c r="AE1292" s="3">
        <v>51.875910999988065</v>
      </c>
    </row>
    <row r="1293" spans="1:31" s="30" customFormat="1" ht="13" x14ac:dyDescent="0.3">
      <c r="A1293" s="2">
        <v>2018</v>
      </c>
      <c r="B1293" s="13" t="s">
        <v>631</v>
      </c>
      <c r="C1293" s="2" t="s">
        <v>37</v>
      </c>
      <c r="D1293" s="2" t="str">
        <f t="shared" si="40"/>
        <v>M2</v>
      </c>
      <c r="E1293" s="2" t="str">
        <f t="shared" si="41"/>
        <v>F13b_M2_12</v>
      </c>
      <c r="F1293" s="21" t="s">
        <v>545</v>
      </c>
      <c r="G1293" s="15">
        <v>2012</v>
      </c>
      <c r="H1293" s="2" t="s">
        <v>786</v>
      </c>
      <c r="I1293" s="4">
        <v>2.5499999999999998</v>
      </c>
      <c r="J1293" s="5">
        <v>0.158</v>
      </c>
      <c r="K1293" s="4">
        <v>0.75</v>
      </c>
      <c r="L1293" s="4">
        <v>0.81</v>
      </c>
      <c r="M1293" s="4">
        <v>0.2</v>
      </c>
      <c r="N1293" s="4">
        <v>0.53100000000000003</v>
      </c>
      <c r="O1293" s="4">
        <v>0.16700000000000001</v>
      </c>
      <c r="P1293" s="6">
        <v>13.298</v>
      </c>
      <c r="Q1293" s="6">
        <v>70.14</v>
      </c>
      <c r="R1293" s="4">
        <v>5.76</v>
      </c>
      <c r="S1293" s="7">
        <v>392.09</v>
      </c>
      <c r="T1293" s="6">
        <v>16.78</v>
      </c>
      <c r="U1293" s="4">
        <v>20.898941000000001</v>
      </c>
      <c r="V1293" s="8">
        <v>95.004155776988455</v>
      </c>
      <c r="W1293" s="8">
        <v>93.097067791793904</v>
      </c>
      <c r="X1293" s="8">
        <v>88.235294117647058</v>
      </c>
      <c r="Y1293" s="8">
        <v>105.26315789473684</v>
      </c>
      <c r="Z1293" s="8">
        <v>88.500000000000014</v>
      </c>
      <c r="AA1293" s="8">
        <v>88.653333333333322</v>
      </c>
      <c r="AB1293" s="9">
        <v>76.075211934297229</v>
      </c>
      <c r="AC1293" s="9">
        <v>21.655496134706024</v>
      </c>
      <c r="AD1293" s="3">
        <v>25.213975998273447</v>
      </c>
      <c r="AE1293" s="3">
        <v>53.130527867020525</v>
      </c>
    </row>
    <row r="1294" spans="1:31" s="30" customFormat="1" ht="13" x14ac:dyDescent="0.3">
      <c r="A1294" s="2">
        <v>2018</v>
      </c>
      <c r="B1294" s="13" t="s">
        <v>631</v>
      </c>
      <c r="C1294" s="2" t="s">
        <v>38</v>
      </c>
      <c r="D1294" s="2" t="str">
        <f t="shared" si="40"/>
        <v>M1</v>
      </c>
      <c r="E1294" s="2" t="str">
        <f t="shared" si="41"/>
        <v>F13c_M1_12</v>
      </c>
      <c r="F1294" s="21" t="s">
        <v>546</v>
      </c>
      <c r="G1294" s="15">
        <v>2012</v>
      </c>
      <c r="H1294" s="2" t="s">
        <v>785</v>
      </c>
      <c r="I1294" s="4">
        <v>2.64</v>
      </c>
      <c r="J1294" s="5">
        <v>0.16500000000000001</v>
      </c>
      <c r="K1294" s="4">
        <v>0.85</v>
      </c>
      <c r="L1294" s="4">
        <v>0.99</v>
      </c>
      <c r="M1294" s="4">
        <v>0.17</v>
      </c>
      <c r="N1294" s="4">
        <v>0.63900000000000001</v>
      </c>
      <c r="O1294" s="4">
        <v>0.189</v>
      </c>
      <c r="P1294" s="6">
        <v>13.884</v>
      </c>
      <c r="Q1294" s="6">
        <v>62.65</v>
      </c>
      <c r="R1294" s="4">
        <v>6.01</v>
      </c>
      <c r="S1294" s="7">
        <v>320.10000000000002</v>
      </c>
      <c r="T1294" s="6">
        <v>18.420000000000002</v>
      </c>
      <c r="U1294" s="4">
        <v>21.338816000000001</v>
      </c>
      <c r="V1294" s="8">
        <v>98.357243627941003</v>
      </c>
      <c r="W1294" s="8">
        <v>97.221621428139187</v>
      </c>
      <c r="X1294" s="8">
        <v>100</v>
      </c>
      <c r="Y1294" s="8">
        <v>89.473684210526315</v>
      </c>
      <c r="Z1294" s="8">
        <v>106.50000000000001</v>
      </c>
      <c r="AA1294" s="8">
        <v>92.56</v>
      </c>
      <c r="AB1294" s="9">
        <v>85.143622932489009</v>
      </c>
      <c r="AC1294" s="9">
        <v>16.44667493655901</v>
      </c>
      <c r="AD1294" s="3">
        <v>25.532306103558362</v>
      </c>
      <c r="AE1294" s="3">
        <v>58.021018959882618</v>
      </c>
    </row>
    <row r="1295" spans="1:31" s="30" customFormat="1" ht="13" x14ac:dyDescent="0.3">
      <c r="A1295" s="2">
        <v>2018</v>
      </c>
      <c r="B1295" s="13" t="s">
        <v>631</v>
      </c>
      <c r="C1295" s="2" t="s">
        <v>39</v>
      </c>
      <c r="D1295" s="2" t="str">
        <f t="shared" si="40"/>
        <v>M2</v>
      </c>
      <c r="E1295" s="2" t="str">
        <f t="shared" si="41"/>
        <v>F13c_M2_12</v>
      </c>
      <c r="F1295" s="21" t="s">
        <v>546</v>
      </c>
      <c r="G1295" s="15">
        <v>2012</v>
      </c>
      <c r="H1295" s="2" t="s">
        <v>785</v>
      </c>
      <c r="I1295" s="4">
        <v>2.58</v>
      </c>
      <c r="J1295" s="5">
        <v>0.16200000000000001</v>
      </c>
      <c r="K1295" s="4">
        <v>1.04</v>
      </c>
      <c r="L1295" s="4">
        <v>0.8</v>
      </c>
      <c r="M1295" s="4">
        <v>0.19</v>
      </c>
      <c r="N1295" s="4">
        <v>0.56899999999999995</v>
      </c>
      <c r="O1295" s="4">
        <v>0.193</v>
      </c>
      <c r="P1295" s="6">
        <v>13.169</v>
      </c>
      <c r="Q1295" s="6">
        <v>76.44</v>
      </c>
      <c r="R1295" s="4">
        <v>6.78</v>
      </c>
      <c r="S1295" s="7">
        <v>594.72</v>
      </c>
      <c r="T1295" s="6">
        <v>21.96</v>
      </c>
      <c r="U1295" s="4">
        <v>21.338816000000001</v>
      </c>
      <c r="V1295" s="8">
        <v>96.12185172730598</v>
      </c>
      <c r="W1295" s="8">
        <v>95.453955583991217</v>
      </c>
      <c r="X1295" s="8">
        <v>122.35294117647059</v>
      </c>
      <c r="Y1295" s="8">
        <v>100</v>
      </c>
      <c r="Z1295" s="8">
        <v>94.833333333333329</v>
      </c>
      <c r="AA1295" s="8">
        <v>87.793333333333337</v>
      </c>
      <c r="AB1295" s="9">
        <v>82.169366504690615</v>
      </c>
      <c r="AC1295" s="9">
        <v>19.046929551309947</v>
      </c>
      <c r="AD1295" s="3">
        <v>32.370293948447824</v>
      </c>
      <c r="AE1295" s="3">
        <v>48.582776500242218</v>
      </c>
    </row>
    <row r="1296" spans="1:31" s="30" customFormat="1" ht="13" x14ac:dyDescent="0.3">
      <c r="A1296" s="2">
        <v>2018</v>
      </c>
      <c r="B1296" s="13" t="s">
        <v>631</v>
      </c>
      <c r="C1296" s="2" t="s">
        <v>58</v>
      </c>
      <c r="D1296" s="2" t="str">
        <f t="shared" si="40"/>
        <v>M1</v>
      </c>
      <c r="E1296" s="2" t="str">
        <f t="shared" si="41"/>
        <v>F14a_M1_12</v>
      </c>
      <c r="F1296" s="21" t="s">
        <v>556</v>
      </c>
      <c r="G1296" s="15">
        <v>2012</v>
      </c>
      <c r="H1296" s="2" t="s">
        <v>795</v>
      </c>
      <c r="I1296" s="4">
        <v>2.52</v>
      </c>
      <c r="J1296" s="5">
        <v>0.16</v>
      </c>
      <c r="K1296" s="4">
        <v>0.84</v>
      </c>
      <c r="L1296" s="4">
        <v>0.82</v>
      </c>
      <c r="M1296" s="4">
        <v>0.22</v>
      </c>
      <c r="N1296" s="4">
        <v>0.67800000000000005</v>
      </c>
      <c r="O1296" s="4">
        <v>0.18099999999999999</v>
      </c>
      <c r="P1296" s="6">
        <v>14.241</v>
      </c>
      <c r="Q1296" s="6">
        <v>70.56</v>
      </c>
      <c r="R1296" s="4">
        <v>7.01</v>
      </c>
      <c r="S1296" s="7">
        <v>392.11</v>
      </c>
      <c r="T1296" s="6">
        <v>18.16</v>
      </c>
      <c r="U1296" s="4">
        <v>23.985233999999998</v>
      </c>
      <c r="V1296" s="8">
        <v>93.886459826670958</v>
      </c>
      <c r="W1296" s="8">
        <v>94.275511687892561</v>
      </c>
      <c r="X1296" s="8">
        <v>98.82352941176471</v>
      </c>
      <c r="Y1296" s="8">
        <v>115.78947368421053</v>
      </c>
      <c r="Z1296" s="8">
        <v>113.00000000000001</v>
      </c>
      <c r="AA1296" s="8">
        <v>94.94</v>
      </c>
      <c r="AB1296" s="9">
        <v>80.523450669625234</v>
      </c>
      <c r="AC1296" s="9">
        <v>22.505134699508286</v>
      </c>
      <c r="AD1296" s="3">
        <v>26.679651431260837</v>
      </c>
      <c r="AE1296" s="3">
        <v>50.815213869230888</v>
      </c>
    </row>
    <row r="1297" spans="1:31" s="30" customFormat="1" ht="13" x14ac:dyDescent="0.3">
      <c r="A1297" s="2">
        <v>2018</v>
      </c>
      <c r="B1297" s="13" t="s">
        <v>631</v>
      </c>
      <c r="C1297" s="2" t="s">
        <v>59</v>
      </c>
      <c r="D1297" s="2" t="str">
        <f t="shared" si="40"/>
        <v>M2</v>
      </c>
      <c r="E1297" s="2" t="str">
        <f t="shared" si="41"/>
        <v>F14a_M2_12</v>
      </c>
      <c r="F1297" s="21" t="s">
        <v>556</v>
      </c>
      <c r="G1297" s="15">
        <v>2012</v>
      </c>
      <c r="H1297" s="2" t="s">
        <v>795</v>
      </c>
      <c r="I1297" s="4">
        <v>2.64</v>
      </c>
      <c r="J1297" s="5">
        <v>0.16200000000000001</v>
      </c>
      <c r="K1297" s="4">
        <v>0.76</v>
      </c>
      <c r="L1297" s="4">
        <v>0.8</v>
      </c>
      <c r="M1297" s="4">
        <v>0.22</v>
      </c>
      <c r="N1297" s="4">
        <v>0.55500000000000005</v>
      </c>
      <c r="O1297" s="4">
        <v>0.193</v>
      </c>
      <c r="P1297" s="6">
        <v>17.445</v>
      </c>
      <c r="Q1297" s="6">
        <v>61.93</v>
      </c>
      <c r="R1297" s="4">
        <v>6.74</v>
      </c>
      <c r="S1297" s="7">
        <v>435.7</v>
      </c>
      <c r="T1297" s="6">
        <v>17.2</v>
      </c>
      <c r="U1297" s="4">
        <v>23.985233999999998</v>
      </c>
      <c r="V1297" s="8">
        <v>98.357243627941003</v>
      </c>
      <c r="W1297" s="8">
        <v>95.453955583991217</v>
      </c>
      <c r="X1297" s="8">
        <v>89.411764705882362</v>
      </c>
      <c r="Y1297" s="8">
        <v>115.78947368421053</v>
      </c>
      <c r="Z1297" s="8">
        <v>92.500000000000014</v>
      </c>
      <c r="AA1297" s="8">
        <v>116.3</v>
      </c>
      <c r="AB1297" s="9">
        <v>77.47941087198268</v>
      </c>
      <c r="AC1297" s="9">
        <v>23.389324768916548</v>
      </c>
      <c r="AD1297" s="3">
        <v>25.087103702386848</v>
      </c>
      <c r="AE1297" s="3">
        <v>51.523571528696607</v>
      </c>
    </row>
    <row r="1298" spans="1:31" s="30" customFormat="1" ht="13" x14ac:dyDescent="0.3">
      <c r="A1298" s="2">
        <v>2018</v>
      </c>
      <c r="B1298" s="13" t="s">
        <v>631</v>
      </c>
      <c r="C1298" s="2" t="s">
        <v>60</v>
      </c>
      <c r="D1298" s="2" t="str">
        <f t="shared" si="40"/>
        <v>M1</v>
      </c>
      <c r="E1298" s="2" t="str">
        <f t="shared" si="41"/>
        <v>F14b_M1_12</v>
      </c>
      <c r="F1298" s="21" t="s">
        <v>557</v>
      </c>
      <c r="G1298" s="15">
        <v>2012</v>
      </c>
      <c r="H1298" s="2" t="s">
        <v>796</v>
      </c>
      <c r="I1298" s="4">
        <v>2.72</v>
      </c>
      <c r="J1298" s="5">
        <v>0.16400000000000001</v>
      </c>
      <c r="K1298" s="4">
        <v>0.76</v>
      </c>
      <c r="L1298" s="4">
        <v>0.96</v>
      </c>
      <c r="M1298" s="4">
        <v>0.21</v>
      </c>
      <c r="N1298" s="4">
        <v>0.57799999999999996</v>
      </c>
      <c r="O1298" s="4">
        <v>0.188</v>
      </c>
      <c r="P1298" s="6">
        <v>20.035</v>
      </c>
      <c r="Q1298" s="6">
        <v>59.88</v>
      </c>
      <c r="R1298" s="4">
        <v>5.48</v>
      </c>
      <c r="S1298" s="7">
        <v>503.16</v>
      </c>
      <c r="T1298" s="6">
        <v>17.84</v>
      </c>
      <c r="U1298" s="4">
        <v>24.124639999999999</v>
      </c>
      <c r="V1298" s="8">
        <v>101.33776616212104</v>
      </c>
      <c r="W1298" s="8">
        <v>96.632399480089873</v>
      </c>
      <c r="X1298" s="8">
        <v>89.411764705882362</v>
      </c>
      <c r="Y1298" s="8">
        <v>110.52631578947367</v>
      </c>
      <c r="Z1298" s="8">
        <v>96.333333333333329</v>
      </c>
      <c r="AA1298" s="8">
        <v>133.56666666666669</v>
      </c>
      <c r="AB1298" s="9">
        <v>84.639719579115365</v>
      </c>
      <c r="AC1298" s="9">
        <v>20.4374351603647</v>
      </c>
      <c r="AD1298" s="3">
        <v>22.964797438020813</v>
      </c>
      <c r="AE1298" s="3">
        <v>56.597767401614483</v>
      </c>
    </row>
    <row r="1299" spans="1:31" s="30" customFormat="1" ht="13" x14ac:dyDescent="0.3">
      <c r="A1299" s="2">
        <v>2018</v>
      </c>
      <c r="B1299" s="13" t="s">
        <v>631</v>
      </c>
      <c r="C1299" s="2" t="s">
        <v>61</v>
      </c>
      <c r="D1299" s="2" t="str">
        <f t="shared" si="40"/>
        <v>M2</v>
      </c>
      <c r="E1299" s="2" t="str">
        <f t="shared" si="41"/>
        <v>F14b_M2_12</v>
      </c>
      <c r="F1299" s="21" t="s">
        <v>557</v>
      </c>
      <c r="G1299" s="15">
        <v>2012</v>
      </c>
      <c r="H1299" s="2" t="s">
        <v>796</v>
      </c>
      <c r="I1299" s="4">
        <v>2.67</v>
      </c>
      <c r="J1299" s="5">
        <v>0.16300000000000001</v>
      </c>
      <c r="K1299" s="4">
        <v>0.82</v>
      </c>
      <c r="L1299" s="4">
        <v>0.83</v>
      </c>
      <c r="M1299" s="4">
        <v>0.23</v>
      </c>
      <c r="N1299" s="4">
        <v>0.64100000000000001</v>
      </c>
      <c r="O1299" s="4">
        <v>0.186</v>
      </c>
      <c r="P1299" s="6">
        <v>20.405999999999999</v>
      </c>
      <c r="Q1299" s="6">
        <v>63.88</v>
      </c>
      <c r="R1299" s="4">
        <v>5.67</v>
      </c>
      <c r="S1299" s="7">
        <v>521.02</v>
      </c>
      <c r="T1299" s="6">
        <v>17.64</v>
      </c>
      <c r="U1299" s="4">
        <v>24.124639999999999</v>
      </c>
      <c r="V1299" s="8">
        <v>99.4749395782585</v>
      </c>
      <c r="W1299" s="8">
        <v>96.043177532040531</v>
      </c>
      <c r="X1299" s="8">
        <v>96.470588235294116</v>
      </c>
      <c r="Y1299" s="8">
        <v>121.05263157894737</v>
      </c>
      <c r="Z1299" s="8">
        <v>106.83333333333334</v>
      </c>
      <c r="AA1299" s="8">
        <v>136.04</v>
      </c>
      <c r="AB1299" s="9">
        <v>81.33466694322162</v>
      </c>
      <c r="AC1299" s="9">
        <v>23.293430684497618</v>
      </c>
      <c r="AD1299" s="3">
        <v>25.784659599470348</v>
      </c>
      <c r="AE1299" s="3">
        <v>50.92190971603204</v>
      </c>
    </row>
    <row r="1300" spans="1:31" s="30" customFormat="1" ht="13" x14ac:dyDescent="0.3">
      <c r="A1300" s="2">
        <v>2018</v>
      </c>
      <c r="B1300" s="13" t="s">
        <v>631</v>
      </c>
      <c r="C1300" s="2" t="s">
        <v>62</v>
      </c>
      <c r="D1300" s="2" t="str">
        <f t="shared" si="40"/>
        <v>M1</v>
      </c>
      <c r="E1300" s="2" t="str">
        <f t="shared" si="41"/>
        <v>F14c_M1_12</v>
      </c>
      <c r="F1300" s="21" t="s">
        <v>558</v>
      </c>
      <c r="G1300" s="15">
        <v>2012</v>
      </c>
      <c r="H1300" s="2" t="s">
        <v>797</v>
      </c>
      <c r="I1300" s="4">
        <v>2.65</v>
      </c>
      <c r="J1300" s="5">
        <v>0.16</v>
      </c>
      <c r="K1300" s="4">
        <v>0.78</v>
      </c>
      <c r="L1300" s="4">
        <v>0.94</v>
      </c>
      <c r="M1300" s="4">
        <v>0.2</v>
      </c>
      <c r="N1300" s="4">
        <v>0.56000000000000005</v>
      </c>
      <c r="O1300" s="4">
        <v>0.17399999999999999</v>
      </c>
      <c r="P1300" s="6">
        <v>18.603999999999999</v>
      </c>
      <c r="Q1300" s="6">
        <v>64.959999999999994</v>
      </c>
      <c r="R1300" s="4">
        <v>6.22</v>
      </c>
      <c r="S1300" s="7">
        <v>298.68</v>
      </c>
      <c r="T1300" s="6">
        <v>19.47</v>
      </c>
      <c r="U1300" s="4">
        <v>21.463010000000001</v>
      </c>
      <c r="V1300" s="8">
        <v>98.729808944713511</v>
      </c>
      <c r="W1300" s="8">
        <v>94.275511687892561</v>
      </c>
      <c r="X1300" s="8">
        <v>91.764705882352942</v>
      </c>
      <c r="Y1300" s="8">
        <v>105.26315789473684</v>
      </c>
      <c r="Z1300" s="8">
        <v>93.333333333333343</v>
      </c>
      <c r="AA1300" s="8">
        <v>124.02666666666666</v>
      </c>
      <c r="AB1300" s="9">
        <v>83.329501309510974</v>
      </c>
      <c r="AC1300" s="9">
        <v>19.770266617473215</v>
      </c>
      <c r="AD1300" s="3">
        <v>23.939719776749023</v>
      </c>
      <c r="AE1300" s="3">
        <v>56.29001360577778</v>
      </c>
    </row>
    <row r="1301" spans="1:31" s="30" customFormat="1" ht="13" x14ac:dyDescent="0.3">
      <c r="A1301" s="2">
        <v>2018</v>
      </c>
      <c r="B1301" s="13" t="s">
        <v>631</v>
      </c>
      <c r="C1301" s="2" t="s">
        <v>63</v>
      </c>
      <c r="D1301" s="2" t="str">
        <f t="shared" si="40"/>
        <v>M2</v>
      </c>
      <c r="E1301" s="2" t="str">
        <f t="shared" si="41"/>
        <v>F14c_M2_12</v>
      </c>
      <c r="F1301" s="21" t="s">
        <v>558</v>
      </c>
      <c r="G1301" s="15">
        <v>2012</v>
      </c>
      <c r="H1301" s="2" t="s">
        <v>797</v>
      </c>
      <c r="I1301" s="4">
        <v>2.63</v>
      </c>
      <c r="J1301" s="5">
        <v>0.16</v>
      </c>
      <c r="K1301" s="4">
        <v>0.77</v>
      </c>
      <c r="L1301" s="4">
        <v>0.85</v>
      </c>
      <c r="M1301" s="4">
        <v>0.2</v>
      </c>
      <c r="N1301" s="4">
        <v>0.53900000000000003</v>
      </c>
      <c r="O1301" s="4">
        <v>0.191</v>
      </c>
      <c r="P1301" s="6">
        <v>18.565000000000001</v>
      </c>
      <c r="Q1301" s="6">
        <v>57.79</v>
      </c>
      <c r="R1301" s="4">
        <v>5.67</v>
      </c>
      <c r="S1301" s="7">
        <v>605.04999999999995</v>
      </c>
      <c r="T1301" s="6">
        <v>19.149999999999999</v>
      </c>
      <c r="U1301" s="4">
        <v>21.463010000000001</v>
      </c>
      <c r="V1301" s="8">
        <v>97.984678311168494</v>
      </c>
      <c r="W1301" s="8">
        <v>94.275511687892561</v>
      </c>
      <c r="X1301" s="8">
        <v>90.588235294117652</v>
      </c>
      <c r="Y1301" s="8">
        <v>105.26315789473684</v>
      </c>
      <c r="Z1301" s="8">
        <v>89.833333333333343</v>
      </c>
      <c r="AA1301" s="8">
        <v>123.76666666666667</v>
      </c>
      <c r="AB1301" s="9">
        <v>78.582728869735803</v>
      </c>
      <c r="AC1301" s="9">
        <v>20.964485220677904</v>
      </c>
      <c r="AD1301" s="3">
        <v>25.060334392052809</v>
      </c>
      <c r="AE1301" s="3">
        <v>53.975180387269297</v>
      </c>
    </row>
    <row r="1302" spans="1:31" s="30" customFormat="1" ht="13" x14ac:dyDescent="0.3">
      <c r="A1302" s="2">
        <v>2018</v>
      </c>
      <c r="B1302" s="13" t="s">
        <v>631</v>
      </c>
      <c r="C1302" s="2" t="s">
        <v>16</v>
      </c>
      <c r="D1302" s="2" t="str">
        <f t="shared" si="40"/>
        <v>M2</v>
      </c>
      <c r="E1302" s="2" t="str">
        <f t="shared" si="41"/>
        <v>G12a_M2_12</v>
      </c>
      <c r="F1302" s="21" t="s">
        <v>534</v>
      </c>
      <c r="G1302" s="15">
        <v>2012</v>
      </c>
      <c r="H1302" s="2" t="s">
        <v>804</v>
      </c>
      <c r="I1302" s="4">
        <v>2.3199999999999998</v>
      </c>
      <c r="J1302" s="5">
        <v>0.151</v>
      </c>
      <c r="K1302" s="4">
        <v>0.92</v>
      </c>
      <c r="L1302" s="4">
        <v>0.73</v>
      </c>
      <c r="M1302" s="4">
        <v>0.21</v>
      </c>
      <c r="N1302" s="4">
        <v>0.73099999999999998</v>
      </c>
      <c r="O1302" s="4">
        <v>0.161</v>
      </c>
      <c r="P1302" s="6">
        <v>11.436999999999999</v>
      </c>
      <c r="Q1302" s="6">
        <v>70.989999999999995</v>
      </c>
      <c r="R1302" s="4">
        <v>5.38</v>
      </c>
      <c r="S1302" s="7">
        <v>488.56</v>
      </c>
      <c r="T1302" s="6">
        <v>19.54</v>
      </c>
      <c r="U1302" s="4">
        <v>22.483233999999999</v>
      </c>
      <c r="V1302" s="8">
        <v>86.435153491220873</v>
      </c>
      <c r="W1302" s="8">
        <v>88.972514155448593</v>
      </c>
      <c r="X1302" s="8">
        <v>108.23529411764707</v>
      </c>
      <c r="Y1302" s="8">
        <v>110.52631578947367</v>
      </c>
      <c r="Z1302" s="8">
        <v>121.83333333333333</v>
      </c>
      <c r="AA1302" s="8">
        <v>76.24666666666667</v>
      </c>
      <c r="AB1302" s="9">
        <v>77.254745282184928</v>
      </c>
      <c r="AC1302" s="9">
        <v>22.391100696419226</v>
      </c>
      <c r="AD1302" s="3">
        <v>30.456914560731583</v>
      </c>
      <c r="AE1302" s="3">
        <v>47.15198474284918</v>
      </c>
    </row>
    <row r="1303" spans="1:31" s="30" customFormat="1" ht="13" x14ac:dyDescent="0.3">
      <c r="A1303" s="2">
        <v>2018</v>
      </c>
      <c r="B1303" s="13" t="s">
        <v>631</v>
      </c>
      <c r="C1303" s="2" t="s">
        <v>17</v>
      </c>
      <c r="D1303" s="2" t="str">
        <f t="shared" si="40"/>
        <v>M1</v>
      </c>
      <c r="E1303" s="2" t="str">
        <f t="shared" si="41"/>
        <v>G12b_M1_12</v>
      </c>
      <c r="F1303" s="21" t="s">
        <v>535</v>
      </c>
      <c r="G1303" s="15">
        <v>2012</v>
      </c>
      <c r="H1303" s="2" t="s">
        <v>802</v>
      </c>
      <c r="I1303" s="4">
        <v>2.7</v>
      </c>
      <c r="J1303" s="5">
        <v>0.16200000000000001</v>
      </c>
      <c r="K1303" s="4">
        <v>0.97</v>
      </c>
      <c r="L1303" s="4">
        <v>0.79</v>
      </c>
      <c r="M1303" s="4">
        <v>0.17</v>
      </c>
      <c r="N1303" s="4">
        <v>0.47599999999999998</v>
      </c>
      <c r="O1303" s="4">
        <v>0.183</v>
      </c>
      <c r="P1303" s="6">
        <v>14.821</v>
      </c>
      <c r="Q1303" s="6">
        <v>73.680000000000007</v>
      </c>
      <c r="R1303" s="4">
        <v>6.6</v>
      </c>
      <c r="S1303" s="7">
        <v>379.34</v>
      </c>
      <c r="T1303" s="6">
        <v>18.579999999999998</v>
      </c>
      <c r="U1303" s="4">
        <v>20.054817</v>
      </c>
      <c r="V1303" s="8">
        <v>100.59263552857603</v>
      </c>
      <c r="W1303" s="8">
        <v>95.453955583991217</v>
      </c>
      <c r="X1303" s="8">
        <v>114.11764705882352</v>
      </c>
      <c r="Y1303" s="8">
        <v>89.473684210526315</v>
      </c>
      <c r="Z1303" s="8">
        <v>79.333333333333329</v>
      </c>
      <c r="AA1303" s="8">
        <v>98.806666666666672</v>
      </c>
      <c r="AB1303" s="9">
        <v>78.232636720769221</v>
      </c>
      <c r="AC1303" s="9">
        <v>17.899556348710384</v>
      </c>
      <c r="AD1303" s="3">
        <v>31.710786166863812</v>
      </c>
      <c r="AE1303" s="3">
        <v>50.389657484425811</v>
      </c>
    </row>
    <row r="1304" spans="1:31" s="30" customFormat="1" ht="13" x14ac:dyDescent="0.3">
      <c r="A1304" s="2">
        <v>2018</v>
      </c>
      <c r="B1304" s="13" t="s">
        <v>631</v>
      </c>
      <c r="C1304" s="2" t="s">
        <v>18</v>
      </c>
      <c r="D1304" s="2" t="str">
        <f t="shared" si="40"/>
        <v>M2</v>
      </c>
      <c r="E1304" s="2" t="str">
        <f t="shared" si="41"/>
        <v>G12b_M2_12</v>
      </c>
      <c r="F1304" s="21" t="s">
        <v>535</v>
      </c>
      <c r="G1304" s="15">
        <v>2012</v>
      </c>
      <c r="H1304" s="2" t="s">
        <v>802</v>
      </c>
      <c r="I1304" s="4">
        <v>2.67</v>
      </c>
      <c r="J1304" s="5">
        <v>0.16200000000000001</v>
      </c>
      <c r="K1304" s="4">
        <v>0.98</v>
      </c>
      <c r="L1304" s="4">
        <v>0.84</v>
      </c>
      <c r="M1304" s="4">
        <v>0.21</v>
      </c>
      <c r="N1304" s="4">
        <v>0.59499999999999997</v>
      </c>
      <c r="O1304" s="4">
        <v>0.17799999999999999</v>
      </c>
      <c r="P1304" s="6">
        <v>11.561999999999999</v>
      </c>
      <c r="Q1304" s="6">
        <v>78.94</v>
      </c>
      <c r="R1304" s="4">
        <v>6.14</v>
      </c>
      <c r="S1304" s="7">
        <v>584.71</v>
      </c>
      <c r="T1304" s="6">
        <v>19.28</v>
      </c>
      <c r="U1304" s="4">
        <v>20.054817</v>
      </c>
      <c r="V1304" s="8">
        <v>99.4749395782585</v>
      </c>
      <c r="W1304" s="8">
        <v>95.453955583991217</v>
      </c>
      <c r="X1304" s="8">
        <v>115.29411764705881</v>
      </c>
      <c r="Y1304" s="8">
        <v>110.52631578947367</v>
      </c>
      <c r="Z1304" s="8">
        <v>99.166666666666671</v>
      </c>
      <c r="AA1304" s="8">
        <v>77.08</v>
      </c>
      <c r="AB1304" s="9">
        <v>84.2782940924927</v>
      </c>
      <c r="AC1304" s="9">
        <v>20.525080621484825</v>
      </c>
      <c r="AD1304" s="3">
        <v>29.739494479348345</v>
      </c>
      <c r="AE1304" s="3">
        <v>49.735424899166816</v>
      </c>
    </row>
    <row r="1305" spans="1:31" s="30" customFormat="1" ht="13" x14ac:dyDescent="0.3">
      <c r="A1305" s="2">
        <v>2018</v>
      </c>
      <c r="B1305" s="13" t="s">
        <v>631</v>
      </c>
      <c r="C1305" s="2" t="s">
        <v>40</v>
      </c>
      <c r="D1305" s="2" t="str">
        <f t="shared" si="40"/>
        <v>M1</v>
      </c>
      <c r="E1305" s="2" t="str">
        <f t="shared" si="41"/>
        <v>G13a_M1_12</v>
      </c>
      <c r="F1305" s="21" t="s">
        <v>547</v>
      </c>
      <c r="G1305" s="15">
        <v>2012</v>
      </c>
      <c r="H1305" s="2" t="s">
        <v>778</v>
      </c>
      <c r="I1305" s="4">
        <v>2.56</v>
      </c>
      <c r="J1305" s="5">
        <v>0.15</v>
      </c>
      <c r="K1305" s="4">
        <v>0.86</v>
      </c>
      <c r="L1305" s="4">
        <v>0.73</v>
      </c>
      <c r="M1305" s="4">
        <v>0.19</v>
      </c>
      <c r="N1305" s="4">
        <v>0.47899999999999998</v>
      </c>
      <c r="O1305" s="4">
        <v>0.183</v>
      </c>
      <c r="P1305" s="6">
        <v>10.305999999999999</v>
      </c>
      <c r="Q1305" s="6">
        <v>70.790000000000006</v>
      </c>
      <c r="R1305" s="4">
        <v>5.52</v>
      </c>
      <c r="S1305" s="7">
        <v>618.37</v>
      </c>
      <c r="T1305" s="6">
        <v>17.760000000000002</v>
      </c>
      <c r="U1305" s="4">
        <v>23.430531999999999</v>
      </c>
      <c r="V1305" s="8">
        <v>95.376721093760978</v>
      </c>
      <c r="W1305" s="8">
        <v>88.383292207399265</v>
      </c>
      <c r="X1305" s="8">
        <v>101.17647058823529</v>
      </c>
      <c r="Y1305" s="8">
        <v>100</v>
      </c>
      <c r="Z1305" s="8">
        <v>79.833333333333329</v>
      </c>
      <c r="AA1305" s="8">
        <v>68.706666666666663</v>
      </c>
      <c r="AB1305" s="9">
        <v>74.072771969974866</v>
      </c>
      <c r="AC1305" s="9">
        <v>21.128872235603747</v>
      </c>
      <c r="AD1305" s="3">
        <v>29.693616595584515</v>
      </c>
      <c r="AE1305" s="3">
        <v>49.177511168811733</v>
      </c>
    </row>
    <row r="1306" spans="1:31" s="30" customFormat="1" ht="13" x14ac:dyDescent="0.3">
      <c r="A1306" s="2">
        <v>2018</v>
      </c>
      <c r="B1306" s="13" t="s">
        <v>631</v>
      </c>
      <c r="C1306" s="2" t="s">
        <v>41</v>
      </c>
      <c r="D1306" s="2" t="str">
        <f t="shared" si="40"/>
        <v>M2</v>
      </c>
      <c r="E1306" s="2" t="str">
        <f t="shared" si="41"/>
        <v>G13a_M2_12</v>
      </c>
      <c r="F1306" s="21" t="s">
        <v>547</v>
      </c>
      <c r="G1306" s="15">
        <v>2012</v>
      </c>
      <c r="H1306" s="2" t="s">
        <v>778</v>
      </c>
      <c r="I1306" s="4">
        <v>2.6</v>
      </c>
      <c r="J1306" s="5">
        <v>0.158</v>
      </c>
      <c r="K1306" s="4">
        <v>0.87</v>
      </c>
      <c r="L1306" s="4">
        <v>0.76</v>
      </c>
      <c r="M1306" s="4">
        <v>0.22</v>
      </c>
      <c r="N1306" s="4">
        <v>0.53800000000000003</v>
      </c>
      <c r="O1306" s="4">
        <v>0.189</v>
      </c>
      <c r="P1306" s="6">
        <v>13.194000000000001</v>
      </c>
      <c r="Q1306" s="6">
        <v>71.27</v>
      </c>
      <c r="R1306" s="4">
        <v>5.88</v>
      </c>
      <c r="S1306" s="7">
        <v>417.96</v>
      </c>
      <c r="T1306" s="6">
        <v>19.010000000000002</v>
      </c>
      <c r="U1306" s="4">
        <v>23.430531999999999</v>
      </c>
      <c r="V1306" s="8">
        <v>96.866982360850983</v>
      </c>
      <c r="W1306" s="8">
        <v>93.097067791793904</v>
      </c>
      <c r="X1306" s="8">
        <v>102.35294117647058</v>
      </c>
      <c r="Y1306" s="8">
        <v>115.78947368421053</v>
      </c>
      <c r="Z1306" s="8">
        <v>89.666666666666671</v>
      </c>
      <c r="AA1306" s="8">
        <v>87.960000000000008</v>
      </c>
      <c r="AB1306" s="9">
        <v>78.296702120687314</v>
      </c>
      <c r="AC1306" s="9">
        <v>23.145177953929622</v>
      </c>
      <c r="AD1306" s="3">
        <v>28.418360906046718</v>
      </c>
      <c r="AE1306" s="3">
        <v>48.43646114002366</v>
      </c>
    </row>
    <row r="1307" spans="1:31" s="30" customFormat="1" ht="13" x14ac:dyDescent="0.3">
      <c r="A1307" s="2">
        <v>2018</v>
      </c>
      <c r="B1307" s="13" t="s">
        <v>631</v>
      </c>
      <c r="C1307" s="2" t="s">
        <v>42</v>
      </c>
      <c r="D1307" s="2" t="str">
        <f t="shared" si="40"/>
        <v>M1</v>
      </c>
      <c r="E1307" s="2" t="str">
        <f t="shared" si="41"/>
        <v>G13b_M1_12</v>
      </c>
      <c r="F1307" s="21" t="s">
        <v>548</v>
      </c>
      <c r="G1307" s="15">
        <v>2012</v>
      </c>
      <c r="H1307" s="2" t="s">
        <v>803</v>
      </c>
      <c r="I1307" s="4">
        <v>2.69</v>
      </c>
      <c r="J1307" s="5">
        <v>0.16800000000000001</v>
      </c>
      <c r="K1307" s="4">
        <v>0.87</v>
      </c>
      <c r="L1307" s="4">
        <v>0.85</v>
      </c>
      <c r="M1307" s="4">
        <v>0.22</v>
      </c>
      <c r="N1307" s="4">
        <v>0.56299999999999994</v>
      </c>
      <c r="O1307" s="4">
        <v>0.19800000000000001</v>
      </c>
      <c r="P1307" s="6">
        <v>13.362</v>
      </c>
      <c r="Q1307" s="6">
        <v>62.24</v>
      </c>
      <c r="R1307" s="4">
        <v>6.75</v>
      </c>
      <c r="S1307" s="7">
        <v>479.58</v>
      </c>
      <c r="T1307" s="6">
        <v>20.190000000000001</v>
      </c>
      <c r="U1307" s="4">
        <v>21.356604999999998</v>
      </c>
      <c r="V1307" s="8">
        <v>100.22007021180353</v>
      </c>
      <c r="W1307" s="8">
        <v>98.989287272287186</v>
      </c>
      <c r="X1307" s="8">
        <v>102.35294117647058</v>
      </c>
      <c r="Y1307" s="8">
        <v>115.78947368421053</v>
      </c>
      <c r="Z1307" s="8">
        <v>93.833333333333329</v>
      </c>
      <c r="AA1307" s="8">
        <v>89.08</v>
      </c>
      <c r="AB1307" s="9">
        <v>82.787720084759187</v>
      </c>
      <c r="AC1307" s="9">
        <v>21.889612395821274</v>
      </c>
      <c r="AD1307" s="3">
        <v>26.876738921435152</v>
      </c>
      <c r="AE1307" s="3">
        <v>51.233648682743549</v>
      </c>
    </row>
    <row r="1308" spans="1:31" s="30" customFormat="1" ht="13" x14ac:dyDescent="0.3">
      <c r="A1308" s="2">
        <v>2018</v>
      </c>
      <c r="B1308" s="13" t="s">
        <v>631</v>
      </c>
      <c r="C1308" s="2" t="s">
        <v>43</v>
      </c>
      <c r="D1308" s="2" t="str">
        <f t="shared" si="40"/>
        <v>M2</v>
      </c>
      <c r="E1308" s="2" t="str">
        <f t="shared" si="41"/>
        <v>G13b_M2_12</v>
      </c>
      <c r="F1308" s="21" t="s">
        <v>548</v>
      </c>
      <c r="G1308" s="15">
        <v>2012</v>
      </c>
      <c r="H1308" s="2" t="s">
        <v>803</v>
      </c>
      <c r="I1308" s="4">
        <v>2.65</v>
      </c>
      <c r="J1308" s="5">
        <v>0.158</v>
      </c>
      <c r="K1308" s="4">
        <v>0.9</v>
      </c>
      <c r="L1308" s="4">
        <v>0.85</v>
      </c>
      <c r="M1308" s="4">
        <v>0.17</v>
      </c>
      <c r="N1308" s="4">
        <v>0.55300000000000005</v>
      </c>
      <c r="O1308" s="4">
        <v>0.193</v>
      </c>
      <c r="P1308" s="6">
        <v>17.273</v>
      </c>
      <c r="Q1308" s="6">
        <v>58.08</v>
      </c>
      <c r="R1308" s="4">
        <v>5.61</v>
      </c>
      <c r="S1308" s="7">
        <v>361.97</v>
      </c>
      <c r="T1308" s="6">
        <v>16.78</v>
      </c>
      <c r="U1308" s="4">
        <v>21.356604999999998</v>
      </c>
      <c r="V1308" s="8">
        <v>98.729808944713511</v>
      </c>
      <c r="W1308" s="8">
        <v>93.097067791793904</v>
      </c>
      <c r="X1308" s="8">
        <v>105.88235294117648</v>
      </c>
      <c r="Y1308" s="8">
        <v>89.473684210526315</v>
      </c>
      <c r="Z1308" s="8">
        <v>92.166666666666671</v>
      </c>
      <c r="AA1308" s="8">
        <v>115.15333333333334</v>
      </c>
      <c r="AB1308" s="9">
        <v>79.436367366893862</v>
      </c>
      <c r="AC1308" s="9">
        <v>17.628317302374576</v>
      </c>
      <c r="AD1308" s="3">
        <v>28.976529990333173</v>
      </c>
      <c r="AE1308" s="3">
        <v>53.395152707292247</v>
      </c>
    </row>
    <row r="1309" spans="1:31" s="30" customFormat="1" ht="13" x14ac:dyDescent="0.3">
      <c r="A1309" s="2">
        <v>2018</v>
      </c>
      <c r="B1309" s="13" t="s">
        <v>631</v>
      </c>
      <c r="C1309" s="2" t="s">
        <v>64</v>
      </c>
      <c r="D1309" s="2" t="str">
        <f t="shared" si="40"/>
        <v>M1</v>
      </c>
      <c r="E1309" s="2" t="str">
        <f t="shared" si="41"/>
        <v>G14a_M1_12</v>
      </c>
      <c r="F1309" s="21" t="s">
        <v>559</v>
      </c>
      <c r="G1309" s="15">
        <v>2012</v>
      </c>
      <c r="H1309" s="2" t="s">
        <v>798</v>
      </c>
      <c r="I1309" s="4">
        <v>2.58</v>
      </c>
      <c r="J1309" s="5">
        <v>0.16500000000000001</v>
      </c>
      <c r="K1309" s="4">
        <v>0.77</v>
      </c>
      <c r="L1309" s="4">
        <v>0.91</v>
      </c>
      <c r="M1309" s="4">
        <v>0.21</v>
      </c>
      <c r="N1309" s="4">
        <v>0.51900000000000002</v>
      </c>
      <c r="O1309" s="4">
        <v>0.193</v>
      </c>
      <c r="P1309" s="6">
        <v>15.747999999999999</v>
      </c>
      <c r="Q1309" s="6">
        <v>65.239999999999995</v>
      </c>
      <c r="R1309" s="4">
        <v>6.13</v>
      </c>
      <c r="S1309" s="7">
        <v>385.53</v>
      </c>
      <c r="T1309" s="6">
        <v>19.86</v>
      </c>
      <c r="U1309" s="4">
        <v>22.138781999999999</v>
      </c>
      <c r="V1309" s="8">
        <v>96.12185172730598</v>
      </c>
      <c r="W1309" s="8">
        <v>97.221621428139187</v>
      </c>
      <c r="X1309" s="8">
        <v>90.588235294117652</v>
      </c>
      <c r="Y1309" s="8">
        <v>110.52631578947367</v>
      </c>
      <c r="Z1309" s="8">
        <v>86.500000000000014</v>
      </c>
      <c r="AA1309" s="8">
        <v>104.98666666666668</v>
      </c>
      <c r="AB1309" s="9">
        <v>82.400464074778768</v>
      </c>
      <c r="AC1309" s="9">
        <v>20.992828138926537</v>
      </c>
      <c r="AD1309" s="3">
        <v>23.899252085867435</v>
      </c>
      <c r="AE1309" s="3">
        <v>55.107919775206028</v>
      </c>
    </row>
    <row r="1310" spans="1:31" s="30" customFormat="1" ht="13" x14ac:dyDescent="0.3">
      <c r="A1310" s="2">
        <v>2018</v>
      </c>
      <c r="B1310" s="13" t="s">
        <v>631</v>
      </c>
      <c r="C1310" s="2" t="s">
        <v>65</v>
      </c>
      <c r="D1310" s="2" t="str">
        <f t="shared" si="40"/>
        <v>M2</v>
      </c>
      <c r="E1310" s="2" t="str">
        <f t="shared" si="41"/>
        <v>G14a_M2_12</v>
      </c>
      <c r="F1310" s="21" t="s">
        <v>559</v>
      </c>
      <c r="G1310" s="15">
        <v>2012</v>
      </c>
      <c r="H1310" s="2" t="s">
        <v>798</v>
      </c>
      <c r="I1310" s="4">
        <v>2.65</v>
      </c>
      <c r="J1310" s="5">
        <v>0.16200000000000001</v>
      </c>
      <c r="K1310" s="4">
        <v>0.76</v>
      </c>
      <c r="L1310" s="4">
        <v>0.91</v>
      </c>
      <c r="M1310" s="4">
        <v>0.21</v>
      </c>
      <c r="N1310" s="4">
        <v>0.53700000000000003</v>
      </c>
      <c r="O1310" s="4">
        <v>0.17</v>
      </c>
      <c r="P1310" s="6">
        <v>17.486000000000001</v>
      </c>
      <c r="Q1310" s="6">
        <v>59.71</v>
      </c>
      <c r="R1310" s="4">
        <v>6.13</v>
      </c>
      <c r="S1310" s="7">
        <v>402.52</v>
      </c>
      <c r="T1310" s="6">
        <v>19.95</v>
      </c>
      <c r="U1310" s="4">
        <v>22.138781999999999</v>
      </c>
      <c r="V1310" s="8">
        <v>98.729808944713511</v>
      </c>
      <c r="W1310" s="8">
        <v>95.453955583991217</v>
      </c>
      <c r="X1310" s="8">
        <v>89.411764705882362</v>
      </c>
      <c r="Y1310" s="8">
        <v>110.52631578947367</v>
      </c>
      <c r="Z1310" s="8">
        <v>89.500000000000014</v>
      </c>
      <c r="AA1310" s="8">
        <v>116.57333333333332</v>
      </c>
      <c r="AB1310" s="9">
        <v>82.144709599075455</v>
      </c>
      <c r="AC1310" s="9">
        <v>21.058188522819858</v>
      </c>
      <c r="AD1310" s="3">
        <v>23.662315258427128</v>
      </c>
      <c r="AE1310" s="3">
        <v>55.279496218752996</v>
      </c>
    </row>
    <row r="1311" spans="1:31" s="30" customFormat="1" ht="13" x14ac:dyDescent="0.3">
      <c r="A1311" s="2">
        <v>2018</v>
      </c>
      <c r="B1311" s="13" t="s">
        <v>631</v>
      </c>
      <c r="C1311" s="2" t="s">
        <v>66</v>
      </c>
      <c r="D1311" s="2" t="str">
        <f t="shared" si="40"/>
        <v>M2</v>
      </c>
      <c r="E1311" s="2" t="str">
        <f t="shared" si="41"/>
        <v>G14b_M2_12</v>
      </c>
      <c r="F1311" s="21" t="s">
        <v>560</v>
      </c>
      <c r="G1311" s="15">
        <v>2012</v>
      </c>
      <c r="H1311" s="2" t="s">
        <v>799</v>
      </c>
      <c r="I1311" s="4">
        <v>2.73</v>
      </c>
      <c r="J1311" s="5">
        <v>0.16500000000000001</v>
      </c>
      <c r="K1311" s="4">
        <v>0.77</v>
      </c>
      <c r="L1311" s="4">
        <v>0.89</v>
      </c>
      <c r="M1311" s="4">
        <v>0.18</v>
      </c>
      <c r="N1311" s="4">
        <v>0.48299999999999998</v>
      </c>
      <c r="O1311" s="4">
        <v>0.20200000000000001</v>
      </c>
      <c r="P1311" s="6">
        <v>28.823</v>
      </c>
      <c r="Q1311" s="6">
        <v>86.4</v>
      </c>
      <c r="R1311" s="4">
        <v>6.21</v>
      </c>
      <c r="S1311" s="7">
        <v>851.12</v>
      </c>
      <c r="T1311" s="6">
        <v>18.48</v>
      </c>
      <c r="U1311" s="4">
        <v>21.043688</v>
      </c>
      <c r="V1311" s="8">
        <v>101.71033147889352</v>
      </c>
      <c r="W1311" s="8">
        <v>97.221621428139187</v>
      </c>
      <c r="X1311" s="8">
        <v>90.588235294117652</v>
      </c>
      <c r="Y1311" s="8">
        <v>94.73684210526315</v>
      </c>
      <c r="Z1311" s="8">
        <v>80.5</v>
      </c>
      <c r="AA1311" s="8">
        <v>192.15333333333334</v>
      </c>
      <c r="AB1311" s="9">
        <v>78.931290395777623</v>
      </c>
      <c r="AC1311" s="9">
        <v>18.78471522201821</v>
      </c>
      <c r="AD1311" s="3">
        <v>24.949667654501543</v>
      </c>
      <c r="AE1311" s="3">
        <v>56.265617123480247</v>
      </c>
    </row>
    <row r="1312" spans="1:31" s="30" customFormat="1" ht="13" x14ac:dyDescent="0.3">
      <c r="A1312" s="2">
        <v>2018</v>
      </c>
      <c r="B1312" s="13" t="s">
        <v>631</v>
      </c>
      <c r="C1312" s="2" t="s">
        <v>67</v>
      </c>
      <c r="D1312" s="2" t="str">
        <f t="shared" si="40"/>
        <v>M1</v>
      </c>
      <c r="E1312" s="2" t="str">
        <f t="shared" si="41"/>
        <v>C12c_M1_13</v>
      </c>
      <c r="F1312" s="21" t="s">
        <v>561</v>
      </c>
      <c r="G1312" s="15">
        <v>2013</v>
      </c>
      <c r="H1312" s="2" t="s">
        <v>815</v>
      </c>
      <c r="I1312" s="4">
        <v>2.67</v>
      </c>
      <c r="J1312" s="5">
        <v>0.16300000000000001</v>
      </c>
      <c r="K1312" s="4">
        <v>0.79</v>
      </c>
      <c r="L1312" s="4">
        <v>1.1299999999999999</v>
      </c>
      <c r="M1312" s="4">
        <v>0.15</v>
      </c>
      <c r="N1312" s="4">
        <v>0.60599999999999998</v>
      </c>
      <c r="O1312" s="4">
        <v>0.19</v>
      </c>
      <c r="P1312" s="6">
        <v>18.273</v>
      </c>
      <c r="Q1312" s="6">
        <v>56.87</v>
      </c>
      <c r="R1312" s="4">
        <v>5.37</v>
      </c>
      <c r="S1312" s="7">
        <v>393.62</v>
      </c>
      <c r="T1312" s="6">
        <v>16.36</v>
      </c>
      <c r="U1312" s="4">
        <v>22.057165999999999</v>
      </c>
      <c r="V1312" s="8">
        <v>98.14023237743055</v>
      </c>
      <c r="W1312" s="8">
        <v>95.047576306304023</v>
      </c>
      <c r="X1312" s="8">
        <v>92.941176470588232</v>
      </c>
      <c r="Y1312" s="8">
        <v>78.94736842105263</v>
      </c>
      <c r="Z1312" s="8">
        <v>101</v>
      </c>
      <c r="AA1312" s="8">
        <v>121.82</v>
      </c>
      <c r="AB1312" s="9">
        <v>88.947677564390716</v>
      </c>
      <c r="AC1312" s="9">
        <v>13.891142268420959</v>
      </c>
      <c r="AD1312" s="3">
        <v>22.715155846465137</v>
      </c>
      <c r="AE1312" s="3">
        <v>63.393701885113906</v>
      </c>
    </row>
    <row r="1313" spans="1:31" s="30" customFormat="1" ht="13" x14ac:dyDescent="0.3">
      <c r="A1313" s="2">
        <v>2018</v>
      </c>
      <c r="B1313" s="13" t="s">
        <v>631</v>
      </c>
      <c r="C1313" s="2" t="s">
        <v>68</v>
      </c>
      <c r="D1313" s="2" t="str">
        <f t="shared" si="40"/>
        <v>M2</v>
      </c>
      <c r="E1313" s="2" t="str">
        <f t="shared" si="41"/>
        <v>C12c_M2_13</v>
      </c>
      <c r="F1313" s="21" t="s">
        <v>561</v>
      </c>
      <c r="G1313" s="15">
        <v>2013</v>
      </c>
      <c r="H1313" s="2" t="s">
        <v>815</v>
      </c>
      <c r="I1313" s="4">
        <v>2.72</v>
      </c>
      <c r="J1313" s="5">
        <v>0.159</v>
      </c>
      <c r="K1313" s="4">
        <v>0.84</v>
      </c>
      <c r="L1313" s="4">
        <v>0.91</v>
      </c>
      <c r="M1313" s="4">
        <v>0.16</v>
      </c>
      <c r="N1313" s="4">
        <v>0.58499999999999996</v>
      </c>
      <c r="O1313" s="4">
        <v>0.19900000000000001</v>
      </c>
      <c r="P1313" s="6">
        <v>15.41</v>
      </c>
      <c r="Q1313" s="6">
        <v>56.61</v>
      </c>
      <c r="R1313" s="4">
        <v>6.25</v>
      </c>
      <c r="S1313" s="7">
        <v>283.93</v>
      </c>
      <c r="T1313" s="6">
        <v>17.670000000000002</v>
      </c>
      <c r="U1313" s="4">
        <v>22.057165999999999</v>
      </c>
      <c r="V1313" s="8">
        <v>99.978064444423637</v>
      </c>
      <c r="W1313" s="8">
        <v>92.715120446026617</v>
      </c>
      <c r="X1313" s="8">
        <v>98.82352941176471</v>
      </c>
      <c r="Y1313" s="8">
        <v>84.210526315789465</v>
      </c>
      <c r="Z1313" s="8">
        <v>97.5</v>
      </c>
      <c r="AA1313" s="8">
        <v>102.73333333333335</v>
      </c>
      <c r="AB1313" s="9">
        <v>80.072129259726765</v>
      </c>
      <c r="AC1313" s="9">
        <v>16.459624323428283</v>
      </c>
      <c r="AD1313" s="3">
        <v>26.830029571705921</v>
      </c>
      <c r="AE1313" s="3">
        <v>56.710346104865785</v>
      </c>
    </row>
    <row r="1314" spans="1:31" s="30" customFormat="1" ht="13" x14ac:dyDescent="0.3">
      <c r="A1314" s="2">
        <v>2018</v>
      </c>
      <c r="B1314" s="13" t="s">
        <v>631</v>
      </c>
      <c r="C1314" s="2" t="s">
        <v>72</v>
      </c>
      <c r="D1314" s="2" t="str">
        <f t="shared" si="40"/>
        <v>M1</v>
      </c>
      <c r="E1314" s="2" t="str">
        <f t="shared" si="41"/>
        <v>D12a_M1_13</v>
      </c>
      <c r="F1314" s="21" t="s">
        <v>562</v>
      </c>
      <c r="G1314" s="15">
        <v>2013</v>
      </c>
      <c r="H1314" s="2" t="s">
        <v>814</v>
      </c>
      <c r="I1314" s="4">
        <v>2.74</v>
      </c>
      <c r="J1314" s="5">
        <v>0.16600000000000001</v>
      </c>
      <c r="K1314" s="4">
        <v>0.84</v>
      </c>
      <c r="L1314" s="4">
        <v>0.93</v>
      </c>
      <c r="M1314" s="4">
        <v>0.17</v>
      </c>
      <c r="N1314" s="4">
        <v>0.58099999999999996</v>
      </c>
      <c r="O1314" s="4">
        <v>0.17399999999999999</v>
      </c>
      <c r="P1314" s="6">
        <v>14.743</v>
      </c>
      <c r="Q1314" s="6">
        <v>56.37</v>
      </c>
      <c r="R1314" s="4">
        <v>6.16</v>
      </c>
      <c r="S1314" s="7">
        <v>389.15</v>
      </c>
      <c r="T1314" s="6">
        <v>20.170000000000002</v>
      </c>
      <c r="U1314" s="4">
        <v>22.856587999999999</v>
      </c>
      <c r="V1314" s="8">
        <v>100.71319727122088</v>
      </c>
      <c r="W1314" s="8">
        <v>96.796918201512085</v>
      </c>
      <c r="X1314" s="8">
        <v>98.82352941176471</v>
      </c>
      <c r="Y1314" s="8">
        <v>89.473684210526315</v>
      </c>
      <c r="Z1314" s="8">
        <v>96.833333333333329</v>
      </c>
      <c r="AA1314" s="8">
        <v>98.286666666666662</v>
      </c>
      <c r="AB1314" s="9">
        <v>81.893856480737782</v>
      </c>
      <c r="AC1314" s="9">
        <v>17.099322824306959</v>
      </c>
      <c r="AD1314" s="3">
        <v>26.233196093448569</v>
      </c>
      <c r="AE1314" s="3">
        <v>56.667481082244464</v>
      </c>
    </row>
    <row r="1315" spans="1:31" s="30" customFormat="1" ht="13" x14ac:dyDescent="0.3">
      <c r="A1315" s="2">
        <v>2018</v>
      </c>
      <c r="B1315" s="13" t="s">
        <v>631</v>
      </c>
      <c r="C1315" s="2" t="s">
        <v>73</v>
      </c>
      <c r="D1315" s="2" t="str">
        <f t="shared" si="40"/>
        <v>M2</v>
      </c>
      <c r="E1315" s="2" t="str">
        <f t="shared" si="41"/>
        <v>D12a_M2_13</v>
      </c>
      <c r="F1315" s="21" t="s">
        <v>562</v>
      </c>
      <c r="G1315" s="15">
        <v>2013</v>
      </c>
      <c r="H1315" s="2" t="s">
        <v>814</v>
      </c>
      <c r="I1315" s="4">
        <v>2.54</v>
      </c>
      <c r="J1315" s="5">
        <v>0.155</v>
      </c>
      <c r="K1315" s="4">
        <v>0.81</v>
      </c>
      <c r="L1315" s="4">
        <v>0.9</v>
      </c>
      <c r="M1315" s="4">
        <v>0.16</v>
      </c>
      <c r="N1315" s="4">
        <v>0.55700000000000005</v>
      </c>
      <c r="O1315" s="4">
        <v>0.186</v>
      </c>
      <c r="P1315" s="6">
        <v>14.141</v>
      </c>
      <c r="Q1315" s="6">
        <v>47.84</v>
      </c>
      <c r="R1315" s="4">
        <v>4.9400000000000004</v>
      </c>
      <c r="S1315" s="7">
        <v>300.17</v>
      </c>
      <c r="T1315" s="6">
        <v>17.41</v>
      </c>
      <c r="U1315" s="4">
        <v>22.856587999999999</v>
      </c>
      <c r="V1315" s="8">
        <v>93.361869003248529</v>
      </c>
      <c r="W1315" s="8">
        <v>90.382664585749225</v>
      </c>
      <c r="X1315" s="8">
        <v>95.294117647058826</v>
      </c>
      <c r="Y1315" s="8">
        <v>84.210526315789465</v>
      </c>
      <c r="Z1315" s="8">
        <v>92.833333333333343</v>
      </c>
      <c r="AA1315" s="8">
        <v>94.273333333333326</v>
      </c>
      <c r="AB1315" s="9">
        <v>78.805863836608779</v>
      </c>
      <c r="AC1315" s="9">
        <v>16.72410024112753</v>
      </c>
      <c r="AD1315" s="3">
        <v>26.28752674410222</v>
      </c>
      <c r="AE1315" s="3">
        <v>56.988373014770268</v>
      </c>
    </row>
    <row r="1316" spans="1:31" s="30" customFormat="1" ht="13" x14ac:dyDescent="0.3">
      <c r="A1316" s="2">
        <v>2018</v>
      </c>
      <c r="B1316" s="13" t="s">
        <v>631</v>
      </c>
      <c r="C1316" s="2" t="s">
        <v>74</v>
      </c>
      <c r="D1316" s="2" t="str">
        <f t="shared" si="40"/>
        <v>M1</v>
      </c>
      <c r="E1316" s="2" t="str">
        <f t="shared" si="41"/>
        <v>D12b_M1_13</v>
      </c>
      <c r="F1316" s="21" t="s">
        <v>563</v>
      </c>
      <c r="G1316" s="15">
        <v>2013</v>
      </c>
      <c r="H1316" s="2" t="s">
        <v>813</v>
      </c>
      <c r="I1316" s="4">
        <v>2.79</v>
      </c>
      <c r="J1316" s="5">
        <v>0.17100000000000001</v>
      </c>
      <c r="K1316" s="4">
        <v>0.86</v>
      </c>
      <c r="L1316" s="4">
        <v>0.85</v>
      </c>
      <c r="M1316" s="4">
        <v>0.17</v>
      </c>
      <c r="N1316" s="4">
        <v>0.52500000000000002</v>
      </c>
      <c r="O1316" s="4">
        <v>0.183</v>
      </c>
      <c r="P1316" s="6">
        <v>15.013999999999999</v>
      </c>
      <c r="Q1316" s="6">
        <v>58.28</v>
      </c>
      <c r="R1316" s="4">
        <v>5.75</v>
      </c>
      <c r="S1316" s="7">
        <v>324.31</v>
      </c>
      <c r="T1316" s="6">
        <v>17.38</v>
      </c>
      <c r="U1316" s="4">
        <v>24.003565999999999</v>
      </c>
      <c r="V1316" s="8">
        <v>102.55102933821394</v>
      </c>
      <c r="W1316" s="8">
        <v>99.712488026858821</v>
      </c>
      <c r="X1316" s="8">
        <v>101.17647058823529</v>
      </c>
      <c r="Y1316" s="8">
        <v>89.473684210526315</v>
      </c>
      <c r="Z1316" s="8">
        <v>87.500000000000014</v>
      </c>
      <c r="AA1316" s="8">
        <v>100.09333333333332</v>
      </c>
      <c r="AB1316" s="9">
        <v>78.413349464080554</v>
      </c>
      <c r="AC1316" s="9">
        <v>17.858304725690342</v>
      </c>
      <c r="AD1316" s="3">
        <v>28.04992397443921</v>
      </c>
      <c r="AE1316" s="3">
        <v>54.091771299870452</v>
      </c>
    </row>
    <row r="1317" spans="1:31" s="30" customFormat="1" ht="13" x14ac:dyDescent="0.3">
      <c r="A1317" s="2">
        <v>2018</v>
      </c>
      <c r="B1317" s="13" t="s">
        <v>631</v>
      </c>
      <c r="C1317" s="2" t="s">
        <v>75</v>
      </c>
      <c r="D1317" s="2" t="str">
        <f t="shared" si="40"/>
        <v>M2</v>
      </c>
      <c r="E1317" s="2" t="str">
        <f t="shared" si="41"/>
        <v>D12b_M2_13</v>
      </c>
      <c r="F1317" s="21" t="s">
        <v>563</v>
      </c>
      <c r="G1317" s="15">
        <v>2013</v>
      </c>
      <c r="H1317" s="2" t="s">
        <v>813</v>
      </c>
      <c r="I1317" s="4">
        <v>2.8</v>
      </c>
      <c r="J1317" s="5">
        <v>0.17100000000000001</v>
      </c>
      <c r="K1317" s="4">
        <v>0.84</v>
      </c>
      <c r="L1317" s="4">
        <v>0.87</v>
      </c>
      <c r="M1317" s="4">
        <v>0.19</v>
      </c>
      <c r="N1317" s="4">
        <v>0.54600000000000004</v>
      </c>
      <c r="O1317" s="4">
        <v>0.18099999999999999</v>
      </c>
      <c r="P1317" s="6">
        <v>12.952999999999999</v>
      </c>
      <c r="Q1317" s="6">
        <v>54.21</v>
      </c>
      <c r="R1317" s="4">
        <v>5.19</v>
      </c>
      <c r="S1317" s="7">
        <v>256.3</v>
      </c>
      <c r="T1317" s="6">
        <v>17.64</v>
      </c>
      <c r="U1317" s="4">
        <v>24.003565999999999</v>
      </c>
      <c r="V1317" s="8">
        <v>102.91859575161256</v>
      </c>
      <c r="W1317" s="8">
        <v>99.712488026858821</v>
      </c>
      <c r="X1317" s="8">
        <v>98.82352941176471</v>
      </c>
      <c r="Y1317" s="8">
        <v>100</v>
      </c>
      <c r="Z1317" s="8">
        <v>91.000000000000014</v>
      </c>
      <c r="AA1317" s="8">
        <v>86.353333333333325</v>
      </c>
      <c r="AB1317" s="9">
        <v>80.54729096267998</v>
      </c>
      <c r="AC1317" s="9">
        <v>19.430499975669647</v>
      </c>
      <c r="AD1317" s="3">
        <v>26.671754819206999</v>
      </c>
      <c r="AE1317" s="3">
        <v>53.897745205123357</v>
      </c>
    </row>
    <row r="1318" spans="1:31" s="30" customFormat="1" ht="13" x14ac:dyDescent="0.3">
      <c r="A1318" s="2">
        <v>2018</v>
      </c>
      <c r="B1318" s="13" t="s">
        <v>631</v>
      </c>
      <c r="C1318" s="2" t="s">
        <v>76</v>
      </c>
      <c r="D1318" s="2" t="str">
        <f t="shared" si="40"/>
        <v>M1</v>
      </c>
      <c r="E1318" s="2" t="str">
        <f t="shared" si="41"/>
        <v>D12c_M1_13</v>
      </c>
      <c r="F1318" s="21" t="s">
        <v>564</v>
      </c>
      <c r="G1318" s="15">
        <v>2013</v>
      </c>
      <c r="H1318" s="2" t="s">
        <v>812</v>
      </c>
      <c r="I1318" s="4">
        <v>2.71</v>
      </c>
      <c r="J1318" s="5">
        <v>0.16300000000000001</v>
      </c>
      <c r="K1318" s="4">
        <v>0.77</v>
      </c>
      <c r="L1318" s="4">
        <v>0.84</v>
      </c>
      <c r="M1318" s="4">
        <v>0.19</v>
      </c>
      <c r="N1318" s="4">
        <v>0.51500000000000001</v>
      </c>
      <c r="O1318" s="4">
        <v>0.187</v>
      </c>
      <c r="P1318" s="6">
        <v>14.055</v>
      </c>
      <c r="Q1318" s="6">
        <v>57.09</v>
      </c>
      <c r="R1318" s="4">
        <v>5.81</v>
      </c>
      <c r="S1318" s="7">
        <v>297.52</v>
      </c>
      <c r="T1318" s="6">
        <v>16.16</v>
      </c>
      <c r="U1318" s="4">
        <v>23.863851</v>
      </c>
      <c r="V1318" s="8">
        <v>99.610498031025003</v>
      </c>
      <c r="W1318" s="8">
        <v>95.047576306304023</v>
      </c>
      <c r="X1318" s="8">
        <v>90.588235294117652</v>
      </c>
      <c r="Y1318" s="8">
        <v>100</v>
      </c>
      <c r="Z1318" s="8">
        <v>85.833333333333343</v>
      </c>
      <c r="AA1318" s="8">
        <v>93.699999999999989</v>
      </c>
      <c r="AB1318" s="9">
        <v>77.260003644732762</v>
      </c>
      <c r="AC1318" s="9">
        <v>20.257236102231392</v>
      </c>
      <c r="AD1318" s="3">
        <v>25.489378333078292</v>
      </c>
      <c r="AE1318" s="3">
        <v>54.253385564690312</v>
      </c>
    </row>
    <row r="1319" spans="1:31" s="30" customFormat="1" ht="13" x14ac:dyDescent="0.3">
      <c r="A1319" s="2">
        <v>2018</v>
      </c>
      <c r="B1319" s="13" t="s">
        <v>631</v>
      </c>
      <c r="C1319" s="2" t="s">
        <v>77</v>
      </c>
      <c r="D1319" s="2" t="str">
        <f t="shared" si="40"/>
        <v>M2</v>
      </c>
      <c r="E1319" s="2" t="str">
        <f t="shared" si="41"/>
        <v>D12c_M2_13</v>
      </c>
      <c r="F1319" s="21" t="s">
        <v>564</v>
      </c>
      <c r="G1319" s="15">
        <v>2013</v>
      </c>
      <c r="H1319" s="2" t="s">
        <v>812</v>
      </c>
      <c r="I1319" s="4">
        <v>2.73</v>
      </c>
      <c r="J1319" s="5">
        <v>0.16600000000000001</v>
      </c>
      <c r="K1319" s="4">
        <v>0.89</v>
      </c>
      <c r="L1319" s="4">
        <v>0.83</v>
      </c>
      <c r="M1319" s="4">
        <v>0.21</v>
      </c>
      <c r="N1319" s="4">
        <v>0.61699999999999999</v>
      </c>
      <c r="O1319" s="4">
        <v>0.188</v>
      </c>
      <c r="P1319" s="6">
        <v>12.804</v>
      </c>
      <c r="Q1319" s="6">
        <v>59.84</v>
      </c>
      <c r="R1319" s="4">
        <v>5.88</v>
      </c>
      <c r="S1319" s="7">
        <v>199.73</v>
      </c>
      <c r="T1319" s="6">
        <v>18.670000000000002</v>
      </c>
      <c r="U1319" s="4">
        <v>23.863851</v>
      </c>
      <c r="V1319" s="8">
        <v>100.34563085782224</v>
      </c>
      <c r="W1319" s="8">
        <v>96.796918201512085</v>
      </c>
      <c r="X1319" s="8">
        <v>104.70588235294119</v>
      </c>
      <c r="Y1319" s="8">
        <v>110.52631578947367</v>
      </c>
      <c r="Z1319" s="8">
        <v>102.83333333333333</v>
      </c>
      <c r="AA1319" s="8">
        <v>85.36</v>
      </c>
      <c r="AB1319" s="9">
        <v>81.477501815154781</v>
      </c>
      <c r="AC1319" s="9">
        <v>21.230631061983239</v>
      </c>
      <c r="AD1319" s="3">
        <v>27.93672833665865</v>
      </c>
      <c r="AE1319" s="3">
        <v>50.832640601358122</v>
      </c>
    </row>
    <row r="1320" spans="1:31" s="30" customFormat="1" ht="13" x14ac:dyDescent="0.3">
      <c r="A1320" s="2">
        <v>2018</v>
      </c>
      <c r="B1320" s="13" t="s">
        <v>631</v>
      </c>
      <c r="C1320" s="2" t="s">
        <v>78</v>
      </c>
      <c r="D1320" s="2" t="str">
        <f t="shared" si="40"/>
        <v>M2</v>
      </c>
      <c r="E1320" s="2" t="str">
        <f t="shared" si="41"/>
        <v>E12a_M2_13</v>
      </c>
      <c r="F1320" s="21" t="s">
        <v>531</v>
      </c>
      <c r="G1320" s="15">
        <v>2013</v>
      </c>
      <c r="H1320" s="2" t="s">
        <v>811</v>
      </c>
      <c r="I1320" s="4">
        <v>2.81</v>
      </c>
      <c r="J1320" s="5">
        <v>0.17</v>
      </c>
      <c r="K1320" s="4">
        <v>0.88</v>
      </c>
      <c r="L1320" s="4">
        <v>0.78</v>
      </c>
      <c r="M1320" s="4">
        <v>0.19</v>
      </c>
      <c r="N1320" s="4">
        <v>0.54300000000000004</v>
      </c>
      <c r="O1320" s="4">
        <v>0.186</v>
      </c>
      <c r="P1320" s="6">
        <v>12.148999999999999</v>
      </c>
      <c r="Q1320" s="6">
        <v>56.14</v>
      </c>
      <c r="R1320" s="4">
        <v>5.44</v>
      </c>
      <c r="S1320" s="7">
        <v>243.47</v>
      </c>
      <c r="T1320" s="6">
        <v>18.239999999999998</v>
      </c>
      <c r="U1320" s="4">
        <v>24.316815999999999</v>
      </c>
      <c r="V1320" s="8">
        <v>103.28616216501119</v>
      </c>
      <c r="W1320" s="8">
        <v>99.129374061789477</v>
      </c>
      <c r="X1320" s="8">
        <v>103.5294117647059</v>
      </c>
      <c r="Y1320" s="8">
        <v>100</v>
      </c>
      <c r="Z1320" s="8">
        <v>90.500000000000014</v>
      </c>
      <c r="AA1320" s="8">
        <v>80.993333333333325</v>
      </c>
      <c r="AB1320" s="9">
        <v>77.07929090142143</v>
      </c>
      <c r="AC1320" s="9">
        <v>20.304729283151044</v>
      </c>
      <c r="AD1320" s="3">
        <v>29.199015194206378</v>
      </c>
      <c r="AE1320" s="3">
        <v>50.496255522642585</v>
      </c>
    </row>
    <row r="1321" spans="1:31" s="30" customFormat="1" ht="13" x14ac:dyDescent="0.3">
      <c r="A1321" s="2">
        <v>2018</v>
      </c>
      <c r="B1321" s="13" t="s">
        <v>630</v>
      </c>
      <c r="C1321" s="2" t="s">
        <v>291</v>
      </c>
      <c r="D1321" s="2" t="str">
        <f t="shared" si="40"/>
        <v>M2</v>
      </c>
      <c r="E1321" s="2" t="str">
        <f t="shared" si="41"/>
        <v>G11a_M2_13</v>
      </c>
      <c r="F1321" s="21" t="s">
        <v>459</v>
      </c>
      <c r="G1321" s="2">
        <v>2013</v>
      </c>
      <c r="H1321" s="2" t="s">
        <v>816</v>
      </c>
      <c r="I1321" s="4">
        <v>2.42</v>
      </c>
      <c r="J1321" s="5">
        <v>0.153</v>
      </c>
      <c r="K1321" s="4">
        <v>0.83</v>
      </c>
      <c r="L1321" s="4">
        <v>1.1100000000000001</v>
      </c>
      <c r="M1321" s="4">
        <v>0.17</v>
      </c>
      <c r="N1321" s="4">
        <v>0.55600000000000005</v>
      </c>
      <c r="O1321" s="4">
        <v>0.187</v>
      </c>
      <c r="P1321" s="6">
        <v>20.006</v>
      </c>
      <c r="Q1321" s="6">
        <v>61.83</v>
      </c>
      <c r="R1321" s="4">
        <v>5.31</v>
      </c>
      <c r="S1321" s="7">
        <v>490.3</v>
      </c>
      <c r="T1321" s="6">
        <v>16.96</v>
      </c>
      <c r="U1321" s="4">
        <v>11.354552</v>
      </c>
      <c r="V1321" s="8">
        <v>88.951072042465142</v>
      </c>
      <c r="W1321" s="8">
        <v>89.216436655610522</v>
      </c>
      <c r="X1321" s="8">
        <v>97.647058823529406</v>
      </c>
      <c r="Y1321" s="8">
        <v>89.473684210526315</v>
      </c>
      <c r="Z1321" s="8">
        <v>92.666666666666671</v>
      </c>
      <c r="AA1321" s="8">
        <v>133.37333333333333</v>
      </c>
      <c r="AB1321" s="9">
        <v>90.620137933178157</v>
      </c>
      <c r="AC1321" s="9">
        <v>15.452740651577674</v>
      </c>
      <c r="AD1321" s="3">
        <v>23.424839078295008</v>
      </c>
      <c r="AE1321" s="3">
        <v>61.122420270127328</v>
      </c>
    </row>
    <row r="1322" spans="1:31" s="30" customFormat="1" ht="13" x14ac:dyDescent="0.3">
      <c r="A1322" s="2">
        <v>2018</v>
      </c>
      <c r="B1322" s="13" t="s">
        <v>630</v>
      </c>
      <c r="C1322" s="2" t="s">
        <v>293</v>
      </c>
      <c r="D1322" s="2" t="str">
        <f t="shared" si="40"/>
        <v>M2</v>
      </c>
      <c r="E1322" s="2" t="str">
        <f t="shared" si="41"/>
        <v>G11b_M2_13</v>
      </c>
      <c r="F1322" s="21" t="s">
        <v>460</v>
      </c>
      <c r="G1322" s="2">
        <v>2013</v>
      </c>
      <c r="H1322" s="2" t="s">
        <v>818</v>
      </c>
      <c r="I1322" s="4">
        <v>2.25</v>
      </c>
      <c r="J1322" s="5">
        <v>0.151</v>
      </c>
      <c r="K1322" s="4">
        <v>0.93</v>
      </c>
      <c r="L1322" s="4">
        <v>1.03</v>
      </c>
      <c r="M1322" s="4">
        <v>0.17</v>
      </c>
      <c r="N1322" s="4">
        <v>0.59499999999999997</v>
      </c>
      <c r="O1322" s="4">
        <v>0.184</v>
      </c>
      <c r="P1322" s="6">
        <v>14.887</v>
      </c>
      <c r="Q1322" s="6">
        <v>53.83</v>
      </c>
      <c r="R1322" s="4">
        <v>5.94</v>
      </c>
      <c r="S1322" s="7">
        <v>686.53</v>
      </c>
      <c r="T1322" s="6">
        <v>18.97</v>
      </c>
      <c r="U1322" s="4">
        <v>14.938129</v>
      </c>
      <c r="V1322" s="8">
        <v>82.702443014688669</v>
      </c>
      <c r="W1322" s="8">
        <v>88.050208725471819</v>
      </c>
      <c r="X1322" s="8">
        <v>109.41176470588236</v>
      </c>
      <c r="Y1322" s="8">
        <v>89.473684210526315</v>
      </c>
      <c r="Z1322" s="8">
        <v>99.166666666666671</v>
      </c>
      <c r="AA1322" s="8">
        <v>99.24666666666667</v>
      </c>
      <c r="AB1322" s="9">
        <v>89.185666722147545</v>
      </c>
      <c r="AC1322" s="9">
        <v>15.701284082499919</v>
      </c>
      <c r="AD1322" s="3">
        <v>26.669269978673178</v>
      </c>
      <c r="AE1322" s="3">
        <v>57.629445938826905</v>
      </c>
    </row>
    <row r="1323" spans="1:31" s="30" customFormat="1" ht="13" x14ac:dyDescent="0.3">
      <c r="A1323" s="2">
        <v>2018</v>
      </c>
      <c r="B1323" s="13" t="s">
        <v>630</v>
      </c>
      <c r="C1323" s="2" t="s">
        <v>294</v>
      </c>
      <c r="D1323" s="2" t="str">
        <f t="shared" si="40"/>
        <v>M1</v>
      </c>
      <c r="E1323" s="2" t="str">
        <f t="shared" si="41"/>
        <v>G11c_M1_13</v>
      </c>
      <c r="F1323" s="21" t="s">
        <v>461</v>
      </c>
      <c r="G1323" s="2">
        <v>2013</v>
      </c>
      <c r="H1323" s="2" t="s">
        <v>819</v>
      </c>
      <c r="I1323" s="4">
        <v>2.2799999999999998</v>
      </c>
      <c r="J1323" s="5">
        <v>0.14799999999999999</v>
      </c>
      <c r="K1323" s="4">
        <v>0.87</v>
      </c>
      <c r="L1323" s="4">
        <v>0.91</v>
      </c>
      <c r="M1323" s="4">
        <v>0.19</v>
      </c>
      <c r="N1323" s="4">
        <v>0.52500000000000002</v>
      </c>
      <c r="O1323" s="4">
        <v>0.18099999999999999</v>
      </c>
      <c r="P1323" s="6">
        <v>13.667</v>
      </c>
      <c r="Q1323" s="6">
        <v>60.7</v>
      </c>
      <c r="R1323" s="4">
        <v>5.43</v>
      </c>
      <c r="S1323" s="7">
        <v>319.92</v>
      </c>
      <c r="T1323" s="6">
        <v>22.17</v>
      </c>
      <c r="U1323" s="4">
        <v>16.690182</v>
      </c>
      <c r="V1323" s="8">
        <v>83.805142254884501</v>
      </c>
      <c r="W1323" s="8">
        <v>86.300866830263772</v>
      </c>
      <c r="X1323" s="8">
        <v>102.35294117647058</v>
      </c>
      <c r="Y1323" s="8">
        <v>100</v>
      </c>
      <c r="Z1323" s="8">
        <v>87.500000000000014</v>
      </c>
      <c r="AA1323" s="8">
        <v>91.11333333333333</v>
      </c>
      <c r="AB1323" s="9">
        <v>83.310562373821909</v>
      </c>
      <c r="AC1323" s="9">
        <v>18.786022930297634</v>
      </c>
      <c r="AD1323" s="3">
        <v>26.708065282705277</v>
      </c>
      <c r="AE1323" s="3">
        <v>54.505911786997089</v>
      </c>
    </row>
    <row r="1324" spans="1:31" s="30" customFormat="1" ht="13" x14ac:dyDescent="0.3">
      <c r="A1324" s="2">
        <v>2018</v>
      </c>
      <c r="B1324" s="13" t="s">
        <v>630</v>
      </c>
      <c r="C1324" s="2" t="s">
        <v>295</v>
      </c>
      <c r="D1324" s="2" t="str">
        <f t="shared" si="40"/>
        <v>M2</v>
      </c>
      <c r="E1324" s="2" t="str">
        <f t="shared" si="41"/>
        <v>G11c_M2_13</v>
      </c>
      <c r="F1324" s="21" t="s">
        <v>461</v>
      </c>
      <c r="G1324" s="2">
        <v>2013</v>
      </c>
      <c r="H1324" s="2" t="s">
        <v>819</v>
      </c>
      <c r="I1324" s="4">
        <v>2.3199999999999998</v>
      </c>
      <c r="J1324" s="5">
        <v>0.153</v>
      </c>
      <c r="K1324" s="4">
        <v>0.9</v>
      </c>
      <c r="L1324" s="4">
        <v>0.91</v>
      </c>
      <c r="M1324" s="4">
        <v>0.18</v>
      </c>
      <c r="N1324" s="4">
        <v>0.50900000000000001</v>
      </c>
      <c r="O1324" s="4">
        <v>0.17799999999999999</v>
      </c>
      <c r="P1324" s="6">
        <v>15.302</v>
      </c>
      <c r="Q1324" s="6">
        <v>53.72</v>
      </c>
      <c r="R1324" s="4">
        <v>4.84</v>
      </c>
      <c r="S1324" s="7">
        <v>375.19</v>
      </c>
      <c r="T1324" s="6">
        <v>18.420000000000002</v>
      </c>
      <c r="U1324" s="4">
        <v>16.690182</v>
      </c>
      <c r="V1324" s="8">
        <v>85.275407908478968</v>
      </c>
      <c r="W1324" s="8">
        <v>89.216436655610522</v>
      </c>
      <c r="X1324" s="8">
        <v>105.88235294117648</v>
      </c>
      <c r="Y1324" s="8">
        <v>94.73684210526315</v>
      </c>
      <c r="Z1324" s="8">
        <v>84.833333333333343</v>
      </c>
      <c r="AA1324" s="8">
        <v>102.01333333333334</v>
      </c>
      <c r="AB1324" s="9">
        <v>83.254102571936826</v>
      </c>
      <c r="AC1324" s="9">
        <v>17.809354330736497</v>
      </c>
      <c r="AD1324" s="3">
        <v>27.647770022396561</v>
      </c>
      <c r="AE1324" s="3">
        <v>54.542875646866939</v>
      </c>
    </row>
    <row r="1325" spans="1:31" s="30" customFormat="1" ht="13" x14ac:dyDescent="0.3">
      <c r="A1325" s="2">
        <v>2018</v>
      </c>
      <c r="B1325" s="13" t="s">
        <v>630</v>
      </c>
      <c r="C1325" s="2" t="s">
        <v>332</v>
      </c>
      <c r="D1325" s="2" t="str">
        <f t="shared" si="40"/>
        <v>M1</v>
      </c>
      <c r="E1325" s="2" t="str">
        <f t="shared" si="41"/>
        <v>G13c_M1_13</v>
      </c>
      <c r="F1325" s="21" t="s">
        <v>481</v>
      </c>
      <c r="G1325" s="2">
        <v>2013</v>
      </c>
      <c r="H1325" s="2" t="s">
        <v>831</v>
      </c>
      <c r="I1325" s="4">
        <v>2.42</v>
      </c>
      <c r="J1325" s="5">
        <v>0.154</v>
      </c>
      <c r="K1325" s="4">
        <v>0.98</v>
      </c>
      <c r="L1325" s="4">
        <v>0.88</v>
      </c>
      <c r="M1325" s="4">
        <v>0.2</v>
      </c>
      <c r="N1325" s="4">
        <v>0.58799999999999997</v>
      </c>
      <c r="O1325" s="4">
        <v>0.17499999999999999</v>
      </c>
      <c r="P1325" s="6">
        <v>12.786</v>
      </c>
      <c r="Q1325" s="6">
        <v>61.2</v>
      </c>
      <c r="R1325" s="4">
        <v>6.35</v>
      </c>
      <c r="S1325" s="7">
        <v>373.33</v>
      </c>
      <c r="T1325" s="6">
        <v>16.78</v>
      </c>
      <c r="U1325" s="4">
        <v>17.947447</v>
      </c>
      <c r="V1325" s="8">
        <v>88.951072042465142</v>
      </c>
      <c r="W1325" s="8">
        <v>89.799550620679867</v>
      </c>
      <c r="X1325" s="8">
        <v>115.29411764705881</v>
      </c>
      <c r="Y1325" s="8">
        <v>105.26315789473684</v>
      </c>
      <c r="Z1325" s="8">
        <v>98</v>
      </c>
      <c r="AA1325" s="8">
        <v>85.24</v>
      </c>
      <c r="AB1325" s="9">
        <v>85.45057884752957</v>
      </c>
      <c r="AC1325" s="9">
        <v>19.279523675663711</v>
      </c>
      <c r="AD1325" s="3">
        <v>29.331502439144032</v>
      </c>
      <c r="AE1325" s="3">
        <v>51.388973885192257</v>
      </c>
    </row>
    <row r="1326" spans="1:31" s="30" customFormat="1" ht="13" x14ac:dyDescent="0.3">
      <c r="A1326" s="2">
        <v>2018</v>
      </c>
      <c r="B1326" s="13" t="s">
        <v>630</v>
      </c>
      <c r="C1326" s="2" t="s">
        <v>333</v>
      </c>
      <c r="D1326" s="2" t="str">
        <f t="shared" si="40"/>
        <v>M2</v>
      </c>
      <c r="E1326" s="2" t="str">
        <f t="shared" si="41"/>
        <v>G13c_M2_13</v>
      </c>
      <c r="F1326" s="21" t="s">
        <v>481</v>
      </c>
      <c r="G1326" s="2">
        <v>2013</v>
      </c>
      <c r="H1326" s="2" t="s">
        <v>831</v>
      </c>
      <c r="I1326" s="4">
        <v>2.44</v>
      </c>
      <c r="J1326" s="5">
        <v>0.154</v>
      </c>
      <c r="K1326" s="4">
        <v>0.95</v>
      </c>
      <c r="L1326" s="4">
        <v>0.95</v>
      </c>
      <c r="M1326" s="4">
        <v>0.15</v>
      </c>
      <c r="N1326" s="4">
        <v>0.56000000000000005</v>
      </c>
      <c r="O1326" s="4">
        <v>0.182</v>
      </c>
      <c r="P1326" s="6">
        <v>24.704999999999998</v>
      </c>
      <c r="Q1326" s="6">
        <v>58.39</v>
      </c>
      <c r="R1326" s="4">
        <v>5.8</v>
      </c>
      <c r="S1326" s="7">
        <v>400.47</v>
      </c>
      <c r="T1326" s="6">
        <v>18.71</v>
      </c>
      <c r="U1326" s="4">
        <v>17.947447</v>
      </c>
      <c r="V1326" s="8">
        <v>89.686204869262383</v>
      </c>
      <c r="W1326" s="8">
        <v>89.799550620679867</v>
      </c>
      <c r="X1326" s="8">
        <v>111.76470588235294</v>
      </c>
      <c r="Y1326" s="8">
        <v>78.94736842105263</v>
      </c>
      <c r="Z1326" s="8">
        <v>93.333333333333343</v>
      </c>
      <c r="AA1326" s="8">
        <v>164.7</v>
      </c>
      <c r="AB1326" s="9">
        <v>84.057713247500189</v>
      </c>
      <c r="AC1326" s="9">
        <v>14.699244075966245</v>
      </c>
      <c r="AD1326" s="3">
        <v>28.904753951938396</v>
      </c>
      <c r="AE1326" s="3">
        <v>56.39600197209537</v>
      </c>
    </row>
    <row r="1327" spans="1:31" s="30" customFormat="1" ht="13" x14ac:dyDescent="0.3">
      <c r="A1327" s="2">
        <v>2018</v>
      </c>
      <c r="B1327" s="13" t="s">
        <v>630</v>
      </c>
      <c r="C1327" s="2" t="s">
        <v>296</v>
      </c>
      <c r="D1327" s="2" t="str">
        <f t="shared" si="40"/>
        <v>M1</v>
      </c>
      <c r="E1327" s="2" t="str">
        <f t="shared" si="41"/>
        <v>H11a_M1_13</v>
      </c>
      <c r="F1327" s="21" t="s">
        <v>462</v>
      </c>
      <c r="G1327" s="2">
        <v>2013</v>
      </c>
      <c r="H1327" s="2" t="s">
        <v>820</v>
      </c>
      <c r="I1327" s="4">
        <v>2.37</v>
      </c>
      <c r="J1327" s="5">
        <v>0.14799999999999999</v>
      </c>
      <c r="K1327" s="4">
        <v>0.89</v>
      </c>
      <c r="L1327" s="4">
        <v>0.87</v>
      </c>
      <c r="M1327" s="4">
        <v>0.19</v>
      </c>
      <c r="N1327" s="4">
        <v>0.54500000000000004</v>
      </c>
      <c r="O1327" s="4">
        <v>0.17899999999999999</v>
      </c>
      <c r="P1327" s="6">
        <v>15.708</v>
      </c>
      <c r="Q1327" s="6">
        <v>53.44</v>
      </c>
      <c r="R1327" s="4">
        <v>5.41</v>
      </c>
      <c r="S1327" s="7">
        <v>455.8</v>
      </c>
      <c r="T1327" s="6">
        <v>20.48</v>
      </c>
      <c r="U1327" s="4">
        <v>17.757992000000002</v>
      </c>
      <c r="V1327" s="8">
        <v>87.113239975472069</v>
      </c>
      <c r="W1327" s="8">
        <v>86.300866830263772</v>
      </c>
      <c r="X1327" s="8">
        <v>104.70588235294119</v>
      </c>
      <c r="Y1327" s="8">
        <v>100</v>
      </c>
      <c r="Z1327" s="8">
        <v>90.833333333333343</v>
      </c>
      <c r="AA1327" s="8">
        <v>104.71999999999998</v>
      </c>
      <c r="AB1327" s="9">
        <v>81.826063341196615</v>
      </c>
      <c r="AC1327" s="9">
        <v>19.126841389944374</v>
      </c>
      <c r="AD1327" s="3">
        <v>27.817723850019249</v>
      </c>
      <c r="AE1327" s="3">
        <v>53.05543476003637</v>
      </c>
    </row>
    <row r="1328" spans="1:31" s="30" customFormat="1" ht="13" x14ac:dyDescent="0.3">
      <c r="A1328" s="2">
        <v>2018</v>
      </c>
      <c r="B1328" s="13" t="s">
        <v>630</v>
      </c>
      <c r="C1328" s="2" t="s">
        <v>297</v>
      </c>
      <c r="D1328" s="2" t="str">
        <f t="shared" si="40"/>
        <v>M2</v>
      </c>
      <c r="E1328" s="2" t="str">
        <f t="shared" si="41"/>
        <v>H11a_M2_13</v>
      </c>
      <c r="F1328" s="21" t="s">
        <v>462</v>
      </c>
      <c r="G1328" s="2">
        <v>2013</v>
      </c>
      <c r="H1328" s="2" t="s">
        <v>820</v>
      </c>
      <c r="I1328" s="4">
        <v>2.4</v>
      </c>
      <c r="J1328" s="5">
        <v>0.155</v>
      </c>
      <c r="K1328" s="4">
        <v>0.94</v>
      </c>
      <c r="L1328" s="4">
        <v>0.91</v>
      </c>
      <c r="M1328" s="4">
        <v>0.18</v>
      </c>
      <c r="N1328" s="4">
        <v>0.58099999999999996</v>
      </c>
      <c r="O1328" s="4">
        <v>0.17799999999999999</v>
      </c>
      <c r="P1328" s="6">
        <v>13.037000000000001</v>
      </c>
      <c r="Q1328" s="6">
        <v>61.52</v>
      </c>
      <c r="R1328" s="4">
        <v>6.69</v>
      </c>
      <c r="S1328" s="7">
        <v>354.06</v>
      </c>
      <c r="T1328" s="6">
        <v>19.600000000000001</v>
      </c>
      <c r="U1328" s="4">
        <v>17.757992000000002</v>
      </c>
      <c r="V1328" s="8">
        <v>88.215939215667902</v>
      </c>
      <c r="W1328" s="8">
        <v>90.382664585749225</v>
      </c>
      <c r="X1328" s="8">
        <v>110.58823529411765</v>
      </c>
      <c r="Y1328" s="8">
        <v>94.73684210526315</v>
      </c>
      <c r="Z1328" s="8">
        <v>96.833333333333329</v>
      </c>
      <c r="AA1328" s="8">
        <v>86.913333333333341</v>
      </c>
      <c r="AB1328" s="9">
        <v>84.277120474750106</v>
      </c>
      <c r="AC1328" s="9">
        <v>17.593171240767884</v>
      </c>
      <c r="AD1328" s="3">
        <v>28.526034801242794</v>
      </c>
      <c r="AE1328" s="3">
        <v>53.88079395798934</v>
      </c>
    </row>
    <row r="1329" spans="1:31" s="30" customFormat="1" ht="13" x14ac:dyDescent="0.3">
      <c r="A1329" s="2">
        <v>2018</v>
      </c>
      <c r="B1329" s="13" t="s">
        <v>630</v>
      </c>
      <c r="C1329" s="2" t="s">
        <v>298</v>
      </c>
      <c r="D1329" s="2" t="str">
        <f t="shared" si="40"/>
        <v>M1</v>
      </c>
      <c r="E1329" s="2" t="str">
        <f t="shared" si="41"/>
        <v>H11b_M1_13</v>
      </c>
      <c r="F1329" s="21" t="s">
        <v>463</v>
      </c>
      <c r="G1329" s="2">
        <v>2013</v>
      </c>
      <c r="H1329" s="2" t="s">
        <v>824</v>
      </c>
      <c r="I1329" s="4">
        <v>2.41</v>
      </c>
      <c r="J1329" s="5">
        <v>0.152</v>
      </c>
      <c r="K1329" s="4">
        <v>1.18</v>
      </c>
      <c r="L1329" s="4">
        <v>0.74</v>
      </c>
      <c r="M1329" s="4">
        <v>0.22</v>
      </c>
      <c r="N1329" s="4">
        <v>0.60699999999999998</v>
      </c>
      <c r="O1329" s="4">
        <v>0.17399999999999999</v>
      </c>
      <c r="P1329" s="6">
        <v>15.224</v>
      </c>
      <c r="Q1329" s="6">
        <v>65.72</v>
      </c>
      <c r="R1329" s="4">
        <v>6.61</v>
      </c>
      <c r="S1329" s="7">
        <v>387</v>
      </c>
      <c r="T1329" s="6">
        <v>16.12</v>
      </c>
      <c r="U1329" s="4">
        <v>15.925921000000001</v>
      </c>
      <c r="V1329" s="8">
        <v>88.583505629066522</v>
      </c>
      <c r="W1329" s="8">
        <v>88.633322690541178</v>
      </c>
      <c r="X1329" s="8">
        <v>138.8235294117647</v>
      </c>
      <c r="Y1329" s="8">
        <v>115.78947368421053</v>
      </c>
      <c r="Z1329" s="8">
        <v>101.16666666666667</v>
      </c>
      <c r="AA1329" s="8">
        <v>101.49333333333333</v>
      </c>
      <c r="AB1329" s="9">
        <v>85.227086875474427</v>
      </c>
      <c r="AC1329" s="9">
        <v>21.263088652049376</v>
      </c>
      <c r="AD1329" s="3">
        <v>35.410136893552405</v>
      </c>
      <c r="AE1329" s="3">
        <v>43.326774454398212</v>
      </c>
    </row>
    <row r="1330" spans="1:31" s="30" customFormat="1" ht="13" x14ac:dyDescent="0.3">
      <c r="A1330" s="2">
        <v>2018</v>
      </c>
      <c r="B1330" s="13" t="s">
        <v>630</v>
      </c>
      <c r="C1330" s="2" t="s">
        <v>299</v>
      </c>
      <c r="D1330" s="2" t="str">
        <f t="shared" si="40"/>
        <v>M2</v>
      </c>
      <c r="E1330" s="2" t="str">
        <f t="shared" si="41"/>
        <v>H11b_M2_13</v>
      </c>
      <c r="F1330" s="21" t="s">
        <v>463</v>
      </c>
      <c r="G1330" s="2">
        <v>2013</v>
      </c>
      <c r="H1330" s="2" t="s">
        <v>824</v>
      </c>
      <c r="I1330" s="4">
        <v>2.4</v>
      </c>
      <c r="J1330" s="5">
        <v>0.151</v>
      </c>
      <c r="K1330" s="4">
        <v>1.05</v>
      </c>
      <c r="L1330" s="4">
        <v>0.76</v>
      </c>
      <c r="M1330" s="4">
        <v>0.18</v>
      </c>
      <c r="N1330" s="4">
        <v>0.50800000000000001</v>
      </c>
      <c r="O1330" s="4">
        <v>0.182</v>
      </c>
      <c r="P1330" s="6">
        <v>12.87</v>
      </c>
      <c r="Q1330" s="6">
        <v>67.319999999999993</v>
      </c>
      <c r="R1330" s="4">
        <v>6.45</v>
      </c>
      <c r="S1330" s="7">
        <v>473.74</v>
      </c>
      <c r="T1330" s="6">
        <v>16.52</v>
      </c>
      <c r="U1330" s="4">
        <v>15.925921000000001</v>
      </c>
      <c r="V1330" s="8">
        <v>88.215939215667902</v>
      </c>
      <c r="W1330" s="8">
        <v>88.050208725471819</v>
      </c>
      <c r="X1330" s="8">
        <v>123.52941176470588</v>
      </c>
      <c r="Y1330" s="8">
        <v>94.73684210526315</v>
      </c>
      <c r="Z1330" s="8">
        <v>84.666666666666671</v>
      </c>
      <c r="AA1330" s="8">
        <v>85.8</v>
      </c>
      <c r="AB1330" s="9">
        <v>79.60538976736693</v>
      </c>
      <c r="AC1330" s="9">
        <v>18.625646033818125</v>
      </c>
      <c r="AD1330" s="3">
        <v>33.734173059545277</v>
      </c>
      <c r="AE1330" s="3">
        <v>47.640180906636608</v>
      </c>
    </row>
    <row r="1331" spans="1:31" s="30" customFormat="1" ht="13" x14ac:dyDescent="0.3">
      <c r="A1331" s="2">
        <v>2018</v>
      </c>
      <c r="B1331" s="13" t="s">
        <v>630</v>
      </c>
      <c r="C1331" s="2" t="s">
        <v>300</v>
      </c>
      <c r="D1331" s="2" t="str">
        <f t="shared" si="40"/>
        <v>M1</v>
      </c>
      <c r="E1331" s="2" t="str">
        <f t="shared" si="41"/>
        <v>H11c_M1_13</v>
      </c>
      <c r="F1331" s="21" t="s">
        <v>464</v>
      </c>
      <c r="G1331" s="2">
        <v>2013</v>
      </c>
      <c r="H1331" s="2" t="s">
        <v>825</v>
      </c>
      <c r="I1331" s="4">
        <v>2.34</v>
      </c>
      <c r="J1331" s="5">
        <v>0.15</v>
      </c>
      <c r="K1331" s="4">
        <v>0.93</v>
      </c>
      <c r="L1331" s="4">
        <v>0.82</v>
      </c>
      <c r="M1331" s="4">
        <v>0.2</v>
      </c>
      <c r="N1331" s="4">
        <v>0.499</v>
      </c>
      <c r="O1331" s="4">
        <v>0.188</v>
      </c>
      <c r="P1331" s="6">
        <v>13.51</v>
      </c>
      <c r="Q1331" s="6">
        <v>61.55</v>
      </c>
      <c r="R1331" s="4">
        <v>6.44</v>
      </c>
      <c r="S1331" s="7">
        <v>419.76</v>
      </c>
      <c r="T1331" s="6">
        <v>17.12</v>
      </c>
      <c r="U1331" s="4">
        <v>17.213259000000001</v>
      </c>
      <c r="V1331" s="8">
        <v>86.010540735276209</v>
      </c>
      <c r="W1331" s="8">
        <v>87.467094760402475</v>
      </c>
      <c r="X1331" s="8">
        <v>109.41176470588236</v>
      </c>
      <c r="Y1331" s="8">
        <v>105.26315789473684</v>
      </c>
      <c r="Z1331" s="8">
        <v>83.166666666666671</v>
      </c>
      <c r="AA1331" s="8">
        <v>90.066666666666663</v>
      </c>
      <c r="AB1331" s="9">
        <v>81.177794492965049</v>
      </c>
      <c r="AC1331" s="9">
        <v>20.29429930044336</v>
      </c>
      <c r="AD1331" s="3">
        <v>29.300089253435502</v>
      </c>
      <c r="AE1331" s="3">
        <v>50.405611446121142</v>
      </c>
    </row>
    <row r="1332" spans="1:31" s="30" customFormat="1" ht="13" x14ac:dyDescent="0.3">
      <c r="A1332" s="2">
        <v>2018</v>
      </c>
      <c r="B1332" s="13" t="s">
        <v>630</v>
      </c>
      <c r="C1332" s="2" t="s">
        <v>301</v>
      </c>
      <c r="D1332" s="2" t="str">
        <f t="shared" si="40"/>
        <v>M2</v>
      </c>
      <c r="E1332" s="2" t="str">
        <f t="shared" si="41"/>
        <v>H11c_M2_13</v>
      </c>
      <c r="F1332" s="21" t="s">
        <v>464</v>
      </c>
      <c r="G1332" s="2">
        <v>2013</v>
      </c>
      <c r="H1332" s="2" t="s">
        <v>825</v>
      </c>
      <c r="I1332" s="4">
        <v>2.15</v>
      </c>
      <c r="J1332" s="5">
        <v>0.151</v>
      </c>
      <c r="K1332" s="4">
        <v>0.9</v>
      </c>
      <c r="L1332" s="4">
        <v>0.86</v>
      </c>
      <c r="M1332" s="4">
        <v>0.19</v>
      </c>
      <c r="N1332" s="4">
        <v>0.498</v>
      </c>
      <c r="O1332" s="4">
        <v>0.186</v>
      </c>
      <c r="P1332" s="6">
        <v>12.065</v>
      </c>
      <c r="Q1332" s="6">
        <v>61.4</v>
      </c>
      <c r="R1332" s="4">
        <v>6.78</v>
      </c>
      <c r="S1332" s="7">
        <v>346.41</v>
      </c>
      <c r="T1332" s="6">
        <v>17.82</v>
      </c>
      <c r="U1332" s="4">
        <v>17.213259000000001</v>
      </c>
      <c r="V1332" s="8">
        <v>79.026778880702494</v>
      </c>
      <c r="W1332" s="8">
        <v>88.050208725471819</v>
      </c>
      <c r="X1332" s="8">
        <v>105.88235294117648</v>
      </c>
      <c r="Y1332" s="8">
        <v>100</v>
      </c>
      <c r="Z1332" s="8">
        <v>83</v>
      </c>
      <c r="AA1332" s="8">
        <v>80.433333333333337</v>
      </c>
      <c r="AB1332" s="9">
        <v>81.582815820891966</v>
      </c>
      <c r="AC1332" s="9">
        <v>19.183870026337345</v>
      </c>
      <c r="AD1332" s="3">
        <v>28.214155863206603</v>
      </c>
      <c r="AE1332" s="3">
        <v>52.601974110456041</v>
      </c>
    </row>
    <row r="1333" spans="1:31" s="30" customFormat="1" ht="13" x14ac:dyDescent="0.3">
      <c r="A1333" s="2">
        <v>2018</v>
      </c>
      <c r="B1333" s="13" t="s">
        <v>630</v>
      </c>
      <c r="C1333" s="2" t="s">
        <v>334</v>
      </c>
      <c r="D1333" s="2" t="str">
        <f t="shared" si="40"/>
        <v>M1</v>
      </c>
      <c r="E1333" s="2" t="str">
        <f t="shared" si="41"/>
        <v>H13a_M1_13</v>
      </c>
      <c r="F1333" s="21" t="s">
        <v>482</v>
      </c>
      <c r="G1333" s="2">
        <v>2013</v>
      </c>
      <c r="H1333" s="2" t="s">
        <v>821</v>
      </c>
      <c r="I1333" s="4">
        <v>2.3199999999999998</v>
      </c>
      <c r="J1333" s="5">
        <v>0.14799999999999999</v>
      </c>
      <c r="K1333" s="4">
        <v>1.01</v>
      </c>
      <c r="L1333" s="4">
        <v>0.83</v>
      </c>
      <c r="M1333" s="4">
        <v>0.2</v>
      </c>
      <c r="N1333" s="4">
        <v>0.54900000000000004</v>
      </c>
      <c r="O1333" s="4">
        <v>0.16800000000000001</v>
      </c>
      <c r="P1333" s="6">
        <v>13.871</v>
      </c>
      <c r="Q1333" s="6">
        <v>58.75</v>
      </c>
      <c r="R1333" s="4">
        <v>5.76</v>
      </c>
      <c r="S1333" s="7">
        <v>373.29</v>
      </c>
      <c r="T1333" s="6">
        <v>18.7</v>
      </c>
      <c r="U1333" s="4">
        <v>18.212105999999999</v>
      </c>
      <c r="V1333" s="8">
        <v>85.275407908478968</v>
      </c>
      <c r="W1333" s="8">
        <v>86.300866830263772</v>
      </c>
      <c r="X1333" s="8">
        <v>118.82352941176471</v>
      </c>
      <c r="Y1333" s="8">
        <v>105.26315789473684</v>
      </c>
      <c r="Z1333" s="8">
        <v>91.500000000000014</v>
      </c>
      <c r="AA1333" s="8">
        <v>92.473333333333343</v>
      </c>
      <c r="AB1333" s="9">
        <v>83.722832294599627</v>
      </c>
      <c r="AC1333" s="9">
        <v>19.677385640671648</v>
      </c>
      <c r="AD1333" s="3">
        <v>30.853234820272551</v>
      </c>
      <c r="AE1333" s="3">
        <v>49.469379539055808</v>
      </c>
    </row>
    <row r="1334" spans="1:31" s="30" customFormat="1" ht="13" x14ac:dyDescent="0.3">
      <c r="A1334" s="2">
        <v>2018</v>
      </c>
      <c r="B1334" s="13" t="s">
        <v>630</v>
      </c>
      <c r="C1334" s="2" t="s">
        <v>335</v>
      </c>
      <c r="D1334" s="2" t="str">
        <f t="shared" si="40"/>
        <v>M2</v>
      </c>
      <c r="E1334" s="2" t="str">
        <f t="shared" si="41"/>
        <v>H13a_M2_13</v>
      </c>
      <c r="F1334" s="21" t="s">
        <v>482</v>
      </c>
      <c r="G1334" s="2">
        <v>2013</v>
      </c>
      <c r="H1334" s="2" t="s">
        <v>821</v>
      </c>
      <c r="I1334" s="4">
        <v>2.25</v>
      </c>
      <c r="J1334" s="5">
        <v>0.14399999999999999</v>
      </c>
      <c r="K1334" s="4">
        <v>0.97</v>
      </c>
      <c r="L1334" s="4">
        <v>0.83</v>
      </c>
      <c r="M1334" s="4">
        <v>0.2</v>
      </c>
      <c r="N1334" s="4">
        <v>0.55100000000000005</v>
      </c>
      <c r="O1334" s="4">
        <v>0.17</v>
      </c>
      <c r="P1334" s="6">
        <v>13.468</v>
      </c>
      <c r="Q1334" s="6">
        <v>57.72</v>
      </c>
      <c r="R1334" s="4">
        <v>5.8</v>
      </c>
      <c r="S1334" s="7">
        <v>485.03</v>
      </c>
      <c r="T1334" s="6">
        <v>17.46</v>
      </c>
      <c r="U1334" s="4">
        <v>18.212105999999999</v>
      </c>
      <c r="V1334" s="8">
        <v>82.702443014688669</v>
      </c>
      <c r="W1334" s="8">
        <v>83.96841096998638</v>
      </c>
      <c r="X1334" s="8">
        <v>114.11764705882352</v>
      </c>
      <c r="Y1334" s="8">
        <v>105.26315789473684</v>
      </c>
      <c r="Z1334" s="8">
        <v>91.833333333333343</v>
      </c>
      <c r="AA1334" s="8">
        <v>89.786666666666676</v>
      </c>
      <c r="AB1334" s="9">
        <v>82.699814391786333</v>
      </c>
      <c r="AC1334" s="9">
        <v>19.920799945032744</v>
      </c>
      <c r="AD1334" s="3">
        <v>29.997871610321813</v>
      </c>
      <c r="AE1334" s="3">
        <v>50.081328444645443</v>
      </c>
    </row>
    <row r="1335" spans="1:31" s="30" customFormat="1" ht="13" x14ac:dyDescent="0.3">
      <c r="A1335" s="2">
        <v>2018</v>
      </c>
      <c r="B1335" s="13" t="s">
        <v>630</v>
      </c>
      <c r="C1335" s="2" t="s">
        <v>336</v>
      </c>
      <c r="D1335" s="2" t="str">
        <f t="shared" si="40"/>
        <v>M1</v>
      </c>
      <c r="E1335" s="2" t="str">
        <f t="shared" si="41"/>
        <v>H13b_M1_13</v>
      </c>
      <c r="F1335" s="21" t="s">
        <v>483</v>
      </c>
      <c r="G1335" s="2">
        <v>2013</v>
      </c>
      <c r="H1335" s="2" t="s">
        <v>830</v>
      </c>
      <c r="I1335" s="4">
        <v>2.48</v>
      </c>
      <c r="J1335" s="5">
        <v>0.154</v>
      </c>
      <c r="K1335" s="4">
        <v>0.87</v>
      </c>
      <c r="L1335" s="4">
        <v>0.9</v>
      </c>
      <c r="M1335" s="4">
        <v>0.2</v>
      </c>
      <c r="N1335" s="4">
        <v>0.5</v>
      </c>
      <c r="O1335" s="4">
        <v>0.182</v>
      </c>
      <c r="P1335" s="6">
        <v>14.971</v>
      </c>
      <c r="Q1335" s="6">
        <v>58.02</v>
      </c>
      <c r="R1335" s="4">
        <v>6.34</v>
      </c>
      <c r="S1335" s="7">
        <v>639.22</v>
      </c>
      <c r="T1335" s="6">
        <v>20.75</v>
      </c>
      <c r="U1335" s="4">
        <v>17.427938000000001</v>
      </c>
      <c r="V1335" s="8">
        <v>91.156470522856836</v>
      </c>
      <c r="W1335" s="8">
        <v>89.799550620679867</v>
      </c>
      <c r="X1335" s="8">
        <v>102.35294117647058</v>
      </c>
      <c r="Y1335" s="8">
        <v>105.26315789473684</v>
      </c>
      <c r="Z1335" s="8">
        <v>83.333333333333343</v>
      </c>
      <c r="AA1335" s="8">
        <v>99.806666666666672</v>
      </c>
      <c r="AB1335" s="9">
        <v>83.635283606808969</v>
      </c>
      <c r="AC1335" s="9">
        <v>19.697983756893631</v>
      </c>
      <c r="AD1335" s="3">
        <v>26.604368905825975</v>
      </c>
      <c r="AE1335" s="3">
        <v>53.697647337280394</v>
      </c>
    </row>
    <row r="1336" spans="1:31" s="30" customFormat="1" ht="13" x14ac:dyDescent="0.3">
      <c r="A1336" s="2">
        <v>2018</v>
      </c>
      <c r="B1336" s="13" t="s">
        <v>630</v>
      </c>
      <c r="C1336" s="2" t="s">
        <v>337</v>
      </c>
      <c r="D1336" s="2" t="str">
        <f t="shared" si="40"/>
        <v>M2</v>
      </c>
      <c r="E1336" s="2" t="str">
        <f t="shared" si="41"/>
        <v>H13b_M2_13</v>
      </c>
      <c r="F1336" s="21" t="s">
        <v>483</v>
      </c>
      <c r="G1336" s="2">
        <v>2013</v>
      </c>
      <c r="H1336" s="2" t="s">
        <v>830</v>
      </c>
      <c r="I1336" s="4">
        <v>2.54</v>
      </c>
      <c r="J1336" s="5">
        <v>0.156</v>
      </c>
      <c r="K1336" s="4">
        <v>0.87</v>
      </c>
      <c r="L1336" s="4">
        <v>0.78</v>
      </c>
      <c r="M1336" s="4">
        <v>0.2</v>
      </c>
      <c r="N1336" s="4">
        <v>0.50700000000000001</v>
      </c>
      <c r="O1336" s="4">
        <v>0.17899999999999999</v>
      </c>
      <c r="P1336" s="6">
        <v>16.494</v>
      </c>
      <c r="Q1336" s="6">
        <v>59.12</v>
      </c>
      <c r="R1336" s="4">
        <v>6.4</v>
      </c>
      <c r="S1336" s="7">
        <v>328.83</v>
      </c>
      <c r="T1336" s="6">
        <v>17.559999999999999</v>
      </c>
      <c r="U1336" s="4">
        <v>17.427938000000001</v>
      </c>
      <c r="V1336" s="8">
        <v>93.361869003248529</v>
      </c>
      <c r="W1336" s="8">
        <v>90.965778550818584</v>
      </c>
      <c r="X1336" s="8">
        <v>102.35294117647058</v>
      </c>
      <c r="Y1336" s="8">
        <v>105.26315789473684</v>
      </c>
      <c r="Z1336" s="8">
        <v>84.500000000000014</v>
      </c>
      <c r="AA1336" s="8">
        <v>109.96</v>
      </c>
      <c r="AB1336" s="9">
        <v>77.647259654713167</v>
      </c>
      <c r="AC1336" s="9">
        <v>21.217058596994747</v>
      </c>
      <c r="AD1336" s="3">
        <v>28.656052364416762</v>
      </c>
      <c r="AE1336" s="3">
        <v>50.126889038588494</v>
      </c>
    </row>
    <row r="1337" spans="1:31" s="30" customFormat="1" ht="13" x14ac:dyDescent="0.3">
      <c r="A1337" s="2">
        <v>2018</v>
      </c>
      <c r="B1337" s="13" t="s">
        <v>630</v>
      </c>
      <c r="C1337" s="2" t="s">
        <v>338</v>
      </c>
      <c r="D1337" s="2" t="str">
        <f t="shared" si="40"/>
        <v>M1</v>
      </c>
      <c r="E1337" s="2" t="str">
        <f t="shared" si="41"/>
        <v>H13c_M1_13</v>
      </c>
      <c r="F1337" s="21" t="s">
        <v>484</v>
      </c>
      <c r="G1337" s="2">
        <v>2013</v>
      </c>
      <c r="H1337" s="2" t="s">
        <v>829</v>
      </c>
      <c r="I1337" s="4">
        <v>2.4500000000000002</v>
      </c>
      <c r="J1337" s="5">
        <v>0.155</v>
      </c>
      <c r="K1337" s="4">
        <v>1.02</v>
      </c>
      <c r="L1337" s="4">
        <v>0.86</v>
      </c>
      <c r="M1337" s="4">
        <v>0.21</v>
      </c>
      <c r="N1337" s="4">
        <v>0.67900000000000005</v>
      </c>
      <c r="O1337" s="4">
        <v>0.17399999999999999</v>
      </c>
      <c r="P1337" s="6">
        <v>14.385999999999999</v>
      </c>
      <c r="Q1337" s="6">
        <v>63.66</v>
      </c>
      <c r="R1337" s="4">
        <v>5.89</v>
      </c>
      <c r="S1337" s="7">
        <v>468.28</v>
      </c>
      <c r="T1337" s="6">
        <v>20.329999999999998</v>
      </c>
      <c r="U1337" s="4">
        <v>16.527967</v>
      </c>
      <c r="V1337" s="8">
        <v>90.053771282661003</v>
      </c>
      <c r="W1337" s="8">
        <v>90.382664585749225</v>
      </c>
      <c r="X1337" s="8">
        <v>120</v>
      </c>
      <c r="Y1337" s="8">
        <v>110.52631578947367</v>
      </c>
      <c r="Z1337" s="8">
        <v>113.16666666666669</v>
      </c>
      <c r="AA1337" s="8">
        <v>95.906666666666666</v>
      </c>
      <c r="AB1337" s="9">
        <v>86.299315987321961</v>
      </c>
      <c r="AC1337" s="9">
        <v>20.044408939970566</v>
      </c>
      <c r="AD1337" s="3">
        <v>30.228462674688529</v>
      </c>
      <c r="AE1337" s="3">
        <v>49.727128385340912</v>
      </c>
    </row>
    <row r="1338" spans="1:31" s="30" customFormat="1" ht="13" x14ac:dyDescent="0.3">
      <c r="A1338" s="2">
        <v>2018</v>
      </c>
      <c r="B1338" s="13" t="s">
        <v>630</v>
      </c>
      <c r="C1338" s="2" t="s">
        <v>283</v>
      </c>
      <c r="D1338" s="2" t="str">
        <f t="shared" si="40"/>
        <v>M2</v>
      </c>
      <c r="E1338" s="2" t="str">
        <f t="shared" si="41"/>
        <v>I10a_M2_13</v>
      </c>
      <c r="F1338" s="21" t="s">
        <v>451</v>
      </c>
      <c r="G1338" s="35">
        <v>2013</v>
      </c>
      <c r="H1338" s="2" t="s">
        <v>851</v>
      </c>
      <c r="I1338" s="4">
        <v>2.46</v>
      </c>
      <c r="J1338" s="5">
        <v>0.15</v>
      </c>
      <c r="K1338" s="4">
        <v>1.03</v>
      </c>
      <c r="L1338" s="4">
        <v>0.59</v>
      </c>
      <c r="M1338" s="4">
        <v>0.3</v>
      </c>
      <c r="N1338" s="4">
        <v>0.63500000000000001</v>
      </c>
      <c r="O1338" s="4">
        <v>0.17599999999999999</v>
      </c>
      <c r="P1338" s="6">
        <v>18.265999999999998</v>
      </c>
      <c r="Q1338" s="6">
        <v>76.38</v>
      </c>
      <c r="R1338" s="4">
        <v>7</v>
      </c>
      <c r="S1338" s="7">
        <v>790.46</v>
      </c>
      <c r="T1338" s="6">
        <v>17.87</v>
      </c>
      <c r="U1338" s="4">
        <v>13.683468</v>
      </c>
      <c r="V1338" s="8">
        <v>90.421337696059595</v>
      </c>
      <c r="W1338" s="8">
        <v>87.467094760402475</v>
      </c>
      <c r="X1338" s="8">
        <v>121.1764705882353</v>
      </c>
      <c r="Y1338" s="8">
        <v>157.89473684210526</v>
      </c>
      <c r="Z1338" s="8">
        <v>105.83333333333333</v>
      </c>
      <c r="AA1338" s="8">
        <v>121.77333333333331</v>
      </c>
      <c r="AB1338" s="9">
        <v>80.495525631765233</v>
      </c>
      <c r="AC1338" s="9">
        <v>30.699466431088151</v>
      </c>
      <c r="AD1338" s="3">
        <v>32.725683559046246</v>
      </c>
      <c r="AE1338" s="3">
        <v>36.574850009865607</v>
      </c>
    </row>
    <row r="1339" spans="1:31" s="30" customFormat="1" ht="13" x14ac:dyDescent="0.3">
      <c r="A1339" s="2">
        <v>2018</v>
      </c>
      <c r="B1339" s="13" t="s">
        <v>630</v>
      </c>
      <c r="C1339" s="2" t="s">
        <v>302</v>
      </c>
      <c r="D1339" s="2" t="str">
        <f t="shared" si="40"/>
        <v>M1</v>
      </c>
      <c r="E1339" s="2" t="str">
        <f t="shared" si="41"/>
        <v>I11a_M1_13</v>
      </c>
      <c r="F1339" s="21" t="s">
        <v>465</v>
      </c>
      <c r="G1339" s="2">
        <v>2013</v>
      </c>
      <c r="H1339" s="2" t="s">
        <v>822</v>
      </c>
      <c r="I1339" s="4">
        <v>2.4</v>
      </c>
      <c r="J1339" s="5">
        <v>0.153</v>
      </c>
      <c r="K1339" s="4">
        <v>1.1000000000000001</v>
      </c>
      <c r="L1339" s="4">
        <v>0.76</v>
      </c>
      <c r="M1339" s="4">
        <v>0.23</v>
      </c>
      <c r="N1339" s="4">
        <v>0.60599999999999998</v>
      </c>
      <c r="O1339" s="4">
        <v>0.17199999999999999</v>
      </c>
      <c r="P1339" s="6">
        <v>12.731999999999999</v>
      </c>
      <c r="Q1339" s="6">
        <v>64.84</v>
      </c>
      <c r="R1339" s="4">
        <v>7.43</v>
      </c>
      <c r="S1339" s="7">
        <v>378.38</v>
      </c>
      <c r="T1339" s="6">
        <v>20.54</v>
      </c>
      <c r="U1339" s="4">
        <v>15.038179</v>
      </c>
      <c r="V1339" s="8">
        <v>88.215939215667902</v>
      </c>
      <c r="W1339" s="8">
        <v>89.216436655610522</v>
      </c>
      <c r="X1339" s="8">
        <v>129.41176470588235</v>
      </c>
      <c r="Y1339" s="8">
        <v>121.05263157894737</v>
      </c>
      <c r="Z1339" s="8">
        <v>101</v>
      </c>
      <c r="AA1339" s="8">
        <v>84.88</v>
      </c>
      <c r="AB1339" s="9">
        <v>85.002778290858842</v>
      </c>
      <c r="AC1339" s="9">
        <v>22.288252981636639</v>
      </c>
      <c r="AD1339" s="3">
        <v>33.09655624561055</v>
      </c>
      <c r="AE1339" s="3">
        <v>44.615190772752825</v>
      </c>
    </row>
    <row r="1340" spans="1:31" s="30" customFormat="1" ht="13" x14ac:dyDescent="0.3">
      <c r="A1340" s="2">
        <v>2018</v>
      </c>
      <c r="B1340" s="13" t="s">
        <v>630</v>
      </c>
      <c r="C1340" s="2" t="s">
        <v>303</v>
      </c>
      <c r="D1340" s="2" t="str">
        <f t="shared" si="40"/>
        <v>M2</v>
      </c>
      <c r="E1340" s="2" t="str">
        <f t="shared" si="41"/>
        <v>I11a_M2_13</v>
      </c>
      <c r="F1340" s="21" t="s">
        <v>465</v>
      </c>
      <c r="G1340" s="2">
        <v>2013</v>
      </c>
      <c r="H1340" s="2" t="s">
        <v>822</v>
      </c>
      <c r="I1340" s="4">
        <v>2.34</v>
      </c>
      <c r="J1340" s="5">
        <v>0.152</v>
      </c>
      <c r="K1340" s="4">
        <v>0.98</v>
      </c>
      <c r="L1340" s="4">
        <v>0.93</v>
      </c>
      <c r="M1340" s="4">
        <v>0.25</v>
      </c>
      <c r="N1340" s="4">
        <v>0.55000000000000004</v>
      </c>
      <c r="O1340" s="4">
        <v>0.18099999999999999</v>
      </c>
      <c r="P1340" s="6">
        <v>12.797000000000001</v>
      </c>
      <c r="Q1340" s="6">
        <v>65.709999999999994</v>
      </c>
      <c r="R1340" s="4">
        <v>6.59</v>
      </c>
      <c r="S1340" s="7">
        <v>468.93</v>
      </c>
      <c r="T1340" s="6">
        <v>20.41</v>
      </c>
      <c r="U1340" s="4">
        <v>15.038179</v>
      </c>
      <c r="V1340" s="8">
        <v>86.010540735276209</v>
      </c>
      <c r="W1340" s="8">
        <v>88.633322690541178</v>
      </c>
      <c r="X1340" s="8">
        <v>115.29411764705881</v>
      </c>
      <c r="Y1340" s="8">
        <v>131.57894736842107</v>
      </c>
      <c r="Z1340" s="8">
        <v>91.666666666666671</v>
      </c>
      <c r="AA1340" s="8">
        <v>85.313333333333347</v>
      </c>
      <c r="AB1340" s="9">
        <v>92.064204972544786</v>
      </c>
      <c r="AC1340" s="9">
        <v>22.368173092916699</v>
      </c>
      <c r="AD1340" s="3">
        <v>27.224412165836164</v>
      </c>
      <c r="AE1340" s="3">
        <v>50.407414741247138</v>
      </c>
    </row>
    <row r="1341" spans="1:31" s="30" customFormat="1" ht="13" x14ac:dyDescent="0.3">
      <c r="A1341" s="2">
        <v>2018</v>
      </c>
      <c r="B1341" s="13" t="s">
        <v>630</v>
      </c>
      <c r="C1341" s="2" t="s">
        <v>304</v>
      </c>
      <c r="D1341" s="2" t="str">
        <f t="shared" si="40"/>
        <v>M1</v>
      </c>
      <c r="E1341" s="2" t="str">
        <f t="shared" si="41"/>
        <v>I11b_M1_13</v>
      </c>
      <c r="F1341" s="21" t="s">
        <v>466</v>
      </c>
      <c r="G1341" s="2">
        <v>2013</v>
      </c>
      <c r="H1341" s="2" t="s">
        <v>823</v>
      </c>
      <c r="I1341" s="4">
        <v>2.5</v>
      </c>
      <c r="J1341" s="5">
        <v>0.158</v>
      </c>
      <c r="K1341" s="4">
        <v>1</v>
      </c>
      <c r="L1341" s="4">
        <v>0.76</v>
      </c>
      <c r="M1341" s="4">
        <v>0.2</v>
      </c>
      <c r="N1341" s="4">
        <v>0.46899999999999997</v>
      </c>
      <c r="O1341" s="4">
        <v>0.185</v>
      </c>
      <c r="P1341" s="6">
        <v>11.353</v>
      </c>
      <c r="Q1341" s="6">
        <v>58.62</v>
      </c>
      <c r="R1341" s="4">
        <v>7.51</v>
      </c>
      <c r="S1341" s="7">
        <v>346.11</v>
      </c>
      <c r="T1341" s="6">
        <v>17.91</v>
      </c>
      <c r="U1341" s="4">
        <v>18.067777</v>
      </c>
      <c r="V1341" s="8">
        <v>91.891603349654076</v>
      </c>
      <c r="W1341" s="8">
        <v>92.132006480957273</v>
      </c>
      <c r="X1341" s="8">
        <v>117.64705882352942</v>
      </c>
      <c r="Y1341" s="8">
        <v>105.26315789473684</v>
      </c>
      <c r="Z1341" s="8">
        <v>78.166666666666657</v>
      </c>
      <c r="AA1341" s="8">
        <v>75.686666666666667</v>
      </c>
      <c r="AB1341" s="9">
        <v>79.974063846840409</v>
      </c>
      <c r="AC1341" s="9">
        <v>20.599759206249242</v>
      </c>
      <c r="AD1341" s="3">
        <v>31.979677335532706</v>
      </c>
      <c r="AE1341" s="3">
        <v>47.420563458218076</v>
      </c>
    </row>
    <row r="1342" spans="1:31" s="30" customFormat="1" ht="13" x14ac:dyDescent="0.3">
      <c r="A1342" s="2">
        <v>2018</v>
      </c>
      <c r="B1342" s="13" t="s">
        <v>630</v>
      </c>
      <c r="C1342" s="2" t="s">
        <v>305</v>
      </c>
      <c r="D1342" s="2" t="str">
        <f t="shared" si="40"/>
        <v>M2</v>
      </c>
      <c r="E1342" s="2" t="str">
        <f t="shared" si="41"/>
        <v>I11b_M2_13</v>
      </c>
      <c r="F1342" s="21" t="s">
        <v>466</v>
      </c>
      <c r="G1342" s="2">
        <v>2013</v>
      </c>
      <c r="H1342" s="2" t="s">
        <v>823</v>
      </c>
      <c r="I1342" s="4">
        <v>2.37</v>
      </c>
      <c r="J1342" s="5">
        <v>0.154</v>
      </c>
      <c r="K1342" s="4">
        <v>0.98</v>
      </c>
      <c r="L1342" s="4">
        <v>0.82</v>
      </c>
      <c r="M1342" s="4">
        <v>0.2</v>
      </c>
      <c r="N1342" s="4">
        <v>0.54200000000000004</v>
      </c>
      <c r="O1342" s="4">
        <v>0.18099999999999999</v>
      </c>
      <c r="P1342" s="6">
        <v>13.956</v>
      </c>
      <c r="Q1342" s="6">
        <v>57.25</v>
      </c>
      <c r="R1342" s="4">
        <v>6.11</v>
      </c>
      <c r="S1342" s="7">
        <v>343.25</v>
      </c>
      <c r="T1342" s="6">
        <v>17.66</v>
      </c>
      <c r="U1342" s="4">
        <v>18.067777</v>
      </c>
      <c r="V1342" s="8">
        <v>87.113239975472069</v>
      </c>
      <c r="W1342" s="8">
        <v>89.799550620679867</v>
      </c>
      <c r="X1342" s="8">
        <v>115.29411764705881</v>
      </c>
      <c r="Y1342" s="8">
        <v>105.26315789473684</v>
      </c>
      <c r="Z1342" s="8">
        <v>90.333333333333343</v>
      </c>
      <c r="AA1342" s="8">
        <v>93.04</v>
      </c>
      <c r="AB1342" s="9">
        <v>82.45656687148167</v>
      </c>
      <c r="AC1342" s="9">
        <v>19.97956646143</v>
      </c>
      <c r="AD1342" s="3">
        <v>30.396534284517262</v>
      </c>
      <c r="AE1342" s="3">
        <v>49.623899254052745</v>
      </c>
    </row>
    <row r="1343" spans="1:31" s="30" customFormat="1" ht="13" x14ac:dyDescent="0.3">
      <c r="A1343" s="2">
        <v>2018</v>
      </c>
      <c r="B1343" s="13" t="s">
        <v>630</v>
      </c>
      <c r="C1343" s="2" t="s">
        <v>306</v>
      </c>
      <c r="D1343" s="2" t="str">
        <f t="shared" si="40"/>
        <v>M1</v>
      </c>
      <c r="E1343" s="2" t="str">
        <f t="shared" si="41"/>
        <v>I11c_M1_13</v>
      </c>
      <c r="F1343" s="21" t="s">
        <v>467</v>
      </c>
      <c r="G1343" s="2">
        <v>2013</v>
      </c>
      <c r="H1343" s="2" t="s">
        <v>817</v>
      </c>
      <c r="I1343" s="4">
        <v>2.46</v>
      </c>
      <c r="J1343" s="5">
        <v>0.158</v>
      </c>
      <c r="K1343" s="4">
        <v>0.9</v>
      </c>
      <c r="L1343" s="4">
        <v>0.82</v>
      </c>
      <c r="M1343" s="4">
        <v>0.21</v>
      </c>
      <c r="N1343" s="4">
        <v>0.48599999999999999</v>
      </c>
      <c r="O1343" s="4">
        <v>0.186</v>
      </c>
      <c r="P1343" s="6">
        <v>13.084</v>
      </c>
      <c r="Q1343" s="6">
        <v>56.56</v>
      </c>
      <c r="R1343" s="4">
        <v>6.7</v>
      </c>
      <c r="S1343" s="7">
        <v>298.41000000000003</v>
      </c>
      <c r="T1343" s="6">
        <v>19.5</v>
      </c>
      <c r="U1343" s="4">
        <v>17.463080999999999</v>
      </c>
      <c r="V1343" s="8">
        <v>90.421337696059595</v>
      </c>
      <c r="W1343" s="8">
        <v>92.132006480957273</v>
      </c>
      <c r="X1343" s="8">
        <v>105.88235294117648</v>
      </c>
      <c r="Y1343" s="8">
        <v>110.52631578947367</v>
      </c>
      <c r="Z1343" s="8">
        <v>81</v>
      </c>
      <c r="AA1343" s="8">
        <v>87.226666666666659</v>
      </c>
      <c r="AB1343" s="9">
        <v>81.234254294850132</v>
      </c>
      <c r="AC1343" s="9">
        <v>21.294203977191962</v>
      </c>
      <c r="AD1343" s="3">
        <v>28.335217714626648</v>
      </c>
      <c r="AE1343" s="3">
        <v>50.370578308181393</v>
      </c>
    </row>
    <row r="1344" spans="1:31" s="30" customFormat="1" ht="13" x14ac:dyDescent="0.3">
      <c r="A1344" s="2">
        <v>2018</v>
      </c>
      <c r="B1344" s="13" t="s">
        <v>630</v>
      </c>
      <c r="C1344" s="2" t="s">
        <v>307</v>
      </c>
      <c r="D1344" s="2" t="str">
        <f t="shared" si="40"/>
        <v>M2</v>
      </c>
      <c r="E1344" s="2" t="str">
        <f t="shared" si="41"/>
        <v>I11c_M2_13</v>
      </c>
      <c r="F1344" s="21" t="s">
        <v>467</v>
      </c>
      <c r="G1344" s="2">
        <v>2013</v>
      </c>
      <c r="H1344" s="2" t="s">
        <v>817</v>
      </c>
      <c r="I1344" s="4">
        <v>2.41</v>
      </c>
      <c r="J1344" s="5">
        <v>0.154</v>
      </c>
      <c r="K1344" s="4">
        <v>1.05</v>
      </c>
      <c r="L1344" s="4">
        <v>0.86</v>
      </c>
      <c r="M1344" s="4">
        <v>0.17</v>
      </c>
      <c r="N1344" s="4">
        <v>0.496</v>
      </c>
      <c r="O1344" s="4">
        <v>0.191</v>
      </c>
      <c r="P1344" s="6">
        <v>23.63</v>
      </c>
      <c r="Q1344" s="6">
        <v>58.46</v>
      </c>
      <c r="R1344" s="4">
        <v>5.34</v>
      </c>
      <c r="S1344" s="7">
        <v>473.22</v>
      </c>
      <c r="T1344" s="6">
        <v>19.05</v>
      </c>
      <c r="U1344" s="4">
        <v>17.463080999999999</v>
      </c>
      <c r="V1344" s="8">
        <v>88.583505629066522</v>
      </c>
      <c r="W1344" s="8">
        <v>89.799550620679867</v>
      </c>
      <c r="X1344" s="8">
        <v>123.52941176470588</v>
      </c>
      <c r="Y1344" s="8">
        <v>89.473684210526315</v>
      </c>
      <c r="Z1344" s="8">
        <v>82.666666666666671</v>
      </c>
      <c r="AA1344" s="8">
        <v>157.53333333333333</v>
      </c>
      <c r="AB1344" s="9">
        <v>83.771686498451714</v>
      </c>
      <c r="AC1344" s="9">
        <v>16.716023609211678</v>
      </c>
      <c r="AD1344" s="3">
        <v>32.056439438336284</v>
      </c>
      <c r="AE1344" s="3">
        <v>51.227536952452034</v>
      </c>
    </row>
    <row r="1345" spans="1:31" s="30" customFormat="1" ht="13" x14ac:dyDescent="0.3">
      <c r="A1345" s="2">
        <v>2018</v>
      </c>
      <c r="B1345" s="13" t="s">
        <v>630</v>
      </c>
      <c r="C1345" s="2" t="s">
        <v>321</v>
      </c>
      <c r="D1345" s="2" t="str">
        <f t="shared" si="40"/>
        <v>M1</v>
      </c>
      <c r="E1345" s="2" t="str">
        <f t="shared" si="41"/>
        <v>I12b_M1_13</v>
      </c>
      <c r="F1345" s="21" t="s">
        <v>475</v>
      </c>
      <c r="G1345" s="2">
        <v>2013</v>
      </c>
      <c r="H1345" s="2" t="s">
        <v>838</v>
      </c>
      <c r="I1345" s="4">
        <v>2.3199999999999998</v>
      </c>
      <c r="J1345" s="5">
        <v>0.14799999999999999</v>
      </c>
      <c r="K1345" s="4">
        <v>0.9</v>
      </c>
      <c r="L1345" s="4">
        <v>0.94</v>
      </c>
      <c r="M1345" s="4">
        <v>0.14000000000000001</v>
      </c>
      <c r="N1345" s="4">
        <v>0.58499999999999996</v>
      </c>
      <c r="O1345" s="4">
        <v>0.16800000000000001</v>
      </c>
      <c r="P1345" s="6">
        <v>12.502000000000001</v>
      </c>
      <c r="Q1345" s="6">
        <v>54.71</v>
      </c>
      <c r="R1345" s="4">
        <v>5.75</v>
      </c>
      <c r="S1345" s="7">
        <v>503.41</v>
      </c>
      <c r="T1345" s="6">
        <v>18.11</v>
      </c>
      <c r="U1345" s="4">
        <v>20.024868000000001</v>
      </c>
      <c r="V1345" s="8">
        <v>85.275407908478968</v>
      </c>
      <c r="W1345" s="8">
        <v>86.300866830263772</v>
      </c>
      <c r="X1345" s="8">
        <v>105.88235294117648</v>
      </c>
      <c r="Y1345" s="8">
        <v>73.684210526315795</v>
      </c>
      <c r="Z1345" s="8">
        <v>97.5</v>
      </c>
      <c r="AA1345" s="8">
        <v>83.346666666666664</v>
      </c>
      <c r="AB1345" s="9">
        <v>81.456215643980528</v>
      </c>
      <c r="AC1345" s="9">
        <v>14.157452706045289</v>
      </c>
      <c r="AD1345" s="3">
        <v>28.258006625182837</v>
      </c>
      <c r="AE1345" s="3">
        <v>57.584540668771886</v>
      </c>
    </row>
    <row r="1346" spans="1:31" s="30" customFormat="1" ht="13" x14ac:dyDescent="0.3">
      <c r="A1346" s="2">
        <v>2018</v>
      </c>
      <c r="B1346" s="13" t="s">
        <v>630</v>
      </c>
      <c r="C1346" s="2" t="s">
        <v>322</v>
      </c>
      <c r="D1346" s="2" t="str">
        <f t="shared" si="40"/>
        <v>M2</v>
      </c>
      <c r="E1346" s="2" t="str">
        <f t="shared" si="41"/>
        <v>I12b_M2_13</v>
      </c>
      <c r="F1346" s="21" t="s">
        <v>475</v>
      </c>
      <c r="G1346" s="2">
        <v>2013</v>
      </c>
      <c r="H1346" s="2" t="s">
        <v>838</v>
      </c>
      <c r="I1346" s="4">
        <v>2.5299999999999998</v>
      </c>
      <c r="J1346" s="5">
        <v>0.152</v>
      </c>
      <c r="K1346" s="4">
        <v>0.83</v>
      </c>
      <c r="L1346" s="4">
        <v>0.76</v>
      </c>
      <c r="M1346" s="4">
        <v>0.18</v>
      </c>
      <c r="N1346" s="4">
        <v>0.47599999999999998</v>
      </c>
      <c r="O1346" s="4">
        <v>0.17799999999999999</v>
      </c>
      <c r="P1346" s="6">
        <v>13.348000000000001</v>
      </c>
      <c r="Q1346" s="6">
        <v>58.57</v>
      </c>
      <c r="R1346" s="4">
        <v>6.6</v>
      </c>
      <c r="S1346" s="7">
        <v>475.37</v>
      </c>
      <c r="T1346" s="6">
        <v>18.52</v>
      </c>
      <c r="U1346" s="4">
        <v>20.024868000000001</v>
      </c>
      <c r="V1346" s="8">
        <v>92.994302589849909</v>
      </c>
      <c r="W1346" s="8">
        <v>88.633322690541178</v>
      </c>
      <c r="X1346" s="8">
        <v>97.647058823529406</v>
      </c>
      <c r="Y1346" s="8">
        <v>94.73684210526315</v>
      </c>
      <c r="Z1346" s="8">
        <v>79.333333333333329</v>
      </c>
      <c r="AA1346" s="8">
        <v>88.986666666666665</v>
      </c>
      <c r="AB1346" s="9">
        <v>73.978791301893779</v>
      </c>
      <c r="AC1346" s="9">
        <v>20.042255166625683</v>
      </c>
      <c r="AD1346" s="3">
        <v>28.694198850519136</v>
      </c>
      <c r="AE1346" s="3">
        <v>51.263545982855184</v>
      </c>
    </row>
    <row r="1347" spans="1:31" s="30" customFormat="1" ht="13" x14ac:dyDescent="0.3">
      <c r="A1347" s="2">
        <v>2018</v>
      </c>
      <c r="B1347" s="13" t="s">
        <v>630</v>
      </c>
      <c r="C1347" s="2" t="s">
        <v>323</v>
      </c>
      <c r="D1347" s="2" t="str">
        <f t="shared" si="40"/>
        <v>M1</v>
      </c>
      <c r="E1347" s="2" t="str">
        <f t="shared" si="41"/>
        <v>I12c_M1_13</v>
      </c>
      <c r="F1347" s="21" t="s">
        <v>476</v>
      </c>
      <c r="G1347" s="2">
        <v>2013</v>
      </c>
      <c r="H1347" s="2" t="s">
        <v>835</v>
      </c>
      <c r="I1347" s="4">
        <v>2.39</v>
      </c>
      <c r="J1347" s="5">
        <v>0.153</v>
      </c>
      <c r="K1347" s="4">
        <v>0.85</v>
      </c>
      <c r="L1347" s="4">
        <v>0.96</v>
      </c>
      <c r="M1347" s="4">
        <v>0.16</v>
      </c>
      <c r="N1347" s="4">
        <v>0.52600000000000002</v>
      </c>
      <c r="O1347" s="4">
        <v>0.17799999999999999</v>
      </c>
      <c r="P1347" s="6">
        <v>16.908000000000001</v>
      </c>
      <c r="Q1347" s="6">
        <v>58.25</v>
      </c>
      <c r="R1347" s="4">
        <v>6.47</v>
      </c>
      <c r="S1347" s="7">
        <v>409.1</v>
      </c>
      <c r="T1347" s="6">
        <v>21.42</v>
      </c>
      <c r="U1347" s="4">
        <v>19.757214000000001</v>
      </c>
      <c r="V1347" s="8">
        <v>87.848372802269296</v>
      </c>
      <c r="W1347" s="8">
        <v>89.216436655610522</v>
      </c>
      <c r="X1347" s="8">
        <v>100</v>
      </c>
      <c r="Y1347" s="8">
        <v>84.210526315789465</v>
      </c>
      <c r="Z1347" s="8">
        <v>87.666666666666671</v>
      </c>
      <c r="AA1347" s="8">
        <v>112.72</v>
      </c>
      <c r="AB1347" s="9">
        <v>82.822893715470002</v>
      </c>
      <c r="AC1347" s="9">
        <v>15.912957242472183</v>
      </c>
      <c r="AD1347" s="3">
        <v>26.247731103751669</v>
      </c>
      <c r="AE1347" s="3">
        <v>57.839311653776136</v>
      </c>
    </row>
    <row r="1348" spans="1:31" s="30" customFormat="1" ht="13" x14ac:dyDescent="0.3">
      <c r="A1348" s="2">
        <v>2018</v>
      </c>
      <c r="B1348" s="13" t="s">
        <v>630</v>
      </c>
      <c r="C1348" s="2" t="s">
        <v>324</v>
      </c>
      <c r="D1348" s="2" t="str">
        <f t="shared" si="40"/>
        <v>M2</v>
      </c>
      <c r="E1348" s="2" t="str">
        <f t="shared" si="41"/>
        <v>I12c_M2_13</v>
      </c>
      <c r="F1348" s="21" t="s">
        <v>476</v>
      </c>
      <c r="G1348" s="2">
        <v>2013</v>
      </c>
      <c r="H1348" s="2" t="s">
        <v>835</v>
      </c>
      <c r="I1348" s="4">
        <v>2.27</v>
      </c>
      <c r="J1348" s="5">
        <v>0.15</v>
      </c>
      <c r="K1348" s="4">
        <v>0.72</v>
      </c>
      <c r="L1348" s="4">
        <v>0.93</v>
      </c>
      <c r="M1348" s="4">
        <v>0.21</v>
      </c>
      <c r="N1348" s="4">
        <v>0.53900000000000003</v>
      </c>
      <c r="O1348" s="4">
        <v>0.17799999999999999</v>
      </c>
      <c r="P1348" s="6">
        <v>14.833</v>
      </c>
      <c r="Q1348" s="6">
        <v>61.63</v>
      </c>
      <c r="R1348" s="4">
        <v>6.28</v>
      </c>
      <c r="S1348" s="7">
        <v>305.27</v>
      </c>
      <c r="T1348" s="6">
        <v>20.69</v>
      </c>
      <c r="U1348" s="4">
        <v>19.757214000000001</v>
      </c>
      <c r="V1348" s="8">
        <v>83.437575841485895</v>
      </c>
      <c r="W1348" s="8">
        <v>87.467094760402475</v>
      </c>
      <c r="X1348" s="8">
        <v>84.705882352941174</v>
      </c>
      <c r="Y1348" s="8">
        <v>110.52631578947367</v>
      </c>
      <c r="Z1348" s="8">
        <v>89.833333333333343</v>
      </c>
      <c r="AA1348" s="8">
        <v>98.88666666666667</v>
      </c>
      <c r="AB1348" s="9">
        <v>82.119695688278128</v>
      </c>
      <c r="AC1348" s="9">
        <v>21.064602911534383</v>
      </c>
      <c r="AD1348" s="3">
        <v>22.423758510429877</v>
      </c>
      <c r="AE1348" s="3">
        <v>56.511638578035715</v>
      </c>
    </row>
    <row r="1349" spans="1:31" s="30" customFormat="1" ht="13" x14ac:dyDescent="0.3">
      <c r="A1349" s="2">
        <v>2018</v>
      </c>
      <c r="B1349" s="13" t="s">
        <v>630</v>
      </c>
      <c r="C1349" s="2" t="s">
        <v>339</v>
      </c>
      <c r="D1349" s="2" t="str">
        <f t="shared" si="40"/>
        <v>M1</v>
      </c>
      <c r="E1349" s="2" t="str">
        <f t="shared" si="41"/>
        <v>I13a_M1_13</v>
      </c>
      <c r="F1349" s="21" t="s">
        <v>485</v>
      </c>
      <c r="G1349" s="2">
        <v>2013</v>
      </c>
      <c r="H1349" s="2" t="s">
        <v>837</v>
      </c>
      <c r="I1349" s="4">
        <v>2.5</v>
      </c>
      <c r="J1349" s="5">
        <v>0.155</v>
      </c>
      <c r="K1349" s="4">
        <v>0.88</v>
      </c>
      <c r="L1349" s="4">
        <v>0.87</v>
      </c>
      <c r="M1349" s="4">
        <v>0.2</v>
      </c>
      <c r="N1349" s="4">
        <v>0.56000000000000005</v>
      </c>
      <c r="O1349" s="4">
        <v>0.17199999999999999</v>
      </c>
      <c r="P1349" s="6">
        <v>17.183</v>
      </c>
      <c r="Q1349" s="6">
        <v>55.98</v>
      </c>
      <c r="R1349" s="4">
        <v>6.17</v>
      </c>
      <c r="S1349" s="7">
        <v>258.89</v>
      </c>
      <c r="T1349" s="6">
        <v>23.01</v>
      </c>
      <c r="U1349" s="4">
        <v>17.876942</v>
      </c>
      <c r="V1349" s="8">
        <v>91.891603349654076</v>
      </c>
      <c r="W1349" s="8">
        <v>90.382664585749225</v>
      </c>
      <c r="X1349" s="8">
        <v>103.5294117647059</v>
      </c>
      <c r="Y1349" s="8">
        <v>105.26315789473684</v>
      </c>
      <c r="Z1349" s="8">
        <v>93.333333333333343</v>
      </c>
      <c r="AA1349" s="8">
        <v>114.55333333333333</v>
      </c>
      <c r="AB1349" s="9">
        <v>82.394032094488338</v>
      </c>
      <c r="AC1349" s="9">
        <v>19.99473039626033</v>
      </c>
      <c r="AD1349" s="3">
        <v>27.315563141857847</v>
      </c>
      <c r="AE1349" s="3">
        <v>52.689706461881826</v>
      </c>
    </row>
    <row r="1350" spans="1:31" s="30" customFormat="1" ht="13" x14ac:dyDescent="0.3">
      <c r="A1350" s="2">
        <v>2018</v>
      </c>
      <c r="B1350" s="13" t="s">
        <v>630</v>
      </c>
      <c r="C1350" s="2" t="s">
        <v>340</v>
      </c>
      <c r="D1350" s="2" t="str">
        <f t="shared" ref="D1350:D1413" si="42">MID(C1350,8,2)</f>
        <v>M1</v>
      </c>
      <c r="E1350" s="2" t="str">
        <f t="shared" ref="E1350:E1413" si="43">CONCATENATE(F1350,"_",D1350,"_",MID(G1350,3,2))</f>
        <v>I13b_M1_13</v>
      </c>
      <c r="F1350" s="21" t="s">
        <v>486</v>
      </c>
      <c r="G1350" s="2">
        <v>2013</v>
      </c>
      <c r="H1350" s="2" t="s">
        <v>836</v>
      </c>
      <c r="I1350" s="4">
        <v>2.4700000000000002</v>
      </c>
      <c r="J1350" s="5">
        <v>0.156</v>
      </c>
      <c r="K1350" s="4">
        <v>0.97</v>
      </c>
      <c r="L1350" s="4">
        <v>0.82</v>
      </c>
      <c r="M1350" s="4">
        <v>0.19</v>
      </c>
      <c r="N1350" s="4">
        <v>0.51800000000000002</v>
      </c>
      <c r="O1350" s="4">
        <v>0.17499999999999999</v>
      </c>
      <c r="P1350" s="6">
        <v>14.201000000000001</v>
      </c>
      <c r="Q1350" s="6">
        <v>51.63</v>
      </c>
      <c r="R1350" s="4">
        <v>5.42</v>
      </c>
      <c r="S1350" s="7">
        <v>255.03</v>
      </c>
      <c r="T1350" s="6">
        <v>22.49</v>
      </c>
      <c r="U1350" s="4">
        <v>17.213927000000002</v>
      </c>
      <c r="V1350" s="8">
        <v>90.78890410945823</v>
      </c>
      <c r="W1350" s="8">
        <v>90.965778550818584</v>
      </c>
      <c r="X1350" s="8">
        <v>114.11764705882352</v>
      </c>
      <c r="Y1350" s="8">
        <v>100</v>
      </c>
      <c r="Z1350" s="8">
        <v>86.333333333333343</v>
      </c>
      <c r="AA1350" s="8">
        <v>94.673333333333332</v>
      </c>
      <c r="AB1350" s="9">
        <v>81.377089166783293</v>
      </c>
      <c r="AC1350" s="9">
        <v>19.232368116325368</v>
      </c>
      <c r="AD1350" s="3">
        <v>30.485465131811047</v>
      </c>
      <c r="AE1350" s="3">
        <v>50.282166751863585</v>
      </c>
    </row>
    <row r="1351" spans="1:31" s="30" customFormat="1" ht="13" x14ac:dyDescent="0.3">
      <c r="A1351" s="2">
        <v>2018</v>
      </c>
      <c r="B1351" s="13" t="s">
        <v>630</v>
      </c>
      <c r="C1351" s="2" t="s">
        <v>341</v>
      </c>
      <c r="D1351" s="2" t="str">
        <f t="shared" si="42"/>
        <v>M1</v>
      </c>
      <c r="E1351" s="2" t="str">
        <f t="shared" si="43"/>
        <v>I13c_M1_13</v>
      </c>
      <c r="F1351" s="21" t="s">
        <v>487</v>
      </c>
      <c r="G1351" s="2">
        <v>2013</v>
      </c>
      <c r="H1351" s="2" t="s">
        <v>834</v>
      </c>
      <c r="I1351" s="4">
        <v>2.41</v>
      </c>
      <c r="J1351" s="5">
        <v>0.152</v>
      </c>
      <c r="K1351" s="4">
        <v>0.9</v>
      </c>
      <c r="L1351" s="4">
        <v>0.91</v>
      </c>
      <c r="M1351" s="4">
        <v>0.16</v>
      </c>
      <c r="N1351" s="4">
        <v>0.50800000000000001</v>
      </c>
      <c r="O1351" s="4">
        <v>0.17499999999999999</v>
      </c>
      <c r="P1351" s="6">
        <v>14.76</v>
      </c>
      <c r="Q1351" s="6">
        <v>54.93</v>
      </c>
      <c r="R1351" s="4">
        <v>5.39</v>
      </c>
      <c r="S1351" s="7">
        <v>278.61</v>
      </c>
      <c r="T1351" s="6">
        <v>18.72</v>
      </c>
      <c r="U1351" s="4">
        <v>17.070972000000001</v>
      </c>
      <c r="V1351" s="8">
        <v>88.583505629066522</v>
      </c>
      <c r="W1351" s="8">
        <v>88.633322690541178</v>
      </c>
      <c r="X1351" s="8">
        <v>105.88235294117648</v>
      </c>
      <c r="Y1351" s="8">
        <v>84.210526315789465</v>
      </c>
      <c r="Z1351" s="8">
        <v>84.666666666666671</v>
      </c>
      <c r="AA1351" s="8">
        <v>98.4</v>
      </c>
      <c r="AB1351" s="9">
        <v>81.606656113946713</v>
      </c>
      <c r="AC1351" s="9">
        <v>16.15011849709709</v>
      </c>
      <c r="AD1351" s="3">
        <v>28.205913474949302</v>
      </c>
      <c r="AE1351" s="3">
        <v>55.643968027953605</v>
      </c>
    </row>
    <row r="1352" spans="1:31" s="30" customFormat="1" ht="13" x14ac:dyDescent="0.3">
      <c r="A1352" s="2">
        <v>2018</v>
      </c>
      <c r="B1352" s="13" t="s">
        <v>630</v>
      </c>
      <c r="C1352" s="2" t="s">
        <v>284</v>
      </c>
      <c r="D1352" s="2" t="str">
        <f t="shared" si="42"/>
        <v>M1</v>
      </c>
      <c r="E1352" s="2" t="str">
        <f t="shared" si="43"/>
        <v>J10a_M1_13</v>
      </c>
      <c r="F1352" s="21" t="s">
        <v>271</v>
      </c>
      <c r="G1352" s="2">
        <v>2013</v>
      </c>
      <c r="H1352" s="2" t="s">
        <v>847</v>
      </c>
      <c r="I1352" s="4">
        <v>2.42</v>
      </c>
      <c r="J1352" s="5">
        <v>0.15</v>
      </c>
      <c r="K1352" s="4">
        <v>0.91</v>
      </c>
      <c r="L1352" s="4">
        <v>0.84</v>
      </c>
      <c r="M1352" s="4">
        <v>0.23</v>
      </c>
      <c r="N1352" s="4">
        <v>0.50800000000000001</v>
      </c>
      <c r="O1352" s="4">
        <v>0.183</v>
      </c>
      <c r="P1352" s="6">
        <v>11.811</v>
      </c>
      <c r="Q1352" s="6">
        <v>58.07</v>
      </c>
      <c r="R1352" s="4">
        <v>6.33</v>
      </c>
      <c r="S1352" s="7">
        <v>358.83</v>
      </c>
      <c r="T1352" s="6">
        <v>18.36</v>
      </c>
      <c r="U1352" s="4">
        <v>15.619339999999999</v>
      </c>
      <c r="V1352" s="8">
        <v>88.951072042465142</v>
      </c>
      <c r="W1352" s="8">
        <v>87.467094760402475</v>
      </c>
      <c r="X1352" s="8">
        <v>107.05882352941177</v>
      </c>
      <c r="Y1352" s="8">
        <v>121.05263157894737</v>
      </c>
      <c r="Z1352" s="8">
        <v>84.666666666666671</v>
      </c>
      <c r="AA1352" s="8">
        <v>78.739999999999995</v>
      </c>
      <c r="AB1352" s="9">
        <v>84.13545922055954</v>
      </c>
      <c r="AC1352" s="9">
        <v>22.518013739273353</v>
      </c>
      <c r="AD1352" s="3">
        <v>27.66212665220154</v>
      </c>
      <c r="AE1352" s="3">
        <v>49.8198596085251</v>
      </c>
    </row>
    <row r="1353" spans="1:31" s="30" customFormat="1" ht="13" x14ac:dyDescent="0.3">
      <c r="A1353" s="2">
        <v>2018</v>
      </c>
      <c r="B1353" s="13" t="s">
        <v>630</v>
      </c>
      <c r="C1353" s="2" t="s">
        <v>285</v>
      </c>
      <c r="D1353" s="2" t="str">
        <f t="shared" si="42"/>
        <v>M2</v>
      </c>
      <c r="E1353" s="2" t="str">
        <f t="shared" si="43"/>
        <v>J10a_M2_13</v>
      </c>
      <c r="F1353" s="21" t="s">
        <v>271</v>
      </c>
      <c r="G1353" s="2">
        <v>2013</v>
      </c>
      <c r="H1353" s="2" t="s">
        <v>847</v>
      </c>
      <c r="I1353" s="4">
        <v>2.4</v>
      </c>
      <c r="J1353" s="5">
        <v>0.15</v>
      </c>
      <c r="K1353" s="4">
        <v>0.97</v>
      </c>
      <c r="L1353" s="4">
        <v>0.74</v>
      </c>
      <c r="M1353" s="4">
        <v>0.23</v>
      </c>
      <c r="N1353" s="4">
        <v>0.501</v>
      </c>
      <c r="O1353" s="4">
        <v>0.18</v>
      </c>
      <c r="P1353" s="6">
        <v>12.548999999999999</v>
      </c>
      <c r="Q1353" s="6">
        <v>59.6</v>
      </c>
      <c r="R1353" s="4">
        <v>6.99</v>
      </c>
      <c r="S1353" s="7">
        <v>296.56</v>
      </c>
      <c r="T1353" s="6">
        <v>18.61</v>
      </c>
      <c r="U1353" s="4">
        <v>15.619339999999999</v>
      </c>
      <c r="V1353" s="8">
        <v>88.215939215667902</v>
      </c>
      <c r="W1353" s="8">
        <v>87.467094760402475</v>
      </c>
      <c r="X1353" s="8">
        <v>114.11764705882352</v>
      </c>
      <c r="Y1353" s="8">
        <v>121.05263157894737</v>
      </c>
      <c r="Z1353" s="8">
        <v>83.500000000000014</v>
      </c>
      <c r="AA1353" s="8">
        <v>83.66</v>
      </c>
      <c r="AB1353" s="9">
        <v>80.679966114699653</v>
      </c>
      <c r="AC1353" s="9">
        <v>23.482451938504827</v>
      </c>
      <c r="AD1353" s="3">
        <v>30.748877742404662</v>
      </c>
      <c r="AE1353" s="3">
        <v>45.768670319090518</v>
      </c>
    </row>
    <row r="1354" spans="1:31" s="30" customFormat="1" ht="13" x14ac:dyDescent="0.3">
      <c r="A1354" s="2">
        <v>2018</v>
      </c>
      <c r="B1354" s="13" t="s">
        <v>630</v>
      </c>
      <c r="C1354" s="2" t="s">
        <v>286</v>
      </c>
      <c r="D1354" s="2" t="str">
        <f t="shared" si="42"/>
        <v>M1</v>
      </c>
      <c r="E1354" s="2" t="str">
        <f t="shared" si="43"/>
        <v>J10b_M1_13</v>
      </c>
      <c r="F1354" s="21" t="s">
        <v>458</v>
      </c>
      <c r="G1354" s="2">
        <v>2013</v>
      </c>
      <c r="H1354" s="2" t="s">
        <v>848</v>
      </c>
      <c r="I1354" s="4">
        <v>2.37</v>
      </c>
      <c r="J1354" s="5">
        <v>0.15</v>
      </c>
      <c r="K1354" s="4">
        <v>0.86</v>
      </c>
      <c r="L1354" s="4">
        <v>0.76</v>
      </c>
      <c r="M1354" s="4">
        <v>0.24</v>
      </c>
      <c r="N1354" s="4">
        <v>0.46200000000000002</v>
      </c>
      <c r="O1354" s="4">
        <v>0.17699999999999999</v>
      </c>
      <c r="P1354" s="6">
        <v>14.305999999999999</v>
      </c>
      <c r="Q1354" s="6">
        <v>58.96</v>
      </c>
      <c r="R1354" s="4">
        <v>6.34</v>
      </c>
      <c r="S1354" s="7">
        <v>369.73</v>
      </c>
      <c r="T1354" s="6">
        <v>17.82</v>
      </c>
      <c r="U1354" s="4">
        <v>16.313789</v>
      </c>
      <c r="V1354" s="8">
        <v>87.113239975472069</v>
      </c>
      <c r="W1354" s="8">
        <v>87.467094760402475</v>
      </c>
      <c r="X1354" s="8">
        <v>101.17647058823529</v>
      </c>
      <c r="Y1354" s="8">
        <v>126.31578947368421</v>
      </c>
      <c r="Z1354" s="8">
        <v>77</v>
      </c>
      <c r="AA1354" s="8">
        <v>95.373333333333335</v>
      </c>
      <c r="AB1354" s="9">
        <v>79.688394102974101</v>
      </c>
      <c r="AC1354" s="9">
        <v>24.808327132725541</v>
      </c>
      <c r="AD1354" s="3">
        <v>27.601114513694348</v>
      </c>
      <c r="AE1354" s="3">
        <v>47.590558353580128</v>
      </c>
    </row>
    <row r="1355" spans="1:31" s="30" customFormat="1" ht="13" x14ac:dyDescent="0.3">
      <c r="A1355" s="2">
        <v>2018</v>
      </c>
      <c r="B1355" s="13" t="s">
        <v>630</v>
      </c>
      <c r="C1355" s="2" t="s">
        <v>287</v>
      </c>
      <c r="D1355" s="2" t="str">
        <f t="shared" si="42"/>
        <v>M2</v>
      </c>
      <c r="E1355" s="2" t="str">
        <f t="shared" si="43"/>
        <v>J10b_M2_13</v>
      </c>
      <c r="F1355" s="21" t="s">
        <v>458</v>
      </c>
      <c r="G1355" s="2">
        <v>2013</v>
      </c>
      <c r="H1355" s="2" t="s">
        <v>848</v>
      </c>
      <c r="I1355" s="4">
        <v>2.34</v>
      </c>
      <c r="J1355" s="5">
        <v>0.14599999999999999</v>
      </c>
      <c r="K1355" s="4">
        <v>0.94</v>
      </c>
      <c r="L1355" s="4">
        <v>0.78</v>
      </c>
      <c r="M1355" s="4">
        <v>0.22</v>
      </c>
      <c r="N1355" s="4">
        <v>0.47799999999999998</v>
      </c>
      <c r="O1355" s="4">
        <v>0.17</v>
      </c>
      <c r="P1355" s="6">
        <v>13.698</v>
      </c>
      <c r="Q1355" s="6">
        <v>52.52</v>
      </c>
      <c r="R1355" s="4">
        <v>5.33</v>
      </c>
      <c r="S1355" s="7">
        <v>324.67</v>
      </c>
      <c r="T1355" s="6">
        <v>17.41</v>
      </c>
      <c r="U1355" s="4">
        <v>16.313789</v>
      </c>
      <c r="V1355" s="8">
        <v>86.010540735276209</v>
      </c>
      <c r="W1355" s="8">
        <v>85.134638900125069</v>
      </c>
      <c r="X1355" s="8">
        <v>110.58823529411765</v>
      </c>
      <c r="Y1355" s="8">
        <v>115.78947368421053</v>
      </c>
      <c r="Z1355" s="8">
        <v>79.666666666666657</v>
      </c>
      <c r="AA1355" s="8">
        <v>91.320000000000007</v>
      </c>
      <c r="AB1355" s="9">
        <v>81.084987442626556</v>
      </c>
      <c r="AC1355" s="9">
        <v>22.349280192851751</v>
      </c>
      <c r="AD1355" s="3">
        <v>29.649040438124512</v>
      </c>
      <c r="AE1355" s="3">
        <v>48.001679369023734</v>
      </c>
    </row>
    <row r="1356" spans="1:31" s="30" customFormat="1" ht="13" x14ac:dyDescent="0.3">
      <c r="A1356" s="2">
        <v>2018</v>
      </c>
      <c r="B1356" s="13" t="s">
        <v>630</v>
      </c>
      <c r="C1356" s="2" t="s">
        <v>288</v>
      </c>
      <c r="D1356" s="2" t="str">
        <f t="shared" si="42"/>
        <v>M1</v>
      </c>
      <c r="E1356" s="2" t="str">
        <f t="shared" si="43"/>
        <v>J10c_M1_13</v>
      </c>
      <c r="F1356" s="21" t="s">
        <v>428</v>
      </c>
      <c r="G1356" s="2">
        <v>2013</v>
      </c>
      <c r="H1356" s="2" t="s">
        <v>849</v>
      </c>
      <c r="I1356" s="4">
        <v>2.29</v>
      </c>
      <c r="J1356" s="5">
        <v>0.14599999999999999</v>
      </c>
      <c r="K1356" s="4">
        <v>0.84</v>
      </c>
      <c r="L1356" s="4">
        <v>0.86</v>
      </c>
      <c r="M1356" s="4">
        <v>0.25</v>
      </c>
      <c r="N1356" s="4">
        <v>0.66200000000000003</v>
      </c>
      <c r="O1356" s="4">
        <v>0.17</v>
      </c>
      <c r="P1356" s="6">
        <v>12.603999999999999</v>
      </c>
      <c r="Q1356" s="6">
        <v>53.14</v>
      </c>
      <c r="R1356" s="4">
        <v>6.15</v>
      </c>
      <c r="S1356" s="7">
        <v>487.82</v>
      </c>
      <c r="T1356" s="6">
        <v>18.57</v>
      </c>
      <c r="U1356" s="4">
        <v>15.514620000000001</v>
      </c>
      <c r="V1356" s="8">
        <v>84.172708668283121</v>
      </c>
      <c r="W1356" s="8">
        <v>85.134638900125069</v>
      </c>
      <c r="X1356" s="8">
        <v>98.82352941176471</v>
      </c>
      <c r="Y1356" s="8">
        <v>131.57894736842107</v>
      </c>
      <c r="Z1356" s="8">
        <v>110.33333333333334</v>
      </c>
      <c r="AA1356" s="8">
        <v>84.026666666666657</v>
      </c>
      <c r="AB1356" s="9">
        <v>84.99062834064236</v>
      </c>
      <c r="AC1356" s="9">
        <v>24.229825248896137</v>
      </c>
      <c r="AD1356" s="3">
        <v>25.277346901088826</v>
      </c>
      <c r="AE1356" s="3">
        <v>50.492827850015018</v>
      </c>
    </row>
    <row r="1357" spans="1:31" s="30" customFormat="1" ht="13" x14ac:dyDescent="0.3">
      <c r="A1357" s="2">
        <v>2018</v>
      </c>
      <c r="B1357" s="13" t="s">
        <v>630</v>
      </c>
      <c r="C1357" s="2" t="s">
        <v>289</v>
      </c>
      <c r="D1357" s="2" t="str">
        <f t="shared" si="42"/>
        <v>M2</v>
      </c>
      <c r="E1357" s="2" t="str">
        <f t="shared" si="43"/>
        <v>J10c_M2_13</v>
      </c>
      <c r="F1357" s="21" t="s">
        <v>428</v>
      </c>
      <c r="G1357" s="2">
        <v>2013</v>
      </c>
      <c r="H1357" s="2" t="s">
        <v>849</v>
      </c>
      <c r="I1357" s="4">
        <v>2.2200000000000002</v>
      </c>
      <c r="J1357" s="5">
        <v>0.14899999999999999</v>
      </c>
      <c r="K1357" s="4">
        <v>0.92</v>
      </c>
      <c r="L1357" s="4">
        <v>0.87</v>
      </c>
      <c r="M1357" s="4">
        <v>0.23</v>
      </c>
      <c r="N1357" s="4">
        <v>0.50600000000000001</v>
      </c>
      <c r="O1357" s="4">
        <v>0.16800000000000001</v>
      </c>
      <c r="P1357" s="6">
        <v>14.066000000000001</v>
      </c>
      <c r="Q1357" s="6">
        <v>54.47</v>
      </c>
      <c r="R1357" s="4">
        <v>6.05</v>
      </c>
      <c r="S1357" s="7">
        <v>346.68</v>
      </c>
      <c r="T1357" s="6">
        <v>21.46</v>
      </c>
      <c r="U1357" s="4">
        <v>15.514620000000001</v>
      </c>
      <c r="V1357" s="8">
        <v>81.599743774492822</v>
      </c>
      <c r="W1357" s="8">
        <v>86.88398079533313</v>
      </c>
      <c r="X1357" s="8">
        <v>108.23529411764707</v>
      </c>
      <c r="Y1357" s="8">
        <v>121.05263157894737</v>
      </c>
      <c r="Z1357" s="8">
        <v>84.333333333333343</v>
      </c>
      <c r="AA1357" s="8">
        <v>93.773333333333341</v>
      </c>
      <c r="AB1357" s="9">
        <v>85.88821968428681</v>
      </c>
      <c r="AC1357" s="9">
        <v>22.058478259914864</v>
      </c>
      <c r="AD1357" s="3">
        <v>27.395388856814982</v>
      </c>
      <c r="AE1357" s="3">
        <v>50.546132883270154</v>
      </c>
    </row>
    <row r="1358" spans="1:31" s="30" customFormat="1" ht="13" x14ac:dyDescent="0.3">
      <c r="A1358" s="2">
        <v>2018</v>
      </c>
      <c r="B1358" s="13" t="s">
        <v>630</v>
      </c>
      <c r="C1358" s="2" t="s">
        <v>308</v>
      </c>
      <c r="D1358" s="2" t="str">
        <f t="shared" si="42"/>
        <v>M1</v>
      </c>
      <c r="E1358" s="2" t="str">
        <f t="shared" si="43"/>
        <v>J11a_M1_13</v>
      </c>
      <c r="F1358" s="21" t="s">
        <v>468</v>
      </c>
      <c r="G1358" s="2">
        <v>2013</v>
      </c>
      <c r="H1358" s="2" t="s">
        <v>826</v>
      </c>
      <c r="I1358" s="4">
        <v>2.4</v>
      </c>
      <c r="J1358" s="5">
        <v>0.156</v>
      </c>
      <c r="K1358" s="4">
        <v>0.83</v>
      </c>
      <c r="L1358" s="4">
        <v>0.86</v>
      </c>
      <c r="M1358" s="4">
        <v>0.2</v>
      </c>
      <c r="N1358" s="4">
        <v>0.55300000000000005</v>
      </c>
      <c r="O1358" s="4">
        <v>0.182</v>
      </c>
      <c r="P1358" s="6">
        <v>15.169</v>
      </c>
      <c r="Q1358" s="6">
        <v>57.73</v>
      </c>
      <c r="R1358" s="4">
        <v>5.68</v>
      </c>
      <c r="S1358" s="7">
        <v>335.21</v>
      </c>
      <c r="T1358" s="6">
        <v>19.690000000000001</v>
      </c>
      <c r="U1358" s="4">
        <v>16.97101</v>
      </c>
      <c r="V1358" s="8">
        <v>88.215939215667902</v>
      </c>
      <c r="W1358" s="8">
        <v>90.965778550818584</v>
      </c>
      <c r="X1358" s="8">
        <v>97.647058823529406</v>
      </c>
      <c r="Y1358" s="8">
        <v>105.26315789473684</v>
      </c>
      <c r="Z1358" s="8">
        <v>92.166666666666671</v>
      </c>
      <c r="AA1358" s="8">
        <v>101.12666666666668</v>
      </c>
      <c r="AB1358" s="9">
        <v>80.616257719963741</v>
      </c>
      <c r="AC1358" s="9">
        <v>20.4356603070418</v>
      </c>
      <c r="AD1358" s="3">
        <v>26.331688028876542</v>
      </c>
      <c r="AE1358" s="3">
        <v>53.232651664081644</v>
      </c>
    </row>
    <row r="1359" spans="1:31" s="30" customFormat="1" ht="13" x14ac:dyDescent="0.3">
      <c r="A1359" s="2">
        <v>2018</v>
      </c>
      <c r="B1359" s="13" t="s">
        <v>630</v>
      </c>
      <c r="C1359" s="2" t="s">
        <v>309</v>
      </c>
      <c r="D1359" s="2" t="str">
        <f t="shared" si="42"/>
        <v>M2</v>
      </c>
      <c r="E1359" s="2" t="str">
        <f t="shared" si="43"/>
        <v>J11a_M2_13</v>
      </c>
      <c r="F1359" s="21" t="s">
        <v>468</v>
      </c>
      <c r="G1359" s="2">
        <v>2013</v>
      </c>
      <c r="H1359" s="2" t="s">
        <v>826</v>
      </c>
      <c r="I1359" s="4">
        <v>2.34</v>
      </c>
      <c r="J1359" s="5">
        <v>0.14799999999999999</v>
      </c>
      <c r="K1359" s="4">
        <v>0.96</v>
      </c>
      <c r="L1359" s="4">
        <v>0.92</v>
      </c>
      <c r="M1359" s="4">
        <v>0.17</v>
      </c>
      <c r="N1359" s="4">
        <v>0.57599999999999996</v>
      </c>
      <c r="O1359" s="4">
        <v>0.183</v>
      </c>
      <c r="P1359" s="6">
        <v>16.937999999999999</v>
      </c>
      <c r="Q1359" s="6">
        <v>60.95</v>
      </c>
      <c r="R1359" s="4">
        <v>6.09</v>
      </c>
      <c r="S1359" s="7">
        <v>578.97</v>
      </c>
      <c r="T1359" s="6">
        <v>21.77</v>
      </c>
      <c r="U1359" s="4">
        <v>16.97101</v>
      </c>
      <c r="V1359" s="8">
        <v>86.010540735276209</v>
      </c>
      <c r="W1359" s="8">
        <v>86.300866830263772</v>
      </c>
      <c r="X1359" s="8">
        <v>112.94117647058823</v>
      </c>
      <c r="Y1359" s="8">
        <v>89.473684210526315</v>
      </c>
      <c r="Z1359" s="8">
        <v>96</v>
      </c>
      <c r="AA1359" s="8">
        <v>112.92</v>
      </c>
      <c r="AB1359" s="9">
        <v>84.463908193169686</v>
      </c>
      <c r="AC1359" s="9">
        <v>16.579027885958489</v>
      </c>
      <c r="AD1359" s="3">
        <v>29.068545598633154</v>
      </c>
      <c r="AE1359" s="3">
        <v>54.352426515408361</v>
      </c>
    </row>
    <row r="1360" spans="1:31" s="30" customFormat="1" ht="13" x14ac:dyDescent="0.3">
      <c r="A1360" s="2">
        <v>2018</v>
      </c>
      <c r="B1360" s="13" t="s">
        <v>630</v>
      </c>
      <c r="C1360" s="2" t="s">
        <v>310</v>
      </c>
      <c r="D1360" s="2" t="str">
        <f t="shared" si="42"/>
        <v>M1</v>
      </c>
      <c r="E1360" s="2" t="str">
        <f t="shared" si="43"/>
        <v>J11b_M1_13</v>
      </c>
      <c r="F1360" s="21" t="s">
        <v>469</v>
      </c>
      <c r="G1360" s="2">
        <v>2013</v>
      </c>
      <c r="H1360" s="2" t="s">
        <v>839</v>
      </c>
      <c r="I1360" s="4">
        <v>2.4500000000000002</v>
      </c>
      <c r="J1360" s="5">
        <v>0.158</v>
      </c>
      <c r="K1360" s="4">
        <v>1.07</v>
      </c>
      <c r="L1360" s="4">
        <v>0.78</v>
      </c>
      <c r="M1360" s="4">
        <v>0.16</v>
      </c>
      <c r="N1360" s="4">
        <v>0.52</v>
      </c>
      <c r="O1360" s="4">
        <v>0.17699999999999999</v>
      </c>
      <c r="P1360" s="6">
        <v>13.167</v>
      </c>
      <c r="Q1360" s="6">
        <v>57.15</v>
      </c>
      <c r="R1360" s="4">
        <v>6.41</v>
      </c>
      <c r="S1360" s="7">
        <v>300.23</v>
      </c>
      <c r="T1360" s="6">
        <v>20.48</v>
      </c>
      <c r="U1360" s="4">
        <v>16.003685999999998</v>
      </c>
      <c r="V1360" s="8">
        <v>90.053771282661003</v>
      </c>
      <c r="W1360" s="8">
        <v>92.132006480957273</v>
      </c>
      <c r="X1360" s="8">
        <v>125.88235294117649</v>
      </c>
      <c r="Y1360" s="8">
        <v>84.210526315789465</v>
      </c>
      <c r="Z1360" s="8">
        <v>86.666666666666671</v>
      </c>
      <c r="AA1360" s="8">
        <v>87.78</v>
      </c>
      <c r="AB1360" s="9">
        <v>79.467456252799437</v>
      </c>
      <c r="AC1360" s="9">
        <v>16.584866667928154</v>
      </c>
      <c r="AD1360" s="3">
        <v>34.436397225551971</v>
      </c>
      <c r="AE1360" s="3">
        <v>48.978736106519868</v>
      </c>
    </row>
    <row r="1361" spans="1:31" s="30" customFormat="1" ht="13" x14ac:dyDescent="0.3">
      <c r="A1361" s="2">
        <v>2018</v>
      </c>
      <c r="B1361" s="13" t="s">
        <v>630</v>
      </c>
      <c r="C1361" s="2" t="s">
        <v>311</v>
      </c>
      <c r="D1361" s="2" t="str">
        <f t="shared" si="42"/>
        <v>M2</v>
      </c>
      <c r="E1361" s="2" t="str">
        <f t="shared" si="43"/>
        <v>J11b_M2_13</v>
      </c>
      <c r="F1361" s="21" t="s">
        <v>469</v>
      </c>
      <c r="G1361" s="2">
        <v>2013</v>
      </c>
      <c r="H1361" s="2" t="s">
        <v>839</v>
      </c>
      <c r="I1361" s="4">
        <v>2.31</v>
      </c>
      <c r="J1361" s="5">
        <v>0.153</v>
      </c>
      <c r="K1361" s="4">
        <v>1.02</v>
      </c>
      <c r="L1361" s="4">
        <v>0.81</v>
      </c>
      <c r="M1361" s="4">
        <v>0.22</v>
      </c>
      <c r="N1361" s="4">
        <v>0.52200000000000002</v>
      </c>
      <c r="O1361" s="4">
        <v>0.17199999999999999</v>
      </c>
      <c r="P1361" s="6">
        <v>12.218</v>
      </c>
      <c r="Q1361" s="6">
        <v>58.31</v>
      </c>
      <c r="R1361" s="4">
        <v>5.89</v>
      </c>
      <c r="S1361" s="7">
        <v>341.74</v>
      </c>
      <c r="T1361" s="6">
        <v>21.71</v>
      </c>
      <c r="U1361" s="4">
        <v>16.003685999999998</v>
      </c>
      <c r="V1361" s="8">
        <v>84.907841495080362</v>
      </c>
      <c r="W1361" s="8">
        <v>89.216436655610522</v>
      </c>
      <c r="X1361" s="8">
        <v>120</v>
      </c>
      <c r="Y1361" s="8">
        <v>115.78947368421053</v>
      </c>
      <c r="Z1361" s="8">
        <v>87.000000000000014</v>
      </c>
      <c r="AA1361" s="8">
        <v>81.453333333333333</v>
      </c>
      <c r="AB1361" s="9">
        <v>84.628029236277101</v>
      </c>
      <c r="AC1361" s="9">
        <v>21.413603981366297</v>
      </c>
      <c r="AD1361" s="3">
        <v>30.825433083057728</v>
      </c>
      <c r="AE1361" s="3">
        <v>47.760962935575982</v>
      </c>
    </row>
    <row r="1362" spans="1:31" s="30" customFormat="1" ht="13" x14ac:dyDescent="0.3">
      <c r="A1362" s="2">
        <v>2018</v>
      </c>
      <c r="B1362" s="13" t="s">
        <v>630</v>
      </c>
      <c r="C1362" s="2" t="s">
        <v>312</v>
      </c>
      <c r="D1362" s="2" t="str">
        <f t="shared" si="42"/>
        <v>M1</v>
      </c>
      <c r="E1362" s="2" t="str">
        <f t="shared" si="43"/>
        <v>J11c_M1_13</v>
      </c>
      <c r="F1362" s="21" t="s">
        <v>470</v>
      </c>
      <c r="G1362" s="2">
        <v>2013</v>
      </c>
      <c r="H1362" s="2" t="s">
        <v>842</v>
      </c>
      <c r="I1362" s="4">
        <v>2.36</v>
      </c>
      <c r="J1362" s="5">
        <v>0.154</v>
      </c>
      <c r="K1362" s="4">
        <v>0.94</v>
      </c>
      <c r="L1362" s="4">
        <v>0.9</v>
      </c>
      <c r="M1362" s="4">
        <v>0.17</v>
      </c>
      <c r="N1362" s="4">
        <v>0.55500000000000005</v>
      </c>
      <c r="O1362" s="4">
        <v>0.17</v>
      </c>
      <c r="P1362" s="6">
        <v>13</v>
      </c>
      <c r="Q1362" s="6">
        <v>54.64</v>
      </c>
      <c r="R1362" s="4">
        <v>6.62</v>
      </c>
      <c r="S1362" s="7">
        <v>352.12</v>
      </c>
      <c r="T1362" s="6">
        <v>21.21</v>
      </c>
      <c r="U1362" s="4">
        <v>16.925581000000001</v>
      </c>
      <c r="V1362" s="8">
        <v>86.745673562073435</v>
      </c>
      <c r="W1362" s="8">
        <v>89.799550620679867</v>
      </c>
      <c r="X1362" s="8">
        <v>110.58823529411765</v>
      </c>
      <c r="Y1362" s="8">
        <v>89.473684210526315</v>
      </c>
      <c r="Z1362" s="8">
        <v>92.500000000000014</v>
      </c>
      <c r="AA1362" s="8">
        <v>86.666666666666671</v>
      </c>
      <c r="AB1362" s="9">
        <v>82.954395249747066</v>
      </c>
      <c r="AC1362" s="9">
        <v>16.880714820181485</v>
      </c>
      <c r="AD1362" s="3">
        <v>28.980888407098398</v>
      </c>
      <c r="AE1362" s="3">
        <v>54.138396772720121</v>
      </c>
    </row>
    <row r="1363" spans="1:31" s="30" customFormat="1" ht="13" x14ac:dyDescent="0.3">
      <c r="A1363" s="2">
        <v>2018</v>
      </c>
      <c r="B1363" s="13" t="s">
        <v>630</v>
      </c>
      <c r="C1363" s="2" t="s">
        <v>313</v>
      </c>
      <c r="D1363" s="2" t="str">
        <f t="shared" si="42"/>
        <v>M2</v>
      </c>
      <c r="E1363" s="2" t="str">
        <f t="shared" si="43"/>
        <v>J11c_M2_13</v>
      </c>
      <c r="F1363" s="21" t="s">
        <v>470</v>
      </c>
      <c r="G1363" s="2">
        <v>2013</v>
      </c>
      <c r="H1363" s="2" t="s">
        <v>842</v>
      </c>
      <c r="I1363" s="4">
        <v>2.12</v>
      </c>
      <c r="J1363" s="5">
        <v>0.14299999999999999</v>
      </c>
      <c r="K1363" s="4">
        <v>0.76</v>
      </c>
      <c r="L1363" s="4">
        <v>0.77</v>
      </c>
      <c r="M1363" s="4">
        <v>0.21</v>
      </c>
      <c r="N1363" s="4">
        <v>0.627</v>
      </c>
      <c r="O1363" s="4">
        <v>0.16400000000000001</v>
      </c>
      <c r="P1363" s="6">
        <v>11.596</v>
      </c>
      <c r="Q1363" s="6">
        <v>61.13</v>
      </c>
      <c r="R1363" s="4">
        <v>6.78</v>
      </c>
      <c r="S1363" s="7">
        <v>462.85</v>
      </c>
      <c r="T1363" s="6">
        <v>21.96</v>
      </c>
      <c r="U1363" s="4">
        <v>16.925581000000001</v>
      </c>
      <c r="V1363" s="8">
        <v>77.924079640506662</v>
      </c>
      <c r="W1363" s="8">
        <v>83.385297004917021</v>
      </c>
      <c r="X1363" s="8">
        <v>89.411764705882362</v>
      </c>
      <c r="Y1363" s="8">
        <v>110.52631578947367</v>
      </c>
      <c r="Z1363" s="8">
        <v>104.50000000000001</v>
      </c>
      <c r="AA1363" s="8">
        <v>77.306666666666672</v>
      </c>
      <c r="AB1363" s="9">
        <v>75.158681654963672</v>
      </c>
      <c r="AC1363" s="9">
        <v>23.015555126829174</v>
      </c>
      <c r="AD1363" s="3">
        <v>25.861736429445465</v>
      </c>
      <c r="AE1363" s="3">
        <v>51.122708443725365</v>
      </c>
    </row>
    <row r="1364" spans="1:31" s="30" customFormat="1" ht="13" x14ac:dyDescent="0.3">
      <c r="A1364" s="2">
        <v>2018</v>
      </c>
      <c r="B1364" s="13" t="s">
        <v>630</v>
      </c>
      <c r="C1364" s="2" t="s">
        <v>325</v>
      </c>
      <c r="D1364" s="2" t="str">
        <f t="shared" si="42"/>
        <v>M1</v>
      </c>
      <c r="E1364" s="2" t="str">
        <f t="shared" si="43"/>
        <v>J12a_M1_13</v>
      </c>
      <c r="F1364" s="21" t="s">
        <v>477</v>
      </c>
      <c r="G1364" s="2">
        <v>2013</v>
      </c>
      <c r="H1364" s="2" t="s">
        <v>833</v>
      </c>
      <c r="I1364" s="4">
        <v>2.46</v>
      </c>
      <c r="J1364" s="5">
        <v>0.159</v>
      </c>
      <c r="K1364" s="4">
        <v>0.81</v>
      </c>
      <c r="L1364" s="4">
        <v>0.86</v>
      </c>
      <c r="M1364" s="4">
        <v>0.19</v>
      </c>
      <c r="N1364" s="4">
        <v>0.46300000000000002</v>
      </c>
      <c r="O1364" s="4">
        <v>0.17899999999999999</v>
      </c>
      <c r="P1364" s="6">
        <v>15.006</v>
      </c>
      <c r="Q1364" s="6">
        <v>66.05</v>
      </c>
      <c r="R1364" s="4">
        <v>6.04</v>
      </c>
      <c r="S1364" s="7">
        <v>490.52</v>
      </c>
      <c r="T1364" s="6">
        <v>19.899999999999999</v>
      </c>
      <c r="U1364" s="4">
        <v>17.740725000000001</v>
      </c>
      <c r="V1364" s="8">
        <v>90.421337696059595</v>
      </c>
      <c r="W1364" s="8">
        <v>92.715120446026617</v>
      </c>
      <c r="X1364" s="8">
        <v>95.294117647058826</v>
      </c>
      <c r="Y1364" s="8">
        <v>100</v>
      </c>
      <c r="Z1364" s="8">
        <v>77.166666666666671</v>
      </c>
      <c r="AA1364" s="8">
        <v>100.03999999999999</v>
      </c>
      <c r="AB1364" s="9">
        <v>79.281025539562037</v>
      </c>
      <c r="AC1364" s="9">
        <v>19.740841196732774</v>
      </c>
      <c r="AD1364" s="3">
        <v>26.129975477715988</v>
      </c>
      <c r="AE1364" s="3">
        <v>54.129183325551232</v>
      </c>
    </row>
    <row r="1365" spans="1:31" s="30" customFormat="1" ht="13" x14ac:dyDescent="0.3">
      <c r="A1365" s="2">
        <v>2018</v>
      </c>
      <c r="B1365" s="13" t="s">
        <v>630</v>
      </c>
      <c r="C1365" s="2" t="s">
        <v>326</v>
      </c>
      <c r="D1365" s="2" t="str">
        <f t="shared" si="42"/>
        <v>M2</v>
      </c>
      <c r="E1365" s="2" t="str">
        <f t="shared" si="43"/>
        <v>J12a_M2_13</v>
      </c>
      <c r="F1365" s="21" t="s">
        <v>477</v>
      </c>
      <c r="G1365" s="2">
        <v>2013</v>
      </c>
      <c r="H1365" s="2" t="s">
        <v>833</v>
      </c>
      <c r="I1365" s="4">
        <v>2.48</v>
      </c>
      <c r="J1365" s="5">
        <v>0.156</v>
      </c>
      <c r="K1365" s="4">
        <v>0.83</v>
      </c>
      <c r="L1365" s="4">
        <v>0.82</v>
      </c>
      <c r="M1365" s="4">
        <v>0.17</v>
      </c>
      <c r="N1365" s="4">
        <v>0.54700000000000004</v>
      </c>
      <c r="O1365" s="4">
        <v>0.18</v>
      </c>
      <c r="P1365" s="6">
        <v>16.170000000000002</v>
      </c>
      <c r="Q1365" s="6">
        <v>56.89</v>
      </c>
      <c r="R1365" s="4">
        <v>6.13</v>
      </c>
      <c r="S1365" s="7">
        <v>302.39</v>
      </c>
      <c r="T1365" s="6">
        <v>24.11</v>
      </c>
      <c r="U1365" s="4">
        <v>17.740725000000001</v>
      </c>
      <c r="V1365" s="8">
        <v>91.156470522856836</v>
      </c>
      <c r="W1365" s="8">
        <v>90.965778550818584</v>
      </c>
      <c r="X1365" s="8">
        <v>97.647058823529406</v>
      </c>
      <c r="Y1365" s="8">
        <v>89.473684210526315</v>
      </c>
      <c r="Z1365" s="8">
        <v>91.166666666666671</v>
      </c>
      <c r="AA1365" s="8">
        <v>107.80000000000001</v>
      </c>
      <c r="AB1365" s="9">
        <v>76.14908004894663</v>
      </c>
      <c r="AC1365" s="9">
        <v>18.38931591020539</v>
      </c>
      <c r="AD1365" s="3">
        <v>27.876399123576277</v>
      </c>
      <c r="AE1365" s="3">
        <v>53.73428496621834</v>
      </c>
    </row>
    <row r="1366" spans="1:31" s="30" customFormat="1" ht="13" x14ac:dyDescent="0.3">
      <c r="A1366" s="2">
        <v>2018</v>
      </c>
      <c r="B1366" s="13" t="s">
        <v>630</v>
      </c>
      <c r="C1366" s="2" t="s">
        <v>327</v>
      </c>
      <c r="D1366" s="2" t="str">
        <f t="shared" si="42"/>
        <v>M1</v>
      </c>
      <c r="E1366" s="2" t="str">
        <f t="shared" si="43"/>
        <v>J12b_M1_13</v>
      </c>
      <c r="F1366" s="21" t="s">
        <v>478</v>
      </c>
      <c r="G1366" s="2">
        <v>2013</v>
      </c>
      <c r="H1366" s="2" t="s">
        <v>841</v>
      </c>
      <c r="I1366" s="4">
        <v>2.4300000000000002</v>
      </c>
      <c r="J1366" s="5">
        <v>0.161</v>
      </c>
      <c r="K1366" s="4">
        <v>0.95</v>
      </c>
      <c r="L1366" s="4">
        <v>0.96</v>
      </c>
      <c r="M1366" s="4">
        <v>0.22</v>
      </c>
      <c r="N1366" s="4">
        <v>0.59599999999999997</v>
      </c>
      <c r="O1366" s="4">
        <v>0.17199999999999999</v>
      </c>
      <c r="P1366" s="6">
        <v>12.263999999999999</v>
      </c>
      <c r="Q1366" s="6">
        <v>63.59</v>
      </c>
      <c r="R1366" s="4">
        <v>6.3</v>
      </c>
      <c r="S1366" s="7">
        <v>282.06</v>
      </c>
      <c r="T1366" s="6">
        <v>25.51</v>
      </c>
      <c r="U1366" s="4">
        <v>14.815439</v>
      </c>
      <c r="V1366" s="8">
        <v>89.318638455863763</v>
      </c>
      <c r="W1366" s="8">
        <v>93.881348376165334</v>
      </c>
      <c r="X1366" s="8">
        <v>111.76470588235294</v>
      </c>
      <c r="Y1366" s="8">
        <v>115.78947368421053</v>
      </c>
      <c r="Z1366" s="8">
        <v>99.333333333333329</v>
      </c>
      <c r="AA1366" s="8">
        <v>81.760000000000005</v>
      </c>
      <c r="AB1366" s="9">
        <v>90.322777846473599</v>
      </c>
      <c r="AC1366" s="9">
        <v>20.063500558733963</v>
      </c>
      <c r="AD1366" s="3">
        <v>26.899831660529973</v>
      </c>
      <c r="AE1366" s="3">
        <v>53.03666778073606</v>
      </c>
    </row>
    <row r="1367" spans="1:31" s="30" customFormat="1" ht="13" x14ac:dyDescent="0.3">
      <c r="A1367" s="2">
        <v>2018</v>
      </c>
      <c r="B1367" s="13" t="s">
        <v>630</v>
      </c>
      <c r="C1367" s="2" t="s">
        <v>328</v>
      </c>
      <c r="D1367" s="2" t="str">
        <f t="shared" si="42"/>
        <v>M2</v>
      </c>
      <c r="E1367" s="2" t="str">
        <f t="shared" si="43"/>
        <v>J12b_M2_13</v>
      </c>
      <c r="F1367" s="21" t="s">
        <v>478</v>
      </c>
      <c r="G1367" s="2">
        <v>2013</v>
      </c>
      <c r="H1367" s="2" t="s">
        <v>841</v>
      </c>
      <c r="I1367" s="4">
        <v>2.44</v>
      </c>
      <c r="J1367" s="5">
        <v>0.161</v>
      </c>
      <c r="K1367" s="4">
        <v>0.99</v>
      </c>
      <c r="L1367" s="4">
        <v>1.04</v>
      </c>
      <c r="M1367" s="4">
        <v>0.18</v>
      </c>
      <c r="N1367" s="4">
        <v>0.56599999999999995</v>
      </c>
      <c r="O1367" s="4">
        <v>0.18</v>
      </c>
      <c r="P1367" s="6">
        <v>15.893000000000001</v>
      </c>
      <c r="Q1367" s="6">
        <v>63.58</v>
      </c>
      <c r="R1367" s="4">
        <v>6.82</v>
      </c>
      <c r="S1367" s="7">
        <v>232.36</v>
      </c>
      <c r="T1367" s="6">
        <v>24.05</v>
      </c>
      <c r="U1367" s="4">
        <v>14.815439</v>
      </c>
      <c r="V1367" s="8">
        <v>89.686204869262383</v>
      </c>
      <c r="W1367" s="8">
        <v>93.881348376165334</v>
      </c>
      <c r="X1367" s="8">
        <v>116.47058823529413</v>
      </c>
      <c r="Y1367" s="8">
        <v>94.73684210526315</v>
      </c>
      <c r="Z1367" s="8">
        <v>94.333333333333329</v>
      </c>
      <c r="AA1367" s="8">
        <v>105.95333333333335</v>
      </c>
      <c r="AB1367" s="9">
        <v>92.042918801370533</v>
      </c>
      <c r="AC1367" s="9">
        <v>16.108809145772398</v>
      </c>
      <c r="AD1367" s="3">
        <v>27.508572548931532</v>
      </c>
      <c r="AE1367" s="3">
        <v>56.38261830529607</v>
      </c>
    </row>
    <row r="1368" spans="1:31" s="30" customFormat="1" ht="13" x14ac:dyDescent="0.3">
      <c r="A1368" s="2">
        <v>2018</v>
      </c>
      <c r="B1368" s="13" t="s">
        <v>630</v>
      </c>
      <c r="C1368" s="2" t="s">
        <v>329</v>
      </c>
      <c r="D1368" s="2" t="str">
        <f t="shared" si="42"/>
        <v>M1</v>
      </c>
      <c r="E1368" s="2" t="str">
        <f t="shared" si="43"/>
        <v>J12c_M1_13</v>
      </c>
      <c r="F1368" s="21" t="s">
        <v>479</v>
      </c>
      <c r="G1368" s="2">
        <v>2013</v>
      </c>
      <c r="H1368" s="2" t="s">
        <v>827</v>
      </c>
      <c r="I1368" s="4">
        <v>2.33</v>
      </c>
      <c r="J1368" s="5">
        <v>0.14899999999999999</v>
      </c>
      <c r="K1368" s="4">
        <v>0.84</v>
      </c>
      <c r="L1368" s="4">
        <v>0.89</v>
      </c>
      <c r="M1368" s="4">
        <v>0.18</v>
      </c>
      <c r="N1368" s="4">
        <v>0.55500000000000005</v>
      </c>
      <c r="O1368" s="4">
        <v>0.17699999999999999</v>
      </c>
      <c r="P1368" s="6">
        <v>14.195</v>
      </c>
      <c r="Q1368" s="6">
        <v>55.15</v>
      </c>
      <c r="R1368" s="4">
        <v>6.65</v>
      </c>
      <c r="S1368" s="7">
        <v>289.67</v>
      </c>
      <c r="T1368" s="6">
        <v>18.37</v>
      </c>
      <c r="U1368" s="4">
        <v>16.887422999999998</v>
      </c>
      <c r="V1368" s="8">
        <v>85.642974321877603</v>
      </c>
      <c r="W1368" s="8">
        <v>86.88398079533313</v>
      </c>
      <c r="X1368" s="8">
        <v>98.82352941176471</v>
      </c>
      <c r="Y1368" s="8">
        <v>94.73684210526315</v>
      </c>
      <c r="Z1368" s="8">
        <v>92.500000000000014</v>
      </c>
      <c r="AA1368" s="8">
        <v>94.63333333333334</v>
      </c>
      <c r="AB1368" s="9">
        <v>80.721571725700912</v>
      </c>
      <c r="AC1368" s="9">
        <v>18.368098892195217</v>
      </c>
      <c r="AD1368" s="3">
        <v>26.614169545758731</v>
      </c>
      <c r="AE1368" s="3">
        <v>55.017731562046038</v>
      </c>
    </row>
    <row r="1369" spans="1:31" s="30" customFormat="1" ht="13" x14ac:dyDescent="0.3">
      <c r="A1369" s="2">
        <v>2018</v>
      </c>
      <c r="B1369" s="13" t="s">
        <v>630</v>
      </c>
      <c r="C1369" s="2" t="s">
        <v>330</v>
      </c>
      <c r="D1369" s="2" t="str">
        <f t="shared" si="42"/>
        <v>M2</v>
      </c>
      <c r="E1369" s="2" t="str">
        <f t="shared" si="43"/>
        <v>J12c_M2_13</v>
      </c>
      <c r="F1369" s="21" t="s">
        <v>479</v>
      </c>
      <c r="G1369" s="2">
        <v>2013</v>
      </c>
      <c r="H1369" s="2" t="s">
        <v>827</v>
      </c>
      <c r="I1369" s="4">
        <v>2.5</v>
      </c>
      <c r="J1369" s="5">
        <v>0.155</v>
      </c>
      <c r="K1369" s="4">
        <v>1</v>
      </c>
      <c r="L1369" s="4">
        <v>0.79</v>
      </c>
      <c r="M1369" s="4">
        <v>0.16</v>
      </c>
      <c r="N1369" s="4">
        <v>0.44900000000000001</v>
      </c>
      <c r="O1369" s="4">
        <v>0.186</v>
      </c>
      <c r="P1369" s="6">
        <v>14.817</v>
      </c>
      <c r="Q1369" s="6">
        <v>54.35</v>
      </c>
      <c r="R1369" s="4">
        <v>6.04</v>
      </c>
      <c r="S1369" s="7">
        <v>388.07</v>
      </c>
      <c r="T1369" s="6">
        <v>19</v>
      </c>
      <c r="U1369" s="4">
        <v>16.887422999999998</v>
      </c>
      <c r="V1369" s="8">
        <v>91.891603349654076</v>
      </c>
      <c r="W1369" s="8">
        <v>90.382664585749225</v>
      </c>
      <c r="X1369" s="8">
        <v>117.64705882352942</v>
      </c>
      <c r="Y1369" s="8">
        <v>84.210526315789465</v>
      </c>
      <c r="Z1369" s="8">
        <v>74.833333333333343</v>
      </c>
      <c r="AA1369" s="8">
        <v>98.78</v>
      </c>
      <c r="AB1369" s="9">
        <v>78.176176918884153</v>
      </c>
      <c r="AC1369" s="9">
        <v>16.858808122065227</v>
      </c>
      <c r="AD1369" s="3">
        <v>32.71514235963425</v>
      </c>
      <c r="AE1369" s="3">
        <v>50.426049518300516</v>
      </c>
    </row>
    <row r="1370" spans="1:31" s="30" customFormat="1" ht="13" x14ac:dyDescent="0.3">
      <c r="A1370" s="2">
        <v>2018</v>
      </c>
      <c r="B1370" s="13" t="s">
        <v>630</v>
      </c>
      <c r="C1370" s="2" t="s">
        <v>342</v>
      </c>
      <c r="D1370" s="2" t="str">
        <f t="shared" si="42"/>
        <v>M1</v>
      </c>
      <c r="E1370" s="2" t="str">
        <f t="shared" si="43"/>
        <v>J13a_M1_13</v>
      </c>
      <c r="F1370" s="21" t="s">
        <v>488</v>
      </c>
      <c r="G1370" s="2">
        <v>2013</v>
      </c>
      <c r="H1370" s="2" t="s">
        <v>832</v>
      </c>
      <c r="I1370" s="4">
        <v>2.4500000000000002</v>
      </c>
      <c r="J1370" s="5">
        <v>0.156</v>
      </c>
      <c r="K1370" s="4">
        <v>0.99</v>
      </c>
      <c r="L1370" s="4">
        <v>1</v>
      </c>
      <c r="M1370" s="4">
        <v>0.18</v>
      </c>
      <c r="N1370" s="4">
        <v>0.54900000000000004</v>
      </c>
      <c r="O1370" s="4">
        <v>0.17399999999999999</v>
      </c>
      <c r="P1370" s="6">
        <v>16.504999999999999</v>
      </c>
      <c r="Q1370" s="6">
        <v>59.03</v>
      </c>
      <c r="R1370" s="4">
        <v>6.53</v>
      </c>
      <c r="S1370" s="7">
        <v>244.06</v>
      </c>
      <c r="T1370" s="6">
        <v>22.41</v>
      </c>
      <c r="U1370" s="4">
        <v>15.13008</v>
      </c>
      <c r="V1370" s="8">
        <v>90.053771282661003</v>
      </c>
      <c r="W1370" s="8">
        <v>90.965778550818584</v>
      </c>
      <c r="X1370" s="8">
        <v>116.47058823529413</v>
      </c>
      <c r="Y1370" s="8">
        <v>94.73684210526315</v>
      </c>
      <c r="Z1370" s="8">
        <v>91.500000000000014</v>
      </c>
      <c r="AA1370" s="8">
        <v>110.03333333333332</v>
      </c>
      <c r="AB1370" s="9">
        <v>90.046910817338599</v>
      </c>
      <c r="AC1370" s="9">
        <v>16.465882046734336</v>
      </c>
      <c r="AD1370" s="3">
        <v>28.118336170344033</v>
      </c>
      <c r="AE1370" s="3">
        <v>55.415781782921627</v>
      </c>
    </row>
    <row r="1371" spans="1:31" s="30" customFormat="1" ht="13" x14ac:dyDescent="0.3">
      <c r="A1371" s="2">
        <v>2018</v>
      </c>
      <c r="B1371" s="13" t="s">
        <v>630</v>
      </c>
      <c r="C1371" s="2" t="s">
        <v>343</v>
      </c>
      <c r="D1371" s="2" t="str">
        <f t="shared" si="42"/>
        <v>M1</v>
      </c>
      <c r="E1371" s="2" t="str">
        <f t="shared" si="43"/>
        <v>J13b_M1_13</v>
      </c>
      <c r="F1371" s="21" t="s">
        <v>489</v>
      </c>
      <c r="G1371" s="2">
        <v>2013</v>
      </c>
      <c r="H1371" s="2" t="s">
        <v>840</v>
      </c>
      <c r="I1371" s="4">
        <v>2.35</v>
      </c>
      <c r="J1371" s="5">
        <v>0.154</v>
      </c>
      <c r="K1371" s="4">
        <v>0.93</v>
      </c>
      <c r="L1371" s="4">
        <v>0.98</v>
      </c>
      <c r="M1371" s="4">
        <v>0.15</v>
      </c>
      <c r="N1371" s="4">
        <v>0.56299999999999994</v>
      </c>
      <c r="O1371" s="4">
        <v>0.182</v>
      </c>
      <c r="P1371" s="6">
        <v>16.608000000000001</v>
      </c>
      <c r="Q1371" s="6">
        <v>57.45</v>
      </c>
      <c r="R1371" s="4">
        <v>5.87</v>
      </c>
      <c r="S1371" s="7">
        <v>400.47</v>
      </c>
      <c r="T1371" s="6">
        <v>23.12</v>
      </c>
      <c r="U1371" s="4">
        <v>13.217122</v>
      </c>
      <c r="V1371" s="8">
        <v>86.378107148674829</v>
      </c>
      <c r="W1371" s="8">
        <v>89.799550620679867</v>
      </c>
      <c r="X1371" s="8">
        <v>109.41176470588236</v>
      </c>
      <c r="Y1371" s="8">
        <v>78.94736842105263</v>
      </c>
      <c r="Z1371" s="8">
        <v>93.833333333333329</v>
      </c>
      <c r="AA1371" s="8">
        <v>110.72</v>
      </c>
      <c r="AB1371" s="9">
        <v>85.043210284117521</v>
      </c>
      <c r="AC1371" s="9">
        <v>14.528906415511239</v>
      </c>
      <c r="AD1371" s="3">
        <v>27.968330641501275</v>
      </c>
      <c r="AE1371" s="3">
        <v>57.502762942987459</v>
      </c>
    </row>
    <row r="1372" spans="1:31" s="30" customFormat="1" ht="13" x14ac:dyDescent="0.3">
      <c r="A1372" s="2">
        <v>2018</v>
      </c>
      <c r="B1372" s="13" t="s">
        <v>630</v>
      </c>
      <c r="C1372" s="2" t="s">
        <v>314</v>
      </c>
      <c r="D1372" s="2" t="str">
        <f t="shared" si="42"/>
        <v>M1</v>
      </c>
      <c r="E1372" s="2" t="str">
        <f t="shared" si="43"/>
        <v>K11a_M1_13</v>
      </c>
      <c r="F1372" s="21" t="s">
        <v>471</v>
      </c>
      <c r="G1372" s="2">
        <v>2013</v>
      </c>
      <c r="H1372" s="2" t="s">
        <v>843</v>
      </c>
      <c r="I1372" s="4">
        <v>2.58</v>
      </c>
      <c r="J1372" s="5">
        <v>0.158</v>
      </c>
      <c r="K1372" s="4">
        <v>0.96</v>
      </c>
      <c r="L1372" s="4">
        <v>0.92</v>
      </c>
      <c r="M1372" s="4">
        <v>0.22</v>
      </c>
      <c r="N1372" s="4">
        <v>0.59499999999999997</v>
      </c>
      <c r="O1372" s="4">
        <v>0.183</v>
      </c>
      <c r="P1372" s="6">
        <v>13.081</v>
      </c>
      <c r="Q1372" s="6">
        <v>59.82</v>
      </c>
      <c r="R1372" s="4">
        <v>6.57</v>
      </c>
      <c r="S1372" s="7">
        <v>311.24</v>
      </c>
      <c r="T1372" s="6">
        <v>23.39</v>
      </c>
      <c r="U1372" s="4">
        <v>14.315580000000001</v>
      </c>
      <c r="V1372" s="8">
        <v>94.83213465684301</v>
      </c>
      <c r="W1372" s="8">
        <v>92.132006480957273</v>
      </c>
      <c r="X1372" s="8">
        <v>112.94117647058823</v>
      </c>
      <c r="Y1372" s="8">
        <v>115.78947368421053</v>
      </c>
      <c r="Z1372" s="8">
        <v>99.166666666666671</v>
      </c>
      <c r="AA1372" s="8">
        <v>87.206666666666663</v>
      </c>
      <c r="AB1372" s="9">
        <v>88.582524338144978</v>
      </c>
      <c r="AC1372" s="9">
        <v>20.457659310672518</v>
      </c>
      <c r="AD1372" s="3">
        <v>27.717012865647732</v>
      </c>
      <c r="AE1372" s="3">
        <v>51.825327823679743</v>
      </c>
    </row>
    <row r="1373" spans="1:31" s="30" customFormat="1" ht="13" x14ac:dyDescent="0.3">
      <c r="A1373" s="2">
        <v>2018</v>
      </c>
      <c r="B1373" s="13" t="s">
        <v>630</v>
      </c>
      <c r="C1373" s="2" t="s">
        <v>315</v>
      </c>
      <c r="D1373" s="2" t="str">
        <f t="shared" si="42"/>
        <v>M2</v>
      </c>
      <c r="E1373" s="2" t="str">
        <f t="shared" si="43"/>
        <v>K11a_M2_13</v>
      </c>
      <c r="F1373" s="21" t="s">
        <v>471</v>
      </c>
      <c r="G1373" s="2">
        <v>2013</v>
      </c>
      <c r="H1373" s="2" t="s">
        <v>843</v>
      </c>
      <c r="I1373" s="4">
        <v>2.4</v>
      </c>
      <c r="J1373" s="5">
        <v>0.155</v>
      </c>
      <c r="K1373" s="4">
        <v>1.05</v>
      </c>
      <c r="L1373" s="4">
        <v>0.91</v>
      </c>
      <c r="M1373" s="4">
        <v>0.19</v>
      </c>
      <c r="N1373" s="4">
        <v>0.55900000000000005</v>
      </c>
      <c r="O1373" s="4">
        <v>0.17199999999999999</v>
      </c>
      <c r="P1373" s="6">
        <v>11.548999999999999</v>
      </c>
      <c r="Q1373" s="6">
        <v>53.31</v>
      </c>
      <c r="R1373" s="4">
        <v>6.82</v>
      </c>
      <c r="S1373" s="7">
        <v>215.94</v>
      </c>
      <c r="T1373" s="6">
        <v>22.41</v>
      </c>
      <c r="U1373" s="4">
        <v>14.315580000000001</v>
      </c>
      <c r="V1373" s="8">
        <v>88.215939215667902</v>
      </c>
      <c r="W1373" s="8">
        <v>90.382664585749225</v>
      </c>
      <c r="X1373" s="8">
        <v>123.52941176470588</v>
      </c>
      <c r="Y1373" s="8">
        <v>100</v>
      </c>
      <c r="Z1373" s="8">
        <v>93.166666666666671</v>
      </c>
      <c r="AA1373" s="8">
        <v>76.993333333333325</v>
      </c>
      <c r="AB1373" s="9">
        <v>87.914142936481753</v>
      </c>
      <c r="AC1373" s="9">
        <v>17.802302141776899</v>
      </c>
      <c r="AD1373" s="3">
        <v>30.545961152406804</v>
      </c>
      <c r="AE1373" s="3">
        <v>51.651736705816298</v>
      </c>
    </row>
    <row r="1374" spans="1:31" s="30" customFormat="1" ht="13" x14ac:dyDescent="0.3">
      <c r="A1374" s="2">
        <v>2018</v>
      </c>
      <c r="B1374" s="13" t="s">
        <v>630</v>
      </c>
      <c r="C1374" s="2" t="s">
        <v>316</v>
      </c>
      <c r="D1374" s="2" t="str">
        <f t="shared" si="42"/>
        <v>M1</v>
      </c>
      <c r="E1374" s="2" t="str">
        <f t="shared" si="43"/>
        <v>K11b_M1_13</v>
      </c>
      <c r="F1374" s="21" t="s">
        <v>472</v>
      </c>
      <c r="G1374" s="2">
        <v>2013</v>
      </c>
      <c r="H1374" s="2" t="s">
        <v>846</v>
      </c>
      <c r="I1374" s="4">
        <v>2.44</v>
      </c>
      <c r="J1374" s="5">
        <v>0.158</v>
      </c>
      <c r="K1374" s="4">
        <v>0.82</v>
      </c>
      <c r="L1374" s="4">
        <v>0.96</v>
      </c>
      <c r="M1374" s="4">
        <v>0.19</v>
      </c>
      <c r="N1374" s="4">
        <v>0.6</v>
      </c>
      <c r="O1374" s="4">
        <v>0.17499999999999999</v>
      </c>
      <c r="P1374" s="6">
        <v>11.617000000000001</v>
      </c>
      <c r="Q1374" s="6">
        <v>56.69</v>
      </c>
      <c r="R1374" s="4">
        <v>6.87</v>
      </c>
      <c r="S1374" s="7">
        <v>319.31</v>
      </c>
      <c r="T1374" s="6">
        <v>21.66</v>
      </c>
      <c r="U1374" s="4">
        <v>16.582905</v>
      </c>
      <c r="V1374" s="8">
        <v>89.686204869262383</v>
      </c>
      <c r="W1374" s="8">
        <v>92.132006480957273</v>
      </c>
      <c r="X1374" s="8">
        <v>96.470588235294116</v>
      </c>
      <c r="Y1374" s="8">
        <v>100</v>
      </c>
      <c r="Z1374" s="8">
        <v>100</v>
      </c>
      <c r="AA1374" s="8">
        <v>77.446666666666673</v>
      </c>
      <c r="AB1374" s="9">
        <v>84.526799975345199</v>
      </c>
      <c r="AC1374" s="9">
        <v>18.515714963149094</v>
      </c>
      <c r="AD1374" s="3">
        <v>24.810908509241699</v>
      </c>
      <c r="AE1374" s="3">
        <v>56.6733765276092</v>
      </c>
    </row>
    <row r="1375" spans="1:31" s="30" customFormat="1" ht="13" x14ac:dyDescent="0.3">
      <c r="A1375" s="2">
        <v>2018</v>
      </c>
      <c r="B1375" s="13" t="s">
        <v>630</v>
      </c>
      <c r="C1375" s="2" t="s">
        <v>317</v>
      </c>
      <c r="D1375" s="2" t="str">
        <f t="shared" si="42"/>
        <v>M2</v>
      </c>
      <c r="E1375" s="2" t="str">
        <f t="shared" si="43"/>
        <v>K11b_M2_13</v>
      </c>
      <c r="F1375" s="21" t="s">
        <v>472</v>
      </c>
      <c r="G1375" s="2">
        <v>2013</v>
      </c>
      <c r="H1375" s="2" t="s">
        <v>846</v>
      </c>
      <c r="I1375" s="4">
        <v>2.17</v>
      </c>
      <c r="J1375" s="5">
        <v>0.14799999999999999</v>
      </c>
      <c r="K1375" s="4">
        <v>0.92</v>
      </c>
      <c r="L1375" s="4">
        <v>0.82</v>
      </c>
      <c r="M1375" s="4">
        <v>0.18</v>
      </c>
      <c r="N1375" s="4">
        <v>0.57599999999999996</v>
      </c>
      <c r="O1375" s="4">
        <v>0.17</v>
      </c>
      <c r="P1375" s="6">
        <v>12.316000000000001</v>
      </c>
      <c r="Q1375" s="6">
        <v>49.56</v>
      </c>
      <c r="R1375" s="4">
        <v>6.52</v>
      </c>
      <c r="S1375" s="7">
        <v>332.08</v>
      </c>
      <c r="T1375" s="6">
        <v>21.54</v>
      </c>
      <c r="U1375" s="4">
        <v>16.582905</v>
      </c>
      <c r="V1375" s="8">
        <v>79.761911707499735</v>
      </c>
      <c r="W1375" s="8">
        <v>86.300866830263772</v>
      </c>
      <c r="X1375" s="8">
        <v>108.23529411764707</v>
      </c>
      <c r="Y1375" s="8">
        <v>94.73684210526315</v>
      </c>
      <c r="Z1375" s="8">
        <v>96</v>
      </c>
      <c r="AA1375" s="8">
        <v>82.106666666666669</v>
      </c>
      <c r="AB1375" s="9">
        <v>79.274593559271608</v>
      </c>
      <c r="AC1375" s="9">
        <v>18.703366937889442</v>
      </c>
      <c r="AD1375" s="3">
        <v>29.680898643918663</v>
      </c>
      <c r="AE1375" s="3">
        <v>51.615734418191892</v>
      </c>
    </row>
    <row r="1376" spans="1:31" s="30" customFormat="1" ht="13" x14ac:dyDescent="0.3">
      <c r="A1376" s="2">
        <v>2018</v>
      </c>
      <c r="B1376" s="13" t="s">
        <v>630</v>
      </c>
      <c r="C1376" s="2" t="s">
        <v>318</v>
      </c>
      <c r="D1376" s="2" t="str">
        <f t="shared" si="42"/>
        <v>M1</v>
      </c>
      <c r="E1376" s="2" t="str">
        <f t="shared" si="43"/>
        <v>K11c_M1_13</v>
      </c>
      <c r="F1376" s="21" t="s">
        <v>473</v>
      </c>
      <c r="G1376" s="2">
        <v>2013</v>
      </c>
      <c r="H1376" s="2" t="s">
        <v>845</v>
      </c>
      <c r="I1376" s="4">
        <v>2.4900000000000002</v>
      </c>
      <c r="J1376" s="5">
        <v>0.159</v>
      </c>
      <c r="K1376" s="4">
        <v>0.82</v>
      </c>
      <c r="L1376" s="4">
        <v>0.95</v>
      </c>
      <c r="M1376" s="4">
        <v>0.18</v>
      </c>
      <c r="N1376" s="4">
        <v>0.627</v>
      </c>
      <c r="O1376" s="4">
        <v>0.18</v>
      </c>
      <c r="P1376" s="6">
        <v>13.2</v>
      </c>
      <c r="Q1376" s="6">
        <v>49.52</v>
      </c>
      <c r="R1376" s="4">
        <v>6.72</v>
      </c>
      <c r="S1376" s="7">
        <v>294.77</v>
      </c>
      <c r="T1376" s="6">
        <v>20.77</v>
      </c>
      <c r="U1376" s="4">
        <v>15.861007000000001</v>
      </c>
      <c r="V1376" s="8">
        <v>91.524036936255456</v>
      </c>
      <c r="W1376" s="8">
        <v>92.715120446026617</v>
      </c>
      <c r="X1376" s="8">
        <v>96.470588235294116</v>
      </c>
      <c r="Y1376" s="8">
        <v>94.73684210526315</v>
      </c>
      <c r="Z1376" s="8">
        <v>104.50000000000001</v>
      </c>
      <c r="AA1376" s="8">
        <v>88</v>
      </c>
      <c r="AB1376" s="9">
        <v>83.204074750342144</v>
      </c>
      <c r="AC1376" s="9">
        <v>17.82006249862188</v>
      </c>
      <c r="AD1376" s="3">
        <v>25.205336482137124</v>
      </c>
      <c r="AE1376" s="3">
        <v>56.974601019241</v>
      </c>
    </row>
    <row r="1377" spans="1:31" s="30" customFormat="1" ht="13" x14ac:dyDescent="0.3">
      <c r="A1377" s="2">
        <v>2018</v>
      </c>
      <c r="B1377" s="13" t="s">
        <v>630</v>
      </c>
      <c r="C1377" s="2" t="s">
        <v>319</v>
      </c>
      <c r="D1377" s="2" t="str">
        <f t="shared" si="42"/>
        <v>M2</v>
      </c>
      <c r="E1377" s="2" t="str">
        <f t="shared" si="43"/>
        <v>K11c_M2_13</v>
      </c>
      <c r="F1377" s="21" t="s">
        <v>473</v>
      </c>
      <c r="G1377" s="2">
        <v>2013</v>
      </c>
      <c r="H1377" s="2" t="s">
        <v>845</v>
      </c>
      <c r="I1377" s="4">
        <v>2.23</v>
      </c>
      <c r="J1377" s="5">
        <v>0.14899999999999999</v>
      </c>
      <c r="K1377" s="4">
        <v>0.91</v>
      </c>
      <c r="L1377" s="4">
        <v>1.04</v>
      </c>
      <c r="M1377" s="4">
        <v>0.16</v>
      </c>
      <c r="N1377" s="4">
        <v>0.56299999999999994</v>
      </c>
      <c r="O1377" s="4">
        <v>0.189</v>
      </c>
      <c r="P1377" s="6">
        <v>15.789</v>
      </c>
      <c r="Q1377" s="6">
        <v>49.66</v>
      </c>
      <c r="R1377" s="4">
        <v>6.02</v>
      </c>
      <c r="S1377" s="7">
        <v>359.96</v>
      </c>
      <c r="T1377" s="6">
        <v>20.38</v>
      </c>
      <c r="U1377" s="4">
        <v>15.861007000000001</v>
      </c>
      <c r="V1377" s="8">
        <v>81.967310187891428</v>
      </c>
      <c r="W1377" s="8">
        <v>86.88398079533313</v>
      </c>
      <c r="X1377" s="8">
        <v>107.05882352941177</v>
      </c>
      <c r="Y1377" s="8">
        <v>84.210526315789465</v>
      </c>
      <c r="Z1377" s="8">
        <v>93.833333333333329</v>
      </c>
      <c r="AA1377" s="8">
        <v>105.25999999999999</v>
      </c>
      <c r="AB1377" s="9">
        <v>88.349436537753817</v>
      </c>
      <c r="AC1377" s="9">
        <v>14.917550332410981</v>
      </c>
      <c r="AD1377" s="3">
        <v>26.342734261872931</v>
      </c>
      <c r="AE1377" s="3">
        <v>58.739715405716098</v>
      </c>
    </row>
    <row r="1378" spans="1:31" s="30" customFormat="1" ht="13" x14ac:dyDescent="0.3">
      <c r="A1378" s="2">
        <v>2018</v>
      </c>
      <c r="B1378" s="13" t="s">
        <v>630</v>
      </c>
      <c r="C1378" s="2" t="s">
        <v>331</v>
      </c>
      <c r="D1378" s="2" t="str">
        <f t="shared" si="42"/>
        <v>M1</v>
      </c>
      <c r="E1378" s="2" t="str">
        <f t="shared" si="43"/>
        <v>K12a_M1_13</v>
      </c>
      <c r="F1378" s="21" t="s">
        <v>480</v>
      </c>
      <c r="G1378" s="2">
        <v>2013</v>
      </c>
      <c r="H1378" s="2" t="s">
        <v>828</v>
      </c>
      <c r="I1378" s="4">
        <v>2.38</v>
      </c>
      <c r="J1378" s="5">
        <v>0.154</v>
      </c>
      <c r="K1378" s="4">
        <v>1</v>
      </c>
      <c r="L1378" s="4">
        <v>0.79</v>
      </c>
      <c r="M1378" s="4">
        <v>0.17</v>
      </c>
      <c r="N1378" s="4">
        <v>0.56899999999999995</v>
      </c>
      <c r="O1378" s="4">
        <v>0.18</v>
      </c>
      <c r="P1378" s="6">
        <v>13.565</v>
      </c>
      <c r="Q1378" s="6">
        <v>58.63</v>
      </c>
      <c r="R1378" s="4">
        <v>6.34</v>
      </c>
      <c r="S1378" s="7">
        <v>388.09</v>
      </c>
      <c r="T1378" s="6">
        <v>18.489999999999998</v>
      </c>
      <c r="U1378" s="4">
        <v>15.832936999999999</v>
      </c>
      <c r="V1378" s="8">
        <v>87.480806388870676</v>
      </c>
      <c r="W1378" s="8">
        <v>89.799550620679867</v>
      </c>
      <c r="X1378" s="8">
        <v>117.64705882352942</v>
      </c>
      <c r="Y1378" s="8">
        <v>89.473684210526315</v>
      </c>
      <c r="Z1378" s="8">
        <v>94.833333333333329</v>
      </c>
      <c r="AA1378" s="8">
        <v>90.433333333333337</v>
      </c>
      <c r="AB1378" s="9">
        <v>78.999900147879188</v>
      </c>
      <c r="AC1378" s="9">
        <v>17.725712142298082</v>
      </c>
      <c r="AD1378" s="3">
        <v>32.374025185421793</v>
      </c>
      <c r="AE1378" s="3">
        <v>49.900262672280142</v>
      </c>
    </row>
    <row r="1379" spans="1:31" s="30" customFormat="1" ht="13" x14ac:dyDescent="0.3">
      <c r="A1379" s="2">
        <v>2018</v>
      </c>
      <c r="B1379" s="13" t="s">
        <v>630</v>
      </c>
      <c r="C1379" s="2" t="s">
        <v>320</v>
      </c>
      <c r="D1379" s="2" t="str">
        <f t="shared" si="42"/>
        <v>M1</v>
      </c>
      <c r="E1379" s="2" t="str">
        <f t="shared" si="43"/>
        <v>L11a_M1_13</v>
      </c>
      <c r="F1379" s="21" t="s">
        <v>474</v>
      </c>
      <c r="G1379" s="2">
        <v>2013</v>
      </c>
      <c r="H1379" s="2" t="s">
        <v>844</v>
      </c>
      <c r="I1379" s="4">
        <v>2.38</v>
      </c>
      <c r="J1379" s="5">
        <v>0.155</v>
      </c>
      <c r="K1379" s="4">
        <v>0.87</v>
      </c>
      <c r="L1379" s="4">
        <v>1</v>
      </c>
      <c r="M1379" s="4">
        <v>0.18</v>
      </c>
      <c r="N1379" s="4">
        <v>0.70499999999999996</v>
      </c>
      <c r="O1379" s="4">
        <v>0.186</v>
      </c>
      <c r="P1379" s="6">
        <v>14.135999999999999</v>
      </c>
      <c r="Q1379" s="6">
        <v>54.09</v>
      </c>
      <c r="R1379" s="4">
        <v>6.84</v>
      </c>
      <c r="S1379" s="7">
        <v>415.92</v>
      </c>
      <c r="T1379" s="6">
        <v>20.399999999999999</v>
      </c>
      <c r="U1379" s="4">
        <v>13.438297</v>
      </c>
      <c r="V1379" s="8">
        <v>87.480806388870676</v>
      </c>
      <c r="W1379" s="8">
        <v>90.382664585749225</v>
      </c>
      <c r="X1379" s="8">
        <v>102.35294117647058</v>
      </c>
      <c r="Y1379" s="8">
        <v>94.73684210526315</v>
      </c>
      <c r="Z1379" s="8">
        <v>117.5</v>
      </c>
      <c r="AA1379" s="8">
        <v>94.24</v>
      </c>
      <c r="AB1379" s="9">
        <v>86.977857108898689</v>
      </c>
      <c r="AC1379" s="9">
        <v>17.04688827105409</v>
      </c>
      <c r="AD1379" s="3">
        <v>25.581958587840166</v>
      </c>
      <c r="AE1379" s="3">
        <v>57.371153141105744</v>
      </c>
    </row>
    <row r="1380" spans="1:31" s="30" customFormat="1" ht="13" x14ac:dyDescent="0.3">
      <c r="A1380" s="2">
        <v>2018</v>
      </c>
      <c r="B1380" s="13" t="s">
        <v>630</v>
      </c>
      <c r="C1380" s="2" t="s">
        <v>345</v>
      </c>
      <c r="D1380" s="2" t="str">
        <f t="shared" si="42"/>
        <v>M1</v>
      </c>
      <c r="E1380" s="2" t="str">
        <f t="shared" si="43"/>
        <v>A05a_M1_14</v>
      </c>
      <c r="F1380" s="21" t="s">
        <v>118</v>
      </c>
      <c r="G1380" s="2">
        <v>2014</v>
      </c>
      <c r="H1380" s="2" t="s">
        <v>886</v>
      </c>
      <c r="I1380" s="4">
        <v>2.5299999999999998</v>
      </c>
      <c r="J1380" s="5">
        <v>0.15</v>
      </c>
      <c r="K1380" s="4">
        <v>0.79</v>
      </c>
      <c r="L1380" s="4">
        <v>0.81</v>
      </c>
      <c r="M1380" s="4">
        <v>0.17</v>
      </c>
      <c r="N1380" s="4">
        <v>0.58499999999999996</v>
      </c>
      <c r="O1380" s="4">
        <v>0.20200000000000001</v>
      </c>
      <c r="P1380" s="6">
        <v>21.18</v>
      </c>
      <c r="Q1380" s="6">
        <v>59.01</v>
      </c>
      <c r="R1380" s="4">
        <v>4.9800000000000004</v>
      </c>
      <c r="S1380" s="7">
        <v>514.34</v>
      </c>
      <c r="T1380" s="6">
        <v>15.53</v>
      </c>
      <c r="U1380" s="4">
        <v>18.772455000000001</v>
      </c>
      <c r="V1380" s="8">
        <v>91.638833708608345</v>
      </c>
      <c r="W1380" s="8">
        <v>86.478845575349723</v>
      </c>
      <c r="X1380" s="8">
        <v>92.941176470588232</v>
      </c>
      <c r="Y1380" s="8">
        <v>89.473684210526315</v>
      </c>
      <c r="Z1380" s="8">
        <v>97.5</v>
      </c>
      <c r="AA1380" s="8">
        <v>141.19999999999999</v>
      </c>
      <c r="AB1380" s="9">
        <v>74.627060150125345</v>
      </c>
      <c r="AC1380" s="9">
        <v>18.764366256349788</v>
      </c>
      <c r="AD1380" s="3">
        <v>27.074098242537726</v>
      </c>
      <c r="AE1380" s="3">
        <v>54.161535501112503</v>
      </c>
    </row>
    <row r="1381" spans="1:31" s="30" customFormat="1" ht="13" x14ac:dyDescent="0.3">
      <c r="A1381" s="2">
        <v>2018</v>
      </c>
      <c r="B1381" s="13" t="s">
        <v>630</v>
      </c>
      <c r="C1381" s="2" t="s">
        <v>347</v>
      </c>
      <c r="D1381" s="2" t="str">
        <f t="shared" si="42"/>
        <v>M2</v>
      </c>
      <c r="E1381" s="2" t="str">
        <f t="shared" si="43"/>
        <v>B05c_M2_14</v>
      </c>
      <c r="F1381" s="21" t="s">
        <v>491</v>
      </c>
      <c r="G1381" s="2">
        <v>2014</v>
      </c>
      <c r="H1381" s="2" t="s">
        <v>864</v>
      </c>
      <c r="I1381" s="4">
        <v>2.75</v>
      </c>
      <c r="J1381" s="5">
        <v>0.157</v>
      </c>
      <c r="K1381" s="4">
        <v>0.91</v>
      </c>
      <c r="L1381" s="4">
        <v>0.88</v>
      </c>
      <c r="M1381" s="4">
        <v>0.2</v>
      </c>
      <c r="N1381" s="4">
        <v>0.51500000000000001</v>
      </c>
      <c r="O1381" s="4">
        <v>0.19700000000000001</v>
      </c>
      <c r="P1381" s="6">
        <v>15.028</v>
      </c>
      <c r="Q1381" s="6">
        <v>66.92</v>
      </c>
      <c r="R1381" s="4">
        <v>6.46</v>
      </c>
      <c r="S1381" s="7">
        <v>439.12</v>
      </c>
      <c r="T1381" s="6">
        <v>18.84</v>
      </c>
      <c r="U1381" s="4">
        <v>21.335569</v>
      </c>
      <c r="V1381" s="8">
        <v>99.607427944139516</v>
      </c>
      <c r="W1381" s="8">
        <v>90.514525035532714</v>
      </c>
      <c r="X1381" s="8">
        <v>107.05882352941177</v>
      </c>
      <c r="Y1381" s="8">
        <v>105.26315789473684</v>
      </c>
      <c r="Z1381" s="8">
        <v>85.833333333333343</v>
      </c>
      <c r="AA1381" s="8">
        <v>100.18666666666667</v>
      </c>
      <c r="AB1381" s="9">
        <v>83.66029751760631</v>
      </c>
      <c r="AC1381" s="9">
        <v>19.692094181752225</v>
      </c>
      <c r="AD1381" s="3">
        <v>27.819238013233953</v>
      </c>
      <c r="AE1381" s="3">
        <v>52.488667805013812</v>
      </c>
    </row>
    <row r="1382" spans="1:31" s="30" customFormat="1" ht="13" x14ac:dyDescent="0.3">
      <c r="A1382" s="2">
        <v>2018</v>
      </c>
      <c r="B1382" s="13" t="s">
        <v>630</v>
      </c>
      <c r="C1382" s="2" t="s">
        <v>348</v>
      </c>
      <c r="D1382" s="2" t="str">
        <f t="shared" si="42"/>
        <v>M1</v>
      </c>
      <c r="E1382" s="2" t="str">
        <f t="shared" si="43"/>
        <v>C05a_M1_14</v>
      </c>
      <c r="F1382" s="21" t="s">
        <v>492</v>
      </c>
      <c r="G1382" s="2">
        <v>2014</v>
      </c>
      <c r="H1382" s="2" t="s">
        <v>866</v>
      </c>
      <c r="I1382" s="4">
        <v>2.72</v>
      </c>
      <c r="J1382" s="5">
        <v>0.155</v>
      </c>
      <c r="K1382" s="4">
        <v>0.93</v>
      </c>
      <c r="L1382" s="4">
        <v>0.91</v>
      </c>
      <c r="M1382" s="4">
        <v>0.19</v>
      </c>
      <c r="N1382" s="4">
        <v>0.54300000000000004</v>
      </c>
      <c r="O1382" s="4">
        <v>0.2</v>
      </c>
      <c r="P1382" s="6">
        <v>17.634</v>
      </c>
      <c r="Q1382" s="6">
        <v>65.930000000000007</v>
      </c>
      <c r="R1382" s="4">
        <v>6.05</v>
      </c>
      <c r="S1382" s="7">
        <v>432.84</v>
      </c>
      <c r="T1382" s="6">
        <v>15.21</v>
      </c>
      <c r="U1382" s="4">
        <v>21.426925000000001</v>
      </c>
      <c r="V1382" s="8">
        <v>98.520801457476182</v>
      </c>
      <c r="W1382" s="8">
        <v>89.361473761194716</v>
      </c>
      <c r="X1382" s="8">
        <v>109.41176470588236</v>
      </c>
      <c r="Y1382" s="8">
        <v>100</v>
      </c>
      <c r="Z1382" s="8">
        <v>90.500000000000014</v>
      </c>
      <c r="AA1382" s="8">
        <v>117.56</v>
      </c>
      <c r="AB1382" s="9">
        <v>84.845089228041843</v>
      </c>
      <c r="AC1382" s="9">
        <v>18.446254807795555</v>
      </c>
      <c r="AD1382" s="3">
        <v>28.033639255750892</v>
      </c>
      <c r="AE1382" s="3">
        <v>53.520105936453568</v>
      </c>
    </row>
    <row r="1383" spans="1:31" s="30" customFormat="1" ht="13" x14ac:dyDescent="0.3">
      <c r="A1383" s="2">
        <v>2018</v>
      </c>
      <c r="B1383" s="13" t="s">
        <v>630</v>
      </c>
      <c r="C1383" s="2" t="s">
        <v>349</v>
      </c>
      <c r="D1383" s="2" t="str">
        <f t="shared" si="42"/>
        <v>M2</v>
      </c>
      <c r="E1383" s="2" t="str">
        <f t="shared" si="43"/>
        <v>C05b_M2_14</v>
      </c>
      <c r="F1383" s="21" t="s">
        <v>493</v>
      </c>
      <c r="G1383" s="2">
        <v>2014</v>
      </c>
      <c r="H1383" s="2" t="s">
        <v>889</v>
      </c>
      <c r="I1383" s="4">
        <v>2.44</v>
      </c>
      <c r="J1383" s="5">
        <v>0.154</v>
      </c>
      <c r="K1383" s="4">
        <v>0.9</v>
      </c>
      <c r="L1383" s="4">
        <v>0.96</v>
      </c>
      <c r="M1383" s="4">
        <v>0.2</v>
      </c>
      <c r="N1383" s="4">
        <v>0.56699999999999995</v>
      </c>
      <c r="O1383" s="4">
        <v>0.17499999999999999</v>
      </c>
      <c r="P1383" s="6">
        <v>13.233000000000001</v>
      </c>
      <c r="Q1383" s="6">
        <v>48.38</v>
      </c>
      <c r="R1383" s="4">
        <v>5.28</v>
      </c>
      <c r="S1383" s="7">
        <v>567.98</v>
      </c>
      <c r="T1383" s="6">
        <v>28.84</v>
      </c>
      <c r="U1383" s="4">
        <v>20.076118999999998</v>
      </c>
      <c r="V1383" s="8">
        <v>88.378954248618342</v>
      </c>
      <c r="W1383" s="8">
        <v>88.784948124025718</v>
      </c>
      <c r="X1383" s="8">
        <v>105.88235294117648</v>
      </c>
      <c r="Y1383" s="8">
        <v>105.26315789473684</v>
      </c>
      <c r="Z1383" s="8">
        <v>94.5</v>
      </c>
      <c r="AA1383" s="8">
        <v>88.22</v>
      </c>
      <c r="AB1383" s="9">
        <v>87.396559009966865</v>
      </c>
      <c r="AC1383" s="9">
        <v>18.850243952994049</v>
      </c>
      <c r="AD1383" s="3">
        <v>26.337310157341815</v>
      </c>
      <c r="AE1383" s="3">
        <v>54.812445889664133</v>
      </c>
    </row>
    <row r="1384" spans="1:31" s="30" customFormat="1" ht="13" x14ac:dyDescent="0.3">
      <c r="A1384" s="2">
        <v>2018</v>
      </c>
      <c r="B1384" s="13" t="s">
        <v>630</v>
      </c>
      <c r="C1384" s="2" t="s">
        <v>350</v>
      </c>
      <c r="D1384" s="2" t="str">
        <f t="shared" si="42"/>
        <v>M1</v>
      </c>
      <c r="E1384" s="2" t="str">
        <f t="shared" si="43"/>
        <v>C05c_M1_14</v>
      </c>
      <c r="F1384" s="21" t="s">
        <v>436</v>
      </c>
      <c r="G1384" s="2">
        <v>2014</v>
      </c>
      <c r="H1384" s="2" t="s">
        <v>865</v>
      </c>
      <c r="I1384" s="4">
        <v>2.81</v>
      </c>
      <c r="J1384" s="5">
        <v>0.16200000000000001</v>
      </c>
      <c r="K1384" s="4">
        <v>0.88</v>
      </c>
      <c r="L1384" s="4">
        <v>0.89</v>
      </c>
      <c r="M1384" s="4">
        <v>0.21</v>
      </c>
      <c r="N1384" s="4">
        <v>0.61299999999999999</v>
      </c>
      <c r="O1384" s="4">
        <v>0.20699999999999999</v>
      </c>
      <c r="P1384" s="6">
        <v>15.693</v>
      </c>
      <c r="Q1384" s="6">
        <v>59.72</v>
      </c>
      <c r="R1384" s="4">
        <v>6.67</v>
      </c>
      <c r="S1384" s="7">
        <v>530.85</v>
      </c>
      <c r="T1384" s="6">
        <v>15.82</v>
      </c>
      <c r="U1384" s="4">
        <v>18.565473999999998</v>
      </c>
      <c r="V1384" s="8">
        <v>101.7806809174662</v>
      </c>
      <c r="W1384" s="8">
        <v>93.397153221377707</v>
      </c>
      <c r="X1384" s="8">
        <v>103.5294117647059</v>
      </c>
      <c r="Y1384" s="8">
        <v>110.52631578947367</v>
      </c>
      <c r="Z1384" s="8">
        <v>102.16666666666667</v>
      </c>
      <c r="AA1384" s="8">
        <v>104.62</v>
      </c>
      <c r="AB1384" s="9">
        <v>84.215759315499383</v>
      </c>
      <c r="AC1384" s="9">
        <v>20.540321609037118</v>
      </c>
      <c r="AD1384" s="3">
        <v>26.724681989241912</v>
      </c>
      <c r="AE1384" s="3">
        <v>52.734996401720949</v>
      </c>
    </row>
    <row r="1385" spans="1:31" s="30" customFormat="1" ht="13" x14ac:dyDescent="0.3">
      <c r="A1385" s="2">
        <v>2018</v>
      </c>
      <c r="B1385" s="13" t="s">
        <v>630</v>
      </c>
      <c r="C1385" s="2" t="s">
        <v>351</v>
      </c>
      <c r="D1385" s="2" t="str">
        <f t="shared" si="42"/>
        <v>M1</v>
      </c>
      <c r="E1385" s="2" t="str">
        <f t="shared" si="43"/>
        <v>D05a_M1_14</v>
      </c>
      <c r="F1385" s="21" t="s">
        <v>438</v>
      </c>
      <c r="G1385" s="2">
        <v>2014</v>
      </c>
      <c r="H1385" s="2" t="s">
        <v>890</v>
      </c>
      <c r="I1385" s="4">
        <v>2.66</v>
      </c>
      <c r="J1385" s="5">
        <v>0.155</v>
      </c>
      <c r="K1385" s="4">
        <v>0.89</v>
      </c>
      <c r="L1385" s="4">
        <v>0.86</v>
      </c>
      <c r="M1385" s="4">
        <v>0.23</v>
      </c>
      <c r="N1385" s="4">
        <v>0.59399999999999997</v>
      </c>
      <c r="O1385" s="4">
        <v>0.191</v>
      </c>
      <c r="P1385" s="6">
        <v>16.013999999999999</v>
      </c>
      <c r="Q1385" s="6">
        <v>56.52</v>
      </c>
      <c r="R1385" s="4">
        <v>6.68</v>
      </c>
      <c r="S1385" s="7">
        <v>513.54</v>
      </c>
      <c r="T1385" s="6">
        <v>18.79</v>
      </c>
      <c r="U1385" s="4">
        <v>19.251062999999998</v>
      </c>
      <c r="V1385" s="8">
        <v>96.347548484149499</v>
      </c>
      <c r="W1385" s="8">
        <v>89.361473761194716</v>
      </c>
      <c r="X1385" s="8">
        <v>104.70588235294119</v>
      </c>
      <c r="Y1385" s="8">
        <v>121.05263157894737</v>
      </c>
      <c r="Z1385" s="8">
        <v>99</v>
      </c>
      <c r="AA1385" s="8">
        <v>106.75999999999999</v>
      </c>
      <c r="AB1385" s="9">
        <v>84.621954261168867</v>
      </c>
      <c r="AC1385" s="9">
        <v>22.388556766739736</v>
      </c>
      <c r="AD1385" s="3">
        <v>26.898632318682996</v>
      </c>
      <c r="AE1385" s="3">
        <v>50.712810914577268</v>
      </c>
    </row>
    <row r="1386" spans="1:31" s="30" customFormat="1" ht="13" x14ac:dyDescent="0.3">
      <c r="A1386" s="2">
        <v>2018</v>
      </c>
      <c r="B1386" s="13" t="s">
        <v>630</v>
      </c>
      <c r="C1386" s="2" t="s">
        <v>398</v>
      </c>
      <c r="D1386" s="2" t="str">
        <f t="shared" si="42"/>
        <v>M1</v>
      </c>
      <c r="E1386" s="2" t="str">
        <f t="shared" si="43"/>
        <v>F12a_M1_14</v>
      </c>
      <c r="F1386" s="21" t="s">
        <v>517</v>
      </c>
      <c r="G1386" s="2">
        <v>2014</v>
      </c>
      <c r="H1386" s="2" t="s">
        <v>855</v>
      </c>
      <c r="I1386" s="4">
        <v>2.94</v>
      </c>
      <c r="J1386" s="5">
        <v>0.17199999999999999</v>
      </c>
      <c r="K1386" s="4">
        <v>0.8</v>
      </c>
      <c r="L1386" s="4">
        <v>1.1100000000000001</v>
      </c>
      <c r="M1386" s="4">
        <v>0.2</v>
      </c>
      <c r="N1386" s="4">
        <v>0.56299999999999994</v>
      </c>
      <c r="O1386" s="4">
        <v>0.217</v>
      </c>
      <c r="P1386" s="6">
        <v>22.603999999999999</v>
      </c>
      <c r="Q1386" s="6">
        <v>94.23</v>
      </c>
      <c r="R1386" s="4">
        <v>6.39</v>
      </c>
      <c r="S1386" s="7">
        <v>510.06</v>
      </c>
      <c r="T1386" s="6">
        <v>16.27</v>
      </c>
      <c r="U1386" s="4">
        <v>20.639088000000001</v>
      </c>
      <c r="V1386" s="8">
        <v>106.48939569300735</v>
      </c>
      <c r="W1386" s="8">
        <v>99.162409593067679</v>
      </c>
      <c r="X1386" s="8">
        <v>94.117647058823536</v>
      </c>
      <c r="Y1386" s="8">
        <v>105.26315789473684</v>
      </c>
      <c r="Z1386" s="8">
        <v>93.833333333333329</v>
      </c>
      <c r="AA1386" s="8">
        <v>150.69333333333333</v>
      </c>
      <c r="AB1386" s="9">
        <v>92.324044193053368</v>
      </c>
      <c r="AC1386" s="9">
        <v>17.844175614157855</v>
      </c>
      <c r="AD1386" s="3">
        <v>22.161462092672778</v>
      </c>
      <c r="AE1386" s="3">
        <v>59.994362293169367</v>
      </c>
    </row>
    <row r="1387" spans="1:31" s="30" customFormat="1" ht="13" x14ac:dyDescent="0.3">
      <c r="A1387" s="2">
        <v>2018</v>
      </c>
      <c r="B1387" s="13" t="s">
        <v>630</v>
      </c>
      <c r="C1387" s="2" t="s">
        <v>399</v>
      </c>
      <c r="D1387" s="2" t="str">
        <f t="shared" si="42"/>
        <v>M1</v>
      </c>
      <c r="E1387" s="2" t="str">
        <f t="shared" si="43"/>
        <v>F12b_M1_14</v>
      </c>
      <c r="F1387" s="21" t="s">
        <v>518</v>
      </c>
      <c r="G1387" s="2">
        <v>2014</v>
      </c>
      <c r="H1387" s="2" t="s">
        <v>884</v>
      </c>
      <c r="I1387" s="4">
        <v>2.95</v>
      </c>
      <c r="J1387" s="5">
        <v>0.16900000000000001</v>
      </c>
      <c r="K1387" s="4">
        <v>0.81</v>
      </c>
      <c r="L1387" s="4">
        <v>1.21</v>
      </c>
      <c r="M1387" s="4">
        <v>0.18</v>
      </c>
      <c r="N1387" s="4">
        <v>0.44900000000000001</v>
      </c>
      <c r="O1387" s="4">
        <v>0.17899999999999999</v>
      </c>
      <c r="P1387" s="6">
        <v>17.166</v>
      </c>
      <c r="Q1387" s="6">
        <v>64.150000000000006</v>
      </c>
      <c r="R1387" s="4">
        <v>6.31</v>
      </c>
      <c r="S1387" s="7">
        <v>950</v>
      </c>
      <c r="T1387" s="6">
        <v>14.92</v>
      </c>
      <c r="U1387" s="4">
        <v>16.414814</v>
      </c>
      <c r="V1387" s="8">
        <v>106.85160452189513</v>
      </c>
      <c r="W1387" s="8">
        <v>97.432832681560697</v>
      </c>
      <c r="X1387" s="8">
        <v>95.294117647058826</v>
      </c>
      <c r="Y1387" s="8">
        <v>94.73684210526315</v>
      </c>
      <c r="Z1387" s="8">
        <v>74.833333333333343</v>
      </c>
      <c r="AA1387" s="8">
        <v>114.44000000000001</v>
      </c>
      <c r="AB1387" s="9">
        <v>95.922372170846415</v>
      </c>
      <c r="AC1387" s="9">
        <v>15.457309683191298</v>
      </c>
      <c r="AD1387" s="3">
        <v>21.596747518995926</v>
      </c>
      <c r="AE1387" s="3">
        <v>62.945942797812783</v>
      </c>
    </row>
    <row r="1388" spans="1:31" s="30" customFormat="1" ht="13" x14ac:dyDescent="0.3">
      <c r="A1388" s="2">
        <v>2018</v>
      </c>
      <c r="B1388" s="13" t="s">
        <v>630</v>
      </c>
      <c r="C1388" s="2" t="s">
        <v>352</v>
      </c>
      <c r="D1388" s="2" t="str">
        <f t="shared" si="42"/>
        <v>M1</v>
      </c>
      <c r="E1388" s="2" t="str">
        <f t="shared" si="43"/>
        <v>H05b_M1_14</v>
      </c>
      <c r="F1388" s="21" t="s">
        <v>494</v>
      </c>
      <c r="G1388" s="2">
        <v>2014</v>
      </c>
      <c r="H1388" s="2" t="s">
        <v>871</v>
      </c>
      <c r="I1388" s="4">
        <v>2.5</v>
      </c>
      <c r="J1388" s="5">
        <v>0.14699999999999999</v>
      </c>
      <c r="K1388" s="4">
        <v>1</v>
      </c>
      <c r="L1388" s="4">
        <v>0.6</v>
      </c>
      <c r="M1388" s="4">
        <v>0.23</v>
      </c>
      <c r="N1388" s="4">
        <v>0.505</v>
      </c>
      <c r="O1388" s="4">
        <v>0.17699999999999999</v>
      </c>
      <c r="P1388" s="6">
        <v>14.805</v>
      </c>
      <c r="Q1388" s="6">
        <v>68.11</v>
      </c>
      <c r="R1388" s="4">
        <v>5.87</v>
      </c>
      <c r="S1388" s="7">
        <v>562.54999999999995</v>
      </c>
      <c r="T1388" s="6">
        <v>17.559999999999999</v>
      </c>
      <c r="U1388" s="4">
        <v>16.441858</v>
      </c>
      <c r="V1388" s="8">
        <v>90.552207221945011</v>
      </c>
      <c r="W1388" s="8">
        <v>84.749268663842727</v>
      </c>
      <c r="X1388" s="8">
        <v>117.64705882352942</v>
      </c>
      <c r="Y1388" s="8">
        <v>121.05263157894737</v>
      </c>
      <c r="Z1388" s="8">
        <v>84.166666666666671</v>
      </c>
      <c r="AA1388" s="8">
        <v>98.7</v>
      </c>
      <c r="AB1388" s="9">
        <v>74.461201597697837</v>
      </c>
      <c r="AC1388" s="9">
        <v>25.443632200896527</v>
      </c>
      <c r="AD1388" s="3">
        <v>34.347347372276637</v>
      </c>
      <c r="AE1388" s="3">
        <v>40.209020426826847</v>
      </c>
    </row>
    <row r="1389" spans="1:31" s="30" customFormat="1" ht="13" x14ac:dyDescent="0.3">
      <c r="A1389" s="2">
        <v>2018</v>
      </c>
      <c r="B1389" s="13" t="s">
        <v>630</v>
      </c>
      <c r="C1389" s="2" t="s">
        <v>353</v>
      </c>
      <c r="D1389" s="2" t="str">
        <f t="shared" si="42"/>
        <v>M2</v>
      </c>
      <c r="E1389" s="2" t="str">
        <f t="shared" si="43"/>
        <v>H05b_M2_14</v>
      </c>
      <c r="F1389" s="21" t="s">
        <v>494</v>
      </c>
      <c r="G1389" s="2">
        <v>2014</v>
      </c>
      <c r="H1389" s="2" t="s">
        <v>871</v>
      </c>
      <c r="I1389" s="4">
        <v>2.74</v>
      </c>
      <c r="J1389" s="5">
        <v>0.152</v>
      </c>
      <c r="K1389" s="4">
        <v>0.92</v>
      </c>
      <c r="L1389" s="4">
        <v>0.65</v>
      </c>
      <c r="M1389" s="4">
        <v>0.22</v>
      </c>
      <c r="N1389" s="4">
        <v>0.50900000000000001</v>
      </c>
      <c r="O1389" s="4">
        <v>0.193</v>
      </c>
      <c r="P1389" s="6">
        <v>16.326000000000001</v>
      </c>
      <c r="Q1389" s="6">
        <v>61.17</v>
      </c>
      <c r="R1389" s="4">
        <v>5.9</v>
      </c>
      <c r="S1389" s="7">
        <v>533.65</v>
      </c>
      <c r="T1389" s="6">
        <v>15.84</v>
      </c>
      <c r="U1389" s="4">
        <v>16.441858</v>
      </c>
      <c r="V1389" s="8">
        <v>99.245219115251743</v>
      </c>
      <c r="W1389" s="8">
        <v>87.63189684968772</v>
      </c>
      <c r="X1389" s="8">
        <v>108.23529411764707</v>
      </c>
      <c r="Y1389" s="8">
        <v>115.78947368421053</v>
      </c>
      <c r="Z1389" s="8">
        <v>84.833333333333343</v>
      </c>
      <c r="AA1389" s="8">
        <v>108.84</v>
      </c>
      <c r="AB1389" s="9">
        <v>74.08645254311611</v>
      </c>
      <c r="AC1389" s="9">
        <v>24.460492324618802</v>
      </c>
      <c r="AD1389" s="3">
        <v>31.759398590467619</v>
      </c>
      <c r="AE1389" s="3">
        <v>43.780109084913583</v>
      </c>
    </row>
    <row r="1390" spans="1:31" s="30" customFormat="1" ht="13" x14ac:dyDescent="0.3">
      <c r="A1390" s="2">
        <v>2018</v>
      </c>
      <c r="B1390" s="13" t="s">
        <v>630</v>
      </c>
      <c r="C1390" s="2" t="s">
        <v>354</v>
      </c>
      <c r="D1390" s="2" t="str">
        <f t="shared" si="42"/>
        <v>M1</v>
      </c>
      <c r="E1390" s="2" t="str">
        <f t="shared" si="43"/>
        <v>H05c_M1_14</v>
      </c>
      <c r="F1390" s="21" t="s">
        <v>495</v>
      </c>
      <c r="G1390" s="2">
        <v>2014</v>
      </c>
      <c r="H1390" s="2" t="s">
        <v>895</v>
      </c>
      <c r="I1390" s="4">
        <v>2.8</v>
      </c>
      <c r="J1390" s="5">
        <v>0.156</v>
      </c>
      <c r="K1390" s="4">
        <v>0.83</v>
      </c>
      <c r="L1390" s="4">
        <v>0.81</v>
      </c>
      <c r="M1390" s="4">
        <v>0.19</v>
      </c>
      <c r="N1390" s="4">
        <v>0.63300000000000001</v>
      </c>
      <c r="O1390" s="4">
        <v>0.19700000000000001</v>
      </c>
      <c r="P1390" s="6">
        <v>15.333</v>
      </c>
      <c r="Q1390" s="6">
        <v>58.74</v>
      </c>
      <c r="R1390" s="4">
        <v>6.02</v>
      </c>
      <c r="S1390" s="7">
        <v>480.96</v>
      </c>
      <c r="T1390" s="6">
        <v>17.5</v>
      </c>
      <c r="U1390" s="4">
        <v>11.231669999999999</v>
      </c>
      <c r="V1390" s="8">
        <v>101.41847208857841</v>
      </c>
      <c r="W1390" s="8">
        <v>89.937999398363715</v>
      </c>
      <c r="X1390" s="8">
        <v>97.647058823529406</v>
      </c>
      <c r="Y1390" s="8">
        <v>100</v>
      </c>
      <c r="Z1390" s="8">
        <v>105.50000000000001</v>
      </c>
      <c r="AA1390" s="8">
        <v>102.22</v>
      </c>
      <c r="AB1390" s="9">
        <v>77.297524510928767</v>
      </c>
      <c r="AC1390" s="9">
        <v>20.247403070059899</v>
      </c>
      <c r="AD1390" s="3">
        <v>27.462226788873</v>
      </c>
      <c r="AE1390" s="3">
        <v>52.2903701410671</v>
      </c>
    </row>
    <row r="1391" spans="1:31" s="30" customFormat="1" ht="13" x14ac:dyDescent="0.3">
      <c r="A1391" s="2">
        <v>2018</v>
      </c>
      <c r="B1391" s="13" t="s">
        <v>630</v>
      </c>
      <c r="C1391" s="2" t="s">
        <v>358</v>
      </c>
      <c r="D1391" s="2" t="str">
        <f t="shared" si="42"/>
        <v>M1</v>
      </c>
      <c r="E1391" s="2" t="str">
        <f t="shared" si="43"/>
        <v>H06a_M1_14</v>
      </c>
      <c r="F1391" s="21" t="s">
        <v>499</v>
      </c>
      <c r="G1391" s="2">
        <v>2014</v>
      </c>
      <c r="H1391" s="2" t="s">
        <v>867</v>
      </c>
      <c r="I1391" s="4">
        <v>2.75</v>
      </c>
      <c r="J1391" s="5">
        <v>0.16</v>
      </c>
      <c r="K1391" s="4">
        <v>0.9</v>
      </c>
      <c r="L1391" s="4">
        <v>0.76</v>
      </c>
      <c r="M1391" s="4">
        <v>0.21</v>
      </c>
      <c r="N1391" s="4">
        <v>0.61099999999999999</v>
      </c>
      <c r="O1391" s="4">
        <v>0.20300000000000001</v>
      </c>
      <c r="P1391" s="6">
        <v>12.307</v>
      </c>
      <c r="Q1391" s="6">
        <v>52.79</v>
      </c>
      <c r="R1391" s="4">
        <v>7.28</v>
      </c>
      <c r="S1391" s="7">
        <v>520.51</v>
      </c>
      <c r="T1391" s="6">
        <v>16.309999999999999</v>
      </c>
      <c r="U1391" s="4">
        <v>14.859498</v>
      </c>
      <c r="V1391" s="8">
        <v>99.607427944139516</v>
      </c>
      <c r="W1391" s="8">
        <v>92.244101947039709</v>
      </c>
      <c r="X1391" s="8">
        <v>105.88235294117648</v>
      </c>
      <c r="Y1391" s="8">
        <v>110.52631578947367</v>
      </c>
      <c r="Z1391" s="8">
        <v>101.83333333333333</v>
      </c>
      <c r="AA1391" s="8">
        <v>82.046666666666667</v>
      </c>
      <c r="AB1391" s="9">
        <v>78.240242318802231</v>
      </c>
      <c r="AC1391" s="9">
        <v>22.109067273094592</v>
      </c>
      <c r="AD1391" s="3">
        <v>29.419518819368108</v>
      </c>
      <c r="AE1391" s="3">
        <v>48.471413907537304</v>
      </c>
    </row>
    <row r="1392" spans="1:31" s="30" customFormat="1" ht="13" x14ac:dyDescent="0.3">
      <c r="A1392" s="2">
        <v>2018</v>
      </c>
      <c r="B1392" s="13" t="s">
        <v>630</v>
      </c>
      <c r="C1392" s="2" t="s">
        <v>359</v>
      </c>
      <c r="D1392" s="2" t="str">
        <f t="shared" si="42"/>
        <v>M2</v>
      </c>
      <c r="E1392" s="2" t="str">
        <f t="shared" si="43"/>
        <v>H06a_M2_14</v>
      </c>
      <c r="F1392" s="21" t="s">
        <v>499</v>
      </c>
      <c r="G1392" s="2">
        <v>2014</v>
      </c>
      <c r="H1392" s="2" t="s">
        <v>867</v>
      </c>
      <c r="I1392" s="4">
        <v>2.56</v>
      </c>
      <c r="J1392" s="5">
        <v>0.152</v>
      </c>
      <c r="K1392" s="4">
        <v>1</v>
      </c>
      <c r="L1392" s="4">
        <v>0.59</v>
      </c>
      <c r="M1392" s="4">
        <v>0.26</v>
      </c>
      <c r="N1392" s="4">
        <v>0.496</v>
      </c>
      <c r="O1392" s="4">
        <v>0.19600000000000001</v>
      </c>
      <c r="P1392" s="6">
        <v>18.513000000000002</v>
      </c>
      <c r="Q1392" s="6">
        <v>60.3</v>
      </c>
      <c r="R1392" s="4">
        <v>5.98</v>
      </c>
      <c r="S1392" s="7">
        <v>557.78</v>
      </c>
      <c r="T1392" s="6">
        <v>15.93</v>
      </c>
      <c r="U1392" s="4">
        <v>14.859498</v>
      </c>
      <c r="V1392" s="8">
        <v>92.725460195271708</v>
      </c>
      <c r="W1392" s="8">
        <v>87.63189684968772</v>
      </c>
      <c r="X1392" s="8">
        <v>117.64705882352942</v>
      </c>
      <c r="Y1392" s="8">
        <v>136.84210526315789</v>
      </c>
      <c r="Z1392" s="8">
        <v>82.666666666666671</v>
      </c>
      <c r="AA1392" s="8">
        <v>123.42000000000002</v>
      </c>
      <c r="AB1392" s="9">
        <v>76.433369288675024</v>
      </c>
      <c r="AC1392" s="9">
        <v>28.020227491194454</v>
      </c>
      <c r="AD1392" s="3">
        <v>33.461101883051413</v>
      </c>
      <c r="AE1392" s="3">
        <v>38.518670625754147</v>
      </c>
    </row>
    <row r="1393" spans="1:31" s="30" customFormat="1" ht="13" x14ac:dyDescent="0.3">
      <c r="A1393" s="2">
        <v>2018</v>
      </c>
      <c r="B1393" s="13" t="s">
        <v>630</v>
      </c>
      <c r="C1393" s="2" t="s">
        <v>360</v>
      </c>
      <c r="D1393" s="2" t="str">
        <f t="shared" si="42"/>
        <v>M1</v>
      </c>
      <c r="E1393" s="2" t="str">
        <f t="shared" si="43"/>
        <v>H06b_M1_14</v>
      </c>
      <c r="F1393" s="21" t="s">
        <v>500</v>
      </c>
      <c r="G1393" s="2">
        <v>2014</v>
      </c>
      <c r="H1393" s="2" t="s">
        <v>880</v>
      </c>
      <c r="I1393" s="4">
        <v>2.52</v>
      </c>
      <c r="J1393" s="5">
        <v>0.14499999999999999</v>
      </c>
      <c r="K1393" s="4">
        <v>1.19</v>
      </c>
      <c r="L1393" s="4">
        <v>0.52</v>
      </c>
      <c r="M1393" s="4">
        <v>0.23</v>
      </c>
      <c r="N1393" s="4">
        <v>0.53</v>
      </c>
      <c r="O1393" s="4">
        <v>0.188</v>
      </c>
      <c r="P1393" s="6">
        <v>15.2</v>
      </c>
      <c r="Q1393" s="6">
        <v>72.959999999999994</v>
      </c>
      <c r="R1393" s="4">
        <v>6.06</v>
      </c>
      <c r="S1393" s="7">
        <v>568.69000000000005</v>
      </c>
      <c r="T1393" s="6">
        <v>13.94</v>
      </c>
      <c r="U1393" s="4">
        <v>15.927663000000001</v>
      </c>
      <c r="V1393" s="8">
        <v>91.276624879720586</v>
      </c>
      <c r="W1393" s="8">
        <v>83.59621738950473</v>
      </c>
      <c r="X1393" s="8">
        <v>140</v>
      </c>
      <c r="Y1393" s="8">
        <v>121.05263157894737</v>
      </c>
      <c r="Z1393" s="8">
        <v>88.333333333333343</v>
      </c>
      <c r="AA1393" s="8">
        <v>101.33333333333331</v>
      </c>
      <c r="AB1393" s="9">
        <v>75.328520667997154</v>
      </c>
      <c r="AC1393" s="9">
        <v>25.150678785246956</v>
      </c>
      <c r="AD1393" s="3">
        <v>40.402735031574402</v>
      </c>
      <c r="AE1393" s="3">
        <v>34.446586183178631</v>
      </c>
    </row>
    <row r="1394" spans="1:31" s="30" customFormat="1" ht="13" x14ac:dyDescent="0.3">
      <c r="A1394" s="2">
        <v>2018</v>
      </c>
      <c r="B1394" s="13" t="s">
        <v>630</v>
      </c>
      <c r="C1394" s="2" t="s">
        <v>361</v>
      </c>
      <c r="D1394" s="2" t="str">
        <f t="shared" si="42"/>
        <v>M2</v>
      </c>
      <c r="E1394" s="2" t="str">
        <f t="shared" si="43"/>
        <v>H06b_M2_14</v>
      </c>
      <c r="F1394" s="21" t="s">
        <v>500</v>
      </c>
      <c r="G1394" s="2">
        <v>2014</v>
      </c>
      <c r="H1394" s="2" t="s">
        <v>880</v>
      </c>
      <c r="I1394" s="4">
        <v>2.65</v>
      </c>
      <c r="J1394" s="5">
        <v>0.159</v>
      </c>
      <c r="K1394" s="4">
        <v>1.03</v>
      </c>
      <c r="L1394" s="4">
        <v>0.69</v>
      </c>
      <c r="M1394" s="4">
        <v>0.21</v>
      </c>
      <c r="N1394" s="4">
        <v>0.51700000000000002</v>
      </c>
      <c r="O1394" s="4">
        <v>0.2</v>
      </c>
      <c r="P1394" s="6">
        <v>13.084</v>
      </c>
      <c r="Q1394" s="6">
        <v>61.31</v>
      </c>
      <c r="R1394" s="4">
        <v>6.36</v>
      </c>
      <c r="S1394" s="7">
        <v>549.70000000000005</v>
      </c>
      <c r="T1394" s="6">
        <v>15.64</v>
      </c>
      <c r="U1394" s="4">
        <v>15.927663000000001</v>
      </c>
      <c r="V1394" s="8">
        <v>95.985339655261711</v>
      </c>
      <c r="W1394" s="8">
        <v>91.667576309870711</v>
      </c>
      <c r="X1394" s="8">
        <v>121.1764705882353</v>
      </c>
      <c r="Y1394" s="8">
        <v>110.52631578947367</v>
      </c>
      <c r="Z1394" s="8">
        <v>86.166666666666671</v>
      </c>
      <c r="AA1394" s="8">
        <v>87.226666666666659</v>
      </c>
      <c r="AB1394" s="9">
        <v>78.072036530889562</v>
      </c>
      <c r="AC1394" s="9">
        <v>22.156701141070016</v>
      </c>
      <c r="AD1394" s="3">
        <v>33.741544563167423</v>
      </c>
      <c r="AE1394" s="3">
        <v>44.101754295762561</v>
      </c>
    </row>
    <row r="1395" spans="1:31" s="30" customFormat="1" ht="13" x14ac:dyDescent="0.3">
      <c r="A1395" s="2">
        <v>2018</v>
      </c>
      <c r="B1395" s="13" t="s">
        <v>630</v>
      </c>
      <c r="C1395" s="2" t="s">
        <v>362</v>
      </c>
      <c r="D1395" s="2" t="str">
        <f t="shared" si="42"/>
        <v>M1</v>
      </c>
      <c r="E1395" s="2" t="str">
        <f t="shared" si="43"/>
        <v>H06c_M1_14</v>
      </c>
      <c r="F1395" s="21" t="s">
        <v>247</v>
      </c>
      <c r="G1395" s="2">
        <v>2014</v>
      </c>
      <c r="H1395" s="2" t="s">
        <v>882</v>
      </c>
      <c r="I1395" s="4">
        <v>2.67</v>
      </c>
      <c r="J1395" s="5">
        <v>0.158</v>
      </c>
      <c r="K1395" s="4">
        <v>0.94</v>
      </c>
      <c r="L1395" s="4">
        <v>0.69</v>
      </c>
      <c r="M1395" s="4">
        <v>0.24</v>
      </c>
      <c r="N1395" s="4">
        <v>0.49299999999999999</v>
      </c>
      <c r="O1395" s="4">
        <v>0.19400000000000001</v>
      </c>
      <c r="P1395" s="6">
        <v>19.457999999999998</v>
      </c>
      <c r="Q1395" s="6">
        <v>52.08</v>
      </c>
      <c r="R1395" s="4">
        <v>5.47</v>
      </c>
      <c r="S1395" s="7">
        <v>710.95</v>
      </c>
      <c r="T1395" s="6">
        <v>16.03</v>
      </c>
      <c r="U1395" s="4">
        <v>20.521837000000001</v>
      </c>
      <c r="V1395" s="8">
        <v>96.709757313037287</v>
      </c>
      <c r="W1395" s="8">
        <v>91.091050672701712</v>
      </c>
      <c r="X1395" s="8">
        <v>110.58823529411765</v>
      </c>
      <c r="Y1395" s="8">
        <v>126.31578947368421</v>
      </c>
      <c r="Z1395" s="8">
        <v>82.166666666666671</v>
      </c>
      <c r="AA1395" s="8">
        <v>129.72</v>
      </c>
      <c r="AB1395" s="9">
        <v>78.241415936544826</v>
      </c>
      <c r="AC1395" s="9">
        <v>25.267126443512577</v>
      </c>
      <c r="AD1395" s="3">
        <v>30.72659208469609</v>
      </c>
      <c r="AE1395" s="3">
        <v>44.006281471791311</v>
      </c>
    </row>
    <row r="1396" spans="1:31" s="30" customFormat="1" ht="13" x14ac:dyDescent="0.3">
      <c r="A1396" s="2">
        <v>2018</v>
      </c>
      <c r="B1396" s="13" t="s">
        <v>630</v>
      </c>
      <c r="C1396" s="2" t="s">
        <v>363</v>
      </c>
      <c r="D1396" s="2" t="str">
        <f t="shared" si="42"/>
        <v>M2</v>
      </c>
      <c r="E1396" s="2" t="str">
        <f t="shared" si="43"/>
        <v>H06c_M2_14</v>
      </c>
      <c r="F1396" s="21" t="s">
        <v>247</v>
      </c>
      <c r="G1396" s="2">
        <v>2014</v>
      </c>
      <c r="H1396" s="2" t="s">
        <v>882</v>
      </c>
      <c r="I1396" s="4">
        <v>2.69</v>
      </c>
      <c r="J1396" s="5">
        <v>0.161</v>
      </c>
      <c r="K1396" s="4">
        <v>0.83</v>
      </c>
      <c r="L1396" s="4">
        <v>0.98</v>
      </c>
      <c r="M1396" s="4">
        <v>0.26</v>
      </c>
      <c r="N1396" s="4">
        <v>0.59099999999999997</v>
      </c>
      <c r="O1396" s="4">
        <v>0.20300000000000001</v>
      </c>
      <c r="P1396" s="6">
        <v>14.988</v>
      </c>
      <c r="Q1396" s="6">
        <v>61.46</v>
      </c>
      <c r="R1396" s="4">
        <v>5.95</v>
      </c>
      <c r="S1396" s="7">
        <v>488.67</v>
      </c>
      <c r="T1396" s="6">
        <v>21</v>
      </c>
      <c r="U1396" s="4">
        <v>20.521837000000001</v>
      </c>
      <c r="V1396" s="8">
        <v>97.434174970812833</v>
      </c>
      <c r="W1396" s="8">
        <v>92.820627584208708</v>
      </c>
      <c r="X1396" s="8">
        <v>97.647058823529406</v>
      </c>
      <c r="Y1396" s="8">
        <v>136.84210526315789</v>
      </c>
      <c r="Z1396" s="8">
        <v>98.5</v>
      </c>
      <c r="AA1396" s="8">
        <v>99.92</v>
      </c>
      <c r="AB1396" s="9">
        <v>91.546621046029898</v>
      </c>
      <c r="AC1396" s="9">
        <v>23.394423201161153</v>
      </c>
      <c r="AD1396" s="3">
        <v>23.187771695803658</v>
      </c>
      <c r="AE1396" s="3">
        <v>53.417805103035178</v>
      </c>
    </row>
    <row r="1397" spans="1:31" s="30" customFormat="1" ht="13" x14ac:dyDescent="0.3">
      <c r="A1397" s="2">
        <v>2018</v>
      </c>
      <c r="B1397" s="13" t="s">
        <v>630</v>
      </c>
      <c r="C1397" s="2" t="s">
        <v>355</v>
      </c>
      <c r="D1397" s="2" t="str">
        <f t="shared" si="42"/>
        <v>M1</v>
      </c>
      <c r="E1397" s="2" t="str">
        <f t="shared" si="43"/>
        <v>I05a_M1_14</v>
      </c>
      <c r="F1397" s="21" t="s">
        <v>496</v>
      </c>
      <c r="G1397" s="2">
        <v>2014</v>
      </c>
      <c r="H1397" s="2" t="s">
        <v>869</v>
      </c>
      <c r="I1397" s="4">
        <v>2.8</v>
      </c>
      <c r="J1397" s="5">
        <v>0.16</v>
      </c>
      <c r="K1397" s="4">
        <v>0.8</v>
      </c>
      <c r="L1397" s="4">
        <v>0.74</v>
      </c>
      <c r="M1397" s="4">
        <v>0.2</v>
      </c>
      <c r="N1397" s="4">
        <v>0.47499999999999998</v>
      </c>
      <c r="O1397" s="4">
        <v>0.19500000000000001</v>
      </c>
      <c r="P1397" s="6">
        <v>13.372999999999999</v>
      </c>
      <c r="Q1397" s="6">
        <v>58.95</v>
      </c>
      <c r="R1397" s="4">
        <v>6.96</v>
      </c>
      <c r="S1397" s="7">
        <v>408.09</v>
      </c>
      <c r="T1397" s="6">
        <v>16.43</v>
      </c>
      <c r="U1397" s="4">
        <v>17.944234000000002</v>
      </c>
      <c r="V1397" s="8">
        <v>101.41847208857841</v>
      </c>
      <c r="W1397" s="8">
        <v>92.244101947039709</v>
      </c>
      <c r="X1397" s="8">
        <v>94.117647058823536</v>
      </c>
      <c r="Y1397" s="8">
        <v>105.26315789473684</v>
      </c>
      <c r="Z1397" s="8">
        <v>79.166666666666657</v>
      </c>
      <c r="AA1397" s="8">
        <v>89.153333333333336</v>
      </c>
      <c r="AB1397" s="9">
        <v>73.860970340757959</v>
      </c>
      <c r="AC1397" s="9">
        <v>22.304695570469935</v>
      </c>
      <c r="AD1397" s="3">
        <v>27.701176902864965</v>
      </c>
      <c r="AE1397" s="3">
        <v>49.994127526665103</v>
      </c>
    </row>
    <row r="1398" spans="1:31" s="30" customFormat="1" ht="13" x14ac:dyDescent="0.3">
      <c r="A1398" s="2">
        <v>2018</v>
      </c>
      <c r="B1398" s="13" t="s">
        <v>630</v>
      </c>
      <c r="C1398" s="2" t="s">
        <v>356</v>
      </c>
      <c r="D1398" s="2" t="str">
        <f t="shared" si="42"/>
        <v>M1</v>
      </c>
      <c r="E1398" s="2" t="str">
        <f t="shared" si="43"/>
        <v>I05b_M1_14</v>
      </c>
      <c r="F1398" s="21" t="s">
        <v>497</v>
      </c>
      <c r="G1398" s="2">
        <v>2014</v>
      </c>
      <c r="H1398" s="2" t="s">
        <v>868</v>
      </c>
      <c r="I1398" s="4">
        <v>2.39</v>
      </c>
      <c r="J1398" s="5">
        <v>0.14899999999999999</v>
      </c>
      <c r="K1398" s="4">
        <v>1</v>
      </c>
      <c r="L1398" s="4">
        <v>0.86</v>
      </c>
      <c r="M1398" s="4">
        <v>0.21</v>
      </c>
      <c r="N1398" s="4">
        <v>0.67200000000000004</v>
      </c>
      <c r="O1398" s="4">
        <v>0.17799999999999999</v>
      </c>
      <c r="P1398" s="6">
        <v>11.185</v>
      </c>
      <c r="Q1398" s="6">
        <v>59.4</v>
      </c>
      <c r="R1398" s="4">
        <v>7.06</v>
      </c>
      <c r="S1398" s="7">
        <v>330.35</v>
      </c>
      <c r="T1398" s="6">
        <v>20.81</v>
      </c>
      <c r="U1398" s="4">
        <v>16.315769</v>
      </c>
      <c r="V1398" s="8">
        <v>86.567910104179447</v>
      </c>
      <c r="W1398" s="8">
        <v>85.902319938180725</v>
      </c>
      <c r="X1398" s="8">
        <v>117.64705882352942</v>
      </c>
      <c r="Y1398" s="8">
        <v>110.52631578947367</v>
      </c>
      <c r="Z1398" s="8">
        <v>112.00000000000001</v>
      </c>
      <c r="AA1398" s="8">
        <v>74.566666666666663</v>
      </c>
      <c r="AB1398" s="9">
        <v>85.787807035915321</v>
      </c>
      <c r="AC1398" s="9">
        <v>20.163923530128557</v>
      </c>
      <c r="AD1398" s="3">
        <v>29.812450573104453</v>
      </c>
      <c r="AE1398" s="3">
        <v>50.023625896766987</v>
      </c>
    </row>
    <row r="1399" spans="1:31" s="30" customFormat="1" ht="13" x14ac:dyDescent="0.3">
      <c r="A1399" s="2">
        <v>2018</v>
      </c>
      <c r="B1399" s="13" t="s">
        <v>630</v>
      </c>
      <c r="C1399" s="2" t="s">
        <v>357</v>
      </c>
      <c r="D1399" s="2" t="str">
        <f t="shared" si="42"/>
        <v>M1</v>
      </c>
      <c r="E1399" s="2" t="str">
        <f t="shared" si="43"/>
        <v>I05c_M1_14</v>
      </c>
      <c r="F1399" s="21" t="s">
        <v>498</v>
      </c>
      <c r="G1399" s="2">
        <v>2014</v>
      </c>
      <c r="H1399" s="2" t="s">
        <v>870</v>
      </c>
      <c r="I1399" s="4">
        <v>2.82</v>
      </c>
      <c r="J1399" s="5">
        <v>0.16200000000000001</v>
      </c>
      <c r="K1399" s="4">
        <v>0.94</v>
      </c>
      <c r="L1399" s="4">
        <v>0.68</v>
      </c>
      <c r="M1399" s="4">
        <v>0.24</v>
      </c>
      <c r="N1399" s="4">
        <v>0.48199999999999998</v>
      </c>
      <c r="O1399" s="4">
        <v>0.20799999999999999</v>
      </c>
      <c r="P1399" s="6">
        <v>23.012</v>
      </c>
      <c r="Q1399" s="6">
        <v>63.45</v>
      </c>
      <c r="R1399" s="4">
        <v>5.31</v>
      </c>
      <c r="S1399" s="7">
        <v>861.05</v>
      </c>
      <c r="T1399" s="6">
        <v>15.12</v>
      </c>
      <c r="U1399" s="4">
        <v>18.948384999999998</v>
      </c>
      <c r="V1399" s="8">
        <v>102.14288974635397</v>
      </c>
      <c r="W1399" s="8">
        <v>93.397153221377707</v>
      </c>
      <c r="X1399" s="8">
        <v>110.58823529411765</v>
      </c>
      <c r="Y1399" s="8">
        <v>126.31578947368421</v>
      </c>
      <c r="Z1399" s="8">
        <v>80.333333333333329</v>
      </c>
      <c r="AA1399" s="8">
        <v>153.41333333333333</v>
      </c>
      <c r="AB1399" s="9">
        <v>77.742413940536821</v>
      </c>
      <c r="AC1399" s="9">
        <v>25.429307496166064</v>
      </c>
      <c r="AD1399" s="3">
        <v>30.923815582187625</v>
      </c>
      <c r="AE1399" s="3">
        <v>43.646876921646324</v>
      </c>
    </row>
    <row r="1400" spans="1:31" s="30" customFormat="1" ht="13" x14ac:dyDescent="0.3">
      <c r="A1400" s="2">
        <v>2018</v>
      </c>
      <c r="B1400" s="13" t="s">
        <v>630</v>
      </c>
      <c r="C1400" s="2" t="s">
        <v>364</v>
      </c>
      <c r="D1400" s="2" t="str">
        <f t="shared" si="42"/>
        <v>M1</v>
      </c>
      <c r="E1400" s="2" t="str">
        <f t="shared" si="43"/>
        <v>I06a_M1_14</v>
      </c>
      <c r="F1400" s="21" t="s">
        <v>501</v>
      </c>
      <c r="G1400" s="2">
        <v>2014</v>
      </c>
      <c r="H1400" s="2" t="s">
        <v>863</v>
      </c>
      <c r="I1400" s="4">
        <v>2.78</v>
      </c>
      <c r="J1400" s="5">
        <v>0.16</v>
      </c>
      <c r="K1400" s="4">
        <v>0.92</v>
      </c>
      <c r="L1400" s="4">
        <v>0.71</v>
      </c>
      <c r="M1400" s="4">
        <v>0.25</v>
      </c>
      <c r="N1400" s="4">
        <v>0.52500000000000002</v>
      </c>
      <c r="O1400" s="4">
        <v>0.20799999999999999</v>
      </c>
      <c r="P1400" s="6">
        <v>17.734999999999999</v>
      </c>
      <c r="Q1400" s="6">
        <v>64.2</v>
      </c>
      <c r="R1400" s="4">
        <v>6.91</v>
      </c>
      <c r="S1400" s="7">
        <v>634.73</v>
      </c>
      <c r="T1400" s="6">
        <v>16.260000000000002</v>
      </c>
      <c r="U1400" s="4">
        <v>20.195084000000001</v>
      </c>
      <c r="V1400" s="8">
        <v>100.69405443080286</v>
      </c>
      <c r="W1400" s="8">
        <v>92.244101947039709</v>
      </c>
      <c r="X1400" s="8">
        <v>108.23529411764707</v>
      </c>
      <c r="Y1400" s="8">
        <v>131.57894736842107</v>
      </c>
      <c r="Z1400" s="8">
        <v>87.500000000000014</v>
      </c>
      <c r="AA1400" s="8">
        <v>118.23333333333332</v>
      </c>
      <c r="AB1400" s="9">
        <v>79.551634206149188</v>
      </c>
      <c r="AC1400" s="9">
        <v>25.886433296281215</v>
      </c>
      <c r="AD1400" s="3">
        <v>29.577534138056844</v>
      </c>
      <c r="AE1400" s="3">
        <v>44.536032565661941</v>
      </c>
    </row>
    <row r="1401" spans="1:31" s="30" customFormat="1" ht="13" x14ac:dyDescent="0.3">
      <c r="A1401" s="2">
        <v>2018</v>
      </c>
      <c r="B1401" s="13" t="s">
        <v>630</v>
      </c>
      <c r="C1401" s="2" t="s">
        <v>365</v>
      </c>
      <c r="D1401" s="2" t="str">
        <f t="shared" si="42"/>
        <v>M2</v>
      </c>
      <c r="E1401" s="2" t="str">
        <f t="shared" si="43"/>
        <v>I06a_M2_14</v>
      </c>
      <c r="F1401" s="21" t="s">
        <v>501</v>
      </c>
      <c r="G1401" s="2">
        <v>2014</v>
      </c>
      <c r="H1401" s="2" t="s">
        <v>863</v>
      </c>
      <c r="I1401" s="4">
        <v>2.92</v>
      </c>
      <c r="J1401" s="5">
        <v>0.16600000000000001</v>
      </c>
      <c r="K1401" s="4">
        <v>0.9</v>
      </c>
      <c r="L1401" s="4">
        <v>0.82</v>
      </c>
      <c r="M1401" s="4">
        <v>0.2</v>
      </c>
      <c r="N1401" s="4">
        <v>0.52100000000000002</v>
      </c>
      <c r="O1401" s="4">
        <v>0.218</v>
      </c>
      <c r="P1401" s="6">
        <v>12.007999999999999</v>
      </c>
      <c r="Q1401" s="6">
        <v>66.150000000000006</v>
      </c>
      <c r="R1401" s="4">
        <v>6.89</v>
      </c>
      <c r="S1401" s="7">
        <v>393.65</v>
      </c>
      <c r="T1401" s="6">
        <v>16.09</v>
      </c>
      <c r="U1401" s="4">
        <v>20.195084000000001</v>
      </c>
      <c r="V1401" s="8">
        <v>105.76497803523178</v>
      </c>
      <c r="W1401" s="8">
        <v>95.703255770053701</v>
      </c>
      <c r="X1401" s="8">
        <v>105.88235294117648</v>
      </c>
      <c r="Y1401" s="8">
        <v>105.26315789473684</v>
      </c>
      <c r="Z1401" s="8">
        <v>86.833333333333343</v>
      </c>
      <c r="AA1401" s="8">
        <v>80.053333333333327</v>
      </c>
      <c r="AB1401" s="9">
        <v>80.410531065855082</v>
      </c>
      <c r="AC1401" s="9">
        <v>20.487944006250626</v>
      </c>
      <c r="AD1401" s="3">
        <v>28.625482891597741</v>
      </c>
      <c r="AE1401" s="3">
        <v>50.88657310215163</v>
      </c>
    </row>
    <row r="1402" spans="1:31" s="30" customFormat="1" ht="13" x14ac:dyDescent="0.3">
      <c r="A1402" s="2">
        <v>2018</v>
      </c>
      <c r="B1402" s="13" t="s">
        <v>630</v>
      </c>
      <c r="C1402" s="2" t="s">
        <v>366</v>
      </c>
      <c r="D1402" s="2" t="str">
        <f t="shared" si="42"/>
        <v>M1</v>
      </c>
      <c r="E1402" s="2" t="str">
        <f t="shared" si="43"/>
        <v>I06b_M1_14</v>
      </c>
      <c r="F1402" s="21" t="s">
        <v>416</v>
      </c>
      <c r="G1402" s="2">
        <v>2014</v>
      </c>
      <c r="H1402" s="2" t="s">
        <v>881</v>
      </c>
      <c r="I1402" s="4">
        <v>2.9</v>
      </c>
      <c r="J1402" s="5">
        <v>0.16400000000000001</v>
      </c>
      <c r="K1402" s="4">
        <v>0.82</v>
      </c>
      <c r="L1402" s="4">
        <v>0.89</v>
      </c>
      <c r="M1402" s="4">
        <v>0.26</v>
      </c>
      <c r="N1402" s="4">
        <v>0.495</v>
      </c>
      <c r="O1402" s="4">
        <v>0.217</v>
      </c>
      <c r="P1402" s="6">
        <v>12.891999999999999</v>
      </c>
      <c r="Q1402" s="6">
        <v>66.010000000000005</v>
      </c>
      <c r="R1402" s="4">
        <v>7.26</v>
      </c>
      <c r="S1402" s="7">
        <v>376.42</v>
      </c>
      <c r="T1402" s="6">
        <v>18.64</v>
      </c>
      <c r="U1402" s="4">
        <v>20.418009000000001</v>
      </c>
      <c r="V1402" s="8">
        <v>105.04056037745622</v>
      </c>
      <c r="W1402" s="8">
        <v>94.550204495715704</v>
      </c>
      <c r="X1402" s="8">
        <v>96.470588235294116</v>
      </c>
      <c r="Y1402" s="8">
        <v>136.84210526315789</v>
      </c>
      <c r="Z1402" s="8">
        <v>82.5</v>
      </c>
      <c r="AA1402" s="8">
        <v>85.946666666666658</v>
      </c>
      <c r="AB1402" s="9">
        <v>86.799848606254699</v>
      </c>
      <c r="AC1402" s="9">
        <v>24.673780309253011</v>
      </c>
      <c r="AD1402" s="3">
        <v>24.161179246758991</v>
      </c>
      <c r="AE1402" s="3">
        <v>51.165040443988005</v>
      </c>
    </row>
    <row r="1403" spans="1:31" s="30" customFormat="1" ht="13" x14ac:dyDescent="0.3">
      <c r="A1403" s="2">
        <v>2018</v>
      </c>
      <c r="B1403" s="13" t="s">
        <v>630</v>
      </c>
      <c r="C1403" s="2" t="s">
        <v>367</v>
      </c>
      <c r="D1403" s="2" t="str">
        <f t="shared" si="42"/>
        <v>M2</v>
      </c>
      <c r="E1403" s="2" t="str">
        <f t="shared" si="43"/>
        <v>I06b_M2_14</v>
      </c>
      <c r="F1403" s="21" t="s">
        <v>416</v>
      </c>
      <c r="G1403" s="2">
        <v>2014</v>
      </c>
      <c r="H1403" s="2" t="s">
        <v>881</v>
      </c>
      <c r="I1403" s="4">
        <v>2.85</v>
      </c>
      <c r="J1403" s="5">
        <v>0.161</v>
      </c>
      <c r="K1403" s="4">
        <v>0.91</v>
      </c>
      <c r="L1403" s="4">
        <v>0.78</v>
      </c>
      <c r="M1403" s="4">
        <v>0.26</v>
      </c>
      <c r="N1403" s="4">
        <v>0.53600000000000003</v>
      </c>
      <c r="O1403" s="4">
        <v>0.20300000000000001</v>
      </c>
      <c r="P1403" s="6">
        <v>11.757</v>
      </c>
      <c r="Q1403" s="6">
        <v>67.5</v>
      </c>
      <c r="R1403" s="4">
        <v>6.79</v>
      </c>
      <c r="S1403" s="7">
        <v>436.11</v>
      </c>
      <c r="T1403" s="6">
        <v>19</v>
      </c>
      <c r="U1403" s="4">
        <v>20.418009000000001</v>
      </c>
      <c r="V1403" s="8">
        <v>103.22951623301732</v>
      </c>
      <c r="W1403" s="8">
        <v>92.820627584208708</v>
      </c>
      <c r="X1403" s="8">
        <v>107.05882352941177</v>
      </c>
      <c r="Y1403" s="8">
        <v>136.84210526315789</v>
      </c>
      <c r="Z1403" s="8">
        <v>89.333333333333343</v>
      </c>
      <c r="AA1403" s="8">
        <v>78.38</v>
      </c>
      <c r="AB1403" s="9">
        <v>83.612616931496817</v>
      </c>
      <c r="AC1403" s="9">
        <v>25.614320828420095</v>
      </c>
      <c r="AD1403" s="3">
        <v>27.835102097175699</v>
      </c>
      <c r="AE1403" s="3">
        <v>46.550577074404195</v>
      </c>
    </row>
    <row r="1404" spans="1:31" s="30" customFormat="1" ht="13" x14ac:dyDescent="0.3">
      <c r="A1404" s="2">
        <v>2018</v>
      </c>
      <c r="B1404" s="13" t="s">
        <v>630</v>
      </c>
      <c r="C1404" s="2" t="s">
        <v>368</v>
      </c>
      <c r="D1404" s="2" t="str">
        <f t="shared" si="42"/>
        <v>M2</v>
      </c>
      <c r="E1404" s="2" t="str">
        <f t="shared" si="43"/>
        <v>I06c_M2_14</v>
      </c>
      <c r="F1404" s="21" t="s">
        <v>502</v>
      </c>
      <c r="G1404" s="2">
        <v>2014</v>
      </c>
      <c r="H1404" s="2" t="s">
        <v>883</v>
      </c>
      <c r="I1404" s="4">
        <v>2.66</v>
      </c>
      <c r="J1404" s="5">
        <v>0.16300000000000001</v>
      </c>
      <c r="K1404" s="4">
        <v>0.9</v>
      </c>
      <c r="L1404" s="4">
        <v>0.86</v>
      </c>
      <c r="M1404" s="4">
        <v>0.2</v>
      </c>
      <c r="N1404" s="4">
        <v>0.63</v>
      </c>
      <c r="O1404" s="4">
        <v>0.20300000000000001</v>
      </c>
      <c r="P1404" s="6">
        <v>14.455</v>
      </c>
      <c r="Q1404" s="6">
        <v>61.26</v>
      </c>
      <c r="R1404" s="4">
        <v>5.86</v>
      </c>
      <c r="S1404" s="7">
        <v>404.92</v>
      </c>
      <c r="T1404" s="6">
        <v>20.9</v>
      </c>
      <c r="U1404" s="4">
        <v>17.934989000000002</v>
      </c>
      <c r="V1404" s="8">
        <v>96.347548484149499</v>
      </c>
      <c r="W1404" s="8">
        <v>93.973678858546705</v>
      </c>
      <c r="X1404" s="8">
        <v>105.88235294117648</v>
      </c>
      <c r="Y1404" s="8">
        <v>105.26315789473684</v>
      </c>
      <c r="Z1404" s="8">
        <v>105</v>
      </c>
      <c r="AA1404" s="8">
        <v>96.366666666666674</v>
      </c>
      <c r="AB1404" s="9">
        <v>82.406539049887016</v>
      </c>
      <c r="AC1404" s="9">
        <v>19.991695768133024</v>
      </c>
      <c r="AD1404" s="3">
        <v>27.932131453020649</v>
      </c>
      <c r="AE1404" s="3">
        <v>52.07617277884632</v>
      </c>
    </row>
    <row r="1405" spans="1:31" s="30" customFormat="1" ht="13" x14ac:dyDescent="0.3">
      <c r="A1405" s="2">
        <v>2018</v>
      </c>
      <c r="B1405" s="13" t="s">
        <v>630</v>
      </c>
      <c r="C1405" s="2" t="s">
        <v>377</v>
      </c>
      <c r="D1405" s="2" t="str">
        <f t="shared" si="42"/>
        <v>M2</v>
      </c>
      <c r="E1405" s="2" t="str">
        <f t="shared" si="43"/>
        <v>I08a_M2_14</v>
      </c>
      <c r="F1405" s="21" t="s">
        <v>508</v>
      </c>
      <c r="G1405" s="2">
        <v>2014</v>
      </c>
      <c r="H1405" s="2" t="s">
        <v>856</v>
      </c>
      <c r="I1405" s="4">
        <v>2.5299999999999998</v>
      </c>
      <c r="J1405" s="5">
        <v>0.159</v>
      </c>
      <c r="K1405" s="4">
        <v>0.88</v>
      </c>
      <c r="L1405" s="4">
        <v>0.81</v>
      </c>
      <c r="M1405" s="4">
        <v>0.22</v>
      </c>
      <c r="N1405" s="4">
        <v>0.47199999999999998</v>
      </c>
      <c r="O1405" s="4">
        <v>0.17599999999999999</v>
      </c>
      <c r="P1405" s="6">
        <v>13.335000000000001</v>
      </c>
      <c r="Q1405" s="6">
        <v>55.67</v>
      </c>
      <c r="R1405" s="4">
        <v>6.84</v>
      </c>
      <c r="S1405" s="7">
        <v>287.05</v>
      </c>
      <c r="T1405" s="6">
        <v>20.66</v>
      </c>
      <c r="U1405" s="4">
        <v>15.481486</v>
      </c>
      <c r="V1405" s="8">
        <v>91.638833708608345</v>
      </c>
      <c r="W1405" s="8">
        <v>91.667576309870711</v>
      </c>
      <c r="X1405" s="8">
        <v>103.5294117647059</v>
      </c>
      <c r="Y1405" s="8">
        <v>115.78947368421053</v>
      </c>
      <c r="Z1405" s="8">
        <v>78.666666666666657</v>
      </c>
      <c r="AA1405" s="8">
        <v>88.9</v>
      </c>
      <c r="AB1405" s="9">
        <v>81.047466576430551</v>
      </c>
      <c r="AC1405" s="9">
        <v>22.359626775997594</v>
      </c>
      <c r="AD1405" s="3">
        <v>27.769398369371945</v>
      </c>
      <c r="AE1405" s="3">
        <v>49.870974854630475</v>
      </c>
    </row>
    <row r="1406" spans="1:31" s="30" customFormat="1" ht="13" x14ac:dyDescent="0.3">
      <c r="A1406" s="2">
        <v>2018</v>
      </c>
      <c r="B1406" s="13" t="s">
        <v>630</v>
      </c>
      <c r="C1406" s="2" t="s">
        <v>378</v>
      </c>
      <c r="D1406" s="2" t="str">
        <f t="shared" si="42"/>
        <v>M2</v>
      </c>
      <c r="E1406" s="2" t="str">
        <f t="shared" si="43"/>
        <v>I08b_M2_14</v>
      </c>
      <c r="F1406" s="21" t="s">
        <v>425</v>
      </c>
      <c r="G1406" s="2">
        <v>2014</v>
      </c>
      <c r="H1406" s="2" t="s">
        <v>857</v>
      </c>
      <c r="I1406" s="4">
        <v>2.54</v>
      </c>
      <c r="J1406" s="5">
        <v>0.158</v>
      </c>
      <c r="K1406" s="4">
        <v>0.9</v>
      </c>
      <c r="L1406" s="4">
        <v>0.81</v>
      </c>
      <c r="M1406" s="4">
        <v>0.22</v>
      </c>
      <c r="N1406" s="4">
        <v>0.53</v>
      </c>
      <c r="O1406" s="4">
        <v>0.192</v>
      </c>
      <c r="P1406" s="6">
        <v>14.651</v>
      </c>
      <c r="Q1406" s="6">
        <v>66.11</v>
      </c>
      <c r="R1406" s="4">
        <v>6.54</v>
      </c>
      <c r="S1406" s="7">
        <v>391.22</v>
      </c>
      <c r="T1406" s="6">
        <v>19.02</v>
      </c>
      <c r="U1406" s="4">
        <v>14.010762</v>
      </c>
      <c r="V1406" s="8">
        <v>92.001042537496133</v>
      </c>
      <c r="W1406" s="8">
        <v>91.091050672701712</v>
      </c>
      <c r="X1406" s="8">
        <v>105.88235294117648</v>
      </c>
      <c r="Y1406" s="8">
        <v>115.78947368421053</v>
      </c>
      <c r="Z1406" s="8">
        <v>88.333333333333343</v>
      </c>
      <c r="AA1406" s="8">
        <v>97.673333333333332</v>
      </c>
      <c r="AB1406" s="9">
        <v>81.558975527837219</v>
      </c>
      <c r="AC1406" s="9">
        <v>22.219395131693389</v>
      </c>
      <c r="AD1406" s="3">
        <v>28.222403070086262</v>
      </c>
      <c r="AE1406" s="3">
        <v>49.558201798220345</v>
      </c>
    </row>
    <row r="1407" spans="1:31" s="30" customFormat="1" ht="13" x14ac:dyDescent="0.3">
      <c r="A1407" s="2">
        <v>2018</v>
      </c>
      <c r="B1407" s="13" t="s">
        <v>630</v>
      </c>
      <c r="C1407" s="2" t="s">
        <v>379</v>
      </c>
      <c r="D1407" s="2" t="str">
        <f t="shared" si="42"/>
        <v>M2</v>
      </c>
      <c r="E1407" s="2" t="str">
        <f t="shared" si="43"/>
        <v>I08c_M2_14</v>
      </c>
      <c r="F1407" s="21" t="s">
        <v>426</v>
      </c>
      <c r="G1407" s="2">
        <v>2014</v>
      </c>
      <c r="H1407" s="2" t="s">
        <v>891</v>
      </c>
      <c r="I1407" s="4">
        <v>2.35</v>
      </c>
      <c r="J1407" s="5">
        <v>0.14699999999999999</v>
      </c>
      <c r="K1407" s="4">
        <v>0.75</v>
      </c>
      <c r="L1407" s="4">
        <v>0.79</v>
      </c>
      <c r="M1407" s="4">
        <v>0.28000000000000003</v>
      </c>
      <c r="N1407" s="4">
        <v>0.49</v>
      </c>
      <c r="O1407" s="4">
        <v>0.17899999999999999</v>
      </c>
      <c r="P1407" s="6">
        <v>13.026999999999999</v>
      </c>
      <c r="Q1407" s="6">
        <v>56.43</v>
      </c>
      <c r="R1407" s="4">
        <v>6.75</v>
      </c>
      <c r="S1407" s="7">
        <v>610</v>
      </c>
      <c r="T1407" s="6">
        <v>16.510000000000002</v>
      </c>
      <c r="U1407" s="4">
        <v>13.785071</v>
      </c>
      <c r="V1407" s="8">
        <v>85.119074788628325</v>
      </c>
      <c r="W1407" s="8">
        <v>84.749268663842727</v>
      </c>
      <c r="X1407" s="8">
        <v>88.235294117647058</v>
      </c>
      <c r="Y1407" s="8">
        <v>147.36842105263159</v>
      </c>
      <c r="Z1407" s="8">
        <v>81.666666666666671</v>
      </c>
      <c r="AA1407" s="8">
        <v>86.846666666666664</v>
      </c>
      <c r="AB1407" s="9">
        <v>81.666993774241718</v>
      </c>
      <c r="AC1407" s="9">
        <v>28.24182616005173</v>
      </c>
      <c r="AD1407" s="3">
        <v>23.487561854884088</v>
      </c>
      <c r="AE1407" s="3">
        <v>48.270611985064185</v>
      </c>
    </row>
    <row r="1408" spans="1:31" s="30" customFormat="1" ht="13" x14ac:dyDescent="0.3">
      <c r="A1408" s="2">
        <v>2018</v>
      </c>
      <c r="B1408" s="13" t="s">
        <v>630</v>
      </c>
      <c r="C1408" s="2" t="s">
        <v>381</v>
      </c>
      <c r="D1408" s="2" t="str">
        <f t="shared" si="42"/>
        <v>M1</v>
      </c>
      <c r="E1408" s="2" t="str">
        <f t="shared" si="43"/>
        <v>I09a_M1_14</v>
      </c>
      <c r="F1408" s="21" t="s">
        <v>510</v>
      </c>
      <c r="G1408" s="2">
        <v>2014</v>
      </c>
      <c r="H1408" s="2" t="s">
        <v>893</v>
      </c>
      <c r="I1408" s="4">
        <v>2.35</v>
      </c>
      <c r="J1408" s="5">
        <v>0.157</v>
      </c>
      <c r="K1408" s="4">
        <v>0.93</v>
      </c>
      <c r="L1408" s="4">
        <v>0.77</v>
      </c>
      <c r="M1408" s="4">
        <v>0.23</v>
      </c>
      <c r="N1408" s="4">
        <v>0.503</v>
      </c>
      <c r="O1408" s="4">
        <v>0.17799999999999999</v>
      </c>
      <c r="P1408" s="6">
        <v>12.539</v>
      </c>
      <c r="Q1408" s="6">
        <v>57.54</v>
      </c>
      <c r="R1408" s="4">
        <v>6.98</v>
      </c>
      <c r="S1408" s="7">
        <v>356.9</v>
      </c>
      <c r="T1408" s="6">
        <v>20.03</v>
      </c>
      <c r="U1408" s="4">
        <v>19.147103999999999</v>
      </c>
      <c r="V1408" s="8">
        <v>85.119074788628325</v>
      </c>
      <c r="W1408" s="8">
        <v>90.514525035532714</v>
      </c>
      <c r="X1408" s="8">
        <v>109.41176470588236</v>
      </c>
      <c r="Y1408" s="8">
        <v>121.05263157894737</v>
      </c>
      <c r="Z1408" s="8">
        <v>83.833333333333343</v>
      </c>
      <c r="AA1408" s="8">
        <v>83.593333333333334</v>
      </c>
      <c r="AB1408" s="9">
        <v>81.153954199910316</v>
      </c>
      <c r="AC1408" s="9">
        <v>23.345300242815849</v>
      </c>
      <c r="AD1408" s="3">
        <v>29.308696630872845</v>
      </c>
      <c r="AE1408" s="3">
        <v>47.346003126311295</v>
      </c>
    </row>
    <row r="1409" spans="1:31" s="30" customFormat="1" ht="13" x14ac:dyDescent="0.3">
      <c r="A1409" s="2">
        <v>2018</v>
      </c>
      <c r="B1409" s="13" t="s">
        <v>630</v>
      </c>
      <c r="C1409" s="2" t="s">
        <v>382</v>
      </c>
      <c r="D1409" s="2" t="str">
        <f t="shared" si="42"/>
        <v>M1</v>
      </c>
      <c r="E1409" s="2" t="str">
        <f t="shared" si="43"/>
        <v>I09b_M1_14</v>
      </c>
      <c r="F1409" s="21" t="s">
        <v>263</v>
      </c>
      <c r="G1409" s="2">
        <v>2014</v>
      </c>
      <c r="H1409" s="2" t="s">
        <v>853</v>
      </c>
      <c r="I1409" s="4">
        <v>2.4300000000000002</v>
      </c>
      <c r="J1409" s="5">
        <v>0.152</v>
      </c>
      <c r="K1409" s="4">
        <v>0.75</v>
      </c>
      <c r="L1409" s="4">
        <v>0.8</v>
      </c>
      <c r="M1409" s="4">
        <v>0.2</v>
      </c>
      <c r="N1409" s="4">
        <v>0.44500000000000001</v>
      </c>
      <c r="O1409" s="4">
        <v>0.19</v>
      </c>
      <c r="P1409" s="6">
        <v>12.582000000000001</v>
      </c>
      <c r="Q1409" s="6">
        <v>58.13</v>
      </c>
      <c r="R1409" s="4">
        <v>7.23</v>
      </c>
      <c r="S1409" s="7">
        <v>485.47</v>
      </c>
      <c r="T1409" s="6">
        <v>17.72</v>
      </c>
      <c r="U1409" s="4">
        <v>16.225386</v>
      </c>
      <c r="V1409" s="8">
        <v>88.016745419730569</v>
      </c>
      <c r="W1409" s="8">
        <v>87.63189684968772</v>
      </c>
      <c r="X1409" s="8">
        <v>88.235294117647058</v>
      </c>
      <c r="Y1409" s="8">
        <v>105.26315789473684</v>
      </c>
      <c r="Z1409" s="8">
        <v>74.166666666666671</v>
      </c>
      <c r="AA1409" s="8">
        <v>83.88000000000001</v>
      </c>
      <c r="AB1409" s="9">
        <v>75.576209938289239</v>
      </c>
      <c r="AC1409" s="9">
        <v>21.79847943334703</v>
      </c>
      <c r="AD1409" s="3">
        <v>25.380454634350986</v>
      </c>
      <c r="AE1409" s="3">
        <v>52.821065932301991</v>
      </c>
    </row>
    <row r="1410" spans="1:31" s="30" customFormat="1" ht="13" x14ac:dyDescent="0.3">
      <c r="A1410" s="2">
        <v>2018</v>
      </c>
      <c r="B1410" s="13" t="s">
        <v>630</v>
      </c>
      <c r="C1410" s="2" t="s">
        <v>383</v>
      </c>
      <c r="D1410" s="2" t="str">
        <f t="shared" si="42"/>
        <v>M2</v>
      </c>
      <c r="E1410" s="2" t="str">
        <f t="shared" si="43"/>
        <v>I09b_M2_14</v>
      </c>
      <c r="F1410" s="21" t="s">
        <v>263</v>
      </c>
      <c r="G1410" s="2">
        <v>2014</v>
      </c>
      <c r="H1410" s="2" t="s">
        <v>853</v>
      </c>
      <c r="I1410" s="4">
        <v>2.48</v>
      </c>
      <c r="J1410" s="5">
        <v>0.155</v>
      </c>
      <c r="K1410" s="4">
        <v>0.81</v>
      </c>
      <c r="L1410" s="4">
        <v>0.97</v>
      </c>
      <c r="M1410" s="4">
        <v>0.21</v>
      </c>
      <c r="N1410" s="4">
        <v>0.498</v>
      </c>
      <c r="O1410" s="4">
        <v>0.188</v>
      </c>
      <c r="P1410" s="6">
        <v>15.045999999999999</v>
      </c>
      <c r="Q1410" s="6">
        <v>58.35</v>
      </c>
      <c r="R1410" s="4">
        <v>6.06</v>
      </c>
      <c r="S1410" s="7">
        <v>550.44000000000005</v>
      </c>
      <c r="T1410" s="6">
        <v>18.14</v>
      </c>
      <c r="U1410" s="4">
        <v>16.225386</v>
      </c>
      <c r="V1410" s="8">
        <v>89.827789564169464</v>
      </c>
      <c r="W1410" s="8">
        <v>89.361473761194716</v>
      </c>
      <c r="X1410" s="8">
        <v>95.294117647058826</v>
      </c>
      <c r="Y1410" s="8">
        <v>110.52631578947367</v>
      </c>
      <c r="Z1410" s="8">
        <v>83</v>
      </c>
      <c r="AA1410" s="8">
        <v>100.30666666666666</v>
      </c>
      <c r="AB1410" s="9">
        <v>86.417493953639976</v>
      </c>
      <c r="AC1410" s="9">
        <v>20.01699773679632</v>
      </c>
      <c r="AD1410" s="3">
        <v>23.972128308977343</v>
      </c>
      <c r="AE1410" s="3">
        <v>56.010873954226334</v>
      </c>
    </row>
    <row r="1411" spans="1:31" s="30" customFormat="1" ht="13" x14ac:dyDescent="0.3">
      <c r="A1411" s="2">
        <v>2018</v>
      </c>
      <c r="B1411" s="13" t="s">
        <v>630</v>
      </c>
      <c r="C1411" s="2" t="s">
        <v>384</v>
      </c>
      <c r="D1411" s="2" t="str">
        <f t="shared" si="42"/>
        <v>M1</v>
      </c>
      <c r="E1411" s="2" t="str">
        <f t="shared" si="43"/>
        <v>I09c_M1_14</v>
      </c>
      <c r="F1411" s="21" t="s">
        <v>511</v>
      </c>
      <c r="G1411" s="2">
        <v>2014</v>
      </c>
      <c r="H1411" s="2" t="s">
        <v>858</v>
      </c>
      <c r="I1411" s="4">
        <v>2.2200000000000002</v>
      </c>
      <c r="J1411" s="5">
        <v>0.14799999999999999</v>
      </c>
      <c r="K1411" s="4">
        <v>0.9</v>
      </c>
      <c r="L1411" s="4">
        <v>0.79</v>
      </c>
      <c r="M1411" s="4">
        <v>0.23</v>
      </c>
      <c r="N1411" s="4">
        <v>0.47199999999999998</v>
      </c>
      <c r="O1411" s="4">
        <v>0.17799999999999999</v>
      </c>
      <c r="P1411" s="6">
        <v>12.362</v>
      </c>
      <c r="Q1411" s="6">
        <v>54.2</v>
      </c>
      <c r="R1411" s="4">
        <v>6.33</v>
      </c>
      <c r="S1411" s="7">
        <v>360.86</v>
      </c>
      <c r="T1411" s="6">
        <v>18.79</v>
      </c>
      <c r="U1411" s="4">
        <v>17.886747</v>
      </c>
      <c r="V1411" s="8">
        <v>80.410360013087185</v>
      </c>
      <c r="W1411" s="8">
        <v>85.325794301011726</v>
      </c>
      <c r="X1411" s="8">
        <v>105.88235294117648</v>
      </c>
      <c r="Y1411" s="8">
        <v>121.05263157894737</v>
      </c>
      <c r="Z1411" s="8">
        <v>78.666666666666657</v>
      </c>
      <c r="AA1411" s="8">
        <v>82.413333333333341</v>
      </c>
      <c r="AB1411" s="9">
        <v>81.384694764816302</v>
      </c>
      <c r="AC1411" s="9">
        <v>23.279112026696179</v>
      </c>
      <c r="AD1411" s="3">
        <v>28.28283976467057</v>
      </c>
      <c r="AE1411" s="3">
        <v>48.438048208633248</v>
      </c>
    </row>
    <row r="1412" spans="1:31" s="30" customFormat="1" ht="13" x14ac:dyDescent="0.3">
      <c r="A1412" s="2">
        <v>2018</v>
      </c>
      <c r="B1412" s="13" t="s">
        <v>630</v>
      </c>
      <c r="C1412" s="2" t="s">
        <v>385</v>
      </c>
      <c r="D1412" s="2" t="str">
        <f t="shared" si="42"/>
        <v>M2</v>
      </c>
      <c r="E1412" s="2" t="str">
        <f t="shared" si="43"/>
        <v>I09c_M2_14</v>
      </c>
      <c r="F1412" s="21" t="s">
        <v>511</v>
      </c>
      <c r="G1412" s="2">
        <v>2014</v>
      </c>
      <c r="H1412" s="2" t="s">
        <v>858</v>
      </c>
      <c r="I1412" s="4">
        <v>2.4</v>
      </c>
      <c r="J1412" s="5">
        <v>0.151</v>
      </c>
      <c r="K1412" s="4">
        <v>0.87</v>
      </c>
      <c r="L1412" s="4">
        <v>0.75</v>
      </c>
      <c r="M1412" s="4">
        <v>0.22</v>
      </c>
      <c r="N1412" s="4">
        <v>0.499</v>
      </c>
      <c r="O1412" s="4">
        <v>0.17299999999999999</v>
      </c>
      <c r="P1412" s="6">
        <v>12.159000000000001</v>
      </c>
      <c r="Q1412" s="6">
        <v>57.82</v>
      </c>
      <c r="R1412" s="4">
        <v>6.35</v>
      </c>
      <c r="S1412" s="7">
        <v>418.84</v>
      </c>
      <c r="T1412" s="6">
        <v>19.61</v>
      </c>
      <c r="U1412" s="4">
        <v>17.886747</v>
      </c>
      <c r="V1412" s="8">
        <v>86.930118933067206</v>
      </c>
      <c r="W1412" s="8">
        <v>87.055371212518722</v>
      </c>
      <c r="X1412" s="8">
        <v>102.35294117647058</v>
      </c>
      <c r="Y1412" s="8">
        <v>115.78947368421053</v>
      </c>
      <c r="Z1412" s="8">
        <v>83.166666666666671</v>
      </c>
      <c r="AA1412" s="8">
        <v>81.060000000000016</v>
      </c>
      <c r="AB1412" s="9">
        <v>77.797700124679338</v>
      </c>
      <c r="AC1412" s="9">
        <v>23.293633370715224</v>
      </c>
      <c r="AD1412" s="3">
        <v>28.600639029855856</v>
      </c>
      <c r="AE1412" s="3">
        <v>48.10572759942891</v>
      </c>
    </row>
    <row r="1413" spans="1:31" s="30" customFormat="1" ht="13" x14ac:dyDescent="0.3">
      <c r="A1413" s="2">
        <v>2018</v>
      </c>
      <c r="B1413" s="13" t="s">
        <v>630</v>
      </c>
      <c r="C1413" s="2" t="s">
        <v>396</v>
      </c>
      <c r="D1413" s="2" t="str">
        <f t="shared" si="42"/>
        <v>M2</v>
      </c>
      <c r="E1413" s="2" t="str">
        <f t="shared" si="43"/>
        <v>I10b_M2_14</v>
      </c>
      <c r="F1413" s="21" t="s">
        <v>452</v>
      </c>
      <c r="G1413" s="2">
        <v>2014</v>
      </c>
      <c r="H1413" s="2" t="s">
        <v>854</v>
      </c>
      <c r="I1413" s="4">
        <v>2.4700000000000002</v>
      </c>
      <c r="J1413" s="5">
        <v>0.157</v>
      </c>
      <c r="K1413" s="4">
        <v>0.95</v>
      </c>
      <c r="L1413" s="4">
        <v>0.72</v>
      </c>
      <c r="M1413" s="4">
        <v>0.22</v>
      </c>
      <c r="N1413" s="4">
        <v>0.51900000000000002</v>
      </c>
      <c r="O1413" s="4">
        <v>0.17599999999999999</v>
      </c>
      <c r="P1413" s="6">
        <v>11.153</v>
      </c>
      <c r="Q1413" s="6">
        <v>63.59</v>
      </c>
      <c r="R1413" s="4">
        <v>7.13</v>
      </c>
      <c r="S1413" s="7">
        <v>316.25</v>
      </c>
      <c r="T1413" s="6">
        <v>19.329999999999998</v>
      </c>
      <c r="U1413" s="4">
        <v>18.176445000000001</v>
      </c>
      <c r="V1413" s="8">
        <v>89.465580735281677</v>
      </c>
      <c r="W1413" s="8">
        <v>90.514525035532714</v>
      </c>
      <c r="X1413" s="8">
        <v>111.76470588235294</v>
      </c>
      <c r="Y1413" s="8">
        <v>115.78947368421053</v>
      </c>
      <c r="Z1413" s="8">
        <v>86.500000000000014</v>
      </c>
      <c r="AA1413" s="8">
        <v>74.353333333333339</v>
      </c>
      <c r="AB1413" s="9">
        <v>78.346729942281982</v>
      </c>
      <c r="AC1413" s="9">
        <v>23.13039874317878</v>
      </c>
      <c r="AD1413" s="3">
        <v>31.011728517214703</v>
      </c>
      <c r="AE1413" s="3">
        <v>45.857872739606499</v>
      </c>
    </row>
    <row r="1414" spans="1:31" s="30" customFormat="1" ht="13" x14ac:dyDescent="0.3">
      <c r="A1414" s="2">
        <v>2018</v>
      </c>
      <c r="B1414" s="13" t="s">
        <v>630</v>
      </c>
      <c r="C1414" s="2" t="s">
        <v>397</v>
      </c>
      <c r="D1414" s="2" t="str">
        <f t="shared" ref="D1414:D1477" si="44">MID(C1414,8,2)</f>
        <v>M2</v>
      </c>
      <c r="E1414" s="2" t="str">
        <f t="shared" ref="E1414:E1477" si="45">CONCATENATE(F1414,"_",D1414,"_",MID(G1414,3,2))</f>
        <v>I10c_M2_14</v>
      </c>
      <c r="F1414" s="21" t="s">
        <v>453</v>
      </c>
      <c r="G1414" s="2">
        <v>2014</v>
      </c>
      <c r="H1414" s="2" t="s">
        <v>894</v>
      </c>
      <c r="I1414" s="4">
        <v>2.4500000000000002</v>
      </c>
      <c r="J1414" s="5">
        <v>0.157</v>
      </c>
      <c r="K1414" s="4">
        <v>1.02</v>
      </c>
      <c r="L1414" s="4">
        <v>0.71</v>
      </c>
      <c r="M1414" s="4">
        <v>0.19</v>
      </c>
      <c r="N1414" s="4">
        <v>0.504</v>
      </c>
      <c r="O1414" s="4">
        <v>0.17499999999999999</v>
      </c>
      <c r="P1414" s="6">
        <v>12.180999999999999</v>
      </c>
      <c r="Q1414" s="6">
        <v>58.72</v>
      </c>
      <c r="R1414" s="4">
        <v>6.3</v>
      </c>
      <c r="S1414" s="7">
        <v>376.1</v>
      </c>
      <c r="T1414" s="6">
        <v>18.48</v>
      </c>
      <c r="U1414" s="4">
        <v>18.677935000000002</v>
      </c>
      <c r="V1414" s="8">
        <v>88.74116307750613</v>
      </c>
      <c r="W1414" s="8">
        <v>90.514525035532714</v>
      </c>
      <c r="X1414" s="8">
        <v>120</v>
      </c>
      <c r="Y1414" s="8">
        <v>100</v>
      </c>
      <c r="Z1414" s="8">
        <v>84.000000000000014</v>
      </c>
      <c r="AA1414" s="8">
        <v>81.206666666666663</v>
      </c>
      <c r="AB1414" s="9">
        <v>77.166839589212088</v>
      </c>
      <c r="AC1414" s="9">
        <v>20.281692802531293</v>
      </c>
      <c r="AD1414" s="3">
        <v>33.805915417308448</v>
      </c>
      <c r="AE1414" s="3">
        <v>45.912391780160263</v>
      </c>
    </row>
    <row r="1415" spans="1:31" s="30" customFormat="1" ht="13" x14ac:dyDescent="0.3">
      <c r="A1415" s="2">
        <v>2018</v>
      </c>
      <c r="B1415" s="13" t="s">
        <v>630</v>
      </c>
      <c r="C1415" s="2" t="s">
        <v>369</v>
      </c>
      <c r="D1415" s="2" t="str">
        <f t="shared" si="44"/>
        <v>M2</v>
      </c>
      <c r="E1415" s="2" t="str">
        <f t="shared" si="45"/>
        <v>J06a_M2_14</v>
      </c>
      <c r="F1415" s="21" t="s">
        <v>418</v>
      </c>
      <c r="G1415" s="2">
        <v>2014</v>
      </c>
      <c r="H1415" s="2" t="s">
        <v>892</v>
      </c>
      <c r="I1415" s="4">
        <v>2.7</v>
      </c>
      <c r="J1415" s="5">
        <v>0.16</v>
      </c>
      <c r="K1415" s="4">
        <v>0.75</v>
      </c>
      <c r="L1415" s="4">
        <v>0.87</v>
      </c>
      <c r="M1415" s="4">
        <v>0.24</v>
      </c>
      <c r="N1415" s="4">
        <v>0.61299999999999999</v>
      </c>
      <c r="O1415" s="4">
        <v>0.217</v>
      </c>
      <c r="P1415" s="6">
        <v>16.283999999999999</v>
      </c>
      <c r="Q1415" s="6">
        <v>57.78</v>
      </c>
      <c r="R1415" s="4">
        <v>5.38</v>
      </c>
      <c r="S1415" s="7">
        <v>417.92</v>
      </c>
      <c r="T1415" s="6">
        <v>17.22</v>
      </c>
      <c r="U1415" s="4">
        <v>21.948931999999999</v>
      </c>
      <c r="V1415" s="8">
        <v>97.796383799700621</v>
      </c>
      <c r="W1415" s="8">
        <v>92.244101947039709</v>
      </c>
      <c r="X1415" s="8">
        <v>88.235294117647058</v>
      </c>
      <c r="Y1415" s="8">
        <v>126.31578947368421</v>
      </c>
      <c r="Z1415" s="8">
        <v>102.16666666666667</v>
      </c>
      <c r="AA1415" s="8">
        <v>108.55999999999999</v>
      </c>
      <c r="AB1415" s="9">
        <v>82.364116826325358</v>
      </c>
      <c r="AC1415" s="9">
        <v>24.002391159693303</v>
      </c>
      <c r="AD1415" s="3">
        <v>23.288765079817512</v>
      </c>
      <c r="AE1415" s="3">
        <v>52.708843760489174</v>
      </c>
    </row>
    <row r="1416" spans="1:31" s="30" customFormat="1" ht="13" x14ac:dyDescent="0.3">
      <c r="A1416" s="2">
        <v>2018</v>
      </c>
      <c r="B1416" s="13" t="s">
        <v>630</v>
      </c>
      <c r="C1416" s="2" t="s">
        <v>370</v>
      </c>
      <c r="D1416" s="2" t="str">
        <f t="shared" si="44"/>
        <v>M2</v>
      </c>
      <c r="E1416" s="2" t="str">
        <f t="shared" si="45"/>
        <v>J06b_M2_14</v>
      </c>
      <c r="F1416" s="21" t="s">
        <v>503</v>
      </c>
      <c r="G1416" s="2">
        <v>2014</v>
      </c>
      <c r="H1416" s="2" t="s">
        <v>874</v>
      </c>
      <c r="I1416" s="4">
        <v>2.75</v>
      </c>
      <c r="J1416" s="5">
        <v>0.161</v>
      </c>
      <c r="K1416" s="4">
        <v>0.82</v>
      </c>
      <c r="L1416" s="4">
        <v>0.93</v>
      </c>
      <c r="M1416" s="4">
        <v>0.24</v>
      </c>
      <c r="N1416" s="4">
        <v>0.57699999999999996</v>
      </c>
      <c r="O1416" s="4">
        <v>0.20200000000000001</v>
      </c>
      <c r="P1416" s="6">
        <v>20.094999999999999</v>
      </c>
      <c r="Q1416" s="6">
        <v>64.83</v>
      </c>
      <c r="R1416" s="4">
        <v>6.73</v>
      </c>
      <c r="S1416" s="7">
        <v>459.96</v>
      </c>
      <c r="T1416" s="6">
        <v>18.36</v>
      </c>
      <c r="U1416" s="4">
        <v>20.286062999999999</v>
      </c>
      <c r="V1416" s="8">
        <v>99.607427944139516</v>
      </c>
      <c r="W1416" s="8">
        <v>92.820627584208708</v>
      </c>
      <c r="X1416" s="8">
        <v>96.470588235294116</v>
      </c>
      <c r="Y1416" s="8">
        <v>126.31578947368421</v>
      </c>
      <c r="Z1416" s="8">
        <v>96.166666666666671</v>
      </c>
      <c r="AA1416" s="8">
        <v>133.96666666666667</v>
      </c>
      <c r="AB1416" s="9">
        <v>87.148410132296533</v>
      </c>
      <c r="AC1416" s="9">
        <v>22.684702412666287</v>
      </c>
      <c r="AD1416" s="3">
        <v>24.064543433249185</v>
      </c>
      <c r="AE1416" s="3">
        <v>53.250754154084525</v>
      </c>
    </row>
    <row r="1417" spans="1:31" s="30" customFormat="1" ht="13" x14ac:dyDescent="0.3">
      <c r="A1417" s="2">
        <v>2018</v>
      </c>
      <c r="B1417" s="13" t="s">
        <v>630</v>
      </c>
      <c r="C1417" s="2" t="s">
        <v>371</v>
      </c>
      <c r="D1417" s="2" t="str">
        <f t="shared" si="44"/>
        <v>M2</v>
      </c>
      <c r="E1417" s="2" t="str">
        <f t="shared" si="45"/>
        <v>J06c_M2_14</v>
      </c>
      <c r="F1417" s="21" t="s">
        <v>504</v>
      </c>
      <c r="G1417" s="2">
        <v>2014</v>
      </c>
      <c r="H1417" s="2" t="s">
        <v>852</v>
      </c>
      <c r="I1417" s="4">
        <v>2.4</v>
      </c>
      <c r="J1417" s="5">
        <v>0.157</v>
      </c>
      <c r="K1417" s="4">
        <v>0.73</v>
      </c>
      <c r="L1417" s="4">
        <v>0.95</v>
      </c>
      <c r="M1417" s="4">
        <v>0.24</v>
      </c>
      <c r="N1417" s="4">
        <v>0.58099999999999996</v>
      </c>
      <c r="O1417" s="4">
        <v>0.184</v>
      </c>
      <c r="P1417" s="6">
        <v>14.063000000000001</v>
      </c>
      <c r="Q1417" s="6">
        <v>56.14</v>
      </c>
      <c r="R1417" s="4">
        <v>6.07</v>
      </c>
      <c r="S1417" s="7">
        <v>494.82</v>
      </c>
      <c r="T1417" s="6">
        <v>18.57</v>
      </c>
      <c r="U1417" s="4">
        <v>21.176335999999999</v>
      </c>
      <c r="V1417" s="8">
        <v>86.930118933067206</v>
      </c>
      <c r="W1417" s="8">
        <v>90.514525035532714</v>
      </c>
      <c r="X1417" s="8">
        <v>85.882352941176464</v>
      </c>
      <c r="Y1417" s="8">
        <v>126.31578947368421</v>
      </c>
      <c r="Z1417" s="8">
        <v>96.833333333333329</v>
      </c>
      <c r="AA1417" s="8">
        <v>93.75333333333333</v>
      </c>
      <c r="AB1417" s="9">
        <v>85.844623842982585</v>
      </c>
      <c r="AC1417" s="9">
        <v>23.029231896969211</v>
      </c>
      <c r="AD1417" s="3">
        <v>21.748684880362379</v>
      </c>
      <c r="AE1417" s="3">
        <v>55.222083222668395</v>
      </c>
    </row>
    <row r="1418" spans="1:31" s="30" customFormat="1" ht="13" x14ac:dyDescent="0.3">
      <c r="A1418" s="2">
        <v>2018</v>
      </c>
      <c r="B1418" s="13" t="s">
        <v>630</v>
      </c>
      <c r="C1418" s="2" t="s">
        <v>375</v>
      </c>
      <c r="D1418" s="2" t="str">
        <f t="shared" si="44"/>
        <v>M1</v>
      </c>
      <c r="E1418" s="2" t="str">
        <f t="shared" si="45"/>
        <v>J07b_M1_14</v>
      </c>
      <c r="F1418" s="21" t="s">
        <v>424</v>
      </c>
      <c r="G1418" s="2">
        <v>2014</v>
      </c>
      <c r="H1418" s="2" t="s">
        <v>885</v>
      </c>
      <c r="I1418" s="4">
        <v>2.75</v>
      </c>
      <c r="J1418" s="5">
        <v>0.161</v>
      </c>
      <c r="K1418" s="4">
        <v>0.89</v>
      </c>
      <c r="L1418" s="4">
        <v>0.87</v>
      </c>
      <c r="M1418" s="4">
        <v>0.22</v>
      </c>
      <c r="N1418" s="4">
        <v>0.63100000000000001</v>
      </c>
      <c r="O1418" s="4">
        <v>0.20499999999999999</v>
      </c>
      <c r="P1418" s="6">
        <v>15.518000000000001</v>
      </c>
      <c r="Q1418" s="6">
        <v>54.98</v>
      </c>
      <c r="R1418" s="4">
        <v>6.25</v>
      </c>
      <c r="S1418" s="7">
        <v>496.83</v>
      </c>
      <c r="T1418" s="6">
        <v>18.5</v>
      </c>
      <c r="U1418" s="4">
        <v>19.067156000000001</v>
      </c>
      <c r="V1418" s="8">
        <v>99.607427944139516</v>
      </c>
      <c r="W1418" s="8">
        <v>92.820627584208708</v>
      </c>
      <c r="X1418" s="8">
        <v>104.70588235294119</v>
      </c>
      <c r="Y1418" s="8">
        <v>115.78947368421053</v>
      </c>
      <c r="Z1418" s="8">
        <v>105.16666666666667</v>
      </c>
      <c r="AA1418" s="8">
        <v>103.45333333333333</v>
      </c>
      <c r="AB1418" s="9">
        <v>84.297233028181793</v>
      </c>
      <c r="AC1418" s="9">
        <v>21.497634485621667</v>
      </c>
      <c r="AD1418" s="3">
        <v>27.002248496087876</v>
      </c>
      <c r="AE1418" s="3">
        <v>51.500117018290446</v>
      </c>
    </row>
    <row r="1419" spans="1:31" s="30" customFormat="1" ht="13" x14ac:dyDescent="0.3">
      <c r="A1419" s="2">
        <v>2018</v>
      </c>
      <c r="B1419" s="13" t="s">
        <v>630</v>
      </c>
      <c r="C1419" s="2" t="s">
        <v>376</v>
      </c>
      <c r="D1419" s="2" t="str">
        <f t="shared" si="44"/>
        <v>M1</v>
      </c>
      <c r="E1419" s="2" t="str">
        <f t="shared" si="45"/>
        <v>J07c_M1_14</v>
      </c>
      <c r="F1419" s="21" t="s">
        <v>507</v>
      </c>
      <c r="G1419" s="2">
        <v>2014</v>
      </c>
      <c r="H1419" s="2" t="s">
        <v>873</v>
      </c>
      <c r="I1419" s="4">
        <v>2.77</v>
      </c>
      <c r="J1419" s="5">
        <v>0.158</v>
      </c>
      <c r="K1419" s="4">
        <v>0.81</v>
      </c>
      <c r="L1419" s="4">
        <v>0.93</v>
      </c>
      <c r="M1419" s="4">
        <v>0.26</v>
      </c>
      <c r="N1419" s="4">
        <v>0.53100000000000003</v>
      </c>
      <c r="O1419" s="4">
        <v>0.20599999999999999</v>
      </c>
      <c r="P1419" s="6">
        <v>15.981</v>
      </c>
      <c r="Q1419" s="6">
        <v>58.77</v>
      </c>
      <c r="R1419" s="4">
        <v>6.86</v>
      </c>
      <c r="S1419" s="7">
        <v>587.14</v>
      </c>
      <c r="T1419" s="6">
        <v>17.75</v>
      </c>
      <c r="U1419" s="4">
        <v>19.193407000000001</v>
      </c>
      <c r="V1419" s="8">
        <v>100.33184560191508</v>
      </c>
      <c r="W1419" s="8">
        <v>91.091050672701712</v>
      </c>
      <c r="X1419" s="8">
        <v>95.294117647058826</v>
      </c>
      <c r="Y1419" s="8">
        <v>136.84210526315789</v>
      </c>
      <c r="Z1419" s="8">
        <v>88.500000000000014</v>
      </c>
      <c r="AA1419" s="8">
        <v>106.53999999999999</v>
      </c>
      <c r="AB1419" s="9">
        <v>88.54010211458332</v>
      </c>
      <c r="AC1419" s="9">
        <v>24.188817770003411</v>
      </c>
      <c r="AD1419" s="3">
        <v>23.397434650752665</v>
      </c>
      <c r="AE1419" s="3">
        <v>52.413747579243932</v>
      </c>
    </row>
    <row r="1420" spans="1:31" s="30" customFormat="1" ht="13" x14ac:dyDescent="0.3">
      <c r="A1420" s="2">
        <v>2018</v>
      </c>
      <c r="B1420" s="13" t="s">
        <v>630</v>
      </c>
      <c r="C1420" s="2" t="s">
        <v>380</v>
      </c>
      <c r="D1420" s="2" t="str">
        <f t="shared" si="44"/>
        <v>M2</v>
      </c>
      <c r="E1420" s="2" t="str">
        <f t="shared" si="45"/>
        <v>J08b_M2_14</v>
      </c>
      <c r="F1420" s="21" t="s">
        <v>509</v>
      </c>
      <c r="G1420" s="2">
        <v>2014</v>
      </c>
      <c r="H1420" s="2" t="s">
        <v>862</v>
      </c>
      <c r="I1420" s="4">
        <v>2.39</v>
      </c>
      <c r="J1420" s="5">
        <v>0.161</v>
      </c>
      <c r="K1420" s="4">
        <v>1.03</v>
      </c>
      <c r="L1420" s="4">
        <v>0.81</v>
      </c>
      <c r="M1420" s="4">
        <v>0.22</v>
      </c>
      <c r="N1420" s="4">
        <v>0.47299999999999998</v>
      </c>
      <c r="O1420" s="4">
        <v>0.18</v>
      </c>
      <c r="P1420" s="6">
        <v>10.782999999999999</v>
      </c>
      <c r="Q1420" s="6">
        <v>48.64</v>
      </c>
      <c r="R1420" s="4">
        <v>6.15</v>
      </c>
      <c r="S1420" s="7">
        <v>335.79</v>
      </c>
      <c r="T1420" s="6">
        <v>20.73</v>
      </c>
      <c r="U1420" s="4">
        <v>15.920484999999999</v>
      </c>
      <c r="V1420" s="8">
        <v>86.567910104179447</v>
      </c>
      <c r="W1420" s="8">
        <v>92.820627584208708</v>
      </c>
      <c r="X1420" s="8">
        <v>121.1764705882353</v>
      </c>
      <c r="Y1420" s="8">
        <v>115.78947368421053</v>
      </c>
      <c r="Z1420" s="8">
        <v>78.833333333333329</v>
      </c>
      <c r="AA1420" s="8">
        <v>71.88666666666667</v>
      </c>
      <c r="AB1420" s="9">
        <v>84.883783711980442</v>
      </c>
      <c r="AC1420" s="9">
        <v>21.349084884553221</v>
      </c>
      <c r="AD1420" s="3">
        <v>31.033855756037017</v>
      </c>
      <c r="AE1420" s="3">
        <v>47.617059359409751</v>
      </c>
    </row>
    <row r="1421" spans="1:31" s="30" customFormat="1" ht="13" x14ac:dyDescent="0.3">
      <c r="A1421" s="2">
        <v>2018</v>
      </c>
      <c r="B1421" s="13" t="s">
        <v>630</v>
      </c>
      <c r="C1421" s="2" t="s">
        <v>386</v>
      </c>
      <c r="D1421" s="2" t="str">
        <f t="shared" si="44"/>
        <v>M1</v>
      </c>
      <c r="E1421" s="2" t="str">
        <f t="shared" si="45"/>
        <v>J09a_M1_14</v>
      </c>
      <c r="F1421" s="21" t="s">
        <v>512</v>
      </c>
      <c r="G1421" s="2">
        <v>2014</v>
      </c>
      <c r="H1421" s="2" t="s">
        <v>859</v>
      </c>
      <c r="I1421" s="4">
        <v>2.4300000000000002</v>
      </c>
      <c r="J1421" s="5">
        <v>0.152</v>
      </c>
      <c r="K1421" s="4">
        <v>0.88</v>
      </c>
      <c r="L1421" s="4">
        <v>0.77</v>
      </c>
      <c r="M1421" s="4">
        <v>0.19</v>
      </c>
      <c r="N1421" s="4">
        <v>0.59499999999999997</v>
      </c>
      <c r="O1421" s="4">
        <v>0.17100000000000001</v>
      </c>
      <c r="P1421" s="6">
        <v>13.234</v>
      </c>
      <c r="Q1421" s="6">
        <v>51.39</v>
      </c>
      <c r="R1421" s="4">
        <v>6.42</v>
      </c>
      <c r="S1421" s="7">
        <v>599.76</v>
      </c>
      <c r="T1421" s="6">
        <v>19.97</v>
      </c>
      <c r="U1421" s="4">
        <v>19.077413</v>
      </c>
      <c r="V1421" s="8">
        <v>88.016745419730569</v>
      </c>
      <c r="W1421" s="8">
        <v>87.63189684968772</v>
      </c>
      <c r="X1421" s="8">
        <v>103.5294117647059</v>
      </c>
      <c r="Y1421" s="8">
        <v>100</v>
      </c>
      <c r="Z1421" s="8">
        <v>99.166666666666671</v>
      </c>
      <c r="AA1421" s="8">
        <v>88.226666666666659</v>
      </c>
      <c r="AB1421" s="9">
        <v>76.580288905413454</v>
      </c>
      <c r="AC1421" s="9">
        <v>20.437036180728938</v>
      </c>
      <c r="AD1421" s="3">
        <v>29.389277820159286</v>
      </c>
      <c r="AE1421" s="3">
        <v>50.173685999111775</v>
      </c>
    </row>
    <row r="1422" spans="1:31" s="30" customFormat="1" ht="13" x14ac:dyDescent="0.3">
      <c r="A1422" s="2">
        <v>2018</v>
      </c>
      <c r="B1422" s="13" t="s">
        <v>630</v>
      </c>
      <c r="C1422" s="2" t="s">
        <v>387</v>
      </c>
      <c r="D1422" s="2" t="str">
        <f t="shared" si="44"/>
        <v>M2</v>
      </c>
      <c r="E1422" s="2" t="str">
        <f t="shared" si="45"/>
        <v>J09a_M2_14</v>
      </c>
      <c r="F1422" s="21" t="s">
        <v>512</v>
      </c>
      <c r="G1422" s="2">
        <v>2014</v>
      </c>
      <c r="H1422" s="2" t="s">
        <v>859</v>
      </c>
      <c r="I1422" s="4">
        <v>2.33</v>
      </c>
      <c r="J1422" s="5">
        <v>0.151</v>
      </c>
      <c r="K1422" s="4">
        <v>0.89</v>
      </c>
      <c r="L1422" s="4">
        <v>0.84</v>
      </c>
      <c r="M1422" s="4">
        <v>0.25</v>
      </c>
      <c r="N1422" s="4">
        <v>0.437</v>
      </c>
      <c r="O1422" s="4">
        <v>0.17499999999999999</v>
      </c>
      <c r="P1422" s="6">
        <v>11.417</v>
      </c>
      <c r="Q1422" s="6">
        <v>55.43</v>
      </c>
      <c r="R1422" s="4">
        <v>6.34</v>
      </c>
      <c r="S1422" s="7">
        <v>346.3</v>
      </c>
      <c r="T1422" s="6">
        <v>20.34</v>
      </c>
      <c r="U1422" s="4">
        <v>19.077413</v>
      </c>
      <c r="V1422" s="8">
        <v>84.394657130852764</v>
      </c>
      <c r="W1422" s="8">
        <v>87.055371212518722</v>
      </c>
      <c r="X1422" s="8">
        <v>104.70588235294119</v>
      </c>
      <c r="Y1422" s="8">
        <v>131.57894736842107</v>
      </c>
      <c r="Z1422" s="8">
        <v>72.833333333333343</v>
      </c>
      <c r="AA1422" s="8">
        <v>76.11333333333333</v>
      </c>
      <c r="AB1422" s="9">
        <v>85.271396727143014</v>
      </c>
      <c r="AC1422" s="9">
        <v>24.15004505059478</v>
      </c>
      <c r="AD1422" s="3">
        <v>26.693767442829298</v>
      </c>
      <c r="AE1422" s="3">
        <v>49.156187506575911</v>
      </c>
    </row>
    <row r="1423" spans="1:31" s="30" customFormat="1" ht="13" x14ac:dyDescent="0.3">
      <c r="A1423" s="2">
        <v>2018</v>
      </c>
      <c r="B1423" s="13" t="s">
        <v>630</v>
      </c>
      <c r="C1423" s="2" t="s">
        <v>388</v>
      </c>
      <c r="D1423" s="2" t="str">
        <f t="shared" si="44"/>
        <v>M1</v>
      </c>
      <c r="E1423" s="2" t="str">
        <f t="shared" si="45"/>
        <v>J09b_M1_14</v>
      </c>
      <c r="F1423" s="21" t="s">
        <v>513</v>
      </c>
      <c r="G1423" s="2">
        <v>2014</v>
      </c>
      <c r="H1423" s="2" t="s">
        <v>860</v>
      </c>
      <c r="I1423" s="4">
        <v>2.4500000000000002</v>
      </c>
      <c r="J1423" s="5">
        <v>0.16200000000000001</v>
      </c>
      <c r="K1423" s="4">
        <v>0.96</v>
      </c>
      <c r="L1423" s="4">
        <v>0.84</v>
      </c>
      <c r="M1423" s="4">
        <v>0.21</v>
      </c>
      <c r="N1423" s="4">
        <v>0.47899999999999998</v>
      </c>
      <c r="O1423" s="4">
        <v>0.17299999999999999</v>
      </c>
      <c r="P1423" s="6">
        <v>11.115</v>
      </c>
      <c r="Q1423" s="6">
        <v>52.69</v>
      </c>
      <c r="R1423" s="4">
        <v>6.38</v>
      </c>
      <c r="S1423" s="7">
        <v>313.61</v>
      </c>
      <c r="T1423" s="6">
        <v>24.75</v>
      </c>
      <c r="U1423" s="4">
        <v>17.730236999999999</v>
      </c>
      <c r="V1423" s="8">
        <v>88.74116307750613</v>
      </c>
      <c r="W1423" s="8">
        <v>93.397153221377707</v>
      </c>
      <c r="X1423" s="8">
        <v>112.94117647058823</v>
      </c>
      <c r="Y1423" s="8">
        <v>110.52631578947367</v>
      </c>
      <c r="Z1423" s="8">
        <v>79.833333333333329</v>
      </c>
      <c r="AA1423" s="8">
        <v>74.099999999999994</v>
      </c>
      <c r="AB1423" s="9">
        <v>83.766785141086046</v>
      </c>
      <c r="AC1423" s="9">
        <v>20.650413860053668</v>
      </c>
      <c r="AD1423" s="3">
        <v>29.310459540934048</v>
      </c>
      <c r="AE1423" s="3">
        <v>50.03912659901227</v>
      </c>
    </row>
    <row r="1424" spans="1:31" s="30" customFormat="1" ht="13" x14ac:dyDescent="0.3">
      <c r="A1424" s="2">
        <v>2018</v>
      </c>
      <c r="B1424" s="13" t="s">
        <v>630</v>
      </c>
      <c r="C1424" s="2" t="s">
        <v>389</v>
      </c>
      <c r="D1424" s="2" t="str">
        <f t="shared" si="44"/>
        <v>M2</v>
      </c>
      <c r="E1424" s="2" t="str">
        <f t="shared" si="45"/>
        <v>J09b_M2_14</v>
      </c>
      <c r="F1424" s="21" t="s">
        <v>513</v>
      </c>
      <c r="G1424" s="2">
        <v>2014</v>
      </c>
      <c r="H1424" s="2" t="s">
        <v>860</v>
      </c>
      <c r="I1424" s="4">
        <v>2.25</v>
      </c>
      <c r="J1424" s="5">
        <v>0.14799999999999999</v>
      </c>
      <c r="K1424" s="4">
        <v>0.95</v>
      </c>
      <c r="L1424" s="4">
        <v>0.83</v>
      </c>
      <c r="M1424" s="4">
        <v>0.19</v>
      </c>
      <c r="N1424" s="4">
        <v>0.52200000000000002</v>
      </c>
      <c r="O1424" s="4">
        <v>0.17699999999999999</v>
      </c>
      <c r="P1424" s="6">
        <v>10.808</v>
      </c>
      <c r="Q1424" s="6">
        <v>52.94</v>
      </c>
      <c r="R1424" s="4">
        <v>6.27</v>
      </c>
      <c r="S1424" s="7">
        <v>403.24</v>
      </c>
      <c r="T1424" s="6">
        <v>24.07</v>
      </c>
      <c r="U1424" s="4">
        <v>17.730236999999999</v>
      </c>
      <c r="V1424" s="8">
        <v>81.496986499750506</v>
      </c>
      <c r="W1424" s="8">
        <v>85.325794301011726</v>
      </c>
      <c r="X1424" s="8">
        <v>111.76470588235294</v>
      </c>
      <c r="Y1424" s="8">
        <v>100</v>
      </c>
      <c r="Z1424" s="8">
        <v>87.000000000000014</v>
      </c>
      <c r="AA1424" s="8">
        <v>72.053333333333342</v>
      </c>
      <c r="AB1424" s="9">
        <v>81.364582211384629</v>
      </c>
      <c r="AC1424" s="9">
        <v>19.235324419469858</v>
      </c>
      <c r="AD1424" s="3">
        <v>29.861488293141182</v>
      </c>
      <c r="AE1424" s="3">
        <v>50.903187287388953</v>
      </c>
    </row>
    <row r="1425" spans="1:31" s="30" customFormat="1" ht="13" x14ac:dyDescent="0.3">
      <c r="A1425" s="2">
        <v>2018</v>
      </c>
      <c r="B1425" s="13" t="s">
        <v>630</v>
      </c>
      <c r="C1425" s="2" t="s">
        <v>390</v>
      </c>
      <c r="D1425" s="2" t="str">
        <f t="shared" si="44"/>
        <v>M1</v>
      </c>
      <c r="E1425" s="2" t="str">
        <f t="shared" si="45"/>
        <v>J09c_M1_14</v>
      </c>
      <c r="F1425" s="21" t="s">
        <v>427</v>
      </c>
      <c r="G1425" s="2">
        <v>2014</v>
      </c>
      <c r="H1425" s="2" t="s">
        <v>861</v>
      </c>
      <c r="I1425" s="4">
        <v>2.4700000000000002</v>
      </c>
      <c r="J1425" s="5">
        <v>0.159</v>
      </c>
      <c r="K1425" s="4">
        <v>0.83</v>
      </c>
      <c r="L1425" s="4">
        <v>0.91</v>
      </c>
      <c r="M1425" s="4">
        <v>0.21</v>
      </c>
      <c r="N1425" s="4">
        <v>0.45400000000000001</v>
      </c>
      <c r="O1425" s="4">
        <v>0.183</v>
      </c>
      <c r="P1425" s="6">
        <v>11.236000000000001</v>
      </c>
      <c r="Q1425" s="6">
        <v>49.04</v>
      </c>
      <c r="R1425" s="4">
        <v>6.74</v>
      </c>
      <c r="S1425" s="7">
        <v>339.37</v>
      </c>
      <c r="T1425" s="6">
        <v>23.47</v>
      </c>
      <c r="U1425" s="4">
        <v>13.235708000000001</v>
      </c>
      <c r="V1425" s="8">
        <v>89.465580735281677</v>
      </c>
      <c r="W1425" s="8">
        <v>91.667576309870711</v>
      </c>
      <c r="X1425" s="8">
        <v>97.647058823529406</v>
      </c>
      <c r="Y1425" s="8">
        <v>110.52631578947367</v>
      </c>
      <c r="Z1425" s="8">
        <v>75.666666666666671</v>
      </c>
      <c r="AA1425" s="8">
        <v>74.906666666666666</v>
      </c>
      <c r="AB1425" s="9">
        <v>83.934990928998729</v>
      </c>
      <c r="AC1425" s="9">
        <v>20.609030414417848</v>
      </c>
      <c r="AD1425" s="3">
        <v>25.29055075651651</v>
      </c>
      <c r="AE1425" s="3">
        <v>54.100418829065624</v>
      </c>
    </row>
    <row r="1426" spans="1:31" s="30" customFormat="1" ht="13" x14ac:dyDescent="0.3">
      <c r="A1426" s="2">
        <v>2018</v>
      </c>
      <c r="B1426" s="13" t="s">
        <v>630</v>
      </c>
      <c r="C1426" s="2" t="s">
        <v>391</v>
      </c>
      <c r="D1426" s="2" t="str">
        <f t="shared" si="44"/>
        <v>M2</v>
      </c>
      <c r="E1426" s="2" t="str">
        <f t="shared" si="45"/>
        <v>J09c_M2_14</v>
      </c>
      <c r="F1426" s="21" t="s">
        <v>427</v>
      </c>
      <c r="G1426" s="2">
        <v>2014</v>
      </c>
      <c r="H1426" s="2" t="s">
        <v>861</v>
      </c>
      <c r="I1426" s="4">
        <v>2.34</v>
      </c>
      <c r="J1426" s="5">
        <v>0.152</v>
      </c>
      <c r="K1426" s="4">
        <v>0.86</v>
      </c>
      <c r="L1426" s="4">
        <v>0.84</v>
      </c>
      <c r="M1426" s="4">
        <v>0.22</v>
      </c>
      <c r="N1426" s="4">
        <v>0.47099999999999997</v>
      </c>
      <c r="O1426" s="4">
        <v>0.17399999999999999</v>
      </c>
      <c r="P1426" s="6">
        <v>13.532</v>
      </c>
      <c r="Q1426" s="6">
        <v>49.35</v>
      </c>
      <c r="R1426" s="4">
        <v>6.63</v>
      </c>
      <c r="S1426" s="7">
        <v>473.39</v>
      </c>
      <c r="T1426" s="6">
        <v>17.899999999999999</v>
      </c>
      <c r="U1426" s="4">
        <v>13.235708000000001</v>
      </c>
      <c r="V1426" s="8">
        <v>84.756865959740537</v>
      </c>
      <c r="W1426" s="8">
        <v>87.63189684968772</v>
      </c>
      <c r="X1426" s="8">
        <v>101.17647058823529</v>
      </c>
      <c r="Y1426" s="8">
        <v>115.78947368421053</v>
      </c>
      <c r="Z1426" s="8">
        <v>78.5</v>
      </c>
      <c r="AA1426" s="8">
        <v>90.213333333333338</v>
      </c>
      <c r="AB1426" s="9">
        <v>82.032963613047855</v>
      </c>
      <c r="AC1426" s="9">
        <v>22.09101102743637</v>
      </c>
      <c r="AD1426" s="3">
        <v>26.812251979870577</v>
      </c>
      <c r="AE1426" s="3">
        <v>51.096736992693046</v>
      </c>
    </row>
    <row r="1427" spans="1:31" s="30" customFormat="1" ht="13" x14ac:dyDescent="0.3">
      <c r="A1427" s="2">
        <v>2018</v>
      </c>
      <c r="B1427" s="13" t="s">
        <v>630</v>
      </c>
      <c r="C1427" s="2" t="s">
        <v>372</v>
      </c>
      <c r="D1427" s="2" t="str">
        <f t="shared" si="44"/>
        <v>M2</v>
      </c>
      <c r="E1427" s="2" t="str">
        <f t="shared" si="45"/>
        <v>K06a_M2_14</v>
      </c>
      <c r="F1427" s="21" t="s">
        <v>505</v>
      </c>
      <c r="G1427" s="2">
        <v>2014</v>
      </c>
      <c r="H1427" s="2" t="s">
        <v>875</v>
      </c>
      <c r="I1427" s="4">
        <v>2.81</v>
      </c>
      <c r="J1427" s="5">
        <v>0.16700000000000001</v>
      </c>
      <c r="K1427" s="4">
        <v>0.87</v>
      </c>
      <c r="L1427" s="4">
        <v>0.87</v>
      </c>
      <c r="M1427" s="4">
        <v>0.22</v>
      </c>
      <c r="N1427" s="4">
        <v>0.61299999999999999</v>
      </c>
      <c r="O1427" s="4">
        <v>0.20100000000000001</v>
      </c>
      <c r="P1427" s="6">
        <v>15.489000000000001</v>
      </c>
      <c r="Q1427" s="6">
        <v>57.08</v>
      </c>
      <c r="R1427" s="4">
        <v>6.16</v>
      </c>
      <c r="S1427" s="7">
        <v>453.36</v>
      </c>
      <c r="T1427" s="6">
        <v>20.52</v>
      </c>
      <c r="U1427" s="4">
        <v>22.893847000000001</v>
      </c>
      <c r="V1427" s="8">
        <v>101.7806809174662</v>
      </c>
      <c r="W1427" s="8">
        <v>96.2797814072227</v>
      </c>
      <c r="X1427" s="8">
        <v>102.35294117647058</v>
      </c>
      <c r="Y1427" s="8">
        <v>115.78947368421053</v>
      </c>
      <c r="Z1427" s="8">
        <v>102.16666666666667</v>
      </c>
      <c r="AA1427" s="8">
        <v>103.25999999999999</v>
      </c>
      <c r="AB1427" s="9">
        <v>83.785724076775153</v>
      </c>
      <c r="AC1427" s="9">
        <v>21.628876801596491</v>
      </c>
      <c r="AD1427" s="3">
        <v>26.556599744606117</v>
      </c>
      <c r="AE1427" s="3">
        <v>51.814523453797371</v>
      </c>
    </row>
    <row r="1428" spans="1:31" s="30" customFormat="1" ht="13" x14ac:dyDescent="0.3">
      <c r="A1428" s="2">
        <v>2018</v>
      </c>
      <c r="B1428" s="13" t="s">
        <v>630</v>
      </c>
      <c r="C1428" s="2" t="s">
        <v>373</v>
      </c>
      <c r="D1428" s="2" t="str">
        <f t="shared" si="44"/>
        <v>M2</v>
      </c>
      <c r="E1428" s="2" t="str">
        <f t="shared" si="45"/>
        <v>K06b_M2_14</v>
      </c>
      <c r="F1428" s="21" t="s">
        <v>506</v>
      </c>
      <c r="G1428" s="2">
        <v>2014</v>
      </c>
      <c r="H1428" s="2" t="s">
        <v>872</v>
      </c>
      <c r="I1428" s="4">
        <v>2.9</v>
      </c>
      <c r="J1428" s="5">
        <v>0.16800000000000001</v>
      </c>
      <c r="K1428" s="4">
        <v>0.9</v>
      </c>
      <c r="L1428" s="4">
        <v>0.81</v>
      </c>
      <c r="M1428" s="4">
        <v>0.23</v>
      </c>
      <c r="N1428" s="4">
        <v>0.55800000000000005</v>
      </c>
      <c r="O1428" s="4">
        <v>0.20899999999999999</v>
      </c>
      <c r="P1428" s="6">
        <v>13.55</v>
      </c>
      <c r="Q1428" s="6">
        <v>59.79</v>
      </c>
      <c r="R1428" s="4">
        <v>6.46</v>
      </c>
      <c r="S1428" s="7">
        <v>510.78</v>
      </c>
      <c r="T1428" s="6">
        <v>17.86</v>
      </c>
      <c r="U1428" s="4">
        <v>22.465456</v>
      </c>
      <c r="V1428" s="8">
        <v>105.04056037745622</v>
      </c>
      <c r="W1428" s="8">
        <v>96.856307044391698</v>
      </c>
      <c r="X1428" s="8">
        <v>105.88235294117648</v>
      </c>
      <c r="Y1428" s="8">
        <v>121.05263157894737</v>
      </c>
      <c r="Z1428" s="8">
        <v>93.000000000000014</v>
      </c>
      <c r="AA1428" s="8">
        <v>90.333333333333343</v>
      </c>
      <c r="AB1428" s="9">
        <v>82.382698756832269</v>
      </c>
      <c r="AC1428" s="9">
        <v>22.997103218004376</v>
      </c>
      <c r="AD1428" s="3">
        <v>27.940214584667611</v>
      </c>
      <c r="AE1428" s="3">
        <v>49.062682197328016</v>
      </c>
    </row>
    <row r="1429" spans="1:31" s="30" customFormat="1" ht="13" x14ac:dyDescent="0.3">
      <c r="A1429" s="2">
        <v>2018</v>
      </c>
      <c r="B1429" s="13" t="s">
        <v>630</v>
      </c>
      <c r="C1429" s="2" t="s">
        <v>392</v>
      </c>
      <c r="D1429" s="2" t="str">
        <f t="shared" si="44"/>
        <v>M2</v>
      </c>
      <c r="E1429" s="2" t="str">
        <f t="shared" si="45"/>
        <v>K09c_M2_14</v>
      </c>
      <c r="F1429" s="21" t="s">
        <v>514</v>
      </c>
      <c r="G1429" s="2">
        <v>2014</v>
      </c>
      <c r="H1429" s="2" t="s">
        <v>877</v>
      </c>
      <c r="I1429" s="4">
        <v>2.34</v>
      </c>
      <c r="J1429" s="5">
        <v>0.154</v>
      </c>
      <c r="K1429" s="4">
        <v>0.95</v>
      </c>
      <c r="L1429" s="4">
        <v>0.99</v>
      </c>
      <c r="M1429" s="4">
        <v>0.23</v>
      </c>
      <c r="N1429" s="4">
        <v>0.58499999999999996</v>
      </c>
      <c r="O1429" s="4">
        <v>0.17499999999999999</v>
      </c>
      <c r="P1429" s="6">
        <v>11.242000000000001</v>
      </c>
      <c r="Q1429" s="6">
        <v>49.94</v>
      </c>
      <c r="R1429" s="4">
        <v>6.85</v>
      </c>
      <c r="S1429" s="7">
        <v>263.5</v>
      </c>
      <c r="T1429" s="6">
        <v>21.49</v>
      </c>
      <c r="U1429" s="4">
        <v>16.102287</v>
      </c>
      <c r="V1429" s="8">
        <v>84.756865959740537</v>
      </c>
      <c r="W1429" s="8">
        <v>88.784948124025718</v>
      </c>
      <c r="X1429" s="8">
        <v>111.76470588235294</v>
      </c>
      <c r="Y1429" s="8">
        <v>121.05263157894737</v>
      </c>
      <c r="Z1429" s="8">
        <v>97.5</v>
      </c>
      <c r="AA1429" s="8">
        <v>74.946666666666673</v>
      </c>
      <c r="AB1429" s="9">
        <v>92.643507063492606</v>
      </c>
      <c r="AC1429" s="9">
        <v>20.4500400161903</v>
      </c>
      <c r="AD1429" s="3">
        <v>26.22598815820335</v>
      </c>
      <c r="AE1429" s="3">
        <v>53.323971825606343</v>
      </c>
    </row>
    <row r="1430" spans="1:31" s="30" customFormat="1" ht="13" x14ac:dyDescent="0.3">
      <c r="A1430" s="2">
        <v>2018</v>
      </c>
      <c r="B1430" s="13" t="s">
        <v>630</v>
      </c>
      <c r="C1430" s="2" t="s">
        <v>393</v>
      </c>
      <c r="D1430" s="2" t="str">
        <f t="shared" si="44"/>
        <v>M2</v>
      </c>
      <c r="E1430" s="2" t="str">
        <f t="shared" si="45"/>
        <v>L09a_M2_14</v>
      </c>
      <c r="F1430" s="21" t="s">
        <v>515</v>
      </c>
      <c r="G1430" s="2">
        <v>2014</v>
      </c>
      <c r="H1430" s="2" t="s">
        <v>878</v>
      </c>
      <c r="I1430" s="4">
        <v>2.6</v>
      </c>
      <c r="J1430" s="5">
        <v>0.16300000000000001</v>
      </c>
      <c r="K1430" s="4">
        <v>1</v>
      </c>
      <c r="L1430" s="4">
        <v>0.91</v>
      </c>
      <c r="M1430" s="4">
        <v>0.19</v>
      </c>
      <c r="N1430" s="4">
        <v>0.54200000000000004</v>
      </c>
      <c r="O1430" s="4">
        <v>0.185</v>
      </c>
      <c r="P1430" s="6">
        <v>11.367000000000001</v>
      </c>
      <c r="Q1430" s="6">
        <v>54.43</v>
      </c>
      <c r="R1430" s="4">
        <v>7.08</v>
      </c>
      <c r="S1430" s="7">
        <v>347.59</v>
      </c>
      <c r="T1430" s="6">
        <v>19.79</v>
      </c>
      <c r="U1430" s="4">
        <v>14.399241999999999</v>
      </c>
      <c r="V1430" s="8">
        <v>94.17429551082283</v>
      </c>
      <c r="W1430" s="8">
        <v>93.973678858546705</v>
      </c>
      <c r="X1430" s="8">
        <v>117.64705882352942</v>
      </c>
      <c r="Y1430" s="8">
        <v>100</v>
      </c>
      <c r="Z1430" s="8">
        <v>90.333333333333343</v>
      </c>
      <c r="AA1430" s="8">
        <v>75.78</v>
      </c>
      <c r="AB1430" s="9">
        <v>86.635370557965132</v>
      </c>
      <c r="AC1430" s="9">
        <v>18.065071171404124</v>
      </c>
      <c r="AD1430" s="3">
        <v>29.520792034035004</v>
      </c>
      <c r="AE1430" s="3">
        <v>52.414136794560861</v>
      </c>
    </row>
    <row r="1431" spans="1:31" s="30" customFormat="1" ht="13" x14ac:dyDescent="0.3">
      <c r="A1431" s="2">
        <v>2018</v>
      </c>
      <c r="B1431" s="13" t="s">
        <v>630</v>
      </c>
      <c r="C1431" s="2" t="s">
        <v>394</v>
      </c>
      <c r="D1431" s="2" t="str">
        <f t="shared" si="44"/>
        <v>M2</v>
      </c>
      <c r="E1431" s="2" t="str">
        <f t="shared" si="45"/>
        <v>L09b_M2_14</v>
      </c>
      <c r="F1431" s="21" t="s">
        <v>516</v>
      </c>
      <c r="G1431" s="2">
        <v>2014</v>
      </c>
      <c r="H1431" s="2" t="s">
        <v>879</v>
      </c>
      <c r="I1431" s="4">
        <v>2.5299999999999998</v>
      </c>
      <c r="J1431" s="5">
        <v>0.158</v>
      </c>
      <c r="K1431" s="4">
        <v>1.02</v>
      </c>
      <c r="L1431" s="4">
        <v>1.03</v>
      </c>
      <c r="M1431" s="4">
        <v>0.25</v>
      </c>
      <c r="N1431" s="4">
        <v>0.50800000000000001</v>
      </c>
      <c r="O1431" s="4">
        <v>0.17699999999999999</v>
      </c>
      <c r="P1431" s="6">
        <v>11.747</v>
      </c>
      <c r="Q1431" s="6">
        <v>59.1</v>
      </c>
      <c r="R1431" s="4">
        <v>7.94</v>
      </c>
      <c r="S1431" s="7">
        <v>326.72000000000003</v>
      </c>
      <c r="T1431" s="6">
        <v>21.36</v>
      </c>
      <c r="U1431" s="4">
        <v>12.735837</v>
      </c>
      <c r="V1431" s="8">
        <v>91.638833708608345</v>
      </c>
      <c r="W1431" s="8">
        <v>91.091050672701712</v>
      </c>
      <c r="X1431" s="8">
        <v>120</v>
      </c>
      <c r="Y1431" s="8">
        <v>131.57894736842107</v>
      </c>
      <c r="Z1431" s="8">
        <v>84.666666666666671</v>
      </c>
      <c r="AA1431" s="8">
        <v>78.313333333333333</v>
      </c>
      <c r="AB1431" s="9">
        <v>98.077242835437929</v>
      </c>
      <c r="AC1431" s="9">
        <v>20.996798165940703</v>
      </c>
      <c r="AD1431" s="3">
        <v>26.598378754906449</v>
      </c>
      <c r="AE1431" s="3">
        <v>52.404823079152848</v>
      </c>
    </row>
    <row r="1432" spans="1:31" s="30" customFormat="1" ht="13" x14ac:dyDescent="0.3">
      <c r="A1432" s="2">
        <v>2018</v>
      </c>
      <c r="B1432" s="13" t="s">
        <v>630</v>
      </c>
      <c r="C1432" s="2" t="s">
        <v>344</v>
      </c>
      <c r="D1432" s="2" t="str">
        <f t="shared" si="44"/>
        <v>M2</v>
      </c>
      <c r="E1432" s="2" t="str">
        <f t="shared" si="45"/>
        <v>Z04c_M2_14</v>
      </c>
      <c r="F1432" s="21" t="s">
        <v>409</v>
      </c>
      <c r="G1432" s="2">
        <v>2014</v>
      </c>
      <c r="H1432" s="2" t="s">
        <v>887</v>
      </c>
      <c r="I1432" s="4">
        <v>2.57</v>
      </c>
      <c r="J1432" s="5">
        <v>0.14599999999999999</v>
      </c>
      <c r="K1432" s="4">
        <v>1.06</v>
      </c>
      <c r="L1432" s="4">
        <v>0.55000000000000004</v>
      </c>
      <c r="M1432" s="4">
        <v>0.24</v>
      </c>
      <c r="N1432" s="4">
        <v>0.48199999999999998</v>
      </c>
      <c r="O1432" s="4">
        <v>0.19</v>
      </c>
      <c r="P1432" s="6">
        <v>17.335999999999999</v>
      </c>
      <c r="Q1432" s="6">
        <v>55.31</v>
      </c>
      <c r="R1432" s="4">
        <v>5.89</v>
      </c>
      <c r="S1432" s="7">
        <v>243.88</v>
      </c>
      <c r="T1432" s="6">
        <v>13.93</v>
      </c>
      <c r="U1432" s="4">
        <v>17.997261000000002</v>
      </c>
      <c r="V1432" s="8">
        <v>93.087669024159467</v>
      </c>
      <c r="W1432" s="8">
        <v>84.172743026673729</v>
      </c>
      <c r="X1432" s="8">
        <v>124.70588235294117</v>
      </c>
      <c r="Y1432" s="8">
        <v>126.31578947368421</v>
      </c>
      <c r="Z1432" s="8">
        <v>80.333333333333329</v>
      </c>
      <c r="AA1432" s="8">
        <v>115.57333333333332</v>
      </c>
      <c r="AB1432" s="9">
        <v>74.324441700872939</v>
      </c>
      <c r="AC1432" s="9">
        <v>26.598729897555618</v>
      </c>
      <c r="AD1432" s="3">
        <v>36.475180713310387</v>
      </c>
      <c r="AE1432" s="3">
        <v>36.926089389133999</v>
      </c>
    </row>
    <row r="1433" spans="1:31" s="30" customFormat="1" ht="13" x14ac:dyDescent="0.3">
      <c r="A1433" s="2">
        <v>2018</v>
      </c>
      <c r="B1433" s="13" t="s">
        <v>630</v>
      </c>
      <c r="C1433" s="2" t="s">
        <v>346</v>
      </c>
      <c r="D1433" s="2" t="str">
        <f t="shared" si="44"/>
        <v>M1</v>
      </c>
      <c r="E1433" s="2" t="str">
        <f t="shared" si="45"/>
        <v>Z05c_M1_14</v>
      </c>
      <c r="F1433" s="21" t="s">
        <v>490</v>
      </c>
      <c r="G1433" s="2">
        <v>2014</v>
      </c>
      <c r="H1433" s="2" t="s">
        <v>888</v>
      </c>
      <c r="I1433" s="4">
        <v>2.52</v>
      </c>
      <c r="J1433" s="5">
        <v>0.14199999999999999</v>
      </c>
      <c r="K1433" s="4">
        <v>1</v>
      </c>
      <c r="L1433" s="4">
        <v>0.63</v>
      </c>
      <c r="M1433" s="4">
        <v>0.27</v>
      </c>
      <c r="N1433" s="4">
        <v>0.45300000000000001</v>
      </c>
      <c r="O1433" s="4">
        <v>0.192</v>
      </c>
      <c r="P1433" s="6">
        <v>22.920999999999999</v>
      </c>
      <c r="Q1433" s="6">
        <v>68.81</v>
      </c>
      <c r="R1433" s="4">
        <v>4.8600000000000003</v>
      </c>
      <c r="S1433" s="7">
        <v>163.35</v>
      </c>
      <c r="T1433" s="6">
        <v>13.92</v>
      </c>
      <c r="U1433" s="4">
        <v>17.388195</v>
      </c>
      <c r="V1433" s="8">
        <v>91.276624879720586</v>
      </c>
      <c r="W1433" s="8">
        <v>81.866640477997734</v>
      </c>
      <c r="X1433" s="8">
        <v>117.64705882352942</v>
      </c>
      <c r="Y1433" s="8">
        <v>142.10526315789474</v>
      </c>
      <c r="Z1433" s="8">
        <v>75.5</v>
      </c>
      <c r="AA1433" s="8">
        <v>152.80666666666667</v>
      </c>
      <c r="AB1433" s="9">
        <v>79.253100501702036</v>
      </c>
      <c r="AC1433" s="9">
        <v>28.062658800823726</v>
      </c>
      <c r="AD1433" s="3">
        <v>32.270595608790373</v>
      </c>
      <c r="AE1433" s="3">
        <v>39.666745590385908</v>
      </c>
    </row>
    <row r="1434" spans="1:31" s="30" customFormat="1" ht="13" x14ac:dyDescent="0.3">
      <c r="A1434" s="2">
        <v>2018</v>
      </c>
      <c r="B1434" s="13" t="s">
        <v>630</v>
      </c>
      <c r="C1434" s="2" t="s">
        <v>411</v>
      </c>
      <c r="D1434" s="2" t="str">
        <f t="shared" si="44"/>
        <v>M2</v>
      </c>
      <c r="E1434" s="2" t="str">
        <f t="shared" si="45"/>
        <v>B05a_M2_15</v>
      </c>
      <c r="F1434" s="21" t="s">
        <v>526</v>
      </c>
      <c r="G1434" s="2">
        <v>2015</v>
      </c>
      <c r="H1434" s="2" t="s">
        <v>899</v>
      </c>
      <c r="I1434" s="4">
        <v>2.52</v>
      </c>
      <c r="J1434" s="5">
        <v>0.14599999999999999</v>
      </c>
      <c r="K1434" s="4">
        <v>0.8</v>
      </c>
      <c r="L1434" s="4">
        <v>0.78</v>
      </c>
      <c r="M1434" s="4">
        <v>0.22</v>
      </c>
      <c r="N1434" s="4">
        <v>0.63</v>
      </c>
      <c r="O1434" s="4">
        <v>0.185</v>
      </c>
      <c r="P1434" s="6">
        <v>21.896000000000001</v>
      </c>
      <c r="Q1434" s="6">
        <v>93.72</v>
      </c>
      <c r="R1434" s="4">
        <v>5.73</v>
      </c>
      <c r="S1434" s="7">
        <v>469.36</v>
      </c>
      <c r="T1434" s="6">
        <v>16.61</v>
      </c>
      <c r="U1434" s="4">
        <v>12.136751</v>
      </c>
      <c r="V1434" s="8">
        <v>89.833155604836108</v>
      </c>
      <c r="W1434" s="8">
        <v>83.137231352186532</v>
      </c>
      <c r="X1434" s="8">
        <v>94.117647058823536</v>
      </c>
      <c r="Y1434" s="8">
        <v>115.78947368421053</v>
      </c>
      <c r="Z1434" s="8">
        <v>105</v>
      </c>
      <c r="AA1434" s="8">
        <v>145.97333333333333</v>
      </c>
      <c r="AB1434" s="9">
        <v>77.504424782780006</v>
      </c>
      <c r="AC1434" s="9">
        <v>23.381776058181401</v>
      </c>
      <c r="AD1434" s="3">
        <v>26.39895478691674</v>
      </c>
      <c r="AE1434" s="3">
        <v>50.219269154901866</v>
      </c>
    </row>
    <row r="1435" spans="1:31" s="30" customFormat="1" ht="13" x14ac:dyDescent="0.3">
      <c r="A1435" s="2">
        <v>2018</v>
      </c>
      <c r="B1435" s="13" t="s">
        <v>630</v>
      </c>
      <c r="C1435" s="2" t="s">
        <v>401</v>
      </c>
      <c r="D1435" s="2" t="str">
        <f t="shared" si="44"/>
        <v>M2</v>
      </c>
      <c r="E1435" s="2" t="str">
        <f t="shared" si="45"/>
        <v>D04c_M2_15</v>
      </c>
      <c r="F1435" s="21" t="s">
        <v>519</v>
      </c>
      <c r="G1435" s="2">
        <v>2015</v>
      </c>
      <c r="H1435" s="2" t="s">
        <v>906</v>
      </c>
      <c r="I1435" s="4">
        <v>2.4700000000000002</v>
      </c>
      <c r="J1435" s="5">
        <v>0.154</v>
      </c>
      <c r="K1435" s="4">
        <v>0.89</v>
      </c>
      <c r="L1435" s="4">
        <v>0.82</v>
      </c>
      <c r="M1435" s="4">
        <v>0.21</v>
      </c>
      <c r="N1435" s="4">
        <v>0.67100000000000004</v>
      </c>
      <c r="O1435" s="4">
        <v>0.18099999999999999</v>
      </c>
      <c r="P1435" s="6">
        <v>13.084</v>
      </c>
      <c r="Q1435" s="6">
        <v>75.22</v>
      </c>
      <c r="R1435" s="4">
        <v>7.15</v>
      </c>
      <c r="S1435" s="7">
        <v>988.3</v>
      </c>
      <c r="T1435" s="6">
        <v>20.73</v>
      </c>
      <c r="U1435" s="4">
        <v>9.9286720000000006</v>
      </c>
      <c r="V1435" s="8">
        <v>88.050751723787783</v>
      </c>
      <c r="W1435" s="8">
        <v>87.692696083813189</v>
      </c>
      <c r="X1435" s="8">
        <v>104.70588235294119</v>
      </c>
      <c r="Y1435" s="8">
        <v>110.52631578947367</v>
      </c>
      <c r="Z1435" s="8">
        <v>111.83333333333334</v>
      </c>
      <c r="AA1435" s="8">
        <v>87.226666666666659</v>
      </c>
      <c r="AB1435" s="9">
        <v>80.978499819146819</v>
      </c>
      <c r="AC1435" s="9">
        <v>21.361457482577578</v>
      </c>
      <c r="AD1435" s="3">
        <v>28.108878762179728</v>
      </c>
      <c r="AE1435" s="3">
        <v>50.52966375524268</v>
      </c>
    </row>
    <row r="1436" spans="1:31" s="30" customFormat="1" ht="13" x14ac:dyDescent="0.3">
      <c r="A1436" s="2">
        <v>2018</v>
      </c>
      <c r="B1436" s="13" t="s">
        <v>630</v>
      </c>
      <c r="C1436" s="2" t="s">
        <v>120</v>
      </c>
      <c r="D1436" s="2" t="str">
        <f t="shared" si="44"/>
        <v>M2</v>
      </c>
      <c r="E1436" s="2" t="str">
        <f t="shared" si="45"/>
        <v>E05b_M2_15</v>
      </c>
      <c r="F1436" s="21" t="s">
        <v>527</v>
      </c>
      <c r="G1436" s="2">
        <v>2015</v>
      </c>
      <c r="H1436" s="2" t="s">
        <v>911</v>
      </c>
      <c r="I1436" s="4">
        <v>2.88</v>
      </c>
      <c r="J1436" s="5">
        <v>0.16600000000000001</v>
      </c>
      <c r="K1436" s="4">
        <v>0.84</v>
      </c>
      <c r="L1436" s="4">
        <v>1.1100000000000001</v>
      </c>
      <c r="M1436" s="4">
        <v>0.2</v>
      </c>
      <c r="N1436" s="4">
        <v>0.495</v>
      </c>
      <c r="O1436" s="4">
        <v>0.216</v>
      </c>
      <c r="P1436" s="6">
        <v>23.242000000000001</v>
      </c>
      <c r="Q1436" s="6">
        <v>58.89</v>
      </c>
      <c r="R1436" s="4">
        <v>7</v>
      </c>
      <c r="S1436" s="7">
        <v>354.97</v>
      </c>
      <c r="T1436" s="6">
        <v>17.489999999999998</v>
      </c>
      <c r="U1436" s="4">
        <v>16.750122999999999</v>
      </c>
      <c r="V1436" s="8">
        <v>102.66646354838412</v>
      </c>
      <c r="W1436" s="8">
        <v>94.525893181253181</v>
      </c>
      <c r="X1436" s="8">
        <v>98.82352941176471</v>
      </c>
      <c r="Y1436" s="8">
        <v>105.26315789473684</v>
      </c>
      <c r="Z1436" s="8">
        <v>82.5</v>
      </c>
      <c r="AA1436" s="8">
        <v>154.94666666666669</v>
      </c>
      <c r="AB1436" s="9">
        <v>93.347062095866676</v>
      </c>
      <c r="AC1436" s="9">
        <v>17.648616046407557</v>
      </c>
      <c r="AD1436" s="3">
        <v>23.014517518522467</v>
      </c>
      <c r="AE1436" s="3">
        <v>59.336866435069965</v>
      </c>
    </row>
    <row r="1437" spans="1:31" s="30" customFormat="1" ht="13" x14ac:dyDescent="0.3">
      <c r="A1437" s="2">
        <v>2018</v>
      </c>
      <c r="B1437" s="13" t="s">
        <v>630</v>
      </c>
      <c r="C1437" s="2" t="s">
        <v>402</v>
      </c>
      <c r="D1437" s="2" t="str">
        <f t="shared" si="44"/>
        <v>M1</v>
      </c>
      <c r="E1437" s="2" t="str">
        <f t="shared" si="45"/>
        <v>F04b_M1_15</v>
      </c>
      <c r="F1437" s="21" t="s">
        <v>520</v>
      </c>
      <c r="G1437" s="2">
        <v>2015</v>
      </c>
      <c r="H1437" s="2" t="s">
        <v>909</v>
      </c>
      <c r="I1437" s="4">
        <v>2.84</v>
      </c>
      <c r="J1437" s="5">
        <v>0.16400000000000001</v>
      </c>
      <c r="K1437" s="4">
        <v>0.83</v>
      </c>
      <c r="L1437" s="4">
        <v>1.49</v>
      </c>
      <c r="M1437" s="4">
        <v>0.17</v>
      </c>
      <c r="N1437" s="4">
        <v>0.51900000000000002</v>
      </c>
      <c r="O1437" s="4">
        <v>0.214</v>
      </c>
      <c r="P1437" s="6">
        <v>21.343</v>
      </c>
      <c r="Q1437" s="6">
        <v>61.33</v>
      </c>
      <c r="R1437" s="4">
        <v>7.31</v>
      </c>
      <c r="S1437" s="7">
        <v>431.39</v>
      </c>
      <c r="T1437" s="6">
        <v>16.98</v>
      </c>
      <c r="U1437" s="4">
        <v>7.3717579999999998</v>
      </c>
      <c r="V1437" s="8">
        <v>101.24054044354544</v>
      </c>
      <c r="W1437" s="8">
        <v>93.387026998346528</v>
      </c>
      <c r="X1437" s="8">
        <v>97.647058823529406</v>
      </c>
      <c r="Y1437" s="8">
        <v>89.473684210526315</v>
      </c>
      <c r="Z1437" s="8">
        <v>86.500000000000014</v>
      </c>
      <c r="AA1437" s="8">
        <v>142.28666666666666</v>
      </c>
      <c r="AB1437" s="9">
        <v>109.58221378148156</v>
      </c>
      <c r="AC1437" s="9">
        <v>12.778802699532992</v>
      </c>
      <c r="AD1437" s="3">
        <v>19.371411427867358</v>
      </c>
      <c r="AE1437" s="3">
        <v>67.849785872599654</v>
      </c>
    </row>
    <row r="1438" spans="1:31" s="30" customFormat="1" ht="13" x14ac:dyDescent="0.3">
      <c r="A1438" s="2">
        <v>2018</v>
      </c>
      <c r="B1438" s="13" t="s">
        <v>630</v>
      </c>
      <c r="C1438" s="2" t="s">
        <v>403</v>
      </c>
      <c r="D1438" s="2" t="str">
        <f t="shared" si="44"/>
        <v>M1</v>
      </c>
      <c r="E1438" s="2" t="str">
        <f t="shared" si="45"/>
        <v>F04c_M1_15</v>
      </c>
      <c r="F1438" s="21" t="s">
        <v>521</v>
      </c>
      <c r="G1438" s="2">
        <v>2015</v>
      </c>
      <c r="H1438" s="2" t="s">
        <v>905</v>
      </c>
      <c r="I1438" s="4">
        <v>2.94</v>
      </c>
      <c r="J1438" s="5">
        <v>0.16900000000000001</v>
      </c>
      <c r="K1438" s="4">
        <v>0.84</v>
      </c>
      <c r="L1438" s="4">
        <v>1.33</v>
      </c>
      <c r="M1438" s="4">
        <v>0.21</v>
      </c>
      <c r="N1438" s="4">
        <v>0.49299999999999999</v>
      </c>
      <c r="O1438" s="4">
        <v>0.217</v>
      </c>
      <c r="P1438" s="6">
        <v>14.459</v>
      </c>
      <c r="Q1438" s="6">
        <v>58.23</v>
      </c>
      <c r="R1438" s="4">
        <v>7.12</v>
      </c>
      <c r="S1438" s="7">
        <v>369.54</v>
      </c>
      <c r="T1438" s="6">
        <v>18.510000000000002</v>
      </c>
      <c r="U1438" s="4">
        <v>10.150145</v>
      </c>
      <c r="V1438" s="8">
        <v>104.80534820564213</v>
      </c>
      <c r="W1438" s="8">
        <v>96.234192455613183</v>
      </c>
      <c r="X1438" s="8">
        <v>98.82352941176471</v>
      </c>
      <c r="Y1438" s="8">
        <v>110.52631578947367</v>
      </c>
      <c r="Z1438" s="8">
        <v>82.166666666666671</v>
      </c>
      <c r="AA1438" s="8">
        <v>96.393333333333331</v>
      </c>
      <c r="AB1438" s="9">
        <v>105.14882923703738</v>
      </c>
      <c r="AC1438" s="9">
        <v>16.451146374536272</v>
      </c>
      <c r="AD1438" s="3">
        <v>20.431398157224585</v>
      </c>
      <c r="AE1438" s="3">
        <v>63.117455468239136</v>
      </c>
    </row>
    <row r="1439" spans="1:31" s="30" customFormat="1" ht="13" x14ac:dyDescent="0.3">
      <c r="A1439" s="2">
        <v>2018</v>
      </c>
      <c r="B1439" s="13" t="s">
        <v>630</v>
      </c>
      <c r="C1439" s="2" t="s">
        <v>404</v>
      </c>
      <c r="D1439" s="2" t="str">
        <f t="shared" si="44"/>
        <v>M2</v>
      </c>
      <c r="E1439" s="2" t="str">
        <f t="shared" si="45"/>
        <v>F04c_M2_15</v>
      </c>
      <c r="F1439" s="21" t="s">
        <v>521</v>
      </c>
      <c r="G1439" s="2">
        <v>2015</v>
      </c>
      <c r="H1439" s="2" t="s">
        <v>905</v>
      </c>
      <c r="I1439" s="4">
        <v>2.93</v>
      </c>
      <c r="J1439" s="5">
        <v>0.16900000000000001</v>
      </c>
      <c r="K1439" s="4">
        <v>0.83</v>
      </c>
      <c r="L1439" s="4">
        <v>1.23</v>
      </c>
      <c r="M1439" s="4">
        <v>0.21</v>
      </c>
      <c r="N1439" s="4">
        <v>0.44700000000000001</v>
      </c>
      <c r="O1439" s="4">
        <v>0.222</v>
      </c>
      <c r="P1439" s="6">
        <v>16.657</v>
      </c>
      <c r="Q1439" s="6">
        <v>58.69</v>
      </c>
      <c r="R1439" s="4">
        <v>6.46</v>
      </c>
      <c r="S1439" s="7">
        <v>450.76</v>
      </c>
      <c r="T1439" s="6">
        <v>18.39</v>
      </c>
      <c r="U1439" s="4">
        <v>10.150145</v>
      </c>
      <c r="V1439" s="8">
        <v>104.44886742943247</v>
      </c>
      <c r="W1439" s="8">
        <v>96.234192455613183</v>
      </c>
      <c r="X1439" s="8">
        <v>97.647058823529406</v>
      </c>
      <c r="Y1439" s="8">
        <v>110.52631578947367</v>
      </c>
      <c r="Z1439" s="8">
        <v>74.5</v>
      </c>
      <c r="AA1439" s="8">
        <v>111.04666666666667</v>
      </c>
      <c r="AB1439" s="9">
        <v>99.9030548012542</v>
      </c>
      <c r="AC1439" s="9">
        <v>17.314973844702738</v>
      </c>
      <c r="AD1439" s="3">
        <v>21.248220613079251</v>
      </c>
      <c r="AE1439" s="3">
        <v>61.436805542218018</v>
      </c>
    </row>
    <row r="1440" spans="1:31" s="30" customFormat="1" ht="13" x14ac:dyDescent="0.3">
      <c r="A1440" s="2">
        <v>2018</v>
      </c>
      <c r="B1440" s="13" t="s">
        <v>630</v>
      </c>
      <c r="C1440" s="2" t="s">
        <v>405</v>
      </c>
      <c r="D1440" s="2" t="str">
        <f t="shared" si="44"/>
        <v>M2</v>
      </c>
      <c r="E1440" s="2" t="str">
        <f t="shared" si="45"/>
        <v>G04a_M2_15</v>
      </c>
      <c r="F1440" s="21" t="s">
        <v>522</v>
      </c>
      <c r="G1440" s="2">
        <v>2015</v>
      </c>
      <c r="H1440" s="2" t="s">
        <v>908</v>
      </c>
      <c r="I1440" s="4">
        <v>2.94</v>
      </c>
      <c r="J1440" s="5">
        <v>0.16800000000000001</v>
      </c>
      <c r="K1440" s="4">
        <v>0.9</v>
      </c>
      <c r="L1440" s="4">
        <v>1.1399999999999999</v>
      </c>
      <c r="M1440" s="4">
        <v>0.23</v>
      </c>
      <c r="N1440" s="4">
        <v>0.61</v>
      </c>
      <c r="O1440" s="4">
        <v>0.21299999999999999</v>
      </c>
      <c r="P1440" s="6">
        <v>20.25</v>
      </c>
      <c r="Q1440" s="6">
        <v>60.77</v>
      </c>
      <c r="R1440" s="4">
        <v>6.76</v>
      </c>
      <c r="S1440" s="7">
        <v>550.83000000000004</v>
      </c>
      <c r="T1440" s="6">
        <v>17.899999999999999</v>
      </c>
      <c r="U1440" s="4">
        <v>9.9459590000000002</v>
      </c>
      <c r="V1440" s="8">
        <v>104.80534820564213</v>
      </c>
      <c r="W1440" s="8">
        <v>95.664759364159863</v>
      </c>
      <c r="X1440" s="8">
        <v>105.88235294117648</v>
      </c>
      <c r="Y1440" s="8">
        <v>121.05263157894737</v>
      </c>
      <c r="Z1440" s="8">
        <v>101.66666666666666</v>
      </c>
      <c r="AA1440" s="8">
        <v>135</v>
      </c>
      <c r="AB1440" s="9">
        <v>98.84976462509573</v>
      </c>
      <c r="AC1440" s="9">
        <v>19.166089407234114</v>
      </c>
      <c r="AD1440" s="3">
        <v>23.285743674351153</v>
      </c>
      <c r="AE1440" s="3">
        <v>57.548166918414744</v>
      </c>
    </row>
    <row r="1441" spans="1:31" s="30" customFormat="1" ht="13" x14ac:dyDescent="0.3">
      <c r="A1441" s="2">
        <v>2018</v>
      </c>
      <c r="B1441" s="13" t="s">
        <v>630</v>
      </c>
      <c r="C1441" s="2" t="s">
        <v>406</v>
      </c>
      <c r="D1441" s="2" t="str">
        <f t="shared" si="44"/>
        <v>M2</v>
      </c>
      <c r="E1441" s="2" t="str">
        <f t="shared" si="45"/>
        <v>G04b_M2_15</v>
      </c>
      <c r="F1441" s="21" t="s">
        <v>523</v>
      </c>
      <c r="G1441" s="2">
        <v>2015</v>
      </c>
      <c r="H1441" s="2" t="s">
        <v>907</v>
      </c>
      <c r="I1441" s="4">
        <v>2.81</v>
      </c>
      <c r="J1441" s="5">
        <v>0.156</v>
      </c>
      <c r="K1441" s="4">
        <v>0.99</v>
      </c>
      <c r="L1441" s="4">
        <v>0.99</v>
      </c>
      <c r="M1441" s="4">
        <v>0.21</v>
      </c>
      <c r="N1441" s="4">
        <v>0.57999999999999996</v>
      </c>
      <c r="O1441" s="4">
        <v>0.19600000000000001</v>
      </c>
      <c r="P1441" s="6">
        <v>18.943999999999999</v>
      </c>
      <c r="Q1441" s="6">
        <v>59.85</v>
      </c>
      <c r="R1441" s="4">
        <v>6.68</v>
      </c>
      <c r="S1441" s="7">
        <v>527.66</v>
      </c>
      <c r="T1441" s="6">
        <v>15.7</v>
      </c>
      <c r="U1441" s="4">
        <v>7.9353189999999998</v>
      </c>
      <c r="V1441" s="8">
        <v>100.17109811491648</v>
      </c>
      <c r="W1441" s="8">
        <v>88.831562266719857</v>
      </c>
      <c r="X1441" s="8">
        <v>116.47058823529413</v>
      </c>
      <c r="Y1441" s="8">
        <v>110.52631578947367</v>
      </c>
      <c r="Z1441" s="8">
        <v>96.666666666666671</v>
      </c>
      <c r="AA1441" s="8">
        <v>126.29333333333332</v>
      </c>
      <c r="AB1441" s="9">
        <v>92.019078508315786</v>
      </c>
      <c r="AC1441" s="9">
        <v>18.798479716717623</v>
      </c>
      <c r="AD1441" s="3">
        <v>27.515699466976308</v>
      </c>
      <c r="AE1441" s="3">
        <v>53.685820816306062</v>
      </c>
    </row>
    <row r="1442" spans="1:31" s="30" customFormat="1" ht="13" x14ac:dyDescent="0.3">
      <c r="A1442" s="2">
        <v>2018</v>
      </c>
      <c r="B1442" s="13" t="s">
        <v>630</v>
      </c>
      <c r="C1442" s="2" t="s">
        <v>417</v>
      </c>
      <c r="D1442" s="2" t="str">
        <f t="shared" si="44"/>
        <v>M1</v>
      </c>
      <c r="E1442" s="2" t="str">
        <f t="shared" si="45"/>
        <v>I06c_M1_15</v>
      </c>
      <c r="F1442" s="21" t="s">
        <v>502</v>
      </c>
      <c r="G1442" s="2">
        <v>2015</v>
      </c>
      <c r="H1442" s="2" t="s">
        <v>900</v>
      </c>
      <c r="I1442" s="4">
        <v>2.48</v>
      </c>
      <c r="J1442" s="5">
        <v>0.14599999999999999</v>
      </c>
      <c r="K1442" s="4">
        <v>1.1100000000000001</v>
      </c>
      <c r="L1442" s="4">
        <v>0.63</v>
      </c>
      <c r="M1442" s="4">
        <v>0.32</v>
      </c>
      <c r="N1442" s="4">
        <v>0.44</v>
      </c>
      <c r="O1442" s="4">
        <v>0.17599999999999999</v>
      </c>
      <c r="P1442" s="6">
        <v>19.422999999999998</v>
      </c>
      <c r="Q1442" s="6">
        <v>57.48</v>
      </c>
      <c r="R1442" s="4">
        <v>6.46</v>
      </c>
      <c r="S1442" s="7">
        <v>254.93</v>
      </c>
      <c r="T1442" s="6">
        <v>19.25</v>
      </c>
      <c r="U1442" s="4">
        <v>14.059170999999999</v>
      </c>
      <c r="V1442" s="8">
        <v>88.407232499997448</v>
      </c>
      <c r="W1442" s="8">
        <v>83.137231352186532</v>
      </c>
      <c r="X1442" s="8">
        <v>130.58823529411768</v>
      </c>
      <c r="Y1442" s="8">
        <v>168.42105263157893</v>
      </c>
      <c r="Z1442" s="8">
        <v>73.333333333333343</v>
      </c>
      <c r="AA1442" s="8">
        <v>129.48666666666665</v>
      </c>
      <c r="AB1442" s="9">
        <v>86.185015879413911</v>
      </c>
      <c r="AC1442" s="9">
        <v>30.584369056359336</v>
      </c>
      <c r="AD1442" s="3">
        <v>32.939306808029457</v>
      </c>
      <c r="AE1442" s="3">
        <v>36.4763241356112</v>
      </c>
    </row>
    <row r="1443" spans="1:31" s="30" customFormat="1" ht="13" x14ac:dyDescent="0.3">
      <c r="A1443" s="2">
        <v>2018</v>
      </c>
      <c r="B1443" s="13" t="s">
        <v>630</v>
      </c>
      <c r="C1443" s="2" t="s">
        <v>420</v>
      </c>
      <c r="D1443" s="2" t="str">
        <f t="shared" si="44"/>
        <v>M1</v>
      </c>
      <c r="E1443" s="2" t="str">
        <f t="shared" si="45"/>
        <v>I07a_M1_15</v>
      </c>
      <c r="F1443" s="21" t="s">
        <v>374</v>
      </c>
      <c r="G1443" s="2">
        <v>2015</v>
      </c>
      <c r="H1443" s="2" t="s">
        <v>901</v>
      </c>
      <c r="I1443" s="4">
        <v>2.99</v>
      </c>
      <c r="J1443" s="5">
        <v>0.17299999999999999</v>
      </c>
      <c r="K1443" s="4">
        <v>0.96</v>
      </c>
      <c r="L1443" s="4">
        <v>0.94</v>
      </c>
      <c r="M1443" s="4">
        <v>0.23</v>
      </c>
      <c r="N1443" s="4">
        <v>0.52300000000000002</v>
      </c>
      <c r="O1443" s="4">
        <v>0.21099999999999999</v>
      </c>
      <c r="P1443" s="6">
        <v>18.163</v>
      </c>
      <c r="Q1443" s="6">
        <v>71.540000000000006</v>
      </c>
      <c r="R1443" s="4">
        <v>7.24</v>
      </c>
      <c r="S1443" s="7">
        <v>551.6</v>
      </c>
      <c r="T1443" s="6">
        <v>20.16</v>
      </c>
      <c r="U1443" s="4">
        <v>14.646796</v>
      </c>
      <c r="V1443" s="8">
        <v>106.58775208669047</v>
      </c>
      <c r="W1443" s="8">
        <v>98.511924821426504</v>
      </c>
      <c r="X1443" s="8">
        <v>112.94117647058823</v>
      </c>
      <c r="Y1443" s="8">
        <v>121.05263157894737</v>
      </c>
      <c r="Z1443" s="8">
        <v>87.166666666666671</v>
      </c>
      <c r="AA1443" s="8">
        <v>121.08666666666667</v>
      </c>
      <c r="AB1443" s="9">
        <v>90.404251559155995</v>
      </c>
      <c r="AC1443" s="9">
        <v>20.956574431114287</v>
      </c>
      <c r="AD1443" s="3">
        <v>27.158490053372436</v>
      </c>
      <c r="AE1443" s="3">
        <v>51.884935515513277</v>
      </c>
    </row>
    <row r="1444" spans="1:31" s="30" customFormat="1" ht="13" x14ac:dyDescent="0.3">
      <c r="A1444" s="2">
        <v>2018</v>
      </c>
      <c r="B1444" s="13" t="s">
        <v>630</v>
      </c>
      <c r="C1444" s="2" t="s">
        <v>421</v>
      </c>
      <c r="D1444" s="2" t="str">
        <f t="shared" si="44"/>
        <v>M1</v>
      </c>
      <c r="E1444" s="2" t="str">
        <f t="shared" si="45"/>
        <v>I07b_M1_15</v>
      </c>
      <c r="F1444" s="21" t="s">
        <v>448</v>
      </c>
      <c r="G1444" s="2">
        <v>2015</v>
      </c>
      <c r="H1444" s="2" t="s">
        <v>903</v>
      </c>
      <c r="I1444" s="4">
        <v>2.89</v>
      </c>
      <c r="J1444" s="5">
        <v>0.16800000000000001</v>
      </c>
      <c r="K1444" s="4">
        <v>0.89</v>
      </c>
      <c r="L1444" s="4">
        <v>0.96</v>
      </c>
      <c r="M1444" s="4">
        <v>0.26</v>
      </c>
      <c r="N1444" s="4">
        <v>0.50800000000000001</v>
      </c>
      <c r="O1444" s="4">
        <v>0.21299999999999999</v>
      </c>
      <c r="P1444" s="6">
        <v>22.428999999999998</v>
      </c>
      <c r="Q1444" s="6">
        <v>62.54</v>
      </c>
      <c r="R1444" s="4">
        <v>6.3</v>
      </c>
      <c r="S1444" s="7">
        <v>634.6</v>
      </c>
      <c r="T1444" s="6">
        <v>18.95</v>
      </c>
      <c r="U1444" s="4">
        <v>13.020974000000001</v>
      </c>
      <c r="V1444" s="8">
        <v>103.02294432459379</v>
      </c>
      <c r="W1444" s="8">
        <v>95.664759364159863</v>
      </c>
      <c r="X1444" s="8">
        <v>104.70588235294119</v>
      </c>
      <c r="Y1444" s="8">
        <v>136.84210526315789</v>
      </c>
      <c r="Z1444" s="8">
        <v>84.666666666666671</v>
      </c>
      <c r="AA1444" s="8">
        <v>149.52666666666664</v>
      </c>
      <c r="AB1444" s="9">
        <v>92.083143908233879</v>
      </c>
      <c r="AC1444" s="9">
        <v>23.258115486602591</v>
      </c>
      <c r="AD1444" s="3">
        <v>24.719125967592607</v>
      </c>
      <c r="AE1444" s="3">
        <v>52.022758545804791</v>
      </c>
    </row>
    <row r="1445" spans="1:31" s="30" customFormat="1" ht="13" x14ac:dyDescent="0.3">
      <c r="A1445" s="2">
        <v>2018</v>
      </c>
      <c r="B1445" s="13" t="s">
        <v>630</v>
      </c>
      <c r="C1445" s="2" t="s">
        <v>422</v>
      </c>
      <c r="D1445" s="2" t="str">
        <f t="shared" si="44"/>
        <v>M1</v>
      </c>
      <c r="E1445" s="2" t="str">
        <f t="shared" si="45"/>
        <v>I07c_M1_15</v>
      </c>
      <c r="F1445" s="21" t="s">
        <v>528</v>
      </c>
      <c r="G1445" s="2">
        <v>2015</v>
      </c>
      <c r="H1445" s="2" t="s">
        <v>904</v>
      </c>
      <c r="I1445" s="4">
        <v>2.92</v>
      </c>
      <c r="J1445" s="5">
        <v>0.16400000000000001</v>
      </c>
      <c r="K1445" s="4">
        <v>0.8</v>
      </c>
      <c r="L1445" s="4">
        <v>1.08</v>
      </c>
      <c r="M1445" s="4">
        <v>0.23</v>
      </c>
      <c r="N1445" s="4">
        <v>0.64600000000000002</v>
      </c>
      <c r="O1445" s="4">
        <v>0.218</v>
      </c>
      <c r="P1445" s="6">
        <v>25.219000000000001</v>
      </c>
      <c r="Q1445" s="6">
        <v>67.86</v>
      </c>
      <c r="R1445" s="4">
        <v>6.38</v>
      </c>
      <c r="S1445" s="7">
        <v>799.81</v>
      </c>
      <c r="T1445" s="6">
        <v>16.71</v>
      </c>
      <c r="U1445" s="4">
        <v>10.556105000000001</v>
      </c>
      <c r="V1445" s="8">
        <v>104.0923866532228</v>
      </c>
      <c r="W1445" s="8">
        <v>93.387026998346528</v>
      </c>
      <c r="X1445" s="8">
        <v>94.117647058823536</v>
      </c>
      <c r="Y1445" s="8">
        <v>121.05263157894737</v>
      </c>
      <c r="Z1445" s="8">
        <v>107.66666666666667</v>
      </c>
      <c r="AA1445" s="8">
        <v>168.12666666666667</v>
      </c>
      <c r="AB1445" s="9">
        <v>93.298207892014602</v>
      </c>
      <c r="AC1445" s="9">
        <v>20.306536100687399</v>
      </c>
      <c r="AD1445" s="3">
        <v>21.930065452004452</v>
      </c>
      <c r="AE1445" s="3">
        <v>57.763398447308148</v>
      </c>
    </row>
    <row r="1446" spans="1:31" s="30" customFormat="1" ht="13" x14ac:dyDescent="0.3">
      <c r="A1446" s="2">
        <v>2018</v>
      </c>
      <c r="B1446" s="13" t="s">
        <v>630</v>
      </c>
      <c r="C1446" s="2" t="s">
        <v>423</v>
      </c>
      <c r="D1446" s="2" t="str">
        <f t="shared" si="44"/>
        <v>M1</v>
      </c>
      <c r="E1446" s="2" t="str">
        <f t="shared" si="45"/>
        <v>J07a_M1_15</v>
      </c>
      <c r="F1446" s="21" t="s">
        <v>529</v>
      </c>
      <c r="G1446" s="2">
        <v>2015</v>
      </c>
      <c r="H1446" s="2" t="s">
        <v>910</v>
      </c>
      <c r="I1446" s="4">
        <v>2.93</v>
      </c>
      <c r="J1446" s="5">
        <v>0.16700000000000001</v>
      </c>
      <c r="K1446" s="4">
        <v>0.79</v>
      </c>
      <c r="L1446" s="4">
        <v>1.1100000000000001</v>
      </c>
      <c r="M1446" s="4">
        <v>0.27</v>
      </c>
      <c r="N1446" s="4">
        <v>0.53200000000000003</v>
      </c>
      <c r="O1446" s="4">
        <v>0.20599999999999999</v>
      </c>
      <c r="P1446" s="6">
        <v>24.247</v>
      </c>
      <c r="Q1446" s="6">
        <v>58.98</v>
      </c>
      <c r="R1446" s="4">
        <v>6.54</v>
      </c>
      <c r="S1446" s="7">
        <v>588.65</v>
      </c>
      <c r="T1446" s="6">
        <v>16.25</v>
      </c>
      <c r="U1446" s="4">
        <v>11.616441</v>
      </c>
      <c r="V1446" s="8">
        <v>104.44886742943247</v>
      </c>
      <c r="W1446" s="8">
        <v>95.095326272706529</v>
      </c>
      <c r="X1446" s="8">
        <v>92.941176470588232</v>
      </c>
      <c r="Y1446" s="8">
        <v>142.10526315789474</v>
      </c>
      <c r="Z1446" s="8">
        <v>88.666666666666671</v>
      </c>
      <c r="AA1446" s="8">
        <v>161.64666666666668</v>
      </c>
      <c r="AB1446" s="9">
        <v>97.83435232031546</v>
      </c>
      <c r="AC1446" s="9">
        <v>22.732840413814724</v>
      </c>
      <c r="AD1446" s="3">
        <v>20.651849888484559</v>
      </c>
      <c r="AE1446" s="3">
        <v>56.61530969770071</v>
      </c>
    </row>
    <row r="1447" spans="1:31" s="30" customFormat="1" ht="13" x14ac:dyDescent="0.3">
      <c r="A1447" s="2">
        <v>2018</v>
      </c>
      <c r="B1447" s="13" t="s">
        <v>630</v>
      </c>
      <c r="C1447" s="2" t="s">
        <v>407</v>
      </c>
      <c r="D1447" s="2" t="str">
        <f t="shared" si="44"/>
        <v>M2</v>
      </c>
      <c r="E1447" s="2" t="str">
        <f t="shared" si="45"/>
        <v>Z04a_M2_15</v>
      </c>
      <c r="F1447" s="21" t="s">
        <v>524</v>
      </c>
      <c r="G1447" s="2">
        <v>2015</v>
      </c>
      <c r="H1447" s="2" t="s">
        <v>897</v>
      </c>
      <c r="I1447" s="4">
        <v>2.82</v>
      </c>
      <c r="J1447" s="5">
        <v>0.156</v>
      </c>
      <c r="K1447" s="4">
        <v>1.07</v>
      </c>
      <c r="L1447" s="4">
        <v>0.66</v>
      </c>
      <c r="M1447" s="4">
        <v>0.27</v>
      </c>
      <c r="N1447" s="4">
        <v>0.35599999999999998</v>
      </c>
      <c r="O1447" s="4">
        <v>0.21</v>
      </c>
      <c r="P1447" s="6">
        <v>28.195</v>
      </c>
      <c r="Q1447" s="6">
        <v>55.71</v>
      </c>
      <c r="R1447" s="4">
        <v>6.12</v>
      </c>
      <c r="S1447" s="7">
        <v>311.81</v>
      </c>
      <c r="T1447" s="6">
        <v>15.65</v>
      </c>
      <c r="U1447" s="4">
        <v>18.904295999999999</v>
      </c>
      <c r="V1447" s="8">
        <v>100.52757889112611</v>
      </c>
      <c r="W1447" s="8">
        <v>88.831562266719857</v>
      </c>
      <c r="X1447" s="8">
        <v>125.88235294117649</v>
      </c>
      <c r="Y1447" s="8">
        <v>142.10526315789474</v>
      </c>
      <c r="Z1447" s="8">
        <v>59.333333333333336</v>
      </c>
      <c r="AA1447" s="8">
        <v>187.96666666666667</v>
      </c>
      <c r="AB1447" s="9">
        <v>82.540387819649254</v>
      </c>
      <c r="AC1447" s="9">
        <v>26.945023848763721</v>
      </c>
      <c r="AD1447" s="3">
        <v>33.154349795459979</v>
      </c>
      <c r="AE1447" s="3">
        <v>39.900626355776311</v>
      </c>
    </row>
    <row r="1448" spans="1:31" s="30" customFormat="1" ht="13" x14ac:dyDescent="0.3">
      <c r="A1448" s="2">
        <v>2018</v>
      </c>
      <c r="B1448" s="13" t="s">
        <v>630</v>
      </c>
      <c r="C1448" s="2" t="s">
        <v>408</v>
      </c>
      <c r="D1448" s="2" t="str">
        <f t="shared" si="44"/>
        <v>M2</v>
      </c>
      <c r="E1448" s="2" t="str">
        <f t="shared" si="45"/>
        <v>Z04b_M2_15</v>
      </c>
      <c r="F1448" s="21" t="s">
        <v>525</v>
      </c>
      <c r="G1448" s="2">
        <v>2015</v>
      </c>
      <c r="H1448" s="2" t="s">
        <v>896</v>
      </c>
      <c r="I1448" s="4">
        <v>2.75</v>
      </c>
      <c r="J1448" s="5">
        <v>0.151</v>
      </c>
      <c r="K1448" s="4">
        <v>1.02</v>
      </c>
      <c r="L1448" s="4">
        <v>0.62</v>
      </c>
      <c r="M1448" s="4">
        <v>0.23</v>
      </c>
      <c r="N1448" s="4">
        <v>0.35799999999999998</v>
      </c>
      <c r="O1448" s="4">
        <v>0.217</v>
      </c>
      <c r="P1448" s="6">
        <v>29.803000000000001</v>
      </c>
      <c r="Q1448" s="6">
        <v>63.02</v>
      </c>
      <c r="R1448" s="4">
        <v>6.1</v>
      </c>
      <c r="S1448" s="7">
        <v>298.94</v>
      </c>
      <c r="T1448" s="6">
        <v>13.7</v>
      </c>
      <c r="U1448" s="4">
        <v>17.396916999999998</v>
      </c>
      <c r="V1448" s="8">
        <v>98.032213457658457</v>
      </c>
      <c r="W1448" s="8">
        <v>85.984396809453202</v>
      </c>
      <c r="X1448" s="8">
        <v>120</v>
      </c>
      <c r="Y1448" s="8">
        <v>121.05263157894737</v>
      </c>
      <c r="Z1448" s="8">
        <v>59.666666666666671</v>
      </c>
      <c r="AA1448" s="8">
        <v>198.68666666666667</v>
      </c>
      <c r="AB1448" s="9">
        <v>75.970714541120458</v>
      </c>
      <c r="AC1448" s="9">
        <v>24.938075653654245</v>
      </c>
      <c r="AD1448" s="3">
        <v>34.338174491723535</v>
      </c>
      <c r="AE1448" s="3">
        <v>40.723749854622234</v>
      </c>
    </row>
    <row r="1449" spans="1:31" s="30" customFormat="1" ht="13" x14ac:dyDescent="0.3">
      <c r="A1449" s="2">
        <v>2019</v>
      </c>
      <c r="B1449" s="13" t="s">
        <v>630</v>
      </c>
      <c r="C1449" s="2" t="s">
        <v>79</v>
      </c>
      <c r="D1449" s="2" t="str">
        <f t="shared" si="44"/>
        <v>M1</v>
      </c>
      <c r="E1449" s="2" t="str">
        <f t="shared" si="45"/>
        <v>B02c_M1_06</v>
      </c>
      <c r="F1449" s="21" t="s">
        <v>429</v>
      </c>
      <c r="G1449" s="2">
        <v>2006</v>
      </c>
      <c r="H1449" s="2" t="s">
        <v>650</v>
      </c>
      <c r="I1449" s="4">
        <v>2.39</v>
      </c>
      <c r="J1449" s="5">
        <v>0.15</v>
      </c>
      <c r="K1449" s="4">
        <v>0.94</v>
      </c>
      <c r="L1449" s="4">
        <v>0.72</v>
      </c>
      <c r="M1449" s="4">
        <v>0.24</v>
      </c>
      <c r="N1449" s="4">
        <v>0.61799999999999999</v>
      </c>
      <c r="O1449" s="4">
        <v>0.17499999999999999</v>
      </c>
      <c r="P1449" s="6">
        <v>17.529</v>
      </c>
      <c r="Q1449" s="6">
        <v>70.91</v>
      </c>
      <c r="R1449" s="4">
        <v>4.08</v>
      </c>
      <c r="S1449" s="7">
        <v>271.69</v>
      </c>
      <c r="T1449" s="6">
        <v>16.170000000000002</v>
      </c>
      <c r="U1449" s="4">
        <v>17.248906999999999</v>
      </c>
      <c r="V1449" s="8">
        <v>95.303746563661477</v>
      </c>
      <c r="W1449" s="8">
        <v>93.093422507033111</v>
      </c>
      <c r="X1449" s="8">
        <v>110.58823529411765</v>
      </c>
      <c r="Y1449" s="8">
        <v>126.31578947368421</v>
      </c>
      <c r="Z1449" s="8">
        <v>103</v>
      </c>
      <c r="AA1449" s="8">
        <v>116.86000000000001</v>
      </c>
      <c r="AB1449" s="9">
        <v>79.738421924568755</v>
      </c>
      <c r="AC1449" s="9">
        <v>24.792762408294049</v>
      </c>
      <c r="AD1449" s="3">
        <v>30.149732256872163</v>
      </c>
      <c r="AE1449" s="3">
        <v>45.057505334833799</v>
      </c>
    </row>
    <row r="1450" spans="1:31" s="30" customFormat="1" ht="13" x14ac:dyDescent="0.3">
      <c r="A1450" s="2">
        <v>2019</v>
      </c>
      <c r="B1450" s="13" t="s">
        <v>630</v>
      </c>
      <c r="C1450" s="2" t="s">
        <v>84</v>
      </c>
      <c r="D1450" s="2" t="str">
        <f t="shared" si="44"/>
        <v>M2</v>
      </c>
      <c r="E1450" s="2" t="str">
        <f t="shared" si="45"/>
        <v>A04c_M2_08</v>
      </c>
      <c r="F1450" s="21" t="s">
        <v>567</v>
      </c>
      <c r="G1450" s="2">
        <v>2008</v>
      </c>
      <c r="H1450" s="2" t="s">
        <v>652</v>
      </c>
      <c r="I1450" s="4">
        <v>2.3199999999999998</v>
      </c>
      <c r="J1450" s="5">
        <v>0.14000000000000001</v>
      </c>
      <c r="K1450" s="4">
        <v>0.69</v>
      </c>
      <c r="L1450" s="4">
        <v>0.64</v>
      </c>
      <c r="M1450" s="4">
        <v>0.21</v>
      </c>
      <c r="N1450" s="4">
        <v>0.56899999999999995</v>
      </c>
      <c r="O1450" s="4">
        <v>0.16600000000000001</v>
      </c>
      <c r="P1450" s="6">
        <v>25.731000000000002</v>
      </c>
      <c r="Q1450" s="6">
        <v>66.510000000000005</v>
      </c>
      <c r="R1450" s="4">
        <v>4.8899999999999997</v>
      </c>
      <c r="S1450" s="7">
        <v>410.58</v>
      </c>
      <c r="T1450" s="6">
        <v>16.79</v>
      </c>
      <c r="U1450" s="4">
        <v>23.022877999999999</v>
      </c>
      <c r="V1450" s="8">
        <v>91.103349726706242</v>
      </c>
      <c r="W1450" s="8">
        <v>85.880406214551471</v>
      </c>
      <c r="X1450" s="8">
        <v>81.17647058823529</v>
      </c>
      <c r="Y1450" s="8">
        <v>110.52631578947367</v>
      </c>
      <c r="Z1450" s="8">
        <v>94.833333333333329</v>
      </c>
      <c r="AA1450" s="8">
        <v>171.54</v>
      </c>
      <c r="AB1450" s="9">
        <v>66.881374376936606</v>
      </c>
      <c r="AC1450" s="9">
        <v>25.863983762363173</v>
      </c>
      <c r="AD1450" s="3">
        <v>26.385610325637725</v>
      </c>
      <c r="AE1450" s="3">
        <v>47.750405911999096</v>
      </c>
    </row>
    <row r="1451" spans="1:31" s="30" customFormat="1" ht="13" x14ac:dyDescent="0.3">
      <c r="A1451" s="2">
        <v>2019</v>
      </c>
      <c r="B1451" s="13" t="s">
        <v>630</v>
      </c>
      <c r="C1451" s="2" t="s">
        <v>88</v>
      </c>
      <c r="D1451" s="2" t="str">
        <f t="shared" si="44"/>
        <v>M1</v>
      </c>
      <c r="E1451" s="2" t="str">
        <f t="shared" si="45"/>
        <v>A05c_M1_08</v>
      </c>
      <c r="F1451" s="21" t="s">
        <v>410</v>
      </c>
      <c r="G1451" s="2">
        <v>2008</v>
      </c>
      <c r="H1451" s="2" t="s">
        <v>651</v>
      </c>
      <c r="I1451" s="4">
        <v>2.52</v>
      </c>
      <c r="J1451" s="5">
        <v>0.14899999999999999</v>
      </c>
      <c r="K1451" s="4">
        <v>0.7</v>
      </c>
      <c r="L1451" s="4">
        <v>0.56999999999999995</v>
      </c>
      <c r="M1451" s="4">
        <v>0.21</v>
      </c>
      <c r="N1451" s="4">
        <v>0.61299999999999999</v>
      </c>
      <c r="O1451" s="4">
        <v>0.17799999999999999</v>
      </c>
      <c r="P1451" s="6">
        <v>21.567</v>
      </c>
      <c r="Q1451" s="6">
        <v>71.23</v>
      </c>
      <c r="R1451" s="4">
        <v>4.9000000000000004</v>
      </c>
      <c r="S1451" s="7">
        <v>346.61</v>
      </c>
      <c r="T1451" s="6">
        <v>15.56</v>
      </c>
      <c r="U1451" s="4">
        <v>28.066627</v>
      </c>
      <c r="V1451" s="8">
        <v>98.957086772111964</v>
      </c>
      <c r="W1451" s="8">
        <v>91.401289471201196</v>
      </c>
      <c r="X1451" s="8">
        <v>82.35294117647058</v>
      </c>
      <c r="Y1451" s="8">
        <v>110.52631578947367</v>
      </c>
      <c r="Z1451" s="8">
        <v>102.16666666666667</v>
      </c>
      <c r="AA1451" s="8">
        <v>143.78</v>
      </c>
      <c r="AB1451" s="9">
        <v>63.644114880584041</v>
      </c>
      <c r="AC1451" s="9">
        <v>27.179555943786688</v>
      </c>
      <c r="AD1451" s="3">
        <v>28.129565998087848</v>
      </c>
      <c r="AE1451" s="3">
        <v>44.690878058125449</v>
      </c>
    </row>
    <row r="1452" spans="1:31" s="30" customFormat="1" ht="13" x14ac:dyDescent="0.3">
      <c r="A1452" s="2">
        <v>2019</v>
      </c>
      <c r="B1452" s="13" t="s">
        <v>630</v>
      </c>
      <c r="C1452" s="2" t="s">
        <v>80</v>
      </c>
      <c r="D1452" s="2" t="str">
        <f t="shared" si="44"/>
        <v>M1</v>
      </c>
      <c r="E1452" s="2" t="str">
        <f t="shared" si="45"/>
        <v>B03c_M1_08</v>
      </c>
      <c r="F1452" s="21" t="s">
        <v>565</v>
      </c>
      <c r="G1452" s="2">
        <v>2008</v>
      </c>
      <c r="H1452" s="2" t="s">
        <v>655</v>
      </c>
      <c r="I1452" s="4">
        <v>2.16</v>
      </c>
      <c r="J1452" s="5">
        <v>0.13600000000000001</v>
      </c>
      <c r="K1452" s="4">
        <v>0.65</v>
      </c>
      <c r="L1452" s="4">
        <v>0.64</v>
      </c>
      <c r="M1452" s="4">
        <v>0.22</v>
      </c>
      <c r="N1452" s="4">
        <v>0.66300000000000003</v>
      </c>
      <c r="O1452" s="4">
        <v>0.16</v>
      </c>
      <c r="P1452" s="6">
        <v>15.090999999999999</v>
      </c>
      <c r="Q1452" s="6">
        <v>70.36</v>
      </c>
      <c r="R1452" s="4">
        <v>4.21</v>
      </c>
      <c r="S1452" s="7">
        <v>221.22</v>
      </c>
      <c r="T1452" s="6">
        <v>16.84</v>
      </c>
      <c r="U1452" s="4">
        <v>22.323587</v>
      </c>
      <c r="V1452" s="8">
        <v>84.820360090381683</v>
      </c>
      <c r="W1452" s="8">
        <v>83.426680322707142</v>
      </c>
      <c r="X1452" s="8">
        <v>76.47058823529413</v>
      </c>
      <c r="Y1452" s="8">
        <v>115.78947368421053</v>
      </c>
      <c r="Z1452" s="8">
        <v>110.50000000000001</v>
      </c>
      <c r="AA1452" s="8">
        <v>100.60666666666667</v>
      </c>
      <c r="AB1452" s="9">
        <v>66.682079703118376</v>
      </c>
      <c r="AC1452" s="9">
        <v>27.176583451766273</v>
      </c>
      <c r="AD1452" s="3">
        <v>24.930297607287578</v>
      </c>
      <c r="AE1452" s="3">
        <v>47.893118940946131</v>
      </c>
    </row>
    <row r="1453" spans="1:31" s="30" customFormat="1" ht="13" x14ac:dyDescent="0.3">
      <c r="A1453" s="2">
        <v>2019</v>
      </c>
      <c r="B1453" s="13" t="s">
        <v>630</v>
      </c>
      <c r="C1453" s="2" t="s">
        <v>81</v>
      </c>
      <c r="D1453" s="2" t="str">
        <f t="shared" si="44"/>
        <v>M2</v>
      </c>
      <c r="E1453" s="2" t="str">
        <f t="shared" si="45"/>
        <v>B03c_M2_08</v>
      </c>
      <c r="F1453" s="21" t="s">
        <v>565</v>
      </c>
      <c r="G1453" s="2">
        <v>2008</v>
      </c>
      <c r="H1453" s="2" t="s">
        <v>655</v>
      </c>
      <c r="I1453" s="4">
        <v>2.35</v>
      </c>
      <c r="J1453" s="5">
        <v>0.14399999999999999</v>
      </c>
      <c r="K1453" s="4">
        <v>0.65</v>
      </c>
      <c r="L1453" s="4">
        <v>0.53</v>
      </c>
      <c r="M1453" s="4">
        <v>0.2</v>
      </c>
      <c r="N1453" s="4">
        <v>0.56200000000000006</v>
      </c>
      <c r="O1453" s="4">
        <v>0.16400000000000001</v>
      </c>
      <c r="P1453" s="6">
        <v>16.751999999999999</v>
      </c>
      <c r="Q1453" s="6">
        <v>60.31</v>
      </c>
      <c r="R1453" s="4">
        <v>4.22</v>
      </c>
      <c r="S1453" s="7">
        <v>220.09</v>
      </c>
      <c r="T1453" s="6">
        <v>14.94</v>
      </c>
      <c r="U1453" s="4">
        <v>22.323587</v>
      </c>
      <c r="V1453" s="8">
        <v>92.281410283517104</v>
      </c>
      <c r="W1453" s="8">
        <v>88.334132106395785</v>
      </c>
      <c r="X1453" s="8">
        <v>76.47058823529413</v>
      </c>
      <c r="Y1453" s="8">
        <v>105.26315789473684</v>
      </c>
      <c r="Z1453" s="8">
        <v>93.666666666666671</v>
      </c>
      <c r="AA1453" s="8">
        <v>111.68</v>
      </c>
      <c r="AB1453" s="9">
        <v>59.54561128904043</v>
      </c>
      <c r="AC1453" s="9">
        <v>27.66696692377954</v>
      </c>
      <c r="AD1453" s="3">
        <v>27.918163170785732</v>
      </c>
      <c r="AE1453" s="3">
        <v>44.41486990543472</v>
      </c>
    </row>
    <row r="1454" spans="1:31" s="30" customFormat="1" ht="13" x14ac:dyDescent="0.3">
      <c r="A1454" s="2">
        <v>2019</v>
      </c>
      <c r="B1454" s="13" t="s">
        <v>630</v>
      </c>
      <c r="C1454" s="2" t="s">
        <v>85</v>
      </c>
      <c r="D1454" s="2" t="str">
        <f t="shared" si="44"/>
        <v>M1</v>
      </c>
      <c r="E1454" s="2" t="str">
        <f t="shared" si="45"/>
        <v>B04a_M1_08</v>
      </c>
      <c r="F1454" s="21" t="s">
        <v>568</v>
      </c>
      <c r="G1454" s="2">
        <v>2008</v>
      </c>
      <c r="H1454" s="2" t="s">
        <v>654</v>
      </c>
      <c r="I1454" s="4">
        <v>2.25</v>
      </c>
      <c r="J1454" s="5">
        <v>0.14199999999999999</v>
      </c>
      <c r="K1454" s="4">
        <v>0.69</v>
      </c>
      <c r="L1454" s="4">
        <v>0.62</v>
      </c>
      <c r="M1454" s="4">
        <v>0.21</v>
      </c>
      <c r="N1454" s="4">
        <v>0.72799999999999998</v>
      </c>
      <c r="O1454" s="4">
        <v>0.16</v>
      </c>
      <c r="P1454" s="6">
        <v>16.34</v>
      </c>
      <c r="Q1454" s="6">
        <v>49.25</v>
      </c>
      <c r="R1454" s="4">
        <v>6.22</v>
      </c>
      <c r="S1454" s="7">
        <v>631.85</v>
      </c>
      <c r="T1454" s="6">
        <v>19.32</v>
      </c>
      <c r="U1454" s="4">
        <v>22.313880000000001</v>
      </c>
      <c r="V1454" s="8">
        <v>88.354541760814257</v>
      </c>
      <c r="W1454" s="8">
        <v>87.107269160473621</v>
      </c>
      <c r="X1454" s="8">
        <v>81.17647058823529</v>
      </c>
      <c r="Y1454" s="8">
        <v>110.52631578947367</v>
      </c>
      <c r="Z1454" s="8">
        <v>121.33333333333334</v>
      </c>
      <c r="AA1454" s="8">
        <v>108.93333333333332</v>
      </c>
      <c r="AB1454" s="9">
        <v>65.883370384920639</v>
      </c>
      <c r="AC1454" s="9">
        <v>26.255772447329761</v>
      </c>
      <c r="AD1454" s="3">
        <v>26.78530063114145</v>
      </c>
      <c r="AE1454" s="3">
        <v>46.958926921528779</v>
      </c>
    </row>
    <row r="1455" spans="1:31" s="30" customFormat="1" ht="13" x14ac:dyDescent="0.3">
      <c r="A1455" s="2">
        <v>2019</v>
      </c>
      <c r="B1455" s="13" t="s">
        <v>630</v>
      </c>
      <c r="C1455" s="2" t="s">
        <v>86</v>
      </c>
      <c r="D1455" s="2" t="str">
        <f t="shared" si="44"/>
        <v>M1</v>
      </c>
      <c r="E1455" s="2" t="str">
        <f t="shared" si="45"/>
        <v>B04b_M1_08</v>
      </c>
      <c r="F1455" s="21" t="s">
        <v>569</v>
      </c>
      <c r="G1455" s="2">
        <v>2008</v>
      </c>
      <c r="H1455" s="2" t="s">
        <v>656</v>
      </c>
      <c r="I1455" s="4">
        <v>2.4</v>
      </c>
      <c r="J1455" s="5">
        <v>0.14499999999999999</v>
      </c>
      <c r="K1455" s="4">
        <v>0.69</v>
      </c>
      <c r="L1455" s="4">
        <v>0.62</v>
      </c>
      <c r="M1455" s="4">
        <v>0.23</v>
      </c>
      <c r="N1455" s="4">
        <v>0.65900000000000003</v>
      </c>
      <c r="O1455" s="4">
        <v>0.16300000000000001</v>
      </c>
      <c r="P1455" s="6">
        <v>18.373999999999999</v>
      </c>
      <c r="Q1455" s="6">
        <v>62.3</v>
      </c>
      <c r="R1455" s="4">
        <v>5.16</v>
      </c>
      <c r="S1455" s="7">
        <v>316.86</v>
      </c>
      <c r="T1455" s="6">
        <v>18.14</v>
      </c>
      <c r="U1455" s="4">
        <v>22.083314999999999</v>
      </c>
      <c r="V1455" s="8">
        <v>94.244844544868528</v>
      </c>
      <c r="W1455" s="8">
        <v>88.947563579356867</v>
      </c>
      <c r="X1455" s="8">
        <v>81.17647058823529</v>
      </c>
      <c r="Y1455" s="8">
        <v>121.05263157894737</v>
      </c>
      <c r="Z1455" s="8">
        <v>109.83333333333334</v>
      </c>
      <c r="AA1455" s="8">
        <v>122.49333333333333</v>
      </c>
      <c r="AB1455" s="9">
        <v>67.530816842910752</v>
      </c>
      <c r="AC1455" s="9">
        <v>28.054798020520611</v>
      </c>
      <c r="AD1455" s="3">
        <v>26.131860457988758</v>
      </c>
      <c r="AE1455" s="3">
        <v>45.813341521490621</v>
      </c>
    </row>
    <row r="1456" spans="1:31" s="30" customFormat="1" ht="13" x14ac:dyDescent="0.3">
      <c r="A1456" s="2">
        <v>2019</v>
      </c>
      <c r="B1456" s="13" t="s">
        <v>630</v>
      </c>
      <c r="C1456" s="2" t="s">
        <v>87</v>
      </c>
      <c r="D1456" s="2" t="str">
        <f t="shared" si="44"/>
        <v>M2</v>
      </c>
      <c r="E1456" s="2" t="str">
        <f t="shared" si="45"/>
        <v>B04c_M2_08</v>
      </c>
      <c r="F1456" s="21" t="s">
        <v>570</v>
      </c>
      <c r="G1456" s="2">
        <v>2008</v>
      </c>
      <c r="H1456" s="2" t="s">
        <v>657</v>
      </c>
      <c r="I1456" s="4">
        <v>2.23</v>
      </c>
      <c r="J1456" s="5">
        <v>0.13200000000000001</v>
      </c>
      <c r="K1456" s="4">
        <v>0.7</v>
      </c>
      <c r="L1456" s="4">
        <v>0.63</v>
      </c>
      <c r="M1456" s="4">
        <v>0.19</v>
      </c>
      <c r="N1456" s="4">
        <v>0.70299999999999996</v>
      </c>
      <c r="O1456" s="4">
        <v>0.159</v>
      </c>
      <c r="P1456" s="6">
        <v>21.315000000000001</v>
      </c>
      <c r="Q1456" s="6">
        <v>43.39</v>
      </c>
      <c r="R1456" s="4">
        <v>5.62</v>
      </c>
      <c r="S1456" s="7">
        <v>490.12</v>
      </c>
      <c r="T1456" s="6">
        <v>16.559999999999999</v>
      </c>
      <c r="U1456" s="4">
        <v>20.694483000000002</v>
      </c>
      <c r="V1456" s="8">
        <v>87.569168056273682</v>
      </c>
      <c r="W1456" s="8">
        <v>80.972954430862814</v>
      </c>
      <c r="X1456" s="8">
        <v>82.35294117647058</v>
      </c>
      <c r="Y1456" s="8">
        <v>100</v>
      </c>
      <c r="Z1456" s="8">
        <v>117.16666666666666</v>
      </c>
      <c r="AA1456" s="8">
        <v>142.1</v>
      </c>
      <c r="AB1456" s="9">
        <v>64.990680398641842</v>
      </c>
      <c r="AC1456" s="9">
        <v>24.081516388053018</v>
      </c>
      <c r="AD1456" s="3">
        <v>27.546739300804219</v>
      </c>
      <c r="AE1456" s="3">
        <v>48.371744311142741</v>
      </c>
    </row>
    <row r="1457" spans="1:31" s="30" customFormat="1" ht="13" x14ac:dyDescent="0.3">
      <c r="A1457" s="2">
        <v>2019</v>
      </c>
      <c r="B1457" s="13" t="s">
        <v>630</v>
      </c>
      <c r="C1457" s="2" t="s">
        <v>89</v>
      </c>
      <c r="D1457" s="2" t="str">
        <f t="shared" si="44"/>
        <v>M1</v>
      </c>
      <c r="E1457" s="2" t="str">
        <f t="shared" si="45"/>
        <v>B05a_M1_08</v>
      </c>
      <c r="F1457" s="21" t="s">
        <v>526</v>
      </c>
      <c r="G1457" s="2">
        <v>2008</v>
      </c>
      <c r="H1457" s="2" t="s">
        <v>675</v>
      </c>
      <c r="I1457" s="4">
        <v>2.37</v>
      </c>
      <c r="J1457" s="5">
        <v>0.13900000000000001</v>
      </c>
      <c r="K1457" s="4">
        <v>0.94</v>
      </c>
      <c r="L1457" s="4">
        <v>0.56000000000000005</v>
      </c>
      <c r="M1457" s="4">
        <v>0.21</v>
      </c>
      <c r="N1457" s="4">
        <v>0.63900000000000001</v>
      </c>
      <c r="O1457" s="4">
        <v>0.16400000000000001</v>
      </c>
      <c r="P1457" s="6">
        <v>17.907</v>
      </c>
      <c r="Q1457" s="6">
        <v>88.22</v>
      </c>
      <c r="R1457" s="4">
        <v>5.39</v>
      </c>
      <c r="S1457" s="7">
        <v>408.33</v>
      </c>
      <c r="T1457" s="6">
        <v>17.86</v>
      </c>
      <c r="U1457" s="4">
        <v>21.276738000000002</v>
      </c>
      <c r="V1457" s="8">
        <v>93.066783988057679</v>
      </c>
      <c r="W1457" s="8">
        <v>85.266974741590388</v>
      </c>
      <c r="X1457" s="8">
        <v>110.58823529411765</v>
      </c>
      <c r="Y1457" s="8">
        <v>110.52631578947367</v>
      </c>
      <c r="Z1457" s="8">
        <v>106.50000000000001</v>
      </c>
      <c r="AA1457" s="8">
        <v>119.38</v>
      </c>
      <c r="AB1457" s="9">
        <v>69.283220301455856</v>
      </c>
      <c r="AC1457" s="9">
        <v>24.967355347558403</v>
      </c>
      <c r="AD1457" s="3">
        <v>34.699485115600723</v>
      </c>
      <c r="AE1457" s="3">
        <v>40.33315953684086</v>
      </c>
    </row>
    <row r="1458" spans="1:31" s="30" customFormat="1" ht="13" x14ac:dyDescent="0.3">
      <c r="A1458" s="2">
        <v>2019</v>
      </c>
      <c r="B1458" s="13" t="s">
        <v>630</v>
      </c>
      <c r="C1458" s="2" t="s">
        <v>90</v>
      </c>
      <c r="D1458" s="2" t="str">
        <f t="shared" si="44"/>
        <v>M1</v>
      </c>
      <c r="E1458" s="2" t="str">
        <f t="shared" si="45"/>
        <v>B05b_M1_08</v>
      </c>
      <c r="F1458" s="21" t="s">
        <v>571</v>
      </c>
      <c r="G1458" s="2">
        <v>2008</v>
      </c>
      <c r="H1458" s="2" t="s">
        <v>653</v>
      </c>
      <c r="I1458" s="4">
        <v>2.36</v>
      </c>
      <c r="J1458" s="5">
        <v>0.14799999999999999</v>
      </c>
      <c r="K1458" s="4">
        <v>0.7</v>
      </c>
      <c r="L1458" s="4">
        <v>0.56999999999999995</v>
      </c>
      <c r="M1458" s="4">
        <v>0.19</v>
      </c>
      <c r="N1458" s="4">
        <v>0.56899999999999995</v>
      </c>
      <c r="O1458" s="4">
        <v>0.16400000000000001</v>
      </c>
      <c r="P1458" s="6">
        <v>18.283000000000001</v>
      </c>
      <c r="Q1458" s="6">
        <v>45.81</v>
      </c>
      <c r="R1458" s="4">
        <v>5.22</v>
      </c>
      <c r="S1458" s="7">
        <v>338.02</v>
      </c>
      <c r="T1458" s="6">
        <v>16.68</v>
      </c>
      <c r="U1458" s="4">
        <v>22.153908999999999</v>
      </c>
      <c r="V1458" s="8">
        <v>92.674097135787392</v>
      </c>
      <c r="W1458" s="8">
        <v>90.787857998240113</v>
      </c>
      <c r="X1458" s="8">
        <v>82.35294117647058</v>
      </c>
      <c r="Y1458" s="8">
        <v>100</v>
      </c>
      <c r="Z1458" s="8">
        <v>94.833333333333329</v>
      </c>
      <c r="AA1458" s="8">
        <v>121.88666666666667</v>
      </c>
      <c r="AB1458" s="9">
        <v>61.99666842259392</v>
      </c>
      <c r="AC1458" s="9">
        <v>25.244487726702385</v>
      </c>
      <c r="AD1458" s="3">
        <v>28.877057033452264</v>
      </c>
      <c r="AE1458" s="3">
        <v>45.878455239845351</v>
      </c>
    </row>
    <row r="1459" spans="1:31" s="30" customFormat="1" ht="13" x14ac:dyDescent="0.3">
      <c r="A1459" s="2">
        <v>2019</v>
      </c>
      <c r="B1459" s="13" t="s">
        <v>630</v>
      </c>
      <c r="C1459" s="2" t="s">
        <v>91</v>
      </c>
      <c r="D1459" s="2" t="str">
        <f t="shared" si="44"/>
        <v>M2</v>
      </c>
      <c r="E1459" s="2" t="str">
        <f t="shared" si="45"/>
        <v>B05b_M2_08</v>
      </c>
      <c r="F1459" s="21" t="s">
        <v>571</v>
      </c>
      <c r="G1459" s="2">
        <v>2008</v>
      </c>
      <c r="H1459" s="2" t="s">
        <v>653</v>
      </c>
      <c r="I1459" s="4">
        <v>2.4500000000000002</v>
      </c>
      <c r="J1459" s="5">
        <v>0.14799999999999999</v>
      </c>
      <c r="K1459" s="4">
        <v>0.7</v>
      </c>
      <c r="L1459" s="4">
        <v>0.67</v>
      </c>
      <c r="M1459" s="4">
        <v>0.2</v>
      </c>
      <c r="N1459" s="4">
        <v>0.56799999999999995</v>
      </c>
      <c r="O1459" s="4">
        <v>0.17299999999999999</v>
      </c>
      <c r="P1459" s="6">
        <v>20.401</v>
      </c>
      <c r="Q1459" s="6">
        <v>58.91</v>
      </c>
      <c r="R1459" s="4">
        <v>5.24</v>
      </c>
      <c r="S1459" s="7">
        <v>409.1</v>
      </c>
      <c r="T1459" s="6">
        <v>17.04</v>
      </c>
      <c r="U1459" s="4">
        <v>22.153908999999999</v>
      </c>
      <c r="V1459" s="8">
        <v>96.208278806219965</v>
      </c>
      <c r="W1459" s="8">
        <v>90.787857998240113</v>
      </c>
      <c r="X1459" s="8">
        <v>82.35294117647058</v>
      </c>
      <c r="Y1459" s="8">
        <v>105.26315789473684</v>
      </c>
      <c r="Z1459" s="8">
        <v>94.666666666666671</v>
      </c>
      <c r="AA1459" s="8">
        <v>136.00666666666669</v>
      </c>
      <c r="AB1459" s="9">
        <v>67.810411611668812</v>
      </c>
      <c r="AC1459" s="9">
        <v>24.294889513789986</v>
      </c>
      <c r="AD1459" s="3">
        <v>26.401275075215768</v>
      </c>
      <c r="AE1459" s="3">
        <v>49.30383541099426</v>
      </c>
    </row>
    <row r="1460" spans="1:31" s="30" customFormat="1" ht="13" x14ac:dyDescent="0.3">
      <c r="A1460" s="2">
        <v>2019</v>
      </c>
      <c r="B1460" s="13" t="s">
        <v>630</v>
      </c>
      <c r="C1460" s="2" t="s">
        <v>92</v>
      </c>
      <c r="D1460" s="2" t="str">
        <f t="shared" si="44"/>
        <v>M1</v>
      </c>
      <c r="E1460" s="2" t="str">
        <f t="shared" si="45"/>
        <v>B05c_M1_08</v>
      </c>
      <c r="F1460" s="21" t="s">
        <v>491</v>
      </c>
      <c r="G1460" s="2">
        <v>2008</v>
      </c>
      <c r="H1460" s="2" t="s">
        <v>670</v>
      </c>
      <c r="I1460" s="4">
        <v>2.36</v>
      </c>
      <c r="J1460" s="5">
        <v>0.14899999999999999</v>
      </c>
      <c r="K1460" s="4">
        <v>0.71</v>
      </c>
      <c r="L1460" s="4">
        <v>0.7</v>
      </c>
      <c r="M1460" s="4">
        <v>0.21</v>
      </c>
      <c r="N1460" s="4">
        <v>0.63600000000000001</v>
      </c>
      <c r="O1460" s="4">
        <v>0.18099999999999999</v>
      </c>
      <c r="P1460" s="6">
        <v>22.677</v>
      </c>
      <c r="Q1460" s="6">
        <v>45.68</v>
      </c>
      <c r="R1460" s="4">
        <v>5.41</v>
      </c>
      <c r="S1460" s="7">
        <v>562.35</v>
      </c>
      <c r="T1460" s="6">
        <v>17.239999999999998</v>
      </c>
      <c r="U1460" s="4">
        <v>24.646398999999999</v>
      </c>
      <c r="V1460" s="8">
        <v>92.674097135787392</v>
      </c>
      <c r="W1460" s="8">
        <v>91.401289471201196</v>
      </c>
      <c r="X1460" s="8">
        <v>83.529411764705884</v>
      </c>
      <c r="Y1460" s="8">
        <v>110.52631578947367</v>
      </c>
      <c r="Z1460" s="8">
        <v>106</v>
      </c>
      <c r="AA1460" s="8">
        <v>151.18</v>
      </c>
      <c r="AB1460" s="9">
        <v>70.38689530439116</v>
      </c>
      <c r="AC1460" s="9">
        <v>24.575864206098949</v>
      </c>
      <c r="AD1460" s="3">
        <v>25.798222377061169</v>
      </c>
      <c r="AE1460" s="3">
        <v>49.625913416839865</v>
      </c>
    </row>
    <row r="1461" spans="1:31" s="30" customFormat="1" ht="13" x14ac:dyDescent="0.3">
      <c r="A1461" s="2">
        <v>2019</v>
      </c>
      <c r="B1461" s="13" t="s">
        <v>630</v>
      </c>
      <c r="C1461" s="2" t="s">
        <v>82</v>
      </c>
      <c r="D1461" s="2" t="str">
        <f t="shared" si="44"/>
        <v>M1</v>
      </c>
      <c r="E1461" s="2" t="str">
        <f t="shared" si="45"/>
        <v>C03a_M1_08</v>
      </c>
      <c r="F1461" s="21" t="s">
        <v>566</v>
      </c>
      <c r="G1461" s="2">
        <v>2008</v>
      </c>
      <c r="H1461" s="2" t="s">
        <v>658</v>
      </c>
      <c r="I1461" s="4">
        <v>2.35</v>
      </c>
      <c r="J1461" s="5">
        <v>0.15</v>
      </c>
      <c r="K1461" s="4">
        <v>0.67</v>
      </c>
      <c r="L1461" s="4">
        <v>0.69</v>
      </c>
      <c r="M1461" s="4">
        <v>0.19</v>
      </c>
      <c r="N1461" s="4">
        <v>0.57999999999999996</v>
      </c>
      <c r="O1461" s="4">
        <v>0.16900000000000001</v>
      </c>
      <c r="P1461" s="6">
        <v>15.569000000000001</v>
      </c>
      <c r="Q1461" s="6">
        <v>44.08</v>
      </c>
      <c r="R1461" s="4">
        <v>5.93</v>
      </c>
      <c r="S1461" s="7">
        <v>261.94</v>
      </c>
      <c r="T1461" s="6">
        <v>18</v>
      </c>
      <c r="U1461" s="4">
        <v>21.157184999999998</v>
      </c>
      <c r="V1461" s="8">
        <v>92.281410283517104</v>
      </c>
      <c r="W1461" s="8">
        <v>92.014720944162292</v>
      </c>
      <c r="X1461" s="8">
        <v>78.82352941176471</v>
      </c>
      <c r="Y1461" s="8">
        <v>100</v>
      </c>
      <c r="Z1461" s="8">
        <v>96.666666666666671</v>
      </c>
      <c r="AA1461" s="8">
        <v>103.79333333333334</v>
      </c>
      <c r="AB1461" s="9">
        <v>67.217428947579762</v>
      </c>
      <c r="AC1461" s="9">
        <v>23.283754817685001</v>
      </c>
      <c r="AD1461" s="3">
        <v>25.492718392258212</v>
      </c>
      <c r="AE1461" s="3">
        <v>51.223526790056781</v>
      </c>
    </row>
    <row r="1462" spans="1:31" s="30" customFormat="1" ht="13" x14ac:dyDescent="0.3">
      <c r="A1462" s="2">
        <v>2019</v>
      </c>
      <c r="B1462" s="13" t="s">
        <v>630</v>
      </c>
      <c r="C1462" s="2" t="s">
        <v>83</v>
      </c>
      <c r="D1462" s="2" t="str">
        <f t="shared" si="44"/>
        <v>M2</v>
      </c>
      <c r="E1462" s="2" t="str">
        <f t="shared" si="45"/>
        <v>C03a_M2_08</v>
      </c>
      <c r="F1462" s="21" t="s">
        <v>566</v>
      </c>
      <c r="G1462" s="2">
        <v>2008</v>
      </c>
      <c r="H1462" s="2" t="s">
        <v>658</v>
      </c>
      <c r="I1462" s="4">
        <v>2.25</v>
      </c>
      <c r="J1462" s="5">
        <v>0.14199999999999999</v>
      </c>
      <c r="K1462" s="4">
        <v>0.67</v>
      </c>
      <c r="L1462" s="4">
        <v>0.64</v>
      </c>
      <c r="M1462" s="4">
        <v>0.21</v>
      </c>
      <c r="N1462" s="4">
        <v>0.61399999999999999</v>
      </c>
      <c r="O1462" s="4">
        <v>0.158</v>
      </c>
      <c r="P1462" s="6">
        <v>26.233000000000001</v>
      </c>
      <c r="Q1462" s="6">
        <v>87.34</v>
      </c>
      <c r="R1462" s="4">
        <v>3.7</v>
      </c>
      <c r="S1462" s="7">
        <v>224</v>
      </c>
      <c r="T1462" s="6">
        <v>14.32</v>
      </c>
      <c r="U1462" s="4">
        <v>21.157184999999998</v>
      </c>
      <c r="V1462" s="8">
        <v>88.354541760814257</v>
      </c>
      <c r="W1462" s="8">
        <v>87.107269160473621</v>
      </c>
      <c r="X1462" s="8">
        <v>78.82352941176471</v>
      </c>
      <c r="Y1462" s="8">
        <v>110.52631578947367</v>
      </c>
      <c r="Z1462" s="8">
        <v>102.33333333333334</v>
      </c>
      <c r="AA1462" s="8">
        <v>174.88666666666668</v>
      </c>
      <c r="AB1462" s="9">
        <v>66.369865425529952</v>
      </c>
      <c r="AC1462" s="9">
        <v>26.063316081762402</v>
      </c>
      <c r="AD1462" s="3">
        <v>25.818268218954941</v>
      </c>
      <c r="AE1462" s="3">
        <v>48.118415699282671</v>
      </c>
    </row>
    <row r="1463" spans="1:31" s="30" customFormat="1" ht="13" x14ac:dyDescent="0.3">
      <c r="A1463" s="2">
        <v>2019</v>
      </c>
      <c r="B1463" s="13" t="s">
        <v>630</v>
      </c>
      <c r="C1463" s="2" t="s">
        <v>93</v>
      </c>
      <c r="D1463" s="2" t="str">
        <f t="shared" si="44"/>
        <v>M2</v>
      </c>
      <c r="E1463" s="2" t="str">
        <f t="shared" si="45"/>
        <v>C05a_M2_08</v>
      </c>
      <c r="F1463" s="21" t="s">
        <v>492</v>
      </c>
      <c r="G1463" s="2">
        <v>2008</v>
      </c>
      <c r="H1463" s="2" t="s">
        <v>672</v>
      </c>
      <c r="I1463" s="4">
        <v>2.25</v>
      </c>
      <c r="J1463" s="5">
        <v>0.14099999999999999</v>
      </c>
      <c r="K1463" s="4">
        <v>0.71</v>
      </c>
      <c r="L1463" s="4">
        <v>0.56999999999999995</v>
      </c>
      <c r="M1463" s="4">
        <v>0.19</v>
      </c>
      <c r="N1463" s="4">
        <v>0.63700000000000001</v>
      </c>
      <c r="O1463" s="4">
        <v>0.16300000000000001</v>
      </c>
      <c r="P1463" s="6">
        <v>20.754000000000001</v>
      </c>
      <c r="Q1463" s="6">
        <v>60.96</v>
      </c>
      <c r="R1463" s="4">
        <v>5.22</v>
      </c>
      <c r="S1463" s="7">
        <v>372.32</v>
      </c>
      <c r="T1463" s="6">
        <v>15.54</v>
      </c>
      <c r="U1463" s="4">
        <v>21.139296000000002</v>
      </c>
      <c r="V1463" s="8">
        <v>88.354541760814257</v>
      </c>
      <c r="W1463" s="8">
        <v>86.493837687512539</v>
      </c>
      <c r="X1463" s="8">
        <v>83.529411764705884</v>
      </c>
      <c r="Y1463" s="8">
        <v>100</v>
      </c>
      <c r="Z1463" s="8">
        <v>106.16666666666667</v>
      </c>
      <c r="AA1463" s="8">
        <v>138.36000000000001</v>
      </c>
      <c r="AB1463" s="9">
        <v>62.25242289829724</v>
      </c>
      <c r="AC1463" s="9">
        <v>25.140774643382084</v>
      </c>
      <c r="AD1463" s="3">
        <v>29.169254672387606</v>
      </c>
      <c r="AE1463" s="3">
        <v>45.68997068423031</v>
      </c>
    </row>
    <row r="1464" spans="1:31" s="30" customFormat="1" ht="13" x14ac:dyDescent="0.3">
      <c r="A1464" s="2">
        <v>2019</v>
      </c>
      <c r="B1464" s="13" t="s">
        <v>630</v>
      </c>
      <c r="C1464" s="2" t="s">
        <v>98</v>
      </c>
      <c r="D1464" s="2" t="str">
        <f t="shared" si="44"/>
        <v>M1</v>
      </c>
      <c r="E1464" s="2" t="str">
        <f t="shared" si="45"/>
        <v>C06c_M1_08</v>
      </c>
      <c r="F1464" s="21" t="s">
        <v>572</v>
      </c>
      <c r="G1464" s="2">
        <v>2008</v>
      </c>
      <c r="H1464" s="2" t="s">
        <v>659</v>
      </c>
      <c r="I1464" s="4">
        <v>2.13</v>
      </c>
      <c r="J1464" s="5">
        <v>0.14599999999999999</v>
      </c>
      <c r="K1464" s="4">
        <v>0.72</v>
      </c>
      <c r="L1464" s="4">
        <v>0.84</v>
      </c>
      <c r="M1464" s="4">
        <v>0.17</v>
      </c>
      <c r="N1464" s="4">
        <v>0.66100000000000003</v>
      </c>
      <c r="O1464" s="4">
        <v>0.16900000000000001</v>
      </c>
      <c r="P1464" s="6">
        <v>17.646000000000001</v>
      </c>
      <c r="Q1464" s="6">
        <v>52.33</v>
      </c>
      <c r="R1464" s="4">
        <v>4.16</v>
      </c>
      <c r="S1464" s="7">
        <v>304.43</v>
      </c>
      <c r="T1464" s="6">
        <v>14.47</v>
      </c>
      <c r="U1464" s="4">
        <v>22.212126999999999</v>
      </c>
      <c r="V1464" s="8">
        <v>83.642299533570821</v>
      </c>
      <c r="W1464" s="8">
        <v>89.560995052317949</v>
      </c>
      <c r="X1464" s="8">
        <v>84.705882352941174</v>
      </c>
      <c r="Y1464" s="8">
        <v>89.473684210526315</v>
      </c>
      <c r="Z1464" s="8">
        <v>110.16666666666669</v>
      </c>
      <c r="AA1464" s="8">
        <v>117.64000000000001</v>
      </c>
      <c r="AB1464" s="9">
        <v>74.333784808226028</v>
      </c>
      <c r="AC1464" s="9">
        <v>18.83839889095265</v>
      </c>
      <c r="AD1464" s="3">
        <v>24.772480371000285</v>
      </c>
      <c r="AE1464" s="3">
        <v>56.389120738047048</v>
      </c>
    </row>
    <row r="1465" spans="1:31" s="30" customFormat="1" ht="13" x14ac:dyDescent="0.3">
      <c r="A1465" s="2">
        <v>2019</v>
      </c>
      <c r="B1465" s="13" t="s">
        <v>630</v>
      </c>
      <c r="C1465" s="2" t="s">
        <v>99</v>
      </c>
      <c r="D1465" s="2" t="str">
        <f t="shared" si="44"/>
        <v>M2</v>
      </c>
      <c r="E1465" s="2" t="str">
        <f t="shared" si="45"/>
        <v>C06c_M2_08</v>
      </c>
      <c r="F1465" s="21" t="s">
        <v>572</v>
      </c>
      <c r="G1465" s="2">
        <v>2008</v>
      </c>
      <c r="H1465" s="2" t="s">
        <v>659</v>
      </c>
      <c r="I1465" s="4">
        <v>2.14</v>
      </c>
      <c r="J1465" s="5">
        <v>0.14399999999999999</v>
      </c>
      <c r="K1465" s="4">
        <v>0.73</v>
      </c>
      <c r="L1465" s="4">
        <v>0.76</v>
      </c>
      <c r="M1465" s="4">
        <v>0.18</v>
      </c>
      <c r="N1465" s="4">
        <v>0.68</v>
      </c>
      <c r="O1465" s="4">
        <v>0.17199999999999999</v>
      </c>
      <c r="P1465" s="6">
        <v>19.603000000000002</v>
      </c>
      <c r="Q1465" s="6">
        <v>53.46</v>
      </c>
      <c r="R1465" s="4">
        <v>4.63</v>
      </c>
      <c r="S1465" s="7">
        <v>437.96</v>
      </c>
      <c r="T1465" s="6">
        <v>13.86</v>
      </c>
      <c r="U1465" s="4">
        <v>22.212126999999999</v>
      </c>
      <c r="V1465" s="8">
        <v>84.034986385841108</v>
      </c>
      <c r="W1465" s="8">
        <v>88.334132106395785</v>
      </c>
      <c r="X1465" s="8">
        <v>85.882352941176464</v>
      </c>
      <c r="Y1465" s="8">
        <v>94.73684210526315</v>
      </c>
      <c r="Z1465" s="8">
        <v>113.33333333333336</v>
      </c>
      <c r="AA1465" s="8">
        <v>130.6866666666667</v>
      </c>
      <c r="AB1465" s="9">
        <v>71.421246544860537</v>
      </c>
      <c r="AC1465" s="9">
        <v>20.759954270187666</v>
      </c>
      <c r="AD1465" s="3">
        <v>26.14078811214225</v>
      </c>
      <c r="AE1465" s="3">
        <v>53.099257617670084</v>
      </c>
    </row>
    <row r="1466" spans="1:31" s="30" customFormat="1" ht="13" x14ac:dyDescent="0.3">
      <c r="A1466" s="2">
        <v>2019</v>
      </c>
      <c r="B1466" s="13" t="s">
        <v>630</v>
      </c>
      <c r="C1466" s="2" t="s">
        <v>100</v>
      </c>
      <c r="D1466" s="2" t="str">
        <f t="shared" si="44"/>
        <v>M1</v>
      </c>
      <c r="E1466" s="2" t="str">
        <f t="shared" si="45"/>
        <v>D06a_M1_08</v>
      </c>
      <c r="F1466" s="21" t="s">
        <v>573</v>
      </c>
      <c r="G1466" s="2">
        <v>2008</v>
      </c>
      <c r="H1466" s="2" t="s">
        <v>660</v>
      </c>
      <c r="I1466" s="4">
        <v>2.2599999999999998</v>
      </c>
      <c r="J1466" s="5">
        <v>0.152</v>
      </c>
      <c r="K1466" s="4">
        <v>0.73</v>
      </c>
      <c r="L1466" s="4">
        <v>0.71</v>
      </c>
      <c r="M1466" s="4">
        <v>0.19</v>
      </c>
      <c r="N1466" s="4">
        <v>0.61599999999999999</v>
      </c>
      <c r="O1466" s="4">
        <v>0.17799999999999999</v>
      </c>
      <c r="P1466" s="6">
        <v>15.278</v>
      </c>
      <c r="Q1466" s="6">
        <v>66.81</v>
      </c>
      <c r="R1466" s="4">
        <v>4.99</v>
      </c>
      <c r="S1466" s="7">
        <v>400.45</v>
      </c>
      <c r="T1466" s="6">
        <v>16.399999999999999</v>
      </c>
      <c r="U1466" s="4">
        <v>19.441002999999998</v>
      </c>
      <c r="V1466" s="8">
        <v>88.74722861308453</v>
      </c>
      <c r="W1466" s="8">
        <v>93.241583890084442</v>
      </c>
      <c r="X1466" s="8">
        <v>85.882352941176464</v>
      </c>
      <c r="Y1466" s="8">
        <v>100</v>
      </c>
      <c r="Z1466" s="8">
        <v>102.66666666666666</v>
      </c>
      <c r="AA1466" s="8">
        <v>101.85333333333332</v>
      </c>
      <c r="AB1466" s="9">
        <v>69.749959793815677</v>
      </c>
      <c r="AC1466" s="9">
        <v>22.438351788546488</v>
      </c>
      <c r="AD1466" s="3">
        <v>26.767150520992956</v>
      </c>
      <c r="AE1466" s="3">
        <v>50.794497690460553</v>
      </c>
    </row>
    <row r="1467" spans="1:31" s="30" customFormat="1" ht="13" x14ac:dyDescent="0.3">
      <c r="A1467" s="2">
        <v>2019</v>
      </c>
      <c r="B1467" s="13" t="s">
        <v>630</v>
      </c>
      <c r="C1467" s="2" t="s">
        <v>101</v>
      </c>
      <c r="D1467" s="2" t="str">
        <f t="shared" si="44"/>
        <v>M2</v>
      </c>
      <c r="E1467" s="2" t="str">
        <f t="shared" si="45"/>
        <v>D06a_M2_08</v>
      </c>
      <c r="F1467" s="21" t="s">
        <v>573</v>
      </c>
      <c r="G1467" s="2">
        <v>2008</v>
      </c>
      <c r="H1467" s="2" t="s">
        <v>660</v>
      </c>
      <c r="I1467" s="4">
        <v>2.1800000000000002</v>
      </c>
      <c r="J1467" s="5">
        <v>0.15</v>
      </c>
      <c r="K1467" s="4">
        <v>0.73</v>
      </c>
      <c r="L1467" s="4">
        <v>0.89</v>
      </c>
      <c r="M1467" s="4">
        <v>0.23</v>
      </c>
      <c r="N1467" s="4">
        <v>0.69499999999999995</v>
      </c>
      <c r="O1467" s="4">
        <v>0.16400000000000001</v>
      </c>
      <c r="P1467" s="6">
        <v>20.943999999999999</v>
      </c>
      <c r="Q1467" s="6">
        <v>47.18</v>
      </c>
      <c r="R1467" s="4">
        <v>4.8600000000000003</v>
      </c>
      <c r="S1467" s="7">
        <v>336.22</v>
      </c>
      <c r="T1467" s="6">
        <v>14.9</v>
      </c>
      <c r="U1467" s="4">
        <v>19.441002999999998</v>
      </c>
      <c r="V1467" s="8">
        <v>85.605733794922259</v>
      </c>
      <c r="W1467" s="8">
        <v>92.014720944162292</v>
      </c>
      <c r="X1467" s="8">
        <v>85.882352941176464</v>
      </c>
      <c r="Y1467" s="8">
        <v>121.05263157894737</v>
      </c>
      <c r="Z1467" s="8">
        <v>115.83333333333331</v>
      </c>
      <c r="AA1467" s="8">
        <v>139.62666666666667</v>
      </c>
      <c r="AB1467" s="9">
        <v>82.026888637939606</v>
      </c>
      <c r="AC1467" s="9">
        <v>23.096858336917915</v>
      </c>
      <c r="AD1467" s="3">
        <v>22.760922712491265</v>
      </c>
      <c r="AE1467" s="3">
        <v>54.142218950590838</v>
      </c>
    </row>
    <row r="1468" spans="1:31" s="30" customFormat="1" ht="13" x14ac:dyDescent="0.3">
      <c r="A1468" s="2">
        <v>2019</v>
      </c>
      <c r="B1468" s="13" t="s">
        <v>630</v>
      </c>
      <c r="C1468" s="2" t="s">
        <v>102</v>
      </c>
      <c r="D1468" s="2" t="str">
        <f t="shared" si="44"/>
        <v>M1</v>
      </c>
      <c r="E1468" s="2" t="str">
        <f t="shared" si="45"/>
        <v>D06b_M1_08</v>
      </c>
      <c r="F1468" s="21" t="s">
        <v>574</v>
      </c>
      <c r="G1468" s="2">
        <v>2008</v>
      </c>
      <c r="H1468" s="2" t="s">
        <v>661</v>
      </c>
      <c r="I1468" s="4">
        <v>2.2999999999999998</v>
      </c>
      <c r="J1468" s="5">
        <v>0.157</v>
      </c>
      <c r="K1468" s="4">
        <v>0.73</v>
      </c>
      <c r="L1468" s="4">
        <v>0.7</v>
      </c>
      <c r="M1468" s="4">
        <v>0.21</v>
      </c>
      <c r="N1468" s="4">
        <v>0.627</v>
      </c>
      <c r="O1468" s="4">
        <v>0.17499999999999999</v>
      </c>
      <c r="P1468" s="6">
        <v>14.638</v>
      </c>
      <c r="Q1468" s="6">
        <v>54.83</v>
      </c>
      <c r="R1468" s="4">
        <v>5.28</v>
      </c>
      <c r="S1468" s="7">
        <v>314.52</v>
      </c>
      <c r="T1468" s="6">
        <v>14.4</v>
      </c>
      <c r="U1468" s="4">
        <v>21.262283</v>
      </c>
      <c r="V1468" s="8">
        <v>90.317976022165666</v>
      </c>
      <c r="W1468" s="8">
        <v>96.308741254889867</v>
      </c>
      <c r="X1468" s="8">
        <v>85.882352941176464</v>
      </c>
      <c r="Y1468" s="8">
        <v>110.52631578947367</v>
      </c>
      <c r="Z1468" s="8">
        <v>104.50000000000001</v>
      </c>
      <c r="AA1468" s="8">
        <v>97.586666666666673</v>
      </c>
      <c r="AB1468" s="9">
        <v>70.8984042557978</v>
      </c>
      <c r="AC1468" s="9">
        <v>24.398557330691446</v>
      </c>
      <c r="AD1468" s="3">
        <v>26.333564094026762</v>
      </c>
      <c r="AE1468" s="3">
        <v>49.267878575281799</v>
      </c>
    </row>
    <row r="1469" spans="1:31" s="30" customFormat="1" ht="13" x14ac:dyDescent="0.3">
      <c r="A1469" s="2">
        <v>2019</v>
      </c>
      <c r="B1469" s="13" t="s">
        <v>630</v>
      </c>
      <c r="C1469" s="2" t="s">
        <v>103</v>
      </c>
      <c r="D1469" s="2" t="str">
        <f t="shared" si="44"/>
        <v>M2</v>
      </c>
      <c r="E1469" s="2" t="str">
        <f t="shared" si="45"/>
        <v>D06b_M2_08</v>
      </c>
      <c r="F1469" s="21" t="s">
        <v>574</v>
      </c>
      <c r="G1469" s="2">
        <v>2008</v>
      </c>
      <c r="H1469" s="2" t="s">
        <v>661</v>
      </c>
      <c r="I1469" s="4">
        <v>2.1</v>
      </c>
      <c r="J1469" s="5">
        <v>0.14699999999999999</v>
      </c>
      <c r="K1469" s="4">
        <v>0.74</v>
      </c>
      <c r="L1469" s="4">
        <v>0.62</v>
      </c>
      <c r="M1469" s="4">
        <v>0.19</v>
      </c>
      <c r="N1469" s="4">
        <v>0.71199999999999997</v>
      </c>
      <c r="O1469" s="4">
        <v>0.16700000000000001</v>
      </c>
      <c r="P1469" s="6">
        <v>14.673</v>
      </c>
      <c r="Q1469" s="6">
        <v>46</v>
      </c>
      <c r="R1469" s="4">
        <v>4.8600000000000003</v>
      </c>
      <c r="S1469" s="7">
        <v>280.77999999999997</v>
      </c>
      <c r="T1469" s="6">
        <v>14.4</v>
      </c>
      <c r="U1469" s="4">
        <v>21.262283</v>
      </c>
      <c r="V1469" s="8">
        <v>82.464238976759972</v>
      </c>
      <c r="W1469" s="8">
        <v>90.174426525279046</v>
      </c>
      <c r="X1469" s="8">
        <v>87.058823529411768</v>
      </c>
      <c r="Y1469" s="8">
        <v>100</v>
      </c>
      <c r="Z1469" s="8">
        <v>118.66666666666667</v>
      </c>
      <c r="AA1469" s="8">
        <v>97.82</v>
      </c>
      <c r="AB1469" s="9">
        <v>65.514696305447131</v>
      </c>
      <c r="AC1469" s="9">
        <v>23.888901625885786</v>
      </c>
      <c r="AD1469" s="3">
        <v>28.887917168704742</v>
      </c>
      <c r="AE1469" s="3">
        <v>47.223181205409489</v>
      </c>
    </row>
    <row r="1470" spans="1:31" s="30" customFormat="1" ht="13" x14ac:dyDescent="0.3">
      <c r="A1470" s="2">
        <v>2019</v>
      </c>
      <c r="B1470" s="13" t="s">
        <v>630</v>
      </c>
      <c r="C1470" s="2" t="s">
        <v>104</v>
      </c>
      <c r="D1470" s="2" t="str">
        <f t="shared" si="44"/>
        <v>M1</v>
      </c>
      <c r="E1470" s="2" t="str">
        <f t="shared" si="45"/>
        <v>D06c_M1_08</v>
      </c>
      <c r="F1470" s="21" t="s">
        <v>575</v>
      </c>
      <c r="G1470" s="2">
        <v>2008</v>
      </c>
      <c r="H1470" s="2" t="s">
        <v>662</v>
      </c>
      <c r="I1470" s="4">
        <v>2.21</v>
      </c>
      <c r="J1470" s="5">
        <v>0.151</v>
      </c>
      <c r="K1470" s="4">
        <v>0.74</v>
      </c>
      <c r="L1470" s="4">
        <v>0.86</v>
      </c>
      <c r="M1470" s="4">
        <v>0.18</v>
      </c>
      <c r="N1470" s="4">
        <v>0.65700000000000003</v>
      </c>
      <c r="O1470" s="4">
        <v>0.16800000000000001</v>
      </c>
      <c r="P1470" s="6">
        <v>16.149000000000001</v>
      </c>
      <c r="Q1470" s="6">
        <v>67.31</v>
      </c>
      <c r="R1470" s="4">
        <v>5.18</v>
      </c>
      <c r="S1470" s="7">
        <v>267.98</v>
      </c>
      <c r="T1470" s="6">
        <v>16.47</v>
      </c>
      <c r="U1470" s="4">
        <v>20.073408000000001</v>
      </c>
      <c r="V1470" s="8">
        <v>86.783794351733107</v>
      </c>
      <c r="W1470" s="8">
        <v>92.62815241712336</v>
      </c>
      <c r="X1470" s="8">
        <v>87.058823529411768</v>
      </c>
      <c r="Y1470" s="8">
        <v>94.73684210526315</v>
      </c>
      <c r="Z1470" s="8">
        <v>109.50000000000001</v>
      </c>
      <c r="AA1470" s="8">
        <v>107.66</v>
      </c>
      <c r="AB1470" s="9">
        <v>76.667020980643713</v>
      </c>
      <c r="AC1470" s="9">
        <v>19.339499477427779</v>
      </c>
      <c r="AD1470" s="3">
        <v>24.685752700400709</v>
      </c>
      <c r="AE1470" s="3">
        <v>55.974747822171487</v>
      </c>
    </row>
    <row r="1471" spans="1:31" s="30" customFormat="1" ht="13" x14ac:dyDescent="0.3">
      <c r="A1471" s="2">
        <v>2019</v>
      </c>
      <c r="B1471" s="13" t="s">
        <v>630</v>
      </c>
      <c r="C1471" s="2" t="s">
        <v>105</v>
      </c>
      <c r="D1471" s="2" t="str">
        <f t="shared" si="44"/>
        <v>M2</v>
      </c>
      <c r="E1471" s="2" t="str">
        <f t="shared" si="45"/>
        <v>D06c_M2_08</v>
      </c>
      <c r="F1471" s="21" t="s">
        <v>575</v>
      </c>
      <c r="G1471" s="2">
        <v>2008</v>
      </c>
      <c r="H1471" s="2" t="s">
        <v>662</v>
      </c>
      <c r="I1471" s="4">
        <v>2.2200000000000002</v>
      </c>
      <c r="J1471" s="5">
        <v>0.152</v>
      </c>
      <c r="K1471" s="4">
        <v>0.74</v>
      </c>
      <c r="L1471" s="4">
        <v>0.72</v>
      </c>
      <c r="M1471" s="4">
        <v>0.19</v>
      </c>
      <c r="N1471" s="4">
        <v>0.66500000000000004</v>
      </c>
      <c r="O1471" s="4">
        <v>0.17100000000000001</v>
      </c>
      <c r="P1471" s="6">
        <v>16.718</v>
      </c>
      <c r="Q1471" s="6">
        <v>80.739999999999995</v>
      </c>
      <c r="R1471" s="4">
        <v>5.04</v>
      </c>
      <c r="S1471" s="7">
        <v>411.23</v>
      </c>
      <c r="T1471" s="6">
        <v>17.02</v>
      </c>
      <c r="U1471" s="4">
        <v>20.073408000000001</v>
      </c>
      <c r="V1471" s="8">
        <v>87.176481204003395</v>
      </c>
      <c r="W1471" s="8">
        <v>93.241583890084442</v>
      </c>
      <c r="X1471" s="8">
        <v>87.058823529411768</v>
      </c>
      <c r="Y1471" s="8">
        <v>100</v>
      </c>
      <c r="Z1471" s="8">
        <v>110.83333333333334</v>
      </c>
      <c r="AA1471" s="8">
        <v>111.45333333333333</v>
      </c>
      <c r="AB1471" s="9">
        <v>70.50471626552698</v>
      </c>
      <c r="AC1471" s="9">
        <v>22.198148123827664</v>
      </c>
      <c r="AD1471" s="3">
        <v>26.843354890997201</v>
      </c>
      <c r="AE1471" s="3">
        <v>50.958496985175138</v>
      </c>
    </row>
    <row r="1472" spans="1:31" s="30" customFormat="1" ht="13" x14ac:dyDescent="0.3">
      <c r="A1472" s="2">
        <v>2019</v>
      </c>
      <c r="B1472" s="13" t="s">
        <v>630</v>
      </c>
      <c r="C1472" s="2" t="s">
        <v>106</v>
      </c>
      <c r="D1472" s="2" t="str">
        <f t="shared" si="44"/>
        <v>M1</v>
      </c>
      <c r="E1472" s="2" t="str">
        <f t="shared" si="45"/>
        <v>E06a_M1_08</v>
      </c>
      <c r="F1472" s="21" t="s">
        <v>576</v>
      </c>
      <c r="G1472" s="2">
        <v>2008</v>
      </c>
      <c r="H1472" s="2" t="s">
        <v>663</v>
      </c>
      <c r="I1472" s="4">
        <v>2.17</v>
      </c>
      <c r="J1472" s="5">
        <v>0.154</v>
      </c>
      <c r="K1472" s="4">
        <v>0.74</v>
      </c>
      <c r="L1472" s="4">
        <v>0.73</v>
      </c>
      <c r="M1472" s="4">
        <v>0.18</v>
      </c>
      <c r="N1472" s="4">
        <v>0.627</v>
      </c>
      <c r="O1472" s="4">
        <v>0.17</v>
      </c>
      <c r="P1472" s="6">
        <v>14.503</v>
      </c>
      <c r="Q1472" s="6">
        <v>57.49</v>
      </c>
      <c r="R1472" s="4">
        <v>4.28</v>
      </c>
      <c r="S1472" s="7">
        <v>263.56</v>
      </c>
      <c r="T1472" s="6">
        <v>14.44</v>
      </c>
      <c r="U1472" s="4">
        <v>19.578823</v>
      </c>
      <c r="V1472" s="8">
        <v>85.213046942651957</v>
      </c>
      <c r="W1472" s="8">
        <v>94.468446836006621</v>
      </c>
      <c r="X1472" s="8">
        <v>87.058823529411768</v>
      </c>
      <c r="Y1472" s="8">
        <v>94.73684210526315</v>
      </c>
      <c r="Z1472" s="8">
        <v>104.50000000000001</v>
      </c>
      <c r="AA1472" s="8">
        <v>96.686666666666667</v>
      </c>
      <c r="AB1472" s="9">
        <v>70.179995032539907</v>
      </c>
      <c r="AC1472" s="9">
        <v>21.127129055846027</v>
      </c>
      <c r="AD1472" s="3">
        <v>26.96755848054822</v>
      </c>
      <c r="AE1472" s="3">
        <v>51.90531246360576</v>
      </c>
    </row>
    <row r="1473" spans="1:31" s="30" customFormat="1" ht="13" x14ac:dyDescent="0.3">
      <c r="A1473" s="2">
        <v>2019</v>
      </c>
      <c r="B1473" s="13" t="s">
        <v>630</v>
      </c>
      <c r="C1473" s="2" t="s">
        <v>107</v>
      </c>
      <c r="D1473" s="2" t="str">
        <f t="shared" si="44"/>
        <v>M2</v>
      </c>
      <c r="E1473" s="2" t="str">
        <f t="shared" si="45"/>
        <v>E06a_M2_08</v>
      </c>
      <c r="F1473" s="21" t="s">
        <v>576</v>
      </c>
      <c r="G1473" s="2">
        <v>2008</v>
      </c>
      <c r="H1473" s="2" t="s">
        <v>663</v>
      </c>
      <c r="I1473" s="4">
        <v>2.14</v>
      </c>
      <c r="J1473" s="5">
        <v>0.15</v>
      </c>
      <c r="K1473" s="4">
        <v>0.74</v>
      </c>
      <c r="L1473" s="4">
        <v>0.69</v>
      </c>
      <c r="M1473" s="4">
        <v>0.19</v>
      </c>
      <c r="N1473" s="4">
        <v>0.623</v>
      </c>
      <c r="O1473" s="4">
        <v>0.159</v>
      </c>
      <c r="P1473" s="6">
        <v>15.089</v>
      </c>
      <c r="Q1473" s="6">
        <v>68.48</v>
      </c>
      <c r="R1473" s="4">
        <v>4.2300000000000004</v>
      </c>
      <c r="S1473" s="7">
        <v>355.33</v>
      </c>
      <c r="T1473" s="6">
        <v>14</v>
      </c>
      <c r="U1473" s="4">
        <v>19.578823</v>
      </c>
      <c r="V1473" s="8">
        <v>84.034986385841108</v>
      </c>
      <c r="W1473" s="8">
        <v>92.014720944162292</v>
      </c>
      <c r="X1473" s="8">
        <v>87.058823529411768</v>
      </c>
      <c r="Y1473" s="8">
        <v>100</v>
      </c>
      <c r="Z1473" s="8">
        <v>103.83333333333333</v>
      </c>
      <c r="AA1473" s="8">
        <v>100.59333333333333</v>
      </c>
      <c r="AB1473" s="9">
        <v>69.007710277503023</v>
      </c>
      <c r="AC1473" s="9">
        <v>22.679699540774855</v>
      </c>
      <c r="AD1473" s="3">
        <v>27.425676241015612</v>
      </c>
      <c r="AE1473" s="3">
        <v>49.894624218209543</v>
      </c>
    </row>
    <row r="1474" spans="1:31" s="30" customFormat="1" ht="13" x14ac:dyDescent="0.3">
      <c r="A1474" s="2">
        <v>2019</v>
      </c>
      <c r="B1474" s="13" t="s">
        <v>630</v>
      </c>
      <c r="C1474" s="2" t="s">
        <v>108</v>
      </c>
      <c r="D1474" s="2" t="str">
        <f t="shared" si="44"/>
        <v>M1</v>
      </c>
      <c r="E1474" s="2" t="str">
        <f t="shared" si="45"/>
        <v>E06b_M1_08</v>
      </c>
      <c r="F1474" s="21" t="s">
        <v>577</v>
      </c>
      <c r="G1474" s="2">
        <v>2008</v>
      </c>
      <c r="H1474" s="2" t="s">
        <v>665</v>
      </c>
      <c r="I1474" s="4">
        <v>2.17</v>
      </c>
      <c r="J1474" s="5">
        <v>0.157</v>
      </c>
      <c r="K1474" s="4">
        <v>0.74</v>
      </c>
      <c r="L1474" s="4">
        <v>0.71</v>
      </c>
      <c r="M1474" s="4">
        <v>0.17</v>
      </c>
      <c r="N1474" s="4">
        <v>0.60099999999999998</v>
      </c>
      <c r="O1474" s="4">
        <v>0.16800000000000001</v>
      </c>
      <c r="P1474" s="6">
        <v>15.861000000000001</v>
      </c>
      <c r="Q1474" s="6">
        <v>56</v>
      </c>
      <c r="R1474" s="4">
        <v>5.34</v>
      </c>
      <c r="S1474" s="7">
        <v>300.58</v>
      </c>
      <c r="T1474" s="6">
        <v>12.44</v>
      </c>
      <c r="U1474" s="4">
        <v>20.399528</v>
      </c>
      <c r="V1474" s="8">
        <v>85.213046942651957</v>
      </c>
      <c r="W1474" s="8">
        <v>96.308741254889867</v>
      </c>
      <c r="X1474" s="8">
        <v>87.058823529411768</v>
      </c>
      <c r="Y1474" s="8">
        <v>89.473684210526315</v>
      </c>
      <c r="Z1474" s="8">
        <v>100.16666666666667</v>
      </c>
      <c r="AA1474" s="8">
        <v>105.74000000000001</v>
      </c>
      <c r="AB1474" s="9">
        <v>68.358267811528876</v>
      </c>
      <c r="AC1474" s="9">
        <v>20.485151747151605</v>
      </c>
      <c r="AD1474" s="3">
        <v>27.686235780910355</v>
      </c>
      <c r="AE1474" s="3">
        <v>51.828612471938051</v>
      </c>
    </row>
    <row r="1475" spans="1:31" s="30" customFormat="1" ht="13" x14ac:dyDescent="0.3">
      <c r="A1475" s="2">
        <v>2019</v>
      </c>
      <c r="B1475" s="13" t="s">
        <v>630</v>
      </c>
      <c r="C1475" s="2" t="s">
        <v>109</v>
      </c>
      <c r="D1475" s="2" t="str">
        <f t="shared" si="44"/>
        <v>M2</v>
      </c>
      <c r="E1475" s="2" t="str">
        <f t="shared" si="45"/>
        <v>E06b_M2_08</v>
      </c>
      <c r="F1475" s="21" t="s">
        <v>577</v>
      </c>
      <c r="G1475" s="2">
        <v>2008</v>
      </c>
      <c r="H1475" s="2" t="s">
        <v>665</v>
      </c>
      <c r="I1475" s="4">
        <v>2.1800000000000002</v>
      </c>
      <c r="J1475" s="5">
        <v>0.151</v>
      </c>
      <c r="K1475" s="4">
        <v>0.74</v>
      </c>
      <c r="L1475" s="4">
        <v>0.64</v>
      </c>
      <c r="M1475" s="4">
        <v>0.23</v>
      </c>
      <c r="N1475" s="4">
        <v>0.65400000000000003</v>
      </c>
      <c r="O1475" s="4">
        <v>0.17</v>
      </c>
      <c r="P1475" s="6">
        <v>12.55</v>
      </c>
      <c r="Q1475" s="6">
        <v>50.31</v>
      </c>
      <c r="R1475" s="4">
        <v>5.55</v>
      </c>
      <c r="S1475" s="7">
        <v>360.54</v>
      </c>
      <c r="T1475" s="6">
        <v>14.57</v>
      </c>
      <c r="U1475" s="4">
        <v>20.399528</v>
      </c>
      <c r="V1475" s="8">
        <v>85.605733794922259</v>
      </c>
      <c r="W1475" s="8">
        <v>92.62815241712336</v>
      </c>
      <c r="X1475" s="8">
        <v>87.058823529411768</v>
      </c>
      <c r="Y1475" s="8">
        <v>121.05263157894737</v>
      </c>
      <c r="Z1475" s="8">
        <v>109.00000000000001</v>
      </c>
      <c r="AA1475" s="8">
        <v>83.666666666666671</v>
      </c>
      <c r="AB1475" s="9">
        <v>69.807593213443354</v>
      </c>
      <c r="AC1475" s="9">
        <v>27.139790092688408</v>
      </c>
      <c r="AD1475" s="3">
        <v>27.111422025650572</v>
      </c>
      <c r="AE1475" s="3">
        <v>45.748787881661009</v>
      </c>
    </row>
    <row r="1476" spans="1:31" s="30" customFormat="1" ht="13" x14ac:dyDescent="0.3">
      <c r="A1476" s="2">
        <v>2019</v>
      </c>
      <c r="B1476" s="13" t="s">
        <v>630</v>
      </c>
      <c r="C1476" s="2" t="s">
        <v>110</v>
      </c>
      <c r="D1476" s="2" t="str">
        <f t="shared" si="44"/>
        <v>M1</v>
      </c>
      <c r="E1476" s="2" t="str">
        <f t="shared" si="45"/>
        <v>E06c_M1_08</v>
      </c>
      <c r="F1476" s="21" t="s">
        <v>578</v>
      </c>
      <c r="G1476" s="2">
        <v>2008</v>
      </c>
      <c r="H1476" s="2" t="s">
        <v>664</v>
      </c>
      <c r="I1476" s="4">
        <v>2.31</v>
      </c>
      <c r="J1476" s="5">
        <v>0.154</v>
      </c>
      <c r="K1476" s="4">
        <v>0.74</v>
      </c>
      <c r="L1476" s="4">
        <v>0.74</v>
      </c>
      <c r="M1476" s="4">
        <v>0.24</v>
      </c>
      <c r="N1476" s="4">
        <v>0.72199999999999998</v>
      </c>
      <c r="O1476" s="4">
        <v>0.186</v>
      </c>
      <c r="P1476" s="6">
        <v>17.170000000000002</v>
      </c>
      <c r="Q1476" s="6">
        <v>41.02</v>
      </c>
      <c r="R1476" s="4">
        <v>5.8</v>
      </c>
      <c r="S1476" s="7">
        <v>404.92</v>
      </c>
      <c r="T1476" s="6">
        <v>15.26</v>
      </c>
      <c r="U1476" s="4">
        <v>21.040151999999999</v>
      </c>
      <c r="V1476" s="8">
        <v>90.710662874435968</v>
      </c>
      <c r="W1476" s="8">
        <v>94.468446836006621</v>
      </c>
      <c r="X1476" s="8">
        <v>87.058823529411768</v>
      </c>
      <c r="Y1476" s="8">
        <v>126.31578947368421</v>
      </c>
      <c r="Z1476" s="8">
        <v>120.33333333333334</v>
      </c>
      <c r="AA1476" s="8">
        <v>114.46666666666667</v>
      </c>
      <c r="AB1476" s="9">
        <v>75.621336402518239</v>
      </c>
      <c r="AC1476" s="9">
        <v>26.142565625464204</v>
      </c>
      <c r="AD1476" s="3">
        <v>25.027104918256633</v>
      </c>
      <c r="AE1476" s="3">
        <v>48.830329456279173</v>
      </c>
    </row>
    <row r="1477" spans="1:31" s="30" customFormat="1" ht="13" x14ac:dyDescent="0.3">
      <c r="A1477" s="2">
        <v>2019</v>
      </c>
      <c r="B1477" s="13" t="s">
        <v>630</v>
      </c>
      <c r="C1477" s="2" t="s">
        <v>111</v>
      </c>
      <c r="D1477" s="2" t="str">
        <f t="shared" si="44"/>
        <v>M2</v>
      </c>
      <c r="E1477" s="2" t="str">
        <f t="shared" si="45"/>
        <v>E06c_M2_08</v>
      </c>
      <c r="F1477" s="21" t="s">
        <v>578</v>
      </c>
      <c r="G1477" s="2">
        <v>2008</v>
      </c>
      <c r="H1477" s="2" t="s">
        <v>664</v>
      </c>
      <c r="I1477" s="4">
        <v>2.2599999999999998</v>
      </c>
      <c r="J1477" s="5">
        <v>0.14899999999999999</v>
      </c>
      <c r="K1477" s="4">
        <v>0.74</v>
      </c>
      <c r="L1477" s="4">
        <v>0.6</v>
      </c>
      <c r="M1477" s="4">
        <v>0.21</v>
      </c>
      <c r="N1477" s="4">
        <v>0.70499999999999996</v>
      </c>
      <c r="O1477" s="4">
        <v>0.17599999999999999</v>
      </c>
      <c r="P1477" s="6">
        <v>14.347</v>
      </c>
      <c r="Q1477" s="6">
        <v>42.81</v>
      </c>
      <c r="R1477" s="4">
        <v>5.96</v>
      </c>
      <c r="S1477" s="7">
        <v>424.97</v>
      </c>
      <c r="T1477" s="6">
        <v>14.87</v>
      </c>
      <c r="U1477" s="4">
        <v>21.040151999999999</v>
      </c>
      <c r="V1477" s="8">
        <v>88.74722861308453</v>
      </c>
      <c r="W1477" s="8">
        <v>91.401289471201196</v>
      </c>
      <c r="X1477" s="8">
        <v>87.058823529411768</v>
      </c>
      <c r="Y1477" s="8">
        <v>110.52631578947367</v>
      </c>
      <c r="Z1477" s="8">
        <v>117.5</v>
      </c>
      <c r="AA1477" s="8">
        <v>95.646666666666675</v>
      </c>
      <c r="AB1477" s="9">
        <v>66.164138771421278</v>
      </c>
      <c r="AC1477" s="9">
        <v>26.144355734239422</v>
      </c>
      <c r="AD1477" s="3">
        <v>28.604364166863146</v>
      </c>
      <c r="AE1477" s="3">
        <v>45.251280098897439</v>
      </c>
    </row>
    <row r="1478" spans="1:31" s="30" customFormat="1" ht="13" x14ac:dyDescent="0.3">
      <c r="A1478" s="2">
        <v>2019</v>
      </c>
      <c r="B1478" s="13" t="s">
        <v>630</v>
      </c>
      <c r="C1478" s="2" t="s">
        <v>95</v>
      </c>
      <c r="D1478" s="2" t="str">
        <f t="shared" ref="D1478:D1541" si="46">MID(C1478,8,2)</f>
        <v>M2</v>
      </c>
      <c r="E1478" s="2" t="str">
        <f t="shared" ref="E1478:E1541" si="47">CONCATENATE(F1478,"_",D1478,"_",MID(G1478,3,2))</f>
        <v>F05a_M2_08</v>
      </c>
      <c r="F1478" s="21" t="s">
        <v>412</v>
      </c>
      <c r="G1478" s="2">
        <v>2008</v>
      </c>
      <c r="H1478" s="2" t="s">
        <v>666</v>
      </c>
      <c r="I1478" s="4">
        <v>2.2999999999999998</v>
      </c>
      <c r="J1478" s="5">
        <v>0.14199999999999999</v>
      </c>
      <c r="K1478" s="4">
        <v>0.71</v>
      </c>
      <c r="L1478" s="4">
        <v>0.73</v>
      </c>
      <c r="M1478" s="4">
        <v>0.18</v>
      </c>
      <c r="N1478" s="4">
        <v>0.63400000000000001</v>
      </c>
      <c r="O1478" s="4">
        <v>0.16900000000000001</v>
      </c>
      <c r="P1478" s="6">
        <v>14.804</v>
      </c>
      <c r="Q1478" s="6">
        <v>64.36</v>
      </c>
      <c r="R1478" s="4">
        <v>5.74</v>
      </c>
      <c r="S1478" s="7">
        <v>228.66</v>
      </c>
      <c r="T1478" s="6">
        <v>19.100000000000001</v>
      </c>
      <c r="U1478" s="4">
        <v>21.187688000000001</v>
      </c>
      <c r="V1478" s="8">
        <v>90.317976022165666</v>
      </c>
      <c r="W1478" s="8">
        <v>87.107269160473621</v>
      </c>
      <c r="X1478" s="8">
        <v>83.529411764705884</v>
      </c>
      <c r="Y1478" s="8">
        <v>94.73684210526315</v>
      </c>
      <c r="Z1478" s="8">
        <v>105.66666666666666</v>
      </c>
      <c r="AA1478" s="8">
        <v>98.693333333333328</v>
      </c>
      <c r="AB1478" s="9">
        <v>69.41273160542994</v>
      </c>
      <c r="AC1478" s="9">
        <v>21.360660759172838</v>
      </c>
      <c r="AD1478" s="3">
        <v>26.160284078944922</v>
      </c>
      <c r="AE1478" s="3">
        <v>52.479055161882229</v>
      </c>
    </row>
    <row r="1479" spans="1:31" s="30" customFormat="1" ht="13" x14ac:dyDescent="0.3">
      <c r="A1479" s="2">
        <v>2019</v>
      </c>
      <c r="B1479" s="13" t="s">
        <v>630</v>
      </c>
      <c r="C1479" s="2" t="s">
        <v>96</v>
      </c>
      <c r="D1479" s="2" t="str">
        <f t="shared" si="46"/>
        <v>M2</v>
      </c>
      <c r="E1479" s="2" t="str">
        <f t="shared" si="47"/>
        <v>F05b_M2_08</v>
      </c>
      <c r="F1479" s="21" t="s">
        <v>413</v>
      </c>
      <c r="G1479" s="2">
        <v>2008</v>
      </c>
      <c r="H1479" s="2" t="s">
        <v>674</v>
      </c>
      <c r="I1479" s="4">
        <v>2.5299999999999998</v>
      </c>
      <c r="J1479" s="5">
        <v>0.158</v>
      </c>
      <c r="K1479" s="4">
        <v>0.72</v>
      </c>
      <c r="L1479" s="4">
        <v>0.73</v>
      </c>
      <c r="M1479" s="4">
        <v>0.21</v>
      </c>
      <c r="N1479" s="4">
        <v>0.64</v>
      </c>
      <c r="O1479" s="4">
        <v>0.191</v>
      </c>
      <c r="P1479" s="6">
        <v>13.092000000000001</v>
      </c>
      <c r="Q1479" s="6">
        <v>66</v>
      </c>
      <c r="R1479" s="4">
        <v>5.18</v>
      </c>
      <c r="S1479" s="7">
        <v>463.1</v>
      </c>
      <c r="T1479" s="6">
        <v>15.58</v>
      </c>
      <c r="U1479" s="4">
        <v>21.096761999999998</v>
      </c>
      <c r="V1479" s="8">
        <v>99.349773624382237</v>
      </c>
      <c r="W1479" s="8">
        <v>96.922172727850935</v>
      </c>
      <c r="X1479" s="8">
        <v>84.705882352941174</v>
      </c>
      <c r="Y1479" s="8">
        <v>110.52631578947367</v>
      </c>
      <c r="Z1479" s="8">
        <v>106.66666666666667</v>
      </c>
      <c r="AA1479" s="8">
        <v>87.28</v>
      </c>
      <c r="AB1479" s="9">
        <v>72.139655768118431</v>
      </c>
      <c r="AC1479" s="9">
        <v>23.978750140558631</v>
      </c>
      <c r="AD1479" s="3">
        <v>25.52593584564546</v>
      </c>
      <c r="AE1479" s="3">
        <v>50.495314013795912</v>
      </c>
    </row>
    <row r="1480" spans="1:31" s="30" customFormat="1" ht="13" x14ac:dyDescent="0.3">
      <c r="A1480" s="2">
        <v>2019</v>
      </c>
      <c r="B1480" s="13" t="s">
        <v>630</v>
      </c>
      <c r="C1480" s="2" t="s">
        <v>97</v>
      </c>
      <c r="D1480" s="2" t="str">
        <f t="shared" si="46"/>
        <v>M2</v>
      </c>
      <c r="E1480" s="2" t="str">
        <f t="shared" si="47"/>
        <v>F05c_M2_08</v>
      </c>
      <c r="F1480" s="21" t="s">
        <v>223</v>
      </c>
      <c r="G1480" s="2">
        <v>2008</v>
      </c>
      <c r="H1480" s="2" t="s">
        <v>673</v>
      </c>
      <c r="I1480" s="4">
        <v>2.68</v>
      </c>
      <c r="J1480" s="5">
        <v>0.16800000000000001</v>
      </c>
      <c r="K1480" s="4">
        <v>1.03</v>
      </c>
      <c r="L1480" s="4">
        <v>0.59</v>
      </c>
      <c r="M1480" s="4">
        <v>0.2</v>
      </c>
      <c r="N1480" s="4">
        <v>0.62</v>
      </c>
      <c r="O1480" s="4">
        <v>0.187</v>
      </c>
      <c r="P1480" s="6">
        <v>12.542999999999999</v>
      </c>
      <c r="Q1480" s="6">
        <v>66.47</v>
      </c>
      <c r="R1480" s="4">
        <v>7.71</v>
      </c>
      <c r="S1480" s="7">
        <v>391.41</v>
      </c>
      <c r="T1480" s="6">
        <v>17.16</v>
      </c>
      <c r="U1480" s="4">
        <v>20.085353000000001</v>
      </c>
      <c r="V1480" s="8">
        <v>105.24007640843654</v>
      </c>
      <c r="W1480" s="8">
        <v>103.05648745746177</v>
      </c>
      <c r="X1480" s="8">
        <v>121.1764705882353</v>
      </c>
      <c r="Y1480" s="8">
        <v>105.26315789473684</v>
      </c>
      <c r="Z1480" s="8">
        <v>103.33333333333334</v>
      </c>
      <c r="AA1480" s="8">
        <v>83.61999999999999</v>
      </c>
      <c r="AB1480" s="9">
        <v>72.258293341814664</v>
      </c>
      <c r="AC1480" s="9">
        <v>22.799410030305346</v>
      </c>
      <c r="AD1480" s="3">
        <v>36.456314948969833</v>
      </c>
      <c r="AE1480" s="3">
        <v>40.744275020724821</v>
      </c>
    </row>
    <row r="1481" spans="1:31" s="30" customFormat="1" ht="13" x14ac:dyDescent="0.3">
      <c r="A1481" s="2">
        <v>2019</v>
      </c>
      <c r="B1481" s="13" t="s">
        <v>630</v>
      </c>
      <c r="C1481" s="2" t="s">
        <v>112</v>
      </c>
      <c r="D1481" s="2" t="str">
        <f t="shared" si="46"/>
        <v>M1</v>
      </c>
      <c r="E1481" s="2" t="str">
        <f t="shared" si="47"/>
        <v>F06a_M1_08</v>
      </c>
      <c r="F1481" s="21" t="s">
        <v>579</v>
      </c>
      <c r="G1481" s="2">
        <v>2008</v>
      </c>
      <c r="H1481" s="2" t="s">
        <v>667</v>
      </c>
      <c r="I1481" s="4">
        <v>2.02</v>
      </c>
      <c r="J1481" s="5">
        <v>0.14399999999999999</v>
      </c>
      <c r="K1481" s="4">
        <v>0.75</v>
      </c>
      <c r="L1481" s="4">
        <v>0.62</v>
      </c>
      <c r="M1481" s="4">
        <v>0.23</v>
      </c>
      <c r="N1481" s="4">
        <v>0.66400000000000003</v>
      </c>
      <c r="O1481" s="4">
        <v>0.16200000000000001</v>
      </c>
      <c r="P1481" s="6">
        <v>12.848000000000001</v>
      </c>
      <c r="Q1481" s="6">
        <v>45.84</v>
      </c>
      <c r="R1481" s="4">
        <v>5.0599999999999996</v>
      </c>
      <c r="S1481" s="7">
        <v>330.3</v>
      </c>
      <c r="T1481" s="6">
        <v>13.36</v>
      </c>
      <c r="U1481" s="4">
        <v>21.966842</v>
      </c>
      <c r="V1481" s="8">
        <v>79.322744158597686</v>
      </c>
      <c r="W1481" s="8">
        <v>88.334132106395785</v>
      </c>
      <c r="X1481" s="8">
        <v>88.235294117647058</v>
      </c>
      <c r="Y1481" s="8">
        <v>121.05263157894737</v>
      </c>
      <c r="Z1481" s="8">
        <v>110.66666666666667</v>
      </c>
      <c r="AA1481" s="8">
        <v>85.653333333333336</v>
      </c>
      <c r="AB1481" s="9">
        <v>69.0653436971307</v>
      </c>
      <c r="AC1481" s="9">
        <v>27.431463093802599</v>
      </c>
      <c r="AD1481" s="3">
        <v>27.773098128441305</v>
      </c>
      <c r="AE1481" s="3">
        <v>44.795438777756097</v>
      </c>
    </row>
    <row r="1482" spans="1:31" s="30" customFormat="1" ht="13" x14ac:dyDescent="0.3">
      <c r="A1482" s="2">
        <v>2019</v>
      </c>
      <c r="B1482" s="13" t="s">
        <v>630</v>
      </c>
      <c r="C1482" s="2" t="s">
        <v>113</v>
      </c>
      <c r="D1482" s="2" t="str">
        <f t="shared" si="46"/>
        <v>M2</v>
      </c>
      <c r="E1482" s="2" t="str">
        <f t="shared" si="47"/>
        <v>F06a_M2_08</v>
      </c>
      <c r="F1482" s="21" t="s">
        <v>579</v>
      </c>
      <c r="G1482" s="2">
        <v>2008</v>
      </c>
      <c r="H1482" s="2" t="s">
        <v>667</v>
      </c>
      <c r="I1482" s="4">
        <v>2.12</v>
      </c>
      <c r="J1482" s="5">
        <v>0.153</v>
      </c>
      <c r="K1482" s="4">
        <v>0.75</v>
      </c>
      <c r="L1482" s="4">
        <v>0.55000000000000004</v>
      </c>
      <c r="M1482" s="4">
        <v>0.21</v>
      </c>
      <c r="N1482" s="4">
        <v>0.63300000000000001</v>
      </c>
      <c r="O1482" s="4">
        <v>0.17599999999999999</v>
      </c>
      <c r="P1482" s="6">
        <v>14.109</v>
      </c>
      <c r="Q1482" s="6">
        <v>40.770000000000003</v>
      </c>
      <c r="R1482" s="4">
        <v>5.0599999999999996</v>
      </c>
      <c r="S1482" s="7">
        <v>628.07000000000005</v>
      </c>
      <c r="T1482" s="6">
        <v>12.93</v>
      </c>
      <c r="U1482" s="4">
        <v>21.966842</v>
      </c>
      <c r="V1482" s="8">
        <v>83.249612681300547</v>
      </c>
      <c r="W1482" s="8">
        <v>93.855015363045538</v>
      </c>
      <c r="X1482" s="8">
        <v>88.235294117647058</v>
      </c>
      <c r="Y1482" s="8">
        <v>110.52631578947367</v>
      </c>
      <c r="Z1482" s="8">
        <v>105.50000000000001</v>
      </c>
      <c r="AA1482" s="8">
        <v>94.06</v>
      </c>
      <c r="AB1482" s="9">
        <v>63.924883267084702</v>
      </c>
      <c r="AC1482" s="9">
        <v>27.060178955075457</v>
      </c>
      <c r="AD1482" s="3">
        <v>30.006446155883825</v>
      </c>
      <c r="AE1482" s="3">
        <v>42.933374889040707</v>
      </c>
    </row>
    <row r="1483" spans="1:31" s="30" customFormat="1" ht="13" x14ac:dyDescent="0.3">
      <c r="A1483" s="2">
        <v>2019</v>
      </c>
      <c r="B1483" s="13" t="s">
        <v>630</v>
      </c>
      <c r="C1483" s="2" t="s">
        <v>114</v>
      </c>
      <c r="D1483" s="2" t="str">
        <f t="shared" si="46"/>
        <v>M1</v>
      </c>
      <c r="E1483" s="2" t="str">
        <f t="shared" si="47"/>
        <v>F06b_M1_08</v>
      </c>
      <c r="F1483" s="21" t="s">
        <v>580</v>
      </c>
      <c r="G1483" s="2">
        <v>2008</v>
      </c>
      <c r="H1483" s="2" t="s">
        <v>668</v>
      </c>
      <c r="I1483" s="4">
        <v>2.13</v>
      </c>
      <c r="J1483" s="5">
        <v>0.14199999999999999</v>
      </c>
      <c r="K1483" s="4">
        <v>0.75</v>
      </c>
      <c r="L1483" s="4">
        <v>0.64</v>
      </c>
      <c r="M1483" s="4">
        <v>0.24</v>
      </c>
      <c r="N1483" s="4">
        <v>0.67100000000000004</v>
      </c>
      <c r="O1483" s="4">
        <v>0.16600000000000001</v>
      </c>
      <c r="P1483" s="6">
        <v>13.72</v>
      </c>
      <c r="Q1483" s="6">
        <v>44.27</v>
      </c>
      <c r="R1483" s="4">
        <v>4.99</v>
      </c>
      <c r="S1483" s="7">
        <v>402.41</v>
      </c>
      <c r="T1483" s="6">
        <v>16.12</v>
      </c>
      <c r="U1483" s="4">
        <v>20.725024999999999</v>
      </c>
      <c r="V1483" s="8">
        <v>83.642299533570821</v>
      </c>
      <c r="W1483" s="8">
        <v>87.107269160473621</v>
      </c>
      <c r="X1483" s="8">
        <v>88.235294117647058</v>
      </c>
      <c r="Y1483" s="8">
        <v>126.31578947368421</v>
      </c>
      <c r="Z1483" s="8">
        <v>111.83333333333334</v>
      </c>
      <c r="AA1483" s="8">
        <v>91.466666666666669</v>
      </c>
      <c r="AB1483" s="9">
        <v>70.887070918141731</v>
      </c>
      <c r="AC1483" s="9">
        <v>27.888523590868136</v>
      </c>
      <c r="AD1483" s="3">
        <v>27.059357128607676</v>
      </c>
      <c r="AE1483" s="3">
        <v>45.052119280524181</v>
      </c>
    </row>
    <row r="1484" spans="1:31" s="30" customFormat="1" ht="13" x14ac:dyDescent="0.3">
      <c r="A1484" s="2">
        <v>2019</v>
      </c>
      <c r="B1484" s="13" t="s">
        <v>630</v>
      </c>
      <c r="C1484" s="2" t="s">
        <v>115</v>
      </c>
      <c r="D1484" s="2" t="str">
        <f t="shared" si="46"/>
        <v>M2</v>
      </c>
      <c r="E1484" s="2" t="str">
        <f t="shared" si="47"/>
        <v>F06b_M2_08</v>
      </c>
      <c r="F1484" s="21" t="s">
        <v>580</v>
      </c>
      <c r="G1484" s="2">
        <v>2008</v>
      </c>
      <c r="H1484" s="2" t="s">
        <v>668</v>
      </c>
      <c r="I1484" s="4">
        <v>1.98</v>
      </c>
      <c r="J1484" s="5">
        <v>0.14000000000000001</v>
      </c>
      <c r="K1484" s="4">
        <v>0.75</v>
      </c>
      <c r="L1484" s="4">
        <v>0.54</v>
      </c>
      <c r="M1484" s="4">
        <v>0.28000000000000003</v>
      </c>
      <c r="N1484" s="4">
        <v>0.627</v>
      </c>
      <c r="O1484" s="4">
        <v>0.154</v>
      </c>
      <c r="P1484" s="6">
        <v>14.625999999999999</v>
      </c>
      <c r="Q1484" s="6">
        <v>55.35</v>
      </c>
      <c r="R1484" s="4">
        <v>5.25</v>
      </c>
      <c r="S1484" s="7">
        <v>540.84</v>
      </c>
      <c r="T1484" s="6">
        <v>21</v>
      </c>
      <c r="U1484" s="4">
        <v>20.725024999999999</v>
      </c>
      <c r="V1484" s="8">
        <v>77.751996749516536</v>
      </c>
      <c r="W1484" s="8">
        <v>85.880406214551471</v>
      </c>
      <c r="X1484" s="8">
        <v>88.235294117647058</v>
      </c>
      <c r="Y1484" s="8">
        <v>147.36842105263159</v>
      </c>
      <c r="Z1484" s="8">
        <v>104.50000000000001</v>
      </c>
      <c r="AA1484" s="8">
        <v>97.506666666666661</v>
      </c>
      <c r="AB1484" s="9">
        <v>69.191943874042124</v>
      </c>
      <c r="AC1484" s="9">
        <v>33.333722281091084</v>
      </c>
      <c r="AD1484" s="3">
        <v>27.722281820363015</v>
      </c>
      <c r="AE1484" s="3">
        <v>38.9439958985459</v>
      </c>
    </row>
    <row r="1485" spans="1:31" s="30" customFormat="1" ht="13" x14ac:dyDescent="0.3">
      <c r="A1485" s="2">
        <v>2019</v>
      </c>
      <c r="B1485" s="13" t="s">
        <v>630</v>
      </c>
      <c r="C1485" s="2" t="s">
        <v>116</v>
      </c>
      <c r="D1485" s="2" t="str">
        <f t="shared" si="46"/>
        <v>M1</v>
      </c>
      <c r="E1485" s="2" t="str">
        <f t="shared" si="47"/>
        <v>F06c_M1_08</v>
      </c>
      <c r="F1485" s="21" t="s">
        <v>225</v>
      </c>
      <c r="G1485" s="2">
        <v>2008</v>
      </c>
      <c r="H1485" s="2" t="s">
        <v>669</v>
      </c>
      <c r="I1485" s="4">
        <v>2.09</v>
      </c>
      <c r="J1485" s="5">
        <v>0.14299999999999999</v>
      </c>
      <c r="K1485" s="4">
        <v>0.75</v>
      </c>
      <c r="L1485" s="4">
        <v>0.64</v>
      </c>
      <c r="M1485" s="4">
        <v>0.22</v>
      </c>
      <c r="N1485" s="4">
        <v>0.57399999999999995</v>
      </c>
      <c r="O1485" s="4">
        <v>0.16400000000000001</v>
      </c>
      <c r="P1485" s="6">
        <v>13.423</v>
      </c>
      <c r="Q1485" s="6">
        <v>47.38</v>
      </c>
      <c r="R1485" s="4">
        <v>4.88</v>
      </c>
      <c r="S1485" s="7">
        <v>366.66</v>
      </c>
      <c r="T1485" s="6">
        <v>14.44</v>
      </c>
      <c r="U1485" s="4">
        <v>23.946339999999999</v>
      </c>
      <c r="V1485" s="8">
        <v>82.071552124489671</v>
      </c>
      <c r="W1485" s="8">
        <v>87.720700633434703</v>
      </c>
      <c r="X1485" s="8">
        <v>88.235294117647058</v>
      </c>
      <c r="Y1485" s="8">
        <v>115.78947368421053</v>
      </c>
      <c r="Z1485" s="8">
        <v>95.666666666666671</v>
      </c>
      <c r="AA1485" s="8">
        <v>89.486666666666665</v>
      </c>
      <c r="AB1485" s="9">
        <v>69.239624460151617</v>
      </c>
      <c r="AC1485" s="9">
        <v>26.172745995063394</v>
      </c>
      <c r="AD1485" s="3">
        <v>27.703191383986542</v>
      </c>
      <c r="AE1485" s="3">
        <v>46.124062620950056</v>
      </c>
    </row>
    <row r="1486" spans="1:31" s="30" customFormat="1" ht="13" x14ac:dyDescent="0.3">
      <c r="A1486" s="2">
        <v>2019</v>
      </c>
      <c r="B1486" s="13" t="s">
        <v>630</v>
      </c>
      <c r="C1486" s="2" t="s">
        <v>117</v>
      </c>
      <c r="D1486" s="2" t="str">
        <f t="shared" si="46"/>
        <v>M2</v>
      </c>
      <c r="E1486" s="2" t="str">
        <f t="shared" si="47"/>
        <v>F06c_M2_08</v>
      </c>
      <c r="F1486" s="21" t="s">
        <v>225</v>
      </c>
      <c r="G1486" s="2">
        <v>2008</v>
      </c>
      <c r="H1486" s="2" t="s">
        <v>669</v>
      </c>
      <c r="I1486" s="4">
        <v>2.12</v>
      </c>
      <c r="J1486" s="5">
        <v>0.14199999999999999</v>
      </c>
      <c r="K1486" s="4">
        <v>0.75</v>
      </c>
      <c r="L1486" s="4">
        <v>0.76</v>
      </c>
      <c r="M1486" s="4">
        <v>0.26</v>
      </c>
      <c r="N1486" s="4">
        <v>0.60899999999999999</v>
      </c>
      <c r="O1486" s="4">
        <v>0.16800000000000001</v>
      </c>
      <c r="P1486" s="6">
        <v>16.314</v>
      </c>
      <c r="Q1486" s="6">
        <v>53.02</v>
      </c>
      <c r="R1486" s="4">
        <v>5.91</v>
      </c>
      <c r="S1486" s="7">
        <v>409.07</v>
      </c>
      <c r="T1486" s="6">
        <v>19.350000000000001</v>
      </c>
      <c r="U1486" s="4">
        <v>23.946339999999999</v>
      </c>
      <c r="V1486" s="8">
        <v>83.249612681300547</v>
      </c>
      <c r="W1486" s="8">
        <v>87.107269160473621</v>
      </c>
      <c r="X1486" s="8">
        <v>88.235294117647058</v>
      </c>
      <c r="Y1486" s="8">
        <v>136.84210526315789</v>
      </c>
      <c r="Z1486" s="8">
        <v>101.50000000000001</v>
      </c>
      <c r="AA1486" s="8">
        <v>108.75999999999999</v>
      </c>
      <c r="AB1486" s="9">
        <v>78.522541328227646</v>
      </c>
      <c r="AC1486" s="9">
        <v>27.27472085289283</v>
      </c>
      <c r="AD1486" s="3">
        <v>24.428126437693219</v>
      </c>
      <c r="AE1486" s="3">
        <v>48.297152709413957</v>
      </c>
    </row>
    <row r="1487" spans="1:31" s="30" customFormat="1" ht="13" x14ac:dyDescent="0.3">
      <c r="A1487" s="2">
        <v>2019</v>
      </c>
      <c r="B1487" s="13" t="s">
        <v>630</v>
      </c>
      <c r="C1487" s="2" t="s">
        <v>124</v>
      </c>
      <c r="D1487" s="2" t="str">
        <f t="shared" si="46"/>
        <v>M1</v>
      </c>
      <c r="E1487" s="2" t="str">
        <f t="shared" si="47"/>
        <v>B07b_M1_09</v>
      </c>
      <c r="F1487" s="21" t="s">
        <v>221</v>
      </c>
      <c r="G1487" s="2">
        <v>2009</v>
      </c>
      <c r="H1487" s="2" t="s">
        <v>706</v>
      </c>
      <c r="I1487" s="4">
        <v>2.23</v>
      </c>
      <c r="J1487" s="5">
        <v>0.15</v>
      </c>
      <c r="K1487" s="4">
        <v>0.76</v>
      </c>
      <c r="L1487" s="4">
        <v>0.82</v>
      </c>
      <c r="M1487" s="4">
        <v>0.19</v>
      </c>
      <c r="N1487" s="4">
        <v>0.64800000000000002</v>
      </c>
      <c r="O1487" s="4">
        <v>0.17199999999999999</v>
      </c>
      <c r="P1487" s="6">
        <v>16.794</v>
      </c>
      <c r="Q1487" s="6">
        <v>56.97</v>
      </c>
      <c r="R1487" s="4">
        <v>5.15</v>
      </c>
      <c r="S1487" s="7">
        <v>302.45999999999998</v>
      </c>
      <c r="T1487" s="6">
        <v>15.57</v>
      </c>
      <c r="U1487" s="4">
        <v>24.63796</v>
      </c>
      <c r="V1487" s="8">
        <v>86.804912212883806</v>
      </c>
      <c r="W1487" s="8">
        <v>91.40250978486911</v>
      </c>
      <c r="X1487" s="8">
        <v>89.411764705882362</v>
      </c>
      <c r="Y1487" s="8">
        <v>100</v>
      </c>
      <c r="Z1487" s="8">
        <v>108</v>
      </c>
      <c r="AA1487" s="8">
        <v>111.96</v>
      </c>
      <c r="AB1487" s="9">
        <v>76.006245177013469</v>
      </c>
      <c r="AC1487" s="9">
        <v>20.591388660835126</v>
      </c>
      <c r="AD1487" s="3">
        <v>25.573346121998814</v>
      </c>
      <c r="AE1487" s="3">
        <v>53.835265217166061</v>
      </c>
    </row>
    <row r="1488" spans="1:31" s="30" customFormat="1" ht="13" x14ac:dyDescent="0.3">
      <c r="A1488" s="2">
        <v>2019</v>
      </c>
      <c r="B1488" s="13" t="s">
        <v>630</v>
      </c>
      <c r="C1488" s="2" t="s">
        <v>125</v>
      </c>
      <c r="D1488" s="2" t="str">
        <f t="shared" si="46"/>
        <v>M2</v>
      </c>
      <c r="E1488" s="2" t="str">
        <f t="shared" si="47"/>
        <v>B07b_M2_09</v>
      </c>
      <c r="F1488" s="21" t="s">
        <v>221</v>
      </c>
      <c r="G1488" s="2">
        <v>2009</v>
      </c>
      <c r="H1488" s="2" t="s">
        <v>706</v>
      </c>
      <c r="I1488" s="4">
        <v>2.12</v>
      </c>
      <c r="J1488" s="5">
        <v>0.14699999999999999</v>
      </c>
      <c r="K1488" s="4">
        <v>0.76</v>
      </c>
      <c r="L1488" s="4">
        <v>0.74</v>
      </c>
      <c r="M1488" s="4">
        <v>0.18</v>
      </c>
      <c r="N1488" s="4">
        <v>0.68899999999999995</v>
      </c>
      <c r="O1488" s="4">
        <v>0.161</v>
      </c>
      <c r="P1488" s="6">
        <v>17.219000000000001</v>
      </c>
      <c r="Q1488" s="6">
        <v>56.21</v>
      </c>
      <c r="R1488" s="4">
        <v>4.75</v>
      </c>
      <c r="S1488" s="7">
        <v>385.99</v>
      </c>
      <c r="T1488" s="6">
        <v>14.76</v>
      </c>
      <c r="U1488" s="4">
        <v>24.63796</v>
      </c>
      <c r="V1488" s="8">
        <v>82.523055556642902</v>
      </c>
      <c r="W1488" s="8">
        <v>89.574459589171724</v>
      </c>
      <c r="X1488" s="8">
        <v>89.411764705882362</v>
      </c>
      <c r="Y1488" s="8">
        <v>94.73684210526315</v>
      </c>
      <c r="Z1488" s="8">
        <v>114.83333333333331</v>
      </c>
      <c r="AA1488" s="8">
        <v>114.79333333333335</v>
      </c>
      <c r="AB1488" s="9">
        <v>71.190505979954551</v>
      </c>
      <c r="AC1488" s="9">
        <v>20.827240820687454</v>
      </c>
      <c r="AD1488" s="3">
        <v>27.30327574708592</v>
      </c>
      <c r="AE1488" s="3">
        <v>51.869483432226616</v>
      </c>
    </row>
    <row r="1489" spans="1:31" s="30" customFormat="1" ht="13" x14ac:dyDescent="0.3">
      <c r="A1489" s="2">
        <v>2019</v>
      </c>
      <c r="B1489" s="13" t="s">
        <v>630</v>
      </c>
      <c r="C1489" s="2" t="s">
        <v>126</v>
      </c>
      <c r="D1489" s="2" t="str">
        <f t="shared" si="46"/>
        <v>M1</v>
      </c>
      <c r="E1489" s="2" t="str">
        <f t="shared" si="47"/>
        <v>B07c_M1_09</v>
      </c>
      <c r="F1489" s="21" t="s">
        <v>222</v>
      </c>
      <c r="G1489" s="2">
        <v>2009</v>
      </c>
      <c r="H1489" s="2" t="s">
        <v>677</v>
      </c>
      <c r="I1489" s="4">
        <v>2.25</v>
      </c>
      <c r="J1489" s="5">
        <v>0.152</v>
      </c>
      <c r="K1489" s="4">
        <v>0.76</v>
      </c>
      <c r="L1489" s="4">
        <v>0.76</v>
      </c>
      <c r="M1489" s="4">
        <v>0.2</v>
      </c>
      <c r="N1489" s="4">
        <v>0.65500000000000003</v>
      </c>
      <c r="O1489" s="4">
        <v>0.17</v>
      </c>
      <c r="P1489" s="6">
        <v>13.750999999999999</v>
      </c>
      <c r="Q1489" s="6">
        <v>42.77</v>
      </c>
      <c r="R1489" s="4">
        <v>4.9000000000000004</v>
      </c>
      <c r="S1489" s="7">
        <v>404.92</v>
      </c>
      <c r="T1489" s="6">
        <v>16.510000000000002</v>
      </c>
      <c r="U1489" s="4">
        <v>22.97044</v>
      </c>
      <c r="V1489" s="8">
        <v>87.583431604927597</v>
      </c>
      <c r="W1489" s="8">
        <v>92.621209915334035</v>
      </c>
      <c r="X1489" s="8">
        <v>89.411764705882362</v>
      </c>
      <c r="Y1489" s="8">
        <v>105.26315789473684</v>
      </c>
      <c r="Z1489" s="8">
        <v>109.16666666666669</v>
      </c>
      <c r="AA1489" s="8">
        <v>91.673333333333332</v>
      </c>
      <c r="AB1489" s="9">
        <v>73.835956429960632</v>
      </c>
      <c r="AC1489" s="9">
        <v>22.312251884389838</v>
      </c>
      <c r="AD1489" s="3">
        <v>26.325033348610539</v>
      </c>
      <c r="AE1489" s="3">
        <v>51.362714766999616</v>
      </c>
    </row>
    <row r="1490" spans="1:31" s="30" customFormat="1" ht="13" x14ac:dyDescent="0.3">
      <c r="A1490" s="2">
        <v>2019</v>
      </c>
      <c r="B1490" s="13" t="s">
        <v>630</v>
      </c>
      <c r="C1490" s="2" t="s">
        <v>127</v>
      </c>
      <c r="D1490" s="2" t="str">
        <f t="shared" si="46"/>
        <v>M2</v>
      </c>
      <c r="E1490" s="2" t="str">
        <f t="shared" si="47"/>
        <v>B07c_M2_09</v>
      </c>
      <c r="F1490" s="21" t="s">
        <v>222</v>
      </c>
      <c r="G1490" s="2">
        <v>2009</v>
      </c>
      <c r="H1490" s="2" t="s">
        <v>677</v>
      </c>
      <c r="I1490" s="4">
        <v>2.23</v>
      </c>
      <c r="J1490" s="5">
        <v>0.15</v>
      </c>
      <c r="K1490" s="4">
        <v>0.76</v>
      </c>
      <c r="L1490" s="4">
        <v>0.72</v>
      </c>
      <c r="M1490" s="4">
        <v>0.22</v>
      </c>
      <c r="N1490" s="4">
        <v>0.64500000000000002</v>
      </c>
      <c r="O1490" s="4">
        <v>0.16800000000000001</v>
      </c>
      <c r="P1490" s="6">
        <v>18.527999999999999</v>
      </c>
      <c r="Q1490" s="6">
        <v>40.43</v>
      </c>
      <c r="R1490" s="4">
        <v>4.6900000000000004</v>
      </c>
      <c r="S1490" s="7">
        <v>373.89</v>
      </c>
      <c r="T1490" s="6">
        <v>15.58</v>
      </c>
      <c r="U1490" s="4">
        <v>22.97044</v>
      </c>
      <c r="V1490" s="8">
        <v>86.804912212883806</v>
      </c>
      <c r="W1490" s="8">
        <v>91.40250978486911</v>
      </c>
      <c r="X1490" s="8">
        <v>89.411764705882362</v>
      </c>
      <c r="Y1490" s="8">
        <v>115.78947368421053</v>
      </c>
      <c r="Z1490" s="8">
        <v>107.50000000000001</v>
      </c>
      <c r="AA1490" s="8">
        <v>123.51999999999998</v>
      </c>
      <c r="AB1490" s="9">
        <v>73.487394903918812</v>
      </c>
      <c r="AC1490" s="9">
        <v>24.659890395604283</v>
      </c>
      <c r="AD1490" s="3">
        <v>26.449896854917853</v>
      </c>
      <c r="AE1490" s="3">
        <v>48.890212749477854</v>
      </c>
    </row>
    <row r="1491" spans="1:31" s="30" customFormat="1" ht="13" x14ac:dyDescent="0.3">
      <c r="A1491" s="2">
        <v>2019</v>
      </c>
      <c r="B1491" s="13" t="s">
        <v>630</v>
      </c>
      <c r="C1491" s="2" t="s">
        <v>152</v>
      </c>
      <c r="D1491" s="2" t="str">
        <f t="shared" si="46"/>
        <v>M2</v>
      </c>
      <c r="E1491" s="2" t="str">
        <f t="shared" si="47"/>
        <v>B08b_M2_09</v>
      </c>
      <c r="F1491" s="21" t="s">
        <v>594</v>
      </c>
      <c r="G1491" s="2">
        <v>2009</v>
      </c>
      <c r="H1491" s="2" t="s">
        <v>709</v>
      </c>
      <c r="I1491" s="4">
        <v>2.38</v>
      </c>
      <c r="J1491" s="5">
        <v>0.14199999999999999</v>
      </c>
      <c r="K1491" s="4">
        <v>0.79</v>
      </c>
      <c r="L1491" s="4">
        <v>0.82</v>
      </c>
      <c r="M1491" s="4">
        <v>0.18</v>
      </c>
      <c r="N1491" s="4">
        <v>0.59299999999999997</v>
      </c>
      <c r="O1491" s="4">
        <v>0.16300000000000001</v>
      </c>
      <c r="P1491" s="6">
        <v>16.824000000000002</v>
      </c>
      <c r="Q1491" s="6">
        <v>42.57</v>
      </c>
      <c r="R1491" s="4">
        <v>5.81</v>
      </c>
      <c r="S1491" s="7">
        <v>294.98</v>
      </c>
      <c r="T1491" s="6">
        <v>15</v>
      </c>
      <c r="U1491" s="4">
        <v>22.922657999999998</v>
      </c>
      <c r="V1491" s="8">
        <v>92.643807653212292</v>
      </c>
      <c r="W1491" s="8">
        <v>86.527709263009427</v>
      </c>
      <c r="X1491" s="8">
        <v>92.941176470588232</v>
      </c>
      <c r="Y1491" s="8">
        <v>94.73684210526315</v>
      </c>
      <c r="Z1491" s="8">
        <v>98.833333333333329</v>
      </c>
      <c r="AA1491" s="8">
        <v>112.16000000000001</v>
      </c>
      <c r="AB1491" s="9">
        <v>75.949785375128386</v>
      </c>
      <c r="AC1491" s="9">
        <v>19.522133010222444</v>
      </c>
      <c r="AD1491" s="3">
        <v>26.602581535640716</v>
      </c>
      <c r="AE1491" s="3">
        <v>53.875285454136844</v>
      </c>
    </row>
    <row r="1492" spans="1:31" s="30" customFormat="1" ht="13" x14ac:dyDescent="0.3">
      <c r="A1492" s="2">
        <v>2019</v>
      </c>
      <c r="B1492" s="13" t="s">
        <v>630</v>
      </c>
      <c r="C1492" s="2" t="s">
        <v>153</v>
      </c>
      <c r="D1492" s="2" t="str">
        <f t="shared" si="46"/>
        <v>M2</v>
      </c>
      <c r="E1492" s="2" t="str">
        <f t="shared" si="47"/>
        <v>B08c_M2_09</v>
      </c>
      <c r="F1492" s="21" t="s">
        <v>595</v>
      </c>
      <c r="G1492" s="2">
        <v>2009</v>
      </c>
      <c r="H1492" s="2" t="s">
        <v>678</v>
      </c>
      <c r="I1492" s="4">
        <v>2.37</v>
      </c>
      <c r="J1492" s="5">
        <v>0.14899999999999999</v>
      </c>
      <c r="K1492" s="4">
        <v>0.94</v>
      </c>
      <c r="L1492" s="4">
        <v>0.6</v>
      </c>
      <c r="M1492" s="4">
        <v>0.19</v>
      </c>
      <c r="N1492" s="4">
        <v>0.61599999999999999</v>
      </c>
      <c r="O1492" s="4">
        <v>0.16700000000000001</v>
      </c>
      <c r="P1492" s="6">
        <v>12.688000000000001</v>
      </c>
      <c r="Q1492" s="6">
        <v>43.44</v>
      </c>
      <c r="R1492" s="4">
        <v>5.31</v>
      </c>
      <c r="S1492" s="7">
        <v>270.05</v>
      </c>
      <c r="T1492" s="6">
        <v>14.73</v>
      </c>
      <c r="U1492" s="4">
        <v>24.236273000000001</v>
      </c>
      <c r="V1492" s="8">
        <v>92.254547957190411</v>
      </c>
      <c r="W1492" s="8">
        <v>90.793159719636648</v>
      </c>
      <c r="X1492" s="8">
        <v>110.58823529411765</v>
      </c>
      <c r="Y1492" s="8">
        <v>100</v>
      </c>
      <c r="Z1492" s="8">
        <v>102.66666666666666</v>
      </c>
      <c r="AA1492" s="8">
        <v>84.586666666666659</v>
      </c>
      <c r="AB1492" s="9">
        <v>69.631781827497676</v>
      </c>
      <c r="AC1492" s="9">
        <v>22.476433806732775</v>
      </c>
      <c r="AD1492" s="3">
        <v>34.525787054638805</v>
      </c>
      <c r="AE1492" s="3">
        <v>42.997779138628403</v>
      </c>
    </row>
    <row r="1493" spans="1:31" s="30" customFormat="1" ht="13" x14ac:dyDescent="0.3">
      <c r="A1493" s="2">
        <v>2019</v>
      </c>
      <c r="B1493" s="13" t="s">
        <v>630</v>
      </c>
      <c r="C1493" s="2" t="s">
        <v>93</v>
      </c>
      <c r="D1493" s="2" t="str">
        <f t="shared" si="46"/>
        <v>M2</v>
      </c>
      <c r="E1493" s="2" t="str">
        <f t="shared" si="47"/>
        <v>C05a_M2_09</v>
      </c>
      <c r="F1493" s="21" t="s">
        <v>492</v>
      </c>
      <c r="G1493" s="2">
        <v>2009</v>
      </c>
      <c r="H1493" s="2" t="s">
        <v>676</v>
      </c>
      <c r="I1493" s="4">
        <v>2.4900000000000002</v>
      </c>
      <c r="J1493" s="5">
        <v>0.14799999999999999</v>
      </c>
      <c r="K1493" s="4">
        <v>0.94</v>
      </c>
      <c r="L1493" s="4">
        <v>0.66</v>
      </c>
      <c r="M1493" s="4">
        <v>0.23</v>
      </c>
      <c r="N1493" s="4">
        <v>0.63700000000000001</v>
      </c>
      <c r="O1493" s="4">
        <v>0.17399999999999999</v>
      </c>
      <c r="P1493" s="6">
        <v>11.715999999999999</v>
      </c>
      <c r="Q1493" s="6">
        <v>53.93</v>
      </c>
      <c r="R1493" s="4">
        <v>6.17</v>
      </c>
      <c r="S1493" s="7">
        <v>604.91</v>
      </c>
      <c r="T1493" s="6">
        <v>18.21</v>
      </c>
      <c r="U1493" s="4">
        <v>20.240234000000001</v>
      </c>
      <c r="V1493" s="8">
        <v>96.925664309453225</v>
      </c>
      <c r="W1493" s="8">
        <v>90.183809654404186</v>
      </c>
      <c r="X1493" s="8">
        <v>110.58823529411765</v>
      </c>
      <c r="Y1493" s="8">
        <v>121.05263157894737</v>
      </c>
      <c r="Z1493" s="8">
        <v>106.16666666666667</v>
      </c>
      <c r="AA1493" s="8">
        <v>78.106666666666655</v>
      </c>
      <c r="AB1493" s="9">
        <v>75.920686719525818</v>
      </c>
      <c r="AC1493" s="9">
        <v>24.954508560858095</v>
      </c>
      <c r="AD1493" s="3">
        <v>31.665836750037613</v>
      </c>
      <c r="AE1493" s="3">
        <v>43.379654689104278</v>
      </c>
    </row>
    <row r="1494" spans="1:31" s="30" customFormat="1" ht="13" x14ac:dyDescent="0.3">
      <c r="A1494" s="2">
        <v>2019</v>
      </c>
      <c r="B1494" s="13" t="s">
        <v>630</v>
      </c>
      <c r="C1494" s="2" t="s">
        <v>122</v>
      </c>
      <c r="D1494" s="2" t="str">
        <f t="shared" si="46"/>
        <v>M1</v>
      </c>
      <c r="E1494" s="2" t="str">
        <f t="shared" si="47"/>
        <v>C06b_M1_09</v>
      </c>
      <c r="F1494" s="21" t="s">
        <v>581</v>
      </c>
      <c r="G1494" s="2">
        <v>2009</v>
      </c>
      <c r="H1494" s="2" t="s">
        <v>681</v>
      </c>
      <c r="I1494" s="4">
        <v>2.15</v>
      </c>
      <c r="J1494" s="5">
        <v>0.14599999999999999</v>
      </c>
      <c r="K1494" s="4">
        <v>0.76</v>
      </c>
      <c r="L1494" s="4">
        <v>0.7</v>
      </c>
      <c r="M1494" s="4">
        <v>0.18</v>
      </c>
      <c r="N1494" s="4">
        <v>0.57499999999999996</v>
      </c>
      <c r="O1494" s="4">
        <v>0.161</v>
      </c>
      <c r="P1494" s="6">
        <v>14.185</v>
      </c>
      <c r="Q1494" s="6">
        <v>64.2</v>
      </c>
      <c r="R1494" s="4">
        <v>4.7300000000000004</v>
      </c>
      <c r="S1494" s="7">
        <v>307.08999999999997</v>
      </c>
      <c r="T1494" s="6">
        <v>17.66</v>
      </c>
      <c r="U1494" s="4">
        <v>21.534284</v>
      </c>
      <c r="V1494" s="8">
        <v>83.690834644708588</v>
      </c>
      <c r="W1494" s="8">
        <v>88.965109523939262</v>
      </c>
      <c r="X1494" s="8">
        <v>89.411764705882362</v>
      </c>
      <c r="Y1494" s="8">
        <v>94.73684210526315</v>
      </c>
      <c r="Z1494" s="8">
        <v>95.833333333333329</v>
      </c>
      <c r="AA1494" s="8">
        <v>94.566666666666663</v>
      </c>
      <c r="AB1494" s="9">
        <v>69.194497995922603</v>
      </c>
      <c r="AC1494" s="9">
        <v>21.428030481245404</v>
      </c>
      <c r="AD1494" s="3">
        <v>28.090875310054365</v>
      </c>
      <c r="AE1494" s="3">
        <v>50.481094208700227</v>
      </c>
    </row>
    <row r="1495" spans="1:31" s="30" customFormat="1" ht="13" x14ac:dyDescent="0.3">
      <c r="A1495" s="2">
        <v>2019</v>
      </c>
      <c r="B1495" s="13" t="s">
        <v>630</v>
      </c>
      <c r="C1495" s="2" t="s">
        <v>123</v>
      </c>
      <c r="D1495" s="2" t="str">
        <f t="shared" si="46"/>
        <v>M2</v>
      </c>
      <c r="E1495" s="2" t="str">
        <f t="shared" si="47"/>
        <v>C06b_M2_09</v>
      </c>
      <c r="F1495" s="21" t="s">
        <v>581</v>
      </c>
      <c r="G1495" s="2">
        <v>2009</v>
      </c>
      <c r="H1495" s="2" t="s">
        <v>681</v>
      </c>
      <c r="I1495" s="4">
        <v>2.19</v>
      </c>
      <c r="J1495" s="5">
        <v>0.14599999999999999</v>
      </c>
      <c r="K1495" s="4">
        <v>0.76</v>
      </c>
      <c r="L1495" s="4">
        <v>0.73</v>
      </c>
      <c r="M1495" s="4">
        <v>0.18</v>
      </c>
      <c r="N1495" s="4">
        <v>0.60499999999999998</v>
      </c>
      <c r="O1495" s="4">
        <v>0.16500000000000001</v>
      </c>
      <c r="P1495" s="6">
        <v>14.33</v>
      </c>
      <c r="Q1495" s="6">
        <v>47.48</v>
      </c>
      <c r="R1495" s="4">
        <v>5.04</v>
      </c>
      <c r="S1495" s="7">
        <v>324.57</v>
      </c>
      <c r="T1495" s="6">
        <v>15.42</v>
      </c>
      <c r="U1495" s="4">
        <v>21.534284</v>
      </c>
      <c r="V1495" s="8">
        <v>85.247873428796197</v>
      </c>
      <c r="W1495" s="8">
        <v>88.965109523939262</v>
      </c>
      <c r="X1495" s="8">
        <v>89.411764705882362</v>
      </c>
      <c r="Y1495" s="8">
        <v>94.73684210526315</v>
      </c>
      <c r="Z1495" s="8">
        <v>100.83333333333333</v>
      </c>
      <c r="AA1495" s="8">
        <v>95.533333333333331</v>
      </c>
      <c r="AB1495" s="9">
        <v>70.691503983946546</v>
      </c>
      <c r="AC1495" s="9">
        <v>20.974257564640482</v>
      </c>
      <c r="AD1495" s="3">
        <v>27.4960059668086</v>
      </c>
      <c r="AE1495" s="3">
        <v>51.529736468550922</v>
      </c>
    </row>
    <row r="1496" spans="1:31" s="30" customFormat="1" ht="13" x14ac:dyDescent="0.3">
      <c r="A1496" s="2">
        <v>2019</v>
      </c>
      <c r="B1496" s="13" t="s">
        <v>630</v>
      </c>
      <c r="C1496" s="2" t="s">
        <v>128</v>
      </c>
      <c r="D1496" s="2" t="str">
        <f t="shared" si="46"/>
        <v>M1</v>
      </c>
      <c r="E1496" s="2" t="str">
        <f t="shared" si="47"/>
        <v>C07a_M1_09</v>
      </c>
      <c r="F1496" s="21" t="s">
        <v>224</v>
      </c>
      <c r="G1496" s="2">
        <v>2009</v>
      </c>
      <c r="H1496" s="2" t="s">
        <v>679</v>
      </c>
      <c r="I1496" s="4">
        <v>2.25</v>
      </c>
      <c r="J1496" s="5">
        <v>0.15</v>
      </c>
      <c r="K1496" s="4">
        <v>0.77</v>
      </c>
      <c r="L1496" s="4">
        <v>0.74</v>
      </c>
      <c r="M1496" s="4">
        <v>0.19</v>
      </c>
      <c r="N1496" s="4">
        <v>0.65300000000000002</v>
      </c>
      <c r="O1496" s="4">
        <v>0.17199999999999999</v>
      </c>
      <c r="P1496" s="6">
        <v>17.783000000000001</v>
      </c>
      <c r="Q1496" s="6">
        <v>43.57</v>
      </c>
      <c r="R1496" s="4">
        <v>4.53</v>
      </c>
      <c r="S1496" s="7">
        <v>289.02999999999997</v>
      </c>
      <c r="T1496" s="6">
        <v>17.79</v>
      </c>
      <c r="U1496" s="4">
        <v>18.817045</v>
      </c>
      <c r="V1496" s="8">
        <v>87.583431604927597</v>
      </c>
      <c r="W1496" s="8">
        <v>91.40250978486911</v>
      </c>
      <c r="X1496" s="8">
        <v>90.588235294117652</v>
      </c>
      <c r="Y1496" s="8">
        <v>100</v>
      </c>
      <c r="Z1496" s="8">
        <v>108.83333333333334</v>
      </c>
      <c r="AA1496" s="8">
        <v>118.55333333333333</v>
      </c>
      <c r="AB1496" s="9">
        <v>72.269983684652928</v>
      </c>
      <c r="AC1496" s="9">
        <v>21.65593591275384</v>
      </c>
      <c r="AD1496" s="3">
        <v>27.249341462544134</v>
      </c>
      <c r="AE1496" s="3">
        <v>51.09472262470203</v>
      </c>
    </row>
    <row r="1497" spans="1:31" s="30" customFormat="1" ht="13" x14ac:dyDescent="0.3">
      <c r="A1497" s="2">
        <v>2019</v>
      </c>
      <c r="B1497" s="13" t="s">
        <v>630</v>
      </c>
      <c r="C1497" s="2" t="s">
        <v>129</v>
      </c>
      <c r="D1497" s="2" t="str">
        <f t="shared" si="46"/>
        <v>M2</v>
      </c>
      <c r="E1497" s="2" t="str">
        <f t="shared" si="47"/>
        <v>C07a_M2_09</v>
      </c>
      <c r="F1497" s="21" t="s">
        <v>224</v>
      </c>
      <c r="G1497" s="2">
        <v>2009</v>
      </c>
      <c r="H1497" s="2" t="s">
        <v>679</v>
      </c>
      <c r="I1497" s="4">
        <v>2.31</v>
      </c>
      <c r="J1497" s="5">
        <v>0.14799999999999999</v>
      </c>
      <c r="K1497" s="4">
        <v>0.77</v>
      </c>
      <c r="L1497" s="4">
        <v>0.63</v>
      </c>
      <c r="M1497" s="4">
        <v>0.22</v>
      </c>
      <c r="N1497" s="4">
        <v>0.67300000000000004</v>
      </c>
      <c r="O1497" s="4">
        <v>0.16700000000000001</v>
      </c>
      <c r="P1497" s="6">
        <v>17.956</v>
      </c>
      <c r="Q1497" s="6">
        <v>40.92</v>
      </c>
      <c r="R1497" s="4">
        <v>6.11</v>
      </c>
      <c r="S1497" s="7">
        <v>526.13</v>
      </c>
      <c r="T1497" s="6">
        <v>18.649999999999999</v>
      </c>
      <c r="U1497" s="4">
        <v>18.817045</v>
      </c>
      <c r="V1497" s="8">
        <v>89.918989781058997</v>
      </c>
      <c r="W1497" s="8">
        <v>90.183809654404186</v>
      </c>
      <c r="X1497" s="8">
        <v>90.588235294117652</v>
      </c>
      <c r="Y1497" s="8">
        <v>115.78947368421053</v>
      </c>
      <c r="Z1497" s="8">
        <v>112.16666666666669</v>
      </c>
      <c r="AA1497" s="8">
        <v>119.70666666666668</v>
      </c>
      <c r="AB1497" s="9">
        <v>69.252131415550281</v>
      </c>
      <c r="AC1497" s="9">
        <v>26.168019189402258</v>
      </c>
      <c r="AD1497" s="3">
        <v>28.43680653088752</v>
      </c>
      <c r="AE1497" s="3">
        <v>45.395174279710218</v>
      </c>
    </row>
    <row r="1498" spans="1:31" s="30" customFormat="1" ht="13" x14ac:dyDescent="0.3">
      <c r="A1498" s="2">
        <v>2019</v>
      </c>
      <c r="B1498" s="13" t="s">
        <v>630</v>
      </c>
      <c r="C1498" s="2" t="s">
        <v>130</v>
      </c>
      <c r="D1498" s="2" t="str">
        <f t="shared" si="46"/>
        <v>M1</v>
      </c>
      <c r="E1498" s="2" t="str">
        <f t="shared" si="47"/>
        <v>C07b_M1_09</v>
      </c>
      <c r="F1498" s="21" t="s">
        <v>582</v>
      </c>
      <c r="G1498" s="2">
        <v>2009</v>
      </c>
      <c r="H1498" s="2" t="s">
        <v>682</v>
      </c>
      <c r="I1498" s="4">
        <v>2.25</v>
      </c>
      <c r="J1498" s="5">
        <v>0.154</v>
      </c>
      <c r="K1498" s="4">
        <v>0.77</v>
      </c>
      <c r="L1498" s="4">
        <v>0.61</v>
      </c>
      <c r="M1498" s="4">
        <v>0.23</v>
      </c>
      <c r="N1498" s="4">
        <v>0.66900000000000004</v>
      </c>
      <c r="O1498" s="4">
        <v>0.17199999999999999</v>
      </c>
      <c r="P1498" s="6">
        <v>14.241</v>
      </c>
      <c r="Q1498" s="6">
        <v>58.82</v>
      </c>
      <c r="R1498" s="4">
        <v>6.11</v>
      </c>
      <c r="S1498" s="7">
        <v>469.06</v>
      </c>
      <c r="T1498" s="6">
        <v>16.09</v>
      </c>
      <c r="U1498" s="4">
        <v>23.417428999999998</v>
      </c>
      <c r="V1498" s="8">
        <v>87.583431604927597</v>
      </c>
      <c r="W1498" s="8">
        <v>93.839910045798959</v>
      </c>
      <c r="X1498" s="8">
        <v>90.588235294117652</v>
      </c>
      <c r="Y1498" s="8">
        <v>121.05263157894737</v>
      </c>
      <c r="Z1498" s="8">
        <v>111.50000000000003</v>
      </c>
      <c r="AA1498" s="8">
        <v>94.94</v>
      </c>
      <c r="AB1498" s="9">
        <v>69.077850652529364</v>
      </c>
      <c r="AC1498" s="9">
        <v>27.426496464380961</v>
      </c>
      <c r="AD1498" s="3">
        <v>28.508551501138701</v>
      </c>
      <c r="AE1498" s="3">
        <v>44.064952034480335</v>
      </c>
    </row>
    <row r="1499" spans="1:31" s="30" customFormat="1" ht="13" x14ac:dyDescent="0.3">
      <c r="A1499" s="2">
        <v>2019</v>
      </c>
      <c r="B1499" s="13" t="s">
        <v>630</v>
      </c>
      <c r="C1499" s="2" t="s">
        <v>131</v>
      </c>
      <c r="D1499" s="2" t="str">
        <f t="shared" si="46"/>
        <v>M2</v>
      </c>
      <c r="E1499" s="2" t="str">
        <f t="shared" si="47"/>
        <v>C07b_M2_09</v>
      </c>
      <c r="F1499" s="21" t="s">
        <v>582</v>
      </c>
      <c r="G1499" s="2">
        <v>2009</v>
      </c>
      <c r="H1499" s="2" t="s">
        <v>682</v>
      </c>
      <c r="I1499" s="4">
        <v>2.3199999999999998</v>
      </c>
      <c r="J1499" s="5">
        <v>0.16200000000000001</v>
      </c>
      <c r="K1499" s="4">
        <v>0.78</v>
      </c>
      <c r="L1499" s="4">
        <v>0.57999999999999996</v>
      </c>
      <c r="M1499" s="4">
        <v>0.22</v>
      </c>
      <c r="N1499" s="4">
        <v>0.58199999999999996</v>
      </c>
      <c r="O1499" s="4">
        <v>0.16900000000000001</v>
      </c>
      <c r="P1499" s="6">
        <v>18.582000000000001</v>
      </c>
      <c r="Q1499" s="6">
        <v>52.67</v>
      </c>
      <c r="R1499" s="4">
        <v>6.21</v>
      </c>
      <c r="S1499" s="7">
        <v>348.74</v>
      </c>
      <c r="T1499" s="6">
        <v>15.44</v>
      </c>
      <c r="U1499" s="4">
        <v>23.417428999999998</v>
      </c>
      <c r="V1499" s="8">
        <v>90.308249477080892</v>
      </c>
      <c r="W1499" s="8">
        <v>98.714710567658642</v>
      </c>
      <c r="X1499" s="8">
        <v>91.764705882352942</v>
      </c>
      <c r="Y1499" s="8">
        <v>115.78947368421053</v>
      </c>
      <c r="Z1499" s="8">
        <v>97</v>
      </c>
      <c r="AA1499" s="8">
        <v>123.88000000000001</v>
      </c>
      <c r="AB1499" s="9">
        <v>67.012875911213669</v>
      </c>
      <c r="AC1499" s="9">
        <v>27.042431460337934</v>
      </c>
      <c r="AD1499" s="3">
        <v>29.768680770080447</v>
      </c>
      <c r="AE1499" s="3">
        <v>43.188887769581626</v>
      </c>
    </row>
    <row r="1500" spans="1:31" s="30" customFormat="1" ht="13" x14ac:dyDescent="0.3">
      <c r="A1500" s="2">
        <v>2019</v>
      </c>
      <c r="B1500" s="13" t="s">
        <v>630</v>
      </c>
      <c r="C1500" s="2" t="s">
        <v>132</v>
      </c>
      <c r="D1500" s="2" t="str">
        <f t="shared" si="46"/>
        <v>M1</v>
      </c>
      <c r="E1500" s="2" t="str">
        <f t="shared" si="47"/>
        <v>C07c_M1_09</v>
      </c>
      <c r="F1500" s="21" t="s">
        <v>583</v>
      </c>
      <c r="G1500" s="2">
        <v>2009</v>
      </c>
      <c r="H1500" s="2" t="s">
        <v>714</v>
      </c>
      <c r="I1500" s="4">
        <v>2.2200000000000002</v>
      </c>
      <c r="J1500" s="5">
        <v>0.152</v>
      </c>
      <c r="K1500" s="4">
        <v>0.78</v>
      </c>
      <c r="L1500" s="4">
        <v>0.65</v>
      </c>
      <c r="M1500" s="4">
        <v>0.21</v>
      </c>
      <c r="N1500" s="4">
        <v>0.67800000000000005</v>
      </c>
      <c r="O1500" s="4">
        <v>0.16300000000000001</v>
      </c>
      <c r="P1500" s="6">
        <v>17.792000000000002</v>
      </c>
      <c r="Q1500" s="6">
        <v>48.38</v>
      </c>
      <c r="R1500" s="4">
        <v>6.47</v>
      </c>
      <c r="S1500" s="7">
        <v>556.23</v>
      </c>
      <c r="T1500" s="6">
        <v>16.2</v>
      </c>
      <c r="U1500" s="4">
        <v>22.277685000000002</v>
      </c>
      <c r="V1500" s="8">
        <v>86.415652516861911</v>
      </c>
      <c r="W1500" s="8">
        <v>92.621209915334035</v>
      </c>
      <c r="X1500" s="8">
        <v>91.764705882352942</v>
      </c>
      <c r="Y1500" s="8">
        <v>110.52631578947367</v>
      </c>
      <c r="Z1500" s="8">
        <v>113.00000000000001</v>
      </c>
      <c r="AA1500" s="8">
        <v>118.61333333333334</v>
      </c>
      <c r="AB1500" s="9">
        <v>69.682166654274511</v>
      </c>
      <c r="AC1500" s="9">
        <v>24.82441152371241</v>
      </c>
      <c r="AD1500" s="3">
        <v>28.628342175172033</v>
      </c>
      <c r="AE1500" s="3">
        <v>46.54724630111555</v>
      </c>
    </row>
    <row r="1501" spans="1:31" s="30" customFormat="1" ht="13" x14ac:dyDescent="0.3">
      <c r="A1501" s="2">
        <v>2019</v>
      </c>
      <c r="B1501" s="13" t="s">
        <v>630</v>
      </c>
      <c r="C1501" s="2" t="s">
        <v>133</v>
      </c>
      <c r="D1501" s="2" t="str">
        <f t="shared" si="46"/>
        <v>M2</v>
      </c>
      <c r="E1501" s="2" t="str">
        <f t="shared" si="47"/>
        <v>C07c_M2_09</v>
      </c>
      <c r="F1501" s="21" t="s">
        <v>583</v>
      </c>
      <c r="G1501" s="2">
        <v>2009</v>
      </c>
      <c r="H1501" s="2" t="s">
        <v>714</v>
      </c>
      <c r="I1501" s="4">
        <v>2.19</v>
      </c>
      <c r="J1501" s="5">
        <v>0.14799999999999999</v>
      </c>
      <c r="K1501" s="4">
        <v>0.78</v>
      </c>
      <c r="L1501" s="4">
        <v>0.56999999999999995</v>
      </c>
      <c r="M1501" s="4">
        <v>0.26</v>
      </c>
      <c r="N1501" s="4">
        <v>0.61199999999999999</v>
      </c>
      <c r="O1501" s="4">
        <v>0.16400000000000001</v>
      </c>
      <c r="P1501" s="6">
        <v>15.535</v>
      </c>
      <c r="Q1501" s="6">
        <v>40.65</v>
      </c>
      <c r="R1501" s="4">
        <v>6.67</v>
      </c>
      <c r="S1501" s="7">
        <v>332.76</v>
      </c>
      <c r="T1501" s="6">
        <v>16.5</v>
      </c>
      <c r="U1501" s="4">
        <v>22.277685000000002</v>
      </c>
      <c r="V1501" s="8">
        <v>85.247873428796197</v>
      </c>
      <c r="W1501" s="8">
        <v>90.183809654404186</v>
      </c>
      <c r="X1501" s="8">
        <v>91.764705882352942</v>
      </c>
      <c r="Y1501" s="8">
        <v>136.84210526315789</v>
      </c>
      <c r="Z1501" s="8">
        <v>102</v>
      </c>
      <c r="AA1501" s="8">
        <v>103.56666666666668</v>
      </c>
      <c r="AB1501" s="9">
        <v>69.80876683118592</v>
      </c>
      <c r="AC1501" s="9">
        <v>30.679246928487341</v>
      </c>
      <c r="AD1501" s="3">
        <v>28.57642386535829</v>
      </c>
      <c r="AE1501" s="3">
        <v>40.744329206154369</v>
      </c>
    </row>
    <row r="1502" spans="1:31" s="30" customFormat="1" ht="13" x14ac:dyDescent="0.3">
      <c r="A1502" s="2">
        <v>2019</v>
      </c>
      <c r="B1502" s="13" t="s">
        <v>630</v>
      </c>
      <c r="C1502" s="2" t="s">
        <v>154</v>
      </c>
      <c r="D1502" s="2" t="str">
        <f t="shared" si="46"/>
        <v>M1</v>
      </c>
      <c r="E1502" s="2" t="str">
        <f t="shared" si="47"/>
        <v>C08a_M1_09</v>
      </c>
      <c r="F1502" s="21" t="s">
        <v>596</v>
      </c>
      <c r="G1502" s="2">
        <v>2009</v>
      </c>
      <c r="H1502" s="2" t="s">
        <v>680</v>
      </c>
      <c r="I1502" s="4">
        <v>1.93</v>
      </c>
      <c r="J1502" s="5">
        <v>0.128</v>
      </c>
      <c r="K1502" s="4">
        <v>0.94</v>
      </c>
      <c r="L1502" s="4">
        <v>0.73</v>
      </c>
      <c r="M1502" s="4">
        <v>0.21</v>
      </c>
      <c r="N1502" s="4">
        <v>0.67100000000000004</v>
      </c>
      <c r="O1502" s="4">
        <v>0.16700000000000001</v>
      </c>
      <c r="P1502" s="6">
        <v>15.521000000000001</v>
      </c>
      <c r="Q1502" s="6">
        <v>55.66</v>
      </c>
      <c r="R1502" s="4">
        <v>5.13</v>
      </c>
      <c r="S1502" s="7">
        <v>367.75</v>
      </c>
      <c r="T1502" s="6">
        <v>14.8</v>
      </c>
      <c r="U1502" s="4">
        <v>30.305268999999999</v>
      </c>
      <c r="V1502" s="8">
        <v>75.127121332226793</v>
      </c>
      <c r="W1502" s="8">
        <v>77.996808349754971</v>
      </c>
      <c r="X1502" s="8">
        <v>110.58823529411765</v>
      </c>
      <c r="Y1502" s="8">
        <v>110.52631578947367</v>
      </c>
      <c r="Z1502" s="8">
        <v>111.83333333333334</v>
      </c>
      <c r="AA1502" s="8">
        <v>103.47333333333333</v>
      </c>
      <c r="AB1502" s="9">
        <v>77.766254233591567</v>
      </c>
      <c r="AC1502" s="9">
        <v>22.243822824404678</v>
      </c>
      <c r="AD1502" s="3">
        <v>30.914335469854638</v>
      </c>
      <c r="AE1502" s="3">
        <v>46.841841705740691</v>
      </c>
    </row>
    <row r="1503" spans="1:31" s="30" customFormat="1" ht="13" x14ac:dyDescent="0.3">
      <c r="A1503" s="2">
        <v>2019</v>
      </c>
      <c r="B1503" s="13" t="s">
        <v>630</v>
      </c>
      <c r="C1503" s="2" t="s">
        <v>155</v>
      </c>
      <c r="D1503" s="2" t="str">
        <f t="shared" si="46"/>
        <v>M2</v>
      </c>
      <c r="E1503" s="2" t="str">
        <f t="shared" si="47"/>
        <v>C08a_M2_09</v>
      </c>
      <c r="F1503" s="21" t="s">
        <v>596</v>
      </c>
      <c r="G1503" s="2">
        <v>2009</v>
      </c>
      <c r="H1503" s="2" t="s">
        <v>680</v>
      </c>
      <c r="I1503" s="4">
        <v>2.2599999999999998</v>
      </c>
      <c r="J1503" s="5">
        <v>0.14099999999999999</v>
      </c>
      <c r="K1503" s="4">
        <v>0.95</v>
      </c>
      <c r="L1503" s="4">
        <v>0.56000000000000005</v>
      </c>
      <c r="M1503" s="4">
        <v>0.21</v>
      </c>
      <c r="N1503" s="4">
        <v>0.66500000000000004</v>
      </c>
      <c r="O1503" s="4">
        <v>0.16400000000000001</v>
      </c>
      <c r="P1503" s="6">
        <v>12.28</v>
      </c>
      <c r="Q1503" s="6">
        <v>59.2</v>
      </c>
      <c r="R1503" s="4">
        <v>5.54</v>
      </c>
      <c r="S1503" s="7">
        <v>295.77</v>
      </c>
      <c r="T1503" s="6">
        <v>14.65</v>
      </c>
      <c r="U1503" s="4">
        <v>30.305268999999999</v>
      </c>
      <c r="V1503" s="8">
        <v>87.972691300949492</v>
      </c>
      <c r="W1503" s="8">
        <v>85.918359197776965</v>
      </c>
      <c r="X1503" s="8">
        <v>111.76470588235294</v>
      </c>
      <c r="Y1503" s="8">
        <v>110.52631578947367</v>
      </c>
      <c r="Z1503" s="8">
        <v>110.83333333333334</v>
      </c>
      <c r="AA1503" s="8">
        <v>81.86666666666666</v>
      </c>
      <c r="AB1503" s="9">
        <v>69.538974777159169</v>
      </c>
      <c r="AC1503" s="9">
        <v>24.87552895959287</v>
      </c>
      <c r="AD1503" s="3">
        <v>34.939651137618384</v>
      </c>
      <c r="AE1503" s="3">
        <v>40.184819902788753</v>
      </c>
    </row>
    <row r="1504" spans="1:31" s="30" customFormat="1" ht="13" x14ac:dyDescent="0.3">
      <c r="A1504" s="2">
        <v>2019</v>
      </c>
      <c r="B1504" s="13" t="s">
        <v>630</v>
      </c>
      <c r="C1504" s="2" t="s">
        <v>156</v>
      </c>
      <c r="D1504" s="2" t="str">
        <f t="shared" si="46"/>
        <v>M1</v>
      </c>
      <c r="E1504" s="2" t="str">
        <f t="shared" si="47"/>
        <v>C08b_M1_09</v>
      </c>
      <c r="F1504" s="21" t="s">
        <v>597</v>
      </c>
      <c r="G1504" s="2">
        <v>2009</v>
      </c>
      <c r="H1504" s="2" t="s">
        <v>683</v>
      </c>
      <c r="I1504" s="4">
        <v>2.39</v>
      </c>
      <c r="J1504" s="5">
        <v>0.156</v>
      </c>
      <c r="K1504" s="4">
        <v>0.95</v>
      </c>
      <c r="L1504" s="4">
        <v>0.56999999999999995</v>
      </c>
      <c r="M1504" s="4">
        <v>0.26</v>
      </c>
      <c r="N1504" s="4">
        <v>0.63800000000000001</v>
      </c>
      <c r="O1504" s="4">
        <v>0.17</v>
      </c>
      <c r="P1504" s="6">
        <v>13.590999999999999</v>
      </c>
      <c r="Q1504" s="6">
        <v>49.23</v>
      </c>
      <c r="R1504" s="4">
        <v>6.18</v>
      </c>
      <c r="S1504" s="7">
        <v>353.58</v>
      </c>
      <c r="T1504" s="6">
        <v>14.72</v>
      </c>
      <c r="U1504" s="4">
        <v>28.946013000000001</v>
      </c>
      <c r="V1504" s="8">
        <v>93.033067349234216</v>
      </c>
      <c r="W1504" s="8">
        <v>95.058610176263883</v>
      </c>
      <c r="X1504" s="8">
        <v>111.76470588235294</v>
      </c>
      <c r="Y1504" s="8">
        <v>136.84210526315789</v>
      </c>
      <c r="Z1504" s="8">
        <v>106.33333333333334</v>
      </c>
      <c r="AA1504" s="8">
        <v>90.606666666666655</v>
      </c>
      <c r="AB1504" s="9">
        <v>74.156592918142451</v>
      </c>
      <c r="AC1504" s="9">
        <v>28.880512320074331</v>
      </c>
      <c r="AD1504" s="3">
        <v>32.764012255303683</v>
      </c>
      <c r="AE1504" s="3">
        <v>38.355475424621979</v>
      </c>
    </row>
    <row r="1505" spans="1:31" s="30" customFormat="1" ht="13" x14ac:dyDescent="0.3">
      <c r="A1505" s="2">
        <v>2019</v>
      </c>
      <c r="B1505" s="13" t="s">
        <v>630</v>
      </c>
      <c r="C1505" s="2" t="s">
        <v>157</v>
      </c>
      <c r="D1505" s="2" t="str">
        <f t="shared" si="46"/>
        <v>M2</v>
      </c>
      <c r="E1505" s="2" t="str">
        <f t="shared" si="47"/>
        <v>C08b_M2_09</v>
      </c>
      <c r="F1505" s="21" t="s">
        <v>597</v>
      </c>
      <c r="G1505" s="2">
        <v>2009</v>
      </c>
      <c r="H1505" s="2" t="s">
        <v>683</v>
      </c>
      <c r="I1505" s="4">
        <v>2.29</v>
      </c>
      <c r="J1505" s="5">
        <v>0.151</v>
      </c>
      <c r="K1505" s="4">
        <v>0.95</v>
      </c>
      <c r="L1505" s="4">
        <v>0.64</v>
      </c>
      <c r="M1505" s="4">
        <v>0.22</v>
      </c>
      <c r="N1505" s="4">
        <v>0.60299999999999998</v>
      </c>
      <c r="O1505" s="4">
        <v>0.17100000000000001</v>
      </c>
      <c r="P1505" s="6">
        <v>13.897</v>
      </c>
      <c r="Q1505" s="6">
        <v>53.35</v>
      </c>
      <c r="R1505" s="4">
        <v>6.6</v>
      </c>
      <c r="S1505" s="7">
        <v>313.45999999999998</v>
      </c>
      <c r="T1505" s="6">
        <v>15.69</v>
      </c>
      <c r="U1505" s="4">
        <v>28.946013000000001</v>
      </c>
      <c r="V1505" s="8">
        <v>89.140470389015206</v>
      </c>
      <c r="W1505" s="8">
        <v>92.011859850101573</v>
      </c>
      <c r="X1505" s="8">
        <v>111.76470588235294</v>
      </c>
      <c r="Y1505" s="8">
        <v>115.78947368421053</v>
      </c>
      <c r="Z1505" s="8">
        <v>100.50000000000001</v>
      </c>
      <c r="AA1505" s="8">
        <v>92.646666666666661</v>
      </c>
      <c r="AB1505" s="9">
        <v>74.354713974218114</v>
      </c>
      <c r="AC1505" s="9">
        <v>24.372242282009033</v>
      </c>
      <c r="AD1505" s="3">
        <v>32.676711257662191</v>
      </c>
      <c r="AE1505" s="3">
        <v>42.951046460328762</v>
      </c>
    </row>
    <row r="1506" spans="1:31" s="30" customFormat="1" ht="13" x14ac:dyDescent="0.3">
      <c r="A1506" s="2">
        <v>2019</v>
      </c>
      <c r="B1506" s="13" t="s">
        <v>630</v>
      </c>
      <c r="C1506" s="2" t="s">
        <v>158</v>
      </c>
      <c r="D1506" s="2" t="str">
        <f t="shared" si="46"/>
        <v>M1</v>
      </c>
      <c r="E1506" s="2" t="str">
        <f t="shared" si="47"/>
        <v>C08c_M1_09</v>
      </c>
      <c r="F1506" s="21" t="s">
        <v>598</v>
      </c>
      <c r="G1506" s="2">
        <v>2009</v>
      </c>
      <c r="H1506" s="2" t="s">
        <v>684</v>
      </c>
      <c r="I1506" s="4">
        <v>2.48</v>
      </c>
      <c r="J1506" s="5">
        <v>0.14899999999999999</v>
      </c>
      <c r="K1506" s="4">
        <v>0.95</v>
      </c>
      <c r="L1506" s="4">
        <v>0.62</v>
      </c>
      <c r="M1506" s="4">
        <v>0.24</v>
      </c>
      <c r="N1506" s="4">
        <v>0.60899999999999999</v>
      </c>
      <c r="O1506" s="4">
        <v>0.182</v>
      </c>
      <c r="P1506" s="6">
        <v>14.807</v>
      </c>
      <c r="Q1506" s="6">
        <v>55.68</v>
      </c>
      <c r="R1506" s="4">
        <v>6.59</v>
      </c>
      <c r="S1506" s="7">
        <v>553.99</v>
      </c>
      <c r="T1506" s="6">
        <v>15.93</v>
      </c>
      <c r="U1506" s="4">
        <v>22.304621999999998</v>
      </c>
      <c r="V1506" s="8">
        <v>96.536404613431301</v>
      </c>
      <c r="W1506" s="8">
        <v>90.793159719636648</v>
      </c>
      <c r="X1506" s="8">
        <v>111.76470588235294</v>
      </c>
      <c r="Y1506" s="8">
        <v>126.31578947368421</v>
      </c>
      <c r="Z1506" s="8">
        <v>101.50000000000001</v>
      </c>
      <c r="AA1506" s="8">
        <v>98.713333333333324</v>
      </c>
      <c r="AB1506" s="9">
        <v>75.004156440192247</v>
      </c>
      <c r="AC1506" s="9">
        <v>26.3576826060904</v>
      </c>
      <c r="AD1506" s="3">
        <v>32.393771685426316</v>
      </c>
      <c r="AE1506" s="3">
        <v>41.248545708483292</v>
      </c>
    </row>
    <row r="1507" spans="1:31" s="30" customFormat="1" ht="13" x14ac:dyDescent="0.3">
      <c r="A1507" s="2">
        <v>2019</v>
      </c>
      <c r="B1507" s="13" t="s">
        <v>630</v>
      </c>
      <c r="C1507" s="2" t="s">
        <v>159</v>
      </c>
      <c r="D1507" s="2" t="str">
        <f t="shared" si="46"/>
        <v>M2</v>
      </c>
      <c r="E1507" s="2" t="str">
        <f t="shared" si="47"/>
        <v>C08c_M2_09</v>
      </c>
      <c r="F1507" s="21" t="s">
        <v>598</v>
      </c>
      <c r="G1507" s="2">
        <v>2009</v>
      </c>
      <c r="H1507" s="2" t="s">
        <v>684</v>
      </c>
      <c r="I1507" s="4">
        <v>2.44</v>
      </c>
      <c r="J1507" s="5">
        <v>0.14899999999999999</v>
      </c>
      <c r="K1507" s="4">
        <v>0.95</v>
      </c>
      <c r="L1507" s="4">
        <v>0.7</v>
      </c>
      <c r="M1507" s="4">
        <v>0.21</v>
      </c>
      <c r="N1507" s="4">
        <v>0.64400000000000002</v>
      </c>
      <c r="O1507" s="4">
        <v>0.16900000000000001</v>
      </c>
      <c r="P1507" s="6">
        <v>15.364000000000001</v>
      </c>
      <c r="Q1507" s="6">
        <v>54.61</v>
      </c>
      <c r="R1507" s="4">
        <v>6.52</v>
      </c>
      <c r="S1507" s="7">
        <v>372.98</v>
      </c>
      <c r="T1507" s="6">
        <v>16.899999999999999</v>
      </c>
      <c r="U1507" s="4">
        <v>22.304621999999998</v>
      </c>
      <c r="V1507" s="8">
        <v>94.979365829343706</v>
      </c>
      <c r="W1507" s="8">
        <v>90.793159719636648</v>
      </c>
      <c r="X1507" s="8">
        <v>111.76470588235294</v>
      </c>
      <c r="Y1507" s="8">
        <v>110.52631578947367</v>
      </c>
      <c r="Z1507" s="8">
        <v>107.33333333333334</v>
      </c>
      <c r="AA1507" s="8">
        <v>102.42666666666666</v>
      </c>
      <c r="AB1507" s="9">
        <v>76.525002721270937</v>
      </c>
      <c r="AC1507" s="9">
        <v>22.604622272150529</v>
      </c>
      <c r="AD1507" s="3">
        <v>31.749982787079777</v>
      </c>
      <c r="AE1507" s="3">
        <v>45.645394940769705</v>
      </c>
    </row>
    <row r="1508" spans="1:31" s="30" customFormat="1" ht="13" x14ac:dyDescent="0.3">
      <c r="A1508" s="2">
        <v>2019</v>
      </c>
      <c r="B1508" s="13" t="s">
        <v>630</v>
      </c>
      <c r="C1508" s="2" t="s">
        <v>134</v>
      </c>
      <c r="D1508" s="2" t="str">
        <f t="shared" si="46"/>
        <v>M2</v>
      </c>
      <c r="E1508" s="2" t="str">
        <f t="shared" si="47"/>
        <v>D07a_M2_09</v>
      </c>
      <c r="F1508" s="21" t="s">
        <v>584</v>
      </c>
      <c r="G1508" s="2">
        <v>2009</v>
      </c>
      <c r="H1508" s="2" t="s">
        <v>713</v>
      </c>
      <c r="I1508" s="4">
        <v>2.34</v>
      </c>
      <c r="J1508" s="5">
        <v>0.155</v>
      </c>
      <c r="K1508" s="4">
        <v>0.78</v>
      </c>
      <c r="L1508" s="4">
        <v>0.64</v>
      </c>
      <c r="M1508" s="4">
        <v>0.23</v>
      </c>
      <c r="N1508" s="4">
        <v>0.60899999999999999</v>
      </c>
      <c r="O1508" s="4">
        <v>0.17</v>
      </c>
      <c r="P1508" s="6">
        <v>16.428000000000001</v>
      </c>
      <c r="Q1508" s="6">
        <v>57.58</v>
      </c>
      <c r="R1508" s="4">
        <v>6.03</v>
      </c>
      <c r="S1508" s="7">
        <v>358.4</v>
      </c>
      <c r="T1508" s="6">
        <v>17.62</v>
      </c>
      <c r="U1508" s="4">
        <v>20.983212000000002</v>
      </c>
      <c r="V1508" s="8">
        <v>91.086768869124697</v>
      </c>
      <c r="W1508" s="8">
        <v>94.449260111031421</v>
      </c>
      <c r="X1508" s="8">
        <v>91.764705882352942</v>
      </c>
      <c r="Y1508" s="8">
        <v>121.05263157894737</v>
      </c>
      <c r="Z1508" s="8">
        <v>101.50000000000001</v>
      </c>
      <c r="AA1508" s="8">
        <v>109.52</v>
      </c>
      <c r="AB1508" s="9">
        <v>70.830611116256634</v>
      </c>
      <c r="AC1508" s="9">
        <v>26.747805741489689</v>
      </c>
      <c r="AD1508" s="3">
        <v>28.164163474626282</v>
      </c>
      <c r="AE1508" s="3">
        <v>45.088030783884044</v>
      </c>
    </row>
    <row r="1509" spans="1:31" ht="13" x14ac:dyDescent="0.3">
      <c r="A1509" s="2">
        <v>2019</v>
      </c>
      <c r="B1509" s="13" t="s">
        <v>630</v>
      </c>
      <c r="C1509" s="2" t="s">
        <v>135</v>
      </c>
      <c r="D1509" s="2" t="str">
        <f t="shared" si="46"/>
        <v>M2</v>
      </c>
      <c r="E1509" s="2" t="str">
        <f t="shared" si="47"/>
        <v>D07b_M2_09</v>
      </c>
      <c r="F1509" s="21" t="s">
        <v>585</v>
      </c>
      <c r="G1509" s="2">
        <v>2009</v>
      </c>
      <c r="H1509" s="2" t="s">
        <v>707</v>
      </c>
      <c r="I1509" s="4">
        <v>2.21</v>
      </c>
      <c r="J1509" s="5">
        <v>0.153</v>
      </c>
      <c r="K1509" s="4">
        <v>0.78</v>
      </c>
      <c r="L1509" s="4">
        <v>0.59</v>
      </c>
      <c r="M1509" s="4">
        <v>0.19</v>
      </c>
      <c r="N1509" s="4">
        <v>0.58899999999999997</v>
      </c>
      <c r="O1509" s="4">
        <v>0.16800000000000001</v>
      </c>
      <c r="P1509" s="6">
        <v>15.262</v>
      </c>
      <c r="Q1509" s="6">
        <v>47</v>
      </c>
      <c r="R1509" s="4">
        <v>5.28</v>
      </c>
      <c r="S1509" s="7">
        <v>291.12</v>
      </c>
      <c r="T1509" s="6">
        <v>16.440000000000001</v>
      </c>
      <c r="U1509" s="4">
        <v>21.895975</v>
      </c>
      <c r="V1509" s="8">
        <v>86.026392820839988</v>
      </c>
      <c r="W1509" s="8">
        <v>93.230559980566497</v>
      </c>
      <c r="X1509" s="8">
        <v>91.764705882352942</v>
      </c>
      <c r="Y1509" s="8">
        <v>100</v>
      </c>
      <c r="Z1509" s="8">
        <v>98.166666666666671</v>
      </c>
      <c r="AA1509" s="8">
        <v>101.74666666666667</v>
      </c>
      <c r="AB1509" s="9">
        <v>65.040708220236482</v>
      </c>
      <c r="AC1509" s="9">
        <v>24.062993437756866</v>
      </c>
      <c r="AD1509" s="3">
        <v>30.67132823540279</v>
      </c>
      <c r="AE1509" s="3">
        <v>45.265678326840359</v>
      </c>
    </row>
    <row r="1510" spans="1:31" ht="13" x14ac:dyDescent="0.3">
      <c r="A1510" s="2">
        <v>2019</v>
      </c>
      <c r="B1510" s="13" t="s">
        <v>630</v>
      </c>
      <c r="C1510" s="2" t="s">
        <v>136</v>
      </c>
      <c r="D1510" s="2" t="str">
        <f t="shared" si="46"/>
        <v>M2</v>
      </c>
      <c r="E1510" s="2" t="str">
        <f t="shared" si="47"/>
        <v>D07c_M2_09</v>
      </c>
      <c r="F1510" s="21" t="s">
        <v>586</v>
      </c>
      <c r="G1510" s="2">
        <v>2009</v>
      </c>
      <c r="H1510" s="2" t="s">
        <v>715</v>
      </c>
      <c r="I1510" s="4">
        <v>2.0699999999999998</v>
      </c>
      <c r="J1510" s="5">
        <v>0.14099999999999999</v>
      </c>
      <c r="K1510" s="4">
        <v>0.78</v>
      </c>
      <c r="L1510" s="4">
        <v>0.6</v>
      </c>
      <c r="M1510" s="4">
        <v>0.19</v>
      </c>
      <c r="N1510" s="4">
        <v>0.65200000000000002</v>
      </c>
      <c r="O1510" s="4">
        <v>0.16300000000000001</v>
      </c>
      <c r="P1510" s="6">
        <v>14.535</v>
      </c>
      <c r="Q1510" s="6">
        <v>67.16</v>
      </c>
      <c r="R1510" s="4">
        <v>5.63</v>
      </c>
      <c r="S1510" s="7">
        <v>313.23</v>
      </c>
      <c r="T1510" s="6">
        <v>16.309999999999999</v>
      </c>
      <c r="U1510" s="4">
        <v>22.366658999999999</v>
      </c>
      <c r="V1510" s="8">
        <v>80.576757076533383</v>
      </c>
      <c r="W1510" s="8">
        <v>85.918359197776965</v>
      </c>
      <c r="X1510" s="8">
        <v>91.764705882352942</v>
      </c>
      <c r="Y1510" s="8">
        <v>100</v>
      </c>
      <c r="Z1510" s="8">
        <v>108.66666666666667</v>
      </c>
      <c r="AA1510" s="8">
        <v>96.899999999999991</v>
      </c>
      <c r="AB1510" s="9">
        <v>65.539710216244472</v>
      </c>
      <c r="AC1510" s="9">
        <v>23.879784178580259</v>
      </c>
      <c r="AD1510" s="3">
        <v>30.437804865232486</v>
      </c>
      <c r="AE1510" s="3">
        <v>45.682410956187255</v>
      </c>
    </row>
    <row r="1511" spans="1:31" ht="13" x14ac:dyDescent="0.3">
      <c r="A1511" s="2">
        <v>2019</v>
      </c>
      <c r="B1511" s="13" t="s">
        <v>630</v>
      </c>
      <c r="C1511" s="2" t="s">
        <v>160</v>
      </c>
      <c r="D1511" s="2" t="str">
        <f t="shared" si="46"/>
        <v>M1</v>
      </c>
      <c r="E1511" s="2" t="str">
        <f t="shared" si="47"/>
        <v>D08a_M1_09</v>
      </c>
      <c r="F1511" s="21" t="s">
        <v>599</v>
      </c>
      <c r="G1511" s="2">
        <v>2009</v>
      </c>
      <c r="H1511" s="2" t="s">
        <v>685</v>
      </c>
      <c r="I1511" s="4">
        <v>2.46</v>
      </c>
      <c r="J1511" s="5">
        <v>0.156</v>
      </c>
      <c r="K1511" s="4">
        <v>0.95</v>
      </c>
      <c r="L1511" s="4">
        <v>0.59</v>
      </c>
      <c r="M1511" s="4">
        <v>0.24</v>
      </c>
      <c r="N1511" s="4">
        <v>0.63800000000000001</v>
      </c>
      <c r="O1511" s="4">
        <v>0.16400000000000001</v>
      </c>
      <c r="P1511" s="6">
        <v>11.6</v>
      </c>
      <c r="Q1511" s="6">
        <v>51.63</v>
      </c>
      <c r="R1511" s="4">
        <v>6.62</v>
      </c>
      <c r="S1511" s="7">
        <v>375.15</v>
      </c>
      <c r="T1511" s="6">
        <v>15.9</v>
      </c>
      <c r="U1511" s="4">
        <v>23.967713</v>
      </c>
      <c r="V1511" s="8">
        <v>95.757885221387511</v>
      </c>
      <c r="W1511" s="8">
        <v>95.058610176263883</v>
      </c>
      <c r="X1511" s="8">
        <v>111.76470588235294</v>
      </c>
      <c r="Y1511" s="8">
        <v>126.31578947368421</v>
      </c>
      <c r="Z1511" s="8">
        <v>106.33333333333334</v>
      </c>
      <c r="AA1511" s="8">
        <v>77.333333333333329</v>
      </c>
      <c r="AB1511" s="9">
        <v>73.50715045216829</v>
      </c>
      <c r="AC1511" s="9">
        <v>26.894468598324277</v>
      </c>
      <c r="AD1511" s="3">
        <v>33.053485330826291</v>
      </c>
      <c r="AE1511" s="3">
        <v>40.052046070849443</v>
      </c>
    </row>
    <row r="1512" spans="1:31" ht="13" x14ac:dyDescent="0.3">
      <c r="A1512" s="2">
        <v>2019</v>
      </c>
      <c r="B1512" s="13" t="s">
        <v>630</v>
      </c>
      <c r="C1512" s="2" t="s">
        <v>161</v>
      </c>
      <c r="D1512" s="2" t="str">
        <f t="shared" si="46"/>
        <v>M2</v>
      </c>
      <c r="E1512" s="2" t="str">
        <f t="shared" si="47"/>
        <v>D08a_M2_09</v>
      </c>
      <c r="F1512" s="21" t="s">
        <v>599</v>
      </c>
      <c r="G1512" s="2">
        <v>2009</v>
      </c>
      <c r="H1512" s="2" t="s">
        <v>685</v>
      </c>
      <c r="I1512" s="4">
        <v>2.52</v>
      </c>
      <c r="J1512" s="5">
        <v>0.154</v>
      </c>
      <c r="K1512" s="4">
        <v>0.95</v>
      </c>
      <c r="L1512" s="4">
        <v>0.66</v>
      </c>
      <c r="M1512" s="4">
        <v>0.24</v>
      </c>
      <c r="N1512" s="4">
        <v>0.61199999999999999</v>
      </c>
      <c r="O1512" s="4">
        <v>0.17499999999999999</v>
      </c>
      <c r="P1512" s="6">
        <v>14.843</v>
      </c>
      <c r="Q1512" s="6">
        <v>53.87</v>
      </c>
      <c r="R1512" s="4">
        <v>6.27</v>
      </c>
      <c r="S1512" s="7">
        <v>366.84</v>
      </c>
      <c r="T1512" s="6">
        <v>16.64</v>
      </c>
      <c r="U1512" s="4">
        <v>23.967713</v>
      </c>
      <c r="V1512" s="8">
        <v>98.093443397518911</v>
      </c>
      <c r="W1512" s="8">
        <v>93.839910045798959</v>
      </c>
      <c r="X1512" s="8">
        <v>111.76470588235294</v>
      </c>
      <c r="Y1512" s="8">
        <v>126.31578947368421</v>
      </c>
      <c r="Z1512" s="8">
        <v>102</v>
      </c>
      <c r="AA1512" s="8">
        <v>98.953333333333333</v>
      </c>
      <c r="AB1512" s="9">
        <v>77.000164424224195</v>
      </c>
      <c r="AC1512" s="9">
        <v>25.674435429727417</v>
      </c>
      <c r="AD1512" s="3">
        <v>31.554056245848923</v>
      </c>
      <c r="AE1512" s="3">
        <v>42.77150832442365</v>
      </c>
    </row>
    <row r="1513" spans="1:31" ht="13" x14ac:dyDescent="0.3">
      <c r="A1513" s="2">
        <v>2019</v>
      </c>
      <c r="B1513" s="13" t="s">
        <v>630</v>
      </c>
      <c r="C1513" s="2" t="s">
        <v>162</v>
      </c>
      <c r="D1513" s="2" t="str">
        <f t="shared" si="46"/>
        <v>M1</v>
      </c>
      <c r="E1513" s="2" t="str">
        <f t="shared" si="47"/>
        <v>D08b_M1_09</v>
      </c>
      <c r="F1513" s="21" t="s">
        <v>600</v>
      </c>
      <c r="G1513" s="2">
        <v>2009</v>
      </c>
      <c r="H1513" s="2" t="s">
        <v>686</v>
      </c>
      <c r="I1513" s="4">
        <v>2.56</v>
      </c>
      <c r="J1513" s="5">
        <v>0.156</v>
      </c>
      <c r="K1513" s="4">
        <v>0.95</v>
      </c>
      <c r="L1513" s="4">
        <v>0.56999999999999995</v>
      </c>
      <c r="M1513" s="4">
        <v>0.19</v>
      </c>
      <c r="N1513" s="4">
        <v>0.57799999999999996</v>
      </c>
      <c r="O1513" s="4">
        <v>0.17399999999999999</v>
      </c>
      <c r="P1513" s="6">
        <v>11.827</v>
      </c>
      <c r="Q1513" s="6">
        <v>58.85</v>
      </c>
      <c r="R1513" s="4">
        <v>5.85</v>
      </c>
      <c r="S1513" s="7">
        <v>334.66</v>
      </c>
      <c r="T1513" s="6">
        <v>14.3</v>
      </c>
      <c r="U1513" s="4">
        <v>25.045110999999999</v>
      </c>
      <c r="V1513" s="8">
        <v>99.65048218160652</v>
      </c>
      <c r="W1513" s="8">
        <v>95.058610176263883</v>
      </c>
      <c r="X1513" s="8">
        <v>111.76470588235294</v>
      </c>
      <c r="Y1513" s="8">
        <v>100</v>
      </c>
      <c r="Z1513" s="8">
        <v>96.333333333333329</v>
      </c>
      <c r="AA1513" s="8">
        <v>78.846666666666664</v>
      </c>
      <c r="AB1513" s="9">
        <v>68.390530315177045</v>
      </c>
      <c r="AC1513" s="9">
        <v>22.884369047556461</v>
      </c>
      <c r="AD1513" s="3">
        <v>35.526373431884331</v>
      </c>
      <c r="AE1513" s="3">
        <v>41.589257520559201</v>
      </c>
    </row>
    <row r="1514" spans="1:31" ht="13" x14ac:dyDescent="0.3">
      <c r="A1514" s="2">
        <v>2019</v>
      </c>
      <c r="B1514" s="13" t="s">
        <v>630</v>
      </c>
      <c r="C1514" s="2" t="s">
        <v>163</v>
      </c>
      <c r="D1514" s="2" t="str">
        <f t="shared" si="46"/>
        <v>M2</v>
      </c>
      <c r="E1514" s="2" t="str">
        <f t="shared" si="47"/>
        <v>D08b_M2_09</v>
      </c>
      <c r="F1514" s="21" t="s">
        <v>600</v>
      </c>
      <c r="G1514" s="2">
        <v>2009</v>
      </c>
      <c r="H1514" s="2" t="s">
        <v>686</v>
      </c>
      <c r="I1514" s="4">
        <v>2.44</v>
      </c>
      <c r="J1514" s="5">
        <v>0.153</v>
      </c>
      <c r="K1514" s="4">
        <v>0.96</v>
      </c>
      <c r="L1514" s="4">
        <v>0.51</v>
      </c>
      <c r="M1514" s="4">
        <v>0.21</v>
      </c>
      <c r="N1514" s="4">
        <v>0.65400000000000003</v>
      </c>
      <c r="O1514" s="4">
        <v>0.16600000000000001</v>
      </c>
      <c r="P1514" s="6">
        <v>11.176</v>
      </c>
      <c r="Q1514" s="6">
        <v>66.87</v>
      </c>
      <c r="R1514" s="4">
        <v>6.26</v>
      </c>
      <c r="S1514" s="7">
        <v>469.34</v>
      </c>
      <c r="T1514" s="6">
        <v>15.27</v>
      </c>
      <c r="U1514" s="4">
        <v>25.045110999999999</v>
      </c>
      <c r="V1514" s="8">
        <v>94.979365829343706</v>
      </c>
      <c r="W1514" s="8">
        <v>93.230559980566497</v>
      </c>
      <c r="X1514" s="8">
        <v>112.94117647058823</v>
      </c>
      <c r="Y1514" s="8">
        <v>110.52631578947367</v>
      </c>
      <c r="Z1514" s="8">
        <v>109.00000000000001</v>
      </c>
      <c r="AA1514" s="8">
        <v>74.506666666666661</v>
      </c>
      <c r="AB1514" s="9">
        <v>67.299719272822571</v>
      </c>
      <c r="AC1514" s="9">
        <v>25.703209457341199</v>
      </c>
      <c r="AD1514" s="3">
        <v>36.482217062432987</v>
      </c>
      <c r="AE1514" s="3">
        <v>37.814573480225818</v>
      </c>
    </row>
    <row r="1515" spans="1:31" ht="13" x14ac:dyDescent="0.3">
      <c r="A1515" s="2">
        <v>2019</v>
      </c>
      <c r="B1515" s="13" t="s">
        <v>630</v>
      </c>
      <c r="C1515" s="2" t="s">
        <v>164</v>
      </c>
      <c r="D1515" s="2" t="str">
        <f t="shared" si="46"/>
        <v>M1</v>
      </c>
      <c r="E1515" s="2" t="str">
        <f t="shared" si="47"/>
        <v>D08c_M1_09</v>
      </c>
      <c r="F1515" s="21" t="s">
        <v>601</v>
      </c>
      <c r="G1515" s="2">
        <v>2009</v>
      </c>
      <c r="H1515" s="2" t="s">
        <v>687</v>
      </c>
      <c r="I1515" s="4">
        <v>2.23</v>
      </c>
      <c r="J1515" s="5">
        <v>0.14399999999999999</v>
      </c>
      <c r="K1515" s="4">
        <v>0.96</v>
      </c>
      <c r="L1515" s="4">
        <v>0.53</v>
      </c>
      <c r="M1515" s="4">
        <v>0.24</v>
      </c>
      <c r="N1515" s="4">
        <v>0.67100000000000004</v>
      </c>
      <c r="O1515" s="4">
        <v>0.157</v>
      </c>
      <c r="P1515" s="6">
        <v>10.281000000000001</v>
      </c>
      <c r="Q1515" s="6">
        <v>78.72</v>
      </c>
      <c r="R1515" s="4">
        <v>6.93</v>
      </c>
      <c r="S1515" s="7">
        <v>358.65</v>
      </c>
      <c r="T1515" s="6">
        <v>18.170000000000002</v>
      </c>
      <c r="U1515" s="4">
        <v>21.917493</v>
      </c>
      <c r="V1515" s="8">
        <v>86.804912212883806</v>
      </c>
      <c r="W1515" s="8">
        <v>87.746409393474352</v>
      </c>
      <c r="X1515" s="8">
        <v>112.94117647058823</v>
      </c>
      <c r="Y1515" s="8">
        <v>126.31578947368421</v>
      </c>
      <c r="Z1515" s="8">
        <v>111.83333333333334</v>
      </c>
      <c r="AA1515" s="8">
        <v>68.540000000000006</v>
      </c>
      <c r="AB1515" s="9">
        <v>70.768892951823716</v>
      </c>
      <c r="AC1515" s="9">
        <v>27.935095027329982</v>
      </c>
      <c r="AD1515" s="3">
        <v>34.693816228315697</v>
      </c>
      <c r="AE1515" s="3">
        <v>37.371088744354324</v>
      </c>
    </row>
    <row r="1516" spans="1:31" ht="13" x14ac:dyDescent="0.3">
      <c r="A1516" s="2">
        <v>2019</v>
      </c>
      <c r="B1516" s="13" t="s">
        <v>630</v>
      </c>
      <c r="C1516" s="2" t="s">
        <v>165</v>
      </c>
      <c r="D1516" s="2" t="str">
        <f t="shared" si="46"/>
        <v>M2</v>
      </c>
      <c r="E1516" s="2" t="str">
        <f t="shared" si="47"/>
        <v>D08c_M2_09</v>
      </c>
      <c r="F1516" s="21" t="s">
        <v>601</v>
      </c>
      <c r="G1516" s="2">
        <v>2009</v>
      </c>
      <c r="H1516" s="2" t="s">
        <v>687</v>
      </c>
      <c r="I1516" s="4">
        <v>2.42</v>
      </c>
      <c r="J1516" s="5">
        <v>0.156</v>
      </c>
      <c r="K1516" s="4">
        <v>0.96</v>
      </c>
      <c r="L1516" s="4">
        <v>0.61</v>
      </c>
      <c r="M1516" s="4">
        <v>0.21</v>
      </c>
      <c r="N1516" s="4">
        <v>0.64800000000000002</v>
      </c>
      <c r="O1516" s="4">
        <v>0.16700000000000001</v>
      </c>
      <c r="P1516" s="6">
        <v>13.515000000000001</v>
      </c>
      <c r="Q1516" s="6">
        <v>67.61</v>
      </c>
      <c r="R1516" s="4">
        <v>6.33</v>
      </c>
      <c r="S1516" s="7">
        <v>412.37</v>
      </c>
      <c r="T1516" s="6">
        <v>17.52</v>
      </c>
      <c r="U1516" s="4">
        <v>21.917493</v>
      </c>
      <c r="V1516" s="8">
        <v>94.200846437299901</v>
      </c>
      <c r="W1516" s="8">
        <v>95.058610176263883</v>
      </c>
      <c r="X1516" s="8">
        <v>112.94117647058823</v>
      </c>
      <c r="Y1516" s="8">
        <v>110.52631578947367</v>
      </c>
      <c r="Z1516" s="8">
        <v>108</v>
      </c>
      <c r="AA1516" s="8">
        <v>90.100000000000009</v>
      </c>
      <c r="AB1516" s="9">
        <v>72.289739232902406</v>
      </c>
      <c r="AC1516" s="9">
        <v>23.928966949465774</v>
      </c>
      <c r="AD1516" s="3">
        <v>33.963920644970635</v>
      </c>
      <c r="AE1516" s="3">
        <v>42.107112405563605</v>
      </c>
    </row>
    <row r="1517" spans="1:31" ht="13" x14ac:dyDescent="0.3">
      <c r="A1517" s="2">
        <v>2019</v>
      </c>
      <c r="B1517" s="13" t="s">
        <v>630</v>
      </c>
      <c r="C1517" s="2" t="s">
        <v>120</v>
      </c>
      <c r="D1517" s="2" t="str">
        <f t="shared" si="46"/>
        <v>M2</v>
      </c>
      <c r="E1517" s="2" t="str">
        <f t="shared" si="47"/>
        <v>E05b_M2_09</v>
      </c>
      <c r="F1517" s="21" t="s">
        <v>527</v>
      </c>
      <c r="G1517" s="2">
        <v>2009</v>
      </c>
      <c r="H1517" s="2" t="s">
        <v>708</v>
      </c>
      <c r="I1517" s="4">
        <v>2.29</v>
      </c>
      <c r="J1517" s="5">
        <v>0.155</v>
      </c>
      <c r="K1517" s="4">
        <v>0.76</v>
      </c>
      <c r="L1517" s="4">
        <v>0.79</v>
      </c>
      <c r="M1517" s="4">
        <v>0.19</v>
      </c>
      <c r="N1517" s="4">
        <v>0.67300000000000004</v>
      </c>
      <c r="O1517" s="4">
        <v>0.17799999999999999</v>
      </c>
      <c r="P1517" s="6">
        <v>14.901</v>
      </c>
      <c r="Q1517" s="6">
        <v>48.46</v>
      </c>
      <c r="R1517" s="4">
        <v>4.83</v>
      </c>
      <c r="S1517" s="7">
        <v>340</v>
      </c>
      <c r="T1517" s="6">
        <v>15.3</v>
      </c>
      <c r="U1517" s="4">
        <v>24.146895000000001</v>
      </c>
      <c r="V1517" s="8">
        <v>89.140470389015206</v>
      </c>
      <c r="W1517" s="8">
        <v>94.449260111031421</v>
      </c>
      <c r="X1517" s="8">
        <v>89.411764705882362</v>
      </c>
      <c r="Y1517" s="8">
        <v>100</v>
      </c>
      <c r="Z1517" s="8">
        <v>112.16666666666669</v>
      </c>
      <c r="AA1517" s="8">
        <v>99.339999999999989</v>
      </c>
      <c r="AB1517" s="9">
        <v>74.509239188989525</v>
      </c>
      <c r="AC1517" s="9">
        <v>21.00510154345913</v>
      </c>
      <c r="AD1517" s="3">
        <v>26.087154244255125</v>
      </c>
      <c r="AE1517" s="3">
        <v>52.907744212285735</v>
      </c>
    </row>
    <row r="1518" spans="1:31" ht="13" x14ac:dyDescent="0.3">
      <c r="A1518" s="2">
        <v>2019</v>
      </c>
      <c r="B1518" s="13" t="s">
        <v>630</v>
      </c>
      <c r="C1518" s="2" t="s">
        <v>137</v>
      </c>
      <c r="D1518" s="2" t="str">
        <f t="shared" si="46"/>
        <v>M2</v>
      </c>
      <c r="E1518" s="2" t="str">
        <f t="shared" si="47"/>
        <v>E07a_M2_09</v>
      </c>
      <c r="F1518" s="21" t="s">
        <v>587</v>
      </c>
      <c r="G1518" s="2">
        <v>2009</v>
      </c>
      <c r="H1518" s="2" t="s">
        <v>688</v>
      </c>
      <c r="I1518" s="4">
        <v>2.14</v>
      </c>
      <c r="J1518" s="5">
        <v>0.14499999999999999</v>
      </c>
      <c r="K1518" s="4">
        <v>0.78</v>
      </c>
      <c r="L1518" s="4">
        <v>0.56000000000000005</v>
      </c>
      <c r="M1518" s="4">
        <v>0.22</v>
      </c>
      <c r="N1518" s="4">
        <v>0.65900000000000003</v>
      </c>
      <c r="O1518" s="4">
        <v>0.155</v>
      </c>
      <c r="P1518" s="6">
        <v>16.012</v>
      </c>
      <c r="Q1518" s="6">
        <v>63.73</v>
      </c>
      <c r="R1518" s="4">
        <v>6.18</v>
      </c>
      <c r="S1518" s="7">
        <v>284.88</v>
      </c>
      <c r="T1518" s="6">
        <v>18.78</v>
      </c>
      <c r="U1518" s="4">
        <v>20.030821</v>
      </c>
      <c r="V1518" s="8">
        <v>83.301574948686692</v>
      </c>
      <c r="W1518" s="8">
        <v>88.3557594587068</v>
      </c>
      <c r="X1518" s="8">
        <v>91.764705882352942</v>
      </c>
      <c r="Y1518" s="8">
        <v>115.78947368421053</v>
      </c>
      <c r="Z1518" s="8">
        <v>109.83333333333334</v>
      </c>
      <c r="AA1518" s="8">
        <v>106.74666666666668</v>
      </c>
      <c r="AB1518" s="9">
        <v>66.014871919197702</v>
      </c>
      <c r="AC1518" s="9">
        <v>27.451255317245042</v>
      </c>
      <c r="AD1518" s="3">
        <v>30.218719698913837</v>
      </c>
      <c r="AE1518" s="3">
        <v>42.330024983841128</v>
      </c>
    </row>
    <row r="1519" spans="1:31" ht="13" x14ac:dyDescent="0.3">
      <c r="A1519" s="2">
        <v>2019</v>
      </c>
      <c r="B1519" s="13" t="s">
        <v>630</v>
      </c>
      <c r="C1519" s="2" t="s">
        <v>138</v>
      </c>
      <c r="D1519" s="2" t="str">
        <f t="shared" si="46"/>
        <v>M2</v>
      </c>
      <c r="E1519" s="2" t="str">
        <f t="shared" si="47"/>
        <v>E07b_M2_09</v>
      </c>
      <c r="F1519" s="21" t="s">
        <v>588</v>
      </c>
      <c r="G1519" s="2">
        <v>2009</v>
      </c>
      <c r="H1519" s="2" t="s">
        <v>690</v>
      </c>
      <c r="I1519" s="4">
        <v>2.2400000000000002</v>
      </c>
      <c r="J1519" s="5">
        <v>0.14799999999999999</v>
      </c>
      <c r="K1519" s="4">
        <v>0.78</v>
      </c>
      <c r="L1519" s="4">
        <v>0.56000000000000005</v>
      </c>
      <c r="M1519" s="4">
        <v>0.22</v>
      </c>
      <c r="N1519" s="4">
        <v>0.61299999999999999</v>
      </c>
      <c r="O1519" s="4">
        <v>0.16</v>
      </c>
      <c r="P1519" s="6">
        <v>16.085000000000001</v>
      </c>
      <c r="Q1519" s="6">
        <v>63.07</v>
      </c>
      <c r="R1519" s="4">
        <v>6.35</v>
      </c>
      <c r="S1519" s="7">
        <v>297.58</v>
      </c>
      <c r="T1519" s="6">
        <v>18.41</v>
      </c>
      <c r="U1519" s="4">
        <v>21.258016000000001</v>
      </c>
      <c r="V1519" s="8">
        <v>87.194171908905702</v>
      </c>
      <c r="W1519" s="8">
        <v>90.183809654404186</v>
      </c>
      <c r="X1519" s="8">
        <v>91.764705882352942</v>
      </c>
      <c r="Y1519" s="8">
        <v>115.78947368421053</v>
      </c>
      <c r="Z1519" s="8">
        <v>102.16666666666667</v>
      </c>
      <c r="AA1519" s="8">
        <v>107.23333333333333</v>
      </c>
      <c r="AB1519" s="9">
        <v>66.014871919197702</v>
      </c>
      <c r="AC1519" s="9">
        <v>27.451255317245042</v>
      </c>
      <c r="AD1519" s="3">
        <v>30.218719698913837</v>
      </c>
      <c r="AE1519" s="3">
        <v>42.330024983841128</v>
      </c>
    </row>
    <row r="1520" spans="1:31" ht="13" x14ac:dyDescent="0.3">
      <c r="A1520" s="2">
        <v>2019</v>
      </c>
      <c r="B1520" s="13" t="s">
        <v>630</v>
      </c>
      <c r="C1520" s="2" t="s">
        <v>139</v>
      </c>
      <c r="D1520" s="2" t="str">
        <f t="shared" si="46"/>
        <v>M1</v>
      </c>
      <c r="E1520" s="2" t="str">
        <f t="shared" si="47"/>
        <v>E07c_M1_09</v>
      </c>
      <c r="F1520" s="21" t="s">
        <v>589</v>
      </c>
      <c r="G1520" s="2">
        <v>2009</v>
      </c>
      <c r="H1520" s="2" t="s">
        <v>711</v>
      </c>
      <c r="I1520" s="4">
        <v>2.14</v>
      </c>
      <c r="J1520" s="5">
        <v>0.15</v>
      </c>
      <c r="K1520" s="4">
        <v>0.78</v>
      </c>
      <c r="L1520" s="4">
        <v>0.6</v>
      </c>
      <c r="M1520" s="4">
        <v>0.24</v>
      </c>
      <c r="N1520" s="4">
        <v>0.60199999999999998</v>
      </c>
      <c r="O1520" s="4">
        <v>0.16</v>
      </c>
      <c r="P1520" s="6">
        <v>14.045</v>
      </c>
      <c r="Q1520" s="6">
        <v>62.05</v>
      </c>
      <c r="R1520" s="4">
        <v>6.29</v>
      </c>
      <c r="S1520" s="7">
        <v>280.81</v>
      </c>
      <c r="T1520" s="6">
        <v>17.3</v>
      </c>
      <c r="U1520" s="4">
        <v>23.327908999999998</v>
      </c>
      <c r="V1520" s="8">
        <v>83.301574948686692</v>
      </c>
      <c r="W1520" s="8">
        <v>91.40250978486911</v>
      </c>
      <c r="X1520" s="8">
        <v>91.764705882352942</v>
      </c>
      <c r="Y1520" s="8">
        <v>126.31578947368421</v>
      </c>
      <c r="Z1520" s="8">
        <v>100.33333333333334</v>
      </c>
      <c r="AA1520" s="8">
        <v>93.63333333333334</v>
      </c>
      <c r="AB1520" s="9">
        <v>69.65832636121975</v>
      </c>
      <c r="AC1520" s="9">
        <v>28.380465808732662</v>
      </c>
      <c r="AD1520" s="3">
        <v>28.63814011466873</v>
      </c>
      <c r="AE1520" s="3">
        <v>42.981394076598619</v>
      </c>
    </row>
    <row r="1521" spans="1:31" ht="13" x14ac:dyDescent="0.3">
      <c r="A1521" s="2">
        <v>2019</v>
      </c>
      <c r="B1521" s="13" t="s">
        <v>630</v>
      </c>
      <c r="C1521" s="2" t="s">
        <v>140</v>
      </c>
      <c r="D1521" s="2" t="str">
        <f t="shared" si="46"/>
        <v>M2</v>
      </c>
      <c r="E1521" s="2" t="str">
        <f t="shared" si="47"/>
        <v>E07c_M2_09</v>
      </c>
      <c r="F1521" s="21" t="s">
        <v>589</v>
      </c>
      <c r="G1521" s="2">
        <v>2009</v>
      </c>
      <c r="H1521" s="2" t="s">
        <v>711</v>
      </c>
      <c r="I1521" s="4">
        <v>2.09</v>
      </c>
      <c r="J1521" s="5">
        <v>0.14499999999999999</v>
      </c>
      <c r="K1521" s="4">
        <v>0.78</v>
      </c>
      <c r="L1521" s="4">
        <v>0.51</v>
      </c>
      <c r="M1521" s="4">
        <v>0.22</v>
      </c>
      <c r="N1521" s="4">
        <v>0.65200000000000002</v>
      </c>
      <c r="O1521" s="4">
        <v>0.156</v>
      </c>
      <c r="P1521" s="6">
        <v>14.43</v>
      </c>
      <c r="Q1521" s="6">
        <v>57.23</v>
      </c>
      <c r="R1521" s="4">
        <v>6.14</v>
      </c>
      <c r="S1521" s="7">
        <v>311.48</v>
      </c>
      <c r="T1521" s="6">
        <v>18.52</v>
      </c>
      <c r="U1521" s="4">
        <v>23.327908999999998</v>
      </c>
      <c r="V1521" s="8">
        <v>81.355276468577188</v>
      </c>
      <c r="W1521" s="8">
        <v>88.3557594587068</v>
      </c>
      <c r="X1521" s="8">
        <v>91.764705882352942</v>
      </c>
      <c r="Y1521" s="8">
        <v>115.78947368421053</v>
      </c>
      <c r="Z1521" s="8">
        <v>108.66666666666667</v>
      </c>
      <c r="AA1521" s="8">
        <v>96.2</v>
      </c>
      <c r="AB1521" s="9">
        <v>63.519861939157792</v>
      </c>
      <c r="AC1521" s="9">
        <v>28.529518932596638</v>
      </c>
      <c r="AD1521" s="3">
        <v>31.405687128172993</v>
      </c>
      <c r="AE1521" s="3">
        <v>40.06479393923037</v>
      </c>
    </row>
    <row r="1522" spans="1:31" ht="13" x14ac:dyDescent="0.3">
      <c r="A1522" s="2">
        <v>2019</v>
      </c>
      <c r="B1522" s="13" t="s">
        <v>630</v>
      </c>
      <c r="C1522" s="2" t="s">
        <v>166</v>
      </c>
      <c r="D1522" s="2" t="str">
        <f t="shared" si="46"/>
        <v>M1</v>
      </c>
      <c r="E1522" s="2" t="str">
        <f t="shared" si="47"/>
        <v>E08a_M1_09</v>
      </c>
      <c r="F1522" s="21" t="s">
        <v>602</v>
      </c>
      <c r="G1522" s="2">
        <v>2009</v>
      </c>
      <c r="H1522" s="2" t="s">
        <v>689</v>
      </c>
      <c r="I1522" s="4">
        <v>2.34</v>
      </c>
      <c r="J1522" s="5">
        <v>0.14299999999999999</v>
      </c>
      <c r="K1522" s="4">
        <v>0.96</v>
      </c>
      <c r="L1522" s="4">
        <v>0.53</v>
      </c>
      <c r="M1522" s="4">
        <v>0.25</v>
      </c>
      <c r="N1522" s="4">
        <v>0.59499999999999997</v>
      </c>
      <c r="O1522" s="4">
        <v>0.16500000000000001</v>
      </c>
      <c r="P1522" s="6">
        <v>11.718</v>
      </c>
      <c r="Q1522" s="6">
        <v>80.44</v>
      </c>
      <c r="R1522" s="4">
        <v>5.84</v>
      </c>
      <c r="S1522" s="7">
        <v>377.23</v>
      </c>
      <c r="T1522" s="6">
        <v>15.96</v>
      </c>
      <c r="U1522" s="4">
        <v>23.251493</v>
      </c>
      <c r="V1522" s="8">
        <v>91.086768869124697</v>
      </c>
      <c r="W1522" s="8">
        <v>87.137059328241889</v>
      </c>
      <c r="X1522" s="8">
        <v>112.94117647058823</v>
      </c>
      <c r="Y1522" s="8">
        <v>131.57894736842107</v>
      </c>
      <c r="Z1522" s="8">
        <v>99.166666666666671</v>
      </c>
      <c r="AA1522" s="8">
        <v>78.12</v>
      </c>
      <c r="AB1522" s="9">
        <v>71.59261618081878</v>
      </c>
      <c r="AC1522" s="9">
        <v>28.764252269906258</v>
      </c>
      <c r="AD1522" s="3">
        <v>34.294639555436873</v>
      </c>
      <c r="AE1522" s="3">
        <v>36.941108174656854</v>
      </c>
    </row>
    <row r="1523" spans="1:31" ht="13" x14ac:dyDescent="0.3">
      <c r="A1523" s="2">
        <v>2019</v>
      </c>
      <c r="B1523" s="13" t="s">
        <v>630</v>
      </c>
      <c r="C1523" s="2" t="s">
        <v>167</v>
      </c>
      <c r="D1523" s="2" t="str">
        <f t="shared" si="46"/>
        <v>M2</v>
      </c>
      <c r="E1523" s="2" t="str">
        <f t="shared" si="47"/>
        <v>E08a_M2_09</v>
      </c>
      <c r="F1523" s="21" t="s">
        <v>602</v>
      </c>
      <c r="G1523" s="2">
        <v>2009</v>
      </c>
      <c r="H1523" s="2" t="s">
        <v>689</v>
      </c>
      <c r="I1523" s="4">
        <v>2.4500000000000002</v>
      </c>
      <c r="J1523" s="5">
        <v>0.152</v>
      </c>
      <c r="K1523" s="4">
        <v>0.96</v>
      </c>
      <c r="L1523" s="4">
        <v>0.67</v>
      </c>
      <c r="M1523" s="4">
        <v>0.18</v>
      </c>
      <c r="N1523" s="4">
        <v>0.58199999999999996</v>
      </c>
      <c r="O1523" s="4">
        <v>0.16700000000000001</v>
      </c>
      <c r="P1523" s="6">
        <v>15.446999999999999</v>
      </c>
      <c r="Q1523" s="6">
        <v>71.62</v>
      </c>
      <c r="R1523" s="4">
        <v>5.79</v>
      </c>
      <c r="S1523" s="7">
        <v>504.64</v>
      </c>
      <c r="T1523" s="6">
        <v>14.69</v>
      </c>
      <c r="U1523" s="4">
        <v>23.251493</v>
      </c>
      <c r="V1523" s="8">
        <v>95.368625525365616</v>
      </c>
      <c r="W1523" s="8">
        <v>92.621209915334035</v>
      </c>
      <c r="X1523" s="8">
        <v>112.94117647058823</v>
      </c>
      <c r="Y1523" s="8">
        <v>94.73684210526315</v>
      </c>
      <c r="Z1523" s="8">
        <v>97</v>
      </c>
      <c r="AA1523" s="8">
        <v>102.98</v>
      </c>
      <c r="AB1523" s="9">
        <v>72.812581521965157</v>
      </c>
      <c r="AC1523" s="9">
        <v>20.363263892021482</v>
      </c>
      <c r="AD1523" s="3">
        <v>33.72003732639601</v>
      </c>
      <c r="AE1523" s="3">
        <v>45.916698781582497</v>
      </c>
    </row>
    <row r="1524" spans="1:31" ht="13" x14ac:dyDescent="0.3">
      <c r="A1524" s="2">
        <v>2019</v>
      </c>
      <c r="B1524" s="13" t="s">
        <v>630</v>
      </c>
      <c r="C1524" s="2" t="s">
        <v>168</v>
      </c>
      <c r="D1524" s="2" t="str">
        <f t="shared" si="46"/>
        <v>M1</v>
      </c>
      <c r="E1524" s="2" t="str">
        <f t="shared" si="47"/>
        <v>E08b_M1_09</v>
      </c>
      <c r="F1524" s="21" t="s">
        <v>603</v>
      </c>
      <c r="G1524" s="2">
        <v>2009</v>
      </c>
      <c r="H1524" s="2" t="s">
        <v>691</v>
      </c>
      <c r="I1524" s="4">
        <v>2.33</v>
      </c>
      <c r="J1524" s="5">
        <v>0.14899999999999999</v>
      </c>
      <c r="K1524" s="4">
        <v>0.96</v>
      </c>
      <c r="L1524" s="4">
        <v>0.57999999999999996</v>
      </c>
      <c r="M1524" s="4">
        <v>0.22</v>
      </c>
      <c r="N1524" s="4">
        <v>0.627</v>
      </c>
      <c r="O1524" s="4">
        <v>0.16800000000000001</v>
      </c>
      <c r="P1524" s="6">
        <v>12.058999999999999</v>
      </c>
      <c r="Q1524" s="6">
        <v>58.77</v>
      </c>
      <c r="R1524" s="4">
        <v>5.96</v>
      </c>
      <c r="S1524" s="7">
        <v>284.52</v>
      </c>
      <c r="T1524" s="6">
        <v>15.45</v>
      </c>
      <c r="U1524" s="4">
        <v>22.582044</v>
      </c>
      <c r="V1524" s="8">
        <v>90.697509173102802</v>
      </c>
      <c r="W1524" s="8">
        <v>90.793159719636648</v>
      </c>
      <c r="X1524" s="8">
        <v>112.94117647058823</v>
      </c>
      <c r="Y1524" s="8">
        <v>115.78947368421053</v>
      </c>
      <c r="Z1524" s="8">
        <v>104.50000000000001</v>
      </c>
      <c r="AA1524" s="8">
        <v>80.393333333333331</v>
      </c>
      <c r="AB1524" s="9">
        <v>71.616456473873512</v>
      </c>
      <c r="AC1524" s="9">
        <v>25.304115743987339</v>
      </c>
      <c r="AD1524" s="3">
        <v>34.283223265139043</v>
      </c>
      <c r="AE1524" s="3">
        <v>40.412660990873626</v>
      </c>
    </row>
    <row r="1525" spans="1:31" ht="13" x14ac:dyDescent="0.3">
      <c r="A1525" s="2">
        <v>2019</v>
      </c>
      <c r="B1525" s="13" t="s">
        <v>630</v>
      </c>
      <c r="C1525" s="2" t="s">
        <v>169</v>
      </c>
      <c r="D1525" s="2" t="str">
        <f t="shared" si="46"/>
        <v>M2</v>
      </c>
      <c r="E1525" s="2" t="str">
        <f t="shared" si="47"/>
        <v>E08b_M2_09</v>
      </c>
      <c r="F1525" s="21" t="s">
        <v>603</v>
      </c>
      <c r="G1525" s="2">
        <v>2009</v>
      </c>
      <c r="H1525" s="2" t="s">
        <v>691</v>
      </c>
      <c r="I1525" s="4">
        <v>2.38</v>
      </c>
      <c r="J1525" s="5">
        <v>0.14899999999999999</v>
      </c>
      <c r="K1525" s="4">
        <v>0.96</v>
      </c>
      <c r="L1525" s="4">
        <v>0.47</v>
      </c>
      <c r="M1525" s="4">
        <v>0.18</v>
      </c>
      <c r="N1525" s="4">
        <v>0.61699999999999999</v>
      </c>
      <c r="O1525" s="4">
        <v>0.16700000000000001</v>
      </c>
      <c r="P1525" s="6">
        <v>12.737</v>
      </c>
      <c r="Q1525" s="6">
        <v>53.81</v>
      </c>
      <c r="R1525" s="4">
        <v>5.39</v>
      </c>
      <c r="S1525" s="7">
        <v>557.91999999999996</v>
      </c>
      <c r="T1525" s="6">
        <v>15.59</v>
      </c>
      <c r="U1525" s="4">
        <v>22.582044</v>
      </c>
      <c r="V1525" s="8">
        <v>92.643807653212292</v>
      </c>
      <c r="W1525" s="8">
        <v>90.793159719636648</v>
      </c>
      <c r="X1525" s="8">
        <v>112.94117647058823</v>
      </c>
      <c r="Y1525" s="8">
        <v>94.73684210526315</v>
      </c>
      <c r="Z1525" s="8">
        <v>102.83333333333333</v>
      </c>
      <c r="AA1525" s="8">
        <v>84.913333333333327</v>
      </c>
      <c r="AB1525" s="9">
        <v>62.83254160180546</v>
      </c>
      <c r="AC1525" s="9">
        <v>23.597673663872591</v>
      </c>
      <c r="AD1525" s="3">
        <v>39.075977258913994</v>
      </c>
      <c r="AE1525" s="3">
        <v>37.326349077213415</v>
      </c>
    </row>
    <row r="1526" spans="1:31" ht="13" x14ac:dyDescent="0.3">
      <c r="A1526" s="2">
        <v>2019</v>
      </c>
      <c r="B1526" s="13" t="s">
        <v>630</v>
      </c>
      <c r="C1526" s="2" t="s">
        <v>170</v>
      </c>
      <c r="D1526" s="2" t="str">
        <f t="shared" si="46"/>
        <v>M1</v>
      </c>
      <c r="E1526" s="2" t="str">
        <f t="shared" si="47"/>
        <v>E08c_M1_09</v>
      </c>
      <c r="F1526" s="21" t="s">
        <v>604</v>
      </c>
      <c r="G1526" s="2">
        <v>2009</v>
      </c>
      <c r="H1526" s="2" t="s">
        <v>710</v>
      </c>
      <c r="I1526" s="4">
        <v>2.48</v>
      </c>
      <c r="J1526" s="5">
        <v>0.154</v>
      </c>
      <c r="K1526" s="4">
        <v>0.96</v>
      </c>
      <c r="L1526" s="4">
        <v>0.52</v>
      </c>
      <c r="M1526" s="4">
        <v>0.21</v>
      </c>
      <c r="N1526" s="4">
        <v>0.55300000000000005</v>
      </c>
      <c r="O1526" s="4">
        <v>0.16500000000000001</v>
      </c>
      <c r="P1526" s="6">
        <v>16.268000000000001</v>
      </c>
      <c r="Q1526" s="6">
        <v>62.31</v>
      </c>
      <c r="R1526" s="4">
        <v>6.32</v>
      </c>
      <c r="S1526" s="7">
        <v>542.15</v>
      </c>
      <c r="T1526" s="6">
        <v>14.92</v>
      </c>
      <c r="U1526" s="4">
        <v>20.617640000000002</v>
      </c>
      <c r="V1526" s="8">
        <v>96.536404613431301</v>
      </c>
      <c r="W1526" s="8">
        <v>93.839910045798959</v>
      </c>
      <c r="X1526" s="8">
        <v>112.94117647058823</v>
      </c>
      <c r="Y1526" s="8">
        <v>110.52631578947367</v>
      </c>
      <c r="Z1526" s="8">
        <v>92.166666666666671</v>
      </c>
      <c r="AA1526" s="8">
        <v>108.45333333333333</v>
      </c>
      <c r="AB1526" s="9">
        <v>67.798721268830562</v>
      </c>
      <c r="AC1526" s="9">
        <v>25.514032543927623</v>
      </c>
      <c r="AD1526" s="3">
        <v>36.213706111308014</v>
      </c>
      <c r="AE1526" s="3">
        <v>38.27226134476436</v>
      </c>
    </row>
    <row r="1527" spans="1:31" ht="13" x14ac:dyDescent="0.3">
      <c r="A1527" s="2">
        <v>2019</v>
      </c>
      <c r="B1527" s="13" t="s">
        <v>630</v>
      </c>
      <c r="C1527" s="2" t="s">
        <v>171</v>
      </c>
      <c r="D1527" s="2" t="str">
        <f t="shared" si="46"/>
        <v>M2</v>
      </c>
      <c r="E1527" s="2" t="str">
        <f t="shared" si="47"/>
        <v>E08c_M2_09</v>
      </c>
      <c r="F1527" s="21" t="s">
        <v>604</v>
      </c>
      <c r="G1527" s="2">
        <v>2009</v>
      </c>
      <c r="H1527" s="2" t="s">
        <v>710</v>
      </c>
      <c r="I1527" s="4">
        <v>2.2200000000000002</v>
      </c>
      <c r="J1527" s="5">
        <v>0.13900000000000001</v>
      </c>
      <c r="K1527" s="4">
        <v>0.96</v>
      </c>
      <c r="L1527" s="4">
        <v>0.28000000000000003</v>
      </c>
      <c r="M1527" s="4">
        <v>0.19</v>
      </c>
      <c r="N1527" s="4">
        <v>0.55600000000000005</v>
      </c>
      <c r="O1527" s="4">
        <v>0.153</v>
      </c>
      <c r="P1527" s="6">
        <v>10.449</v>
      </c>
      <c r="Q1527" s="6">
        <v>53.33</v>
      </c>
      <c r="R1527" s="4">
        <v>5.9</v>
      </c>
      <c r="S1527" s="7">
        <v>509.33</v>
      </c>
      <c r="T1527" s="6">
        <v>14.96</v>
      </c>
      <c r="U1527" s="4">
        <v>20.617640000000002</v>
      </c>
      <c r="V1527" s="8">
        <v>86.415652516861911</v>
      </c>
      <c r="W1527" s="8">
        <v>84.699659067312055</v>
      </c>
      <c r="X1527" s="8">
        <v>112.94117647058823</v>
      </c>
      <c r="Y1527" s="8">
        <v>100</v>
      </c>
      <c r="Z1527" s="8">
        <v>92.666666666666671</v>
      </c>
      <c r="AA1527" s="8">
        <v>69.66</v>
      </c>
      <c r="AB1527" s="9">
        <v>54.175226906648824</v>
      </c>
      <c r="AC1527" s="9">
        <v>28.889110843733835</v>
      </c>
      <c r="AD1527" s="3">
        <v>45.320400244610518</v>
      </c>
      <c r="AE1527" s="3">
        <v>25.79048891165565</v>
      </c>
    </row>
    <row r="1528" spans="1:31" ht="13" x14ac:dyDescent="0.3">
      <c r="A1528" s="2">
        <v>2019</v>
      </c>
      <c r="B1528" s="13" t="s">
        <v>630</v>
      </c>
      <c r="C1528" s="2" t="s">
        <v>141</v>
      </c>
      <c r="D1528" s="2" t="str">
        <f t="shared" si="46"/>
        <v>M1</v>
      </c>
      <c r="E1528" s="2" t="str">
        <f t="shared" si="47"/>
        <v>F07a_M1_09</v>
      </c>
      <c r="F1528" s="21" t="s">
        <v>590</v>
      </c>
      <c r="G1528" s="2">
        <v>2009</v>
      </c>
      <c r="H1528" s="2" t="s">
        <v>692</v>
      </c>
      <c r="I1528" s="4">
        <v>2.2000000000000002</v>
      </c>
      <c r="J1528" s="5">
        <v>0.14599999999999999</v>
      </c>
      <c r="K1528" s="4">
        <v>0.78</v>
      </c>
      <c r="L1528" s="4">
        <v>0.68</v>
      </c>
      <c r="M1528" s="4">
        <v>0.21</v>
      </c>
      <c r="N1528" s="4">
        <v>0.56299999999999994</v>
      </c>
      <c r="O1528" s="4">
        <v>0.16300000000000001</v>
      </c>
      <c r="P1528" s="6">
        <v>16.588999999999999</v>
      </c>
      <c r="Q1528" s="6">
        <v>51.23</v>
      </c>
      <c r="R1528" s="4">
        <v>6.18</v>
      </c>
      <c r="S1528" s="7">
        <v>347.84</v>
      </c>
      <c r="T1528" s="6">
        <v>15.54</v>
      </c>
      <c r="U1528" s="4">
        <v>27.591096</v>
      </c>
      <c r="V1528" s="8">
        <v>85.637133124818092</v>
      </c>
      <c r="W1528" s="8">
        <v>88.965109523939262</v>
      </c>
      <c r="X1528" s="8">
        <v>91.764705882352942</v>
      </c>
      <c r="Y1528" s="8">
        <v>110.52631578947367</v>
      </c>
      <c r="Z1528" s="8">
        <v>93.833333333333329</v>
      </c>
      <c r="AA1528" s="8">
        <v>110.59333333333332</v>
      </c>
      <c r="AB1528" s="9">
        <v>71.179172642298454</v>
      </c>
      <c r="AC1528" s="9">
        <v>24.302316487754037</v>
      </c>
      <c r="AD1528" s="3">
        <v>28.026244706593662</v>
      </c>
      <c r="AE1528" s="3">
        <v>47.671438805652308</v>
      </c>
    </row>
    <row r="1529" spans="1:31" ht="13" x14ac:dyDescent="0.3">
      <c r="A1529" s="2">
        <v>2019</v>
      </c>
      <c r="B1529" s="13" t="s">
        <v>630</v>
      </c>
      <c r="C1529" s="2" t="s">
        <v>142</v>
      </c>
      <c r="D1529" s="2" t="str">
        <f t="shared" si="46"/>
        <v>M2</v>
      </c>
      <c r="E1529" s="2" t="str">
        <f t="shared" si="47"/>
        <v>F07a_M2_09</v>
      </c>
      <c r="F1529" s="21" t="s">
        <v>590</v>
      </c>
      <c r="G1529" s="2">
        <v>2009</v>
      </c>
      <c r="H1529" s="2" t="s">
        <v>692</v>
      </c>
      <c r="I1529" s="4">
        <v>2.29</v>
      </c>
      <c r="J1529" s="5">
        <v>0.155</v>
      </c>
      <c r="K1529" s="4">
        <v>0.78</v>
      </c>
      <c r="L1529" s="4">
        <v>0.7</v>
      </c>
      <c r="M1529" s="4">
        <v>0.2</v>
      </c>
      <c r="N1529" s="4">
        <v>0.58399999999999996</v>
      </c>
      <c r="O1529" s="4">
        <v>0.16700000000000001</v>
      </c>
      <c r="P1529" s="6">
        <v>18.988</v>
      </c>
      <c r="Q1529" s="6">
        <v>51.16</v>
      </c>
      <c r="R1529" s="4">
        <v>5.58</v>
      </c>
      <c r="S1529" s="7">
        <v>372.5</v>
      </c>
      <c r="T1529" s="6">
        <v>17.100000000000001</v>
      </c>
      <c r="U1529" s="4">
        <v>27.591096</v>
      </c>
      <c r="V1529" s="8">
        <v>89.140470389015206</v>
      </c>
      <c r="W1529" s="8">
        <v>94.449260111031421</v>
      </c>
      <c r="X1529" s="8">
        <v>91.764705882352942</v>
      </c>
      <c r="Y1529" s="8">
        <v>105.26315789473684</v>
      </c>
      <c r="Z1529" s="8">
        <v>97.333333333333329</v>
      </c>
      <c r="AA1529" s="8">
        <v>126.58666666666667</v>
      </c>
      <c r="AB1529" s="9">
        <v>71.353453405319371</v>
      </c>
      <c r="AC1529" s="9">
        <v>23.088531519727379</v>
      </c>
      <c r="AD1529" s="3">
        <v>27.957790622327689</v>
      </c>
      <c r="AE1529" s="3">
        <v>48.953677857944932</v>
      </c>
    </row>
    <row r="1530" spans="1:31" ht="13" x14ac:dyDescent="0.3">
      <c r="A1530" s="2">
        <v>2019</v>
      </c>
      <c r="B1530" s="13" t="s">
        <v>630</v>
      </c>
      <c r="C1530" s="2" t="s">
        <v>143</v>
      </c>
      <c r="D1530" s="2" t="str">
        <f t="shared" si="46"/>
        <v>M1</v>
      </c>
      <c r="E1530" s="2" t="str">
        <f t="shared" si="47"/>
        <v>F07b_M1_09</v>
      </c>
      <c r="F1530" s="21" t="s">
        <v>591</v>
      </c>
      <c r="G1530" s="2">
        <v>2009</v>
      </c>
      <c r="H1530" s="2" t="s">
        <v>694</v>
      </c>
      <c r="I1530" s="4">
        <v>2.1800000000000002</v>
      </c>
      <c r="J1530" s="5">
        <v>0.14199999999999999</v>
      </c>
      <c r="K1530" s="4">
        <v>0.79</v>
      </c>
      <c r="L1530" s="4">
        <v>0.68</v>
      </c>
      <c r="M1530" s="4">
        <v>0.19</v>
      </c>
      <c r="N1530" s="4">
        <v>0.624</v>
      </c>
      <c r="O1530" s="4">
        <v>0.16400000000000001</v>
      </c>
      <c r="P1530" s="6">
        <v>21.605</v>
      </c>
      <c r="Q1530" s="6">
        <v>51.83</v>
      </c>
      <c r="R1530" s="4">
        <v>5.42</v>
      </c>
      <c r="S1530" s="7">
        <v>387.2</v>
      </c>
      <c r="T1530" s="6">
        <v>16.37</v>
      </c>
      <c r="U1530" s="4">
        <v>23.603342000000001</v>
      </c>
      <c r="V1530" s="8">
        <v>84.858613732774302</v>
      </c>
      <c r="W1530" s="8">
        <v>86.527709263009427</v>
      </c>
      <c r="X1530" s="8">
        <v>92.941176470588232</v>
      </c>
      <c r="Y1530" s="8">
        <v>100</v>
      </c>
      <c r="Z1530" s="8">
        <v>104</v>
      </c>
      <c r="AA1530" s="8">
        <v>144.03333333333336</v>
      </c>
      <c r="AB1530" s="9">
        <v>69.787480660011667</v>
      </c>
      <c r="AC1530" s="9">
        <v>22.42628792856538</v>
      </c>
      <c r="AD1530" s="3">
        <v>28.951616234715182</v>
      </c>
      <c r="AE1530" s="3">
        <v>48.622095836719446</v>
      </c>
    </row>
    <row r="1531" spans="1:31" ht="13" x14ac:dyDescent="0.3">
      <c r="A1531" s="2">
        <v>2019</v>
      </c>
      <c r="B1531" s="13" t="s">
        <v>630</v>
      </c>
      <c r="C1531" s="2" t="s">
        <v>144</v>
      </c>
      <c r="D1531" s="2" t="str">
        <f t="shared" si="46"/>
        <v>M2</v>
      </c>
      <c r="E1531" s="2" t="str">
        <f t="shared" si="47"/>
        <v>F07b_M2_09</v>
      </c>
      <c r="F1531" s="21" t="s">
        <v>591</v>
      </c>
      <c r="G1531" s="2">
        <v>2009</v>
      </c>
      <c r="H1531" s="2" t="s">
        <v>694</v>
      </c>
      <c r="I1531" s="4">
        <v>2.2200000000000002</v>
      </c>
      <c r="J1531" s="5">
        <v>0.14699999999999999</v>
      </c>
      <c r="K1531" s="4">
        <v>0.79</v>
      </c>
      <c r="L1531" s="4">
        <v>0.76</v>
      </c>
      <c r="M1531" s="4">
        <v>0.16</v>
      </c>
      <c r="N1531" s="4">
        <v>0.61799999999999999</v>
      </c>
      <c r="O1531" s="4">
        <v>0.157</v>
      </c>
      <c r="P1531" s="6">
        <v>21.800999999999998</v>
      </c>
      <c r="Q1531" s="6">
        <v>43.82</v>
      </c>
      <c r="R1531" s="4">
        <v>5.62</v>
      </c>
      <c r="S1531" s="7">
        <v>363.62</v>
      </c>
      <c r="T1531" s="6">
        <v>15.54</v>
      </c>
      <c r="U1531" s="4">
        <v>23.603342000000001</v>
      </c>
      <c r="V1531" s="8">
        <v>86.415652516861911</v>
      </c>
      <c r="W1531" s="8">
        <v>89.574459589171724</v>
      </c>
      <c r="X1531" s="8">
        <v>92.941176470588232</v>
      </c>
      <c r="Y1531" s="8">
        <v>84.210526315789465</v>
      </c>
      <c r="Z1531" s="8">
        <v>103</v>
      </c>
      <c r="AA1531" s="8">
        <v>145.33999999999997</v>
      </c>
      <c r="AB1531" s="9">
        <v>71.308326941090371</v>
      </c>
      <c r="AC1531" s="9">
        <v>18.482514215778618</v>
      </c>
      <c r="AD1531" s="3">
        <v>28.334143356433252</v>
      </c>
      <c r="AE1531" s="3">
        <v>53.183342427788141</v>
      </c>
    </row>
    <row r="1532" spans="1:31" ht="13" x14ac:dyDescent="0.3">
      <c r="A1532" s="2">
        <v>2019</v>
      </c>
      <c r="B1532" s="13" t="s">
        <v>630</v>
      </c>
      <c r="C1532" s="2" t="s">
        <v>145</v>
      </c>
      <c r="D1532" s="2" t="str">
        <f t="shared" si="46"/>
        <v>M1</v>
      </c>
      <c r="E1532" s="2" t="str">
        <f t="shared" si="47"/>
        <v>F07c_M1_09</v>
      </c>
      <c r="F1532" s="21" t="s">
        <v>592</v>
      </c>
      <c r="G1532" s="2">
        <v>2009</v>
      </c>
      <c r="H1532" s="2" t="s">
        <v>696</v>
      </c>
      <c r="I1532" s="4">
        <v>2.4</v>
      </c>
      <c r="J1532" s="5">
        <v>0.14799999999999999</v>
      </c>
      <c r="K1532" s="4">
        <v>0.79</v>
      </c>
      <c r="L1532" s="4">
        <v>0.84</v>
      </c>
      <c r="M1532" s="4">
        <v>0.16</v>
      </c>
      <c r="N1532" s="4">
        <v>0.54700000000000004</v>
      </c>
      <c r="O1532" s="4">
        <v>0.16400000000000001</v>
      </c>
      <c r="P1532" s="6">
        <v>22.878</v>
      </c>
      <c r="Q1532" s="6">
        <v>55.9</v>
      </c>
      <c r="R1532" s="4">
        <v>6.26</v>
      </c>
      <c r="S1532" s="7">
        <v>320.3</v>
      </c>
      <c r="T1532" s="6">
        <v>17.02</v>
      </c>
      <c r="U1532" s="4">
        <v>20.984251</v>
      </c>
      <c r="V1532" s="8">
        <v>93.422327045256111</v>
      </c>
      <c r="W1532" s="8">
        <v>90.183809654404186</v>
      </c>
      <c r="X1532" s="8">
        <v>92.941176470588232</v>
      </c>
      <c r="Y1532" s="8">
        <v>84.210526315789465</v>
      </c>
      <c r="Z1532" s="8">
        <v>91.166666666666671</v>
      </c>
      <c r="AA1532" s="8">
        <v>152.52000000000001</v>
      </c>
      <c r="AB1532" s="9">
        <v>75.300342909154239</v>
      </c>
      <c r="AC1532" s="9">
        <v>17.502671508178068</v>
      </c>
      <c r="AD1532" s="3">
        <v>26.832020678761598</v>
      </c>
      <c r="AE1532" s="3">
        <v>55.66530781306033</v>
      </c>
    </row>
    <row r="1533" spans="1:31" ht="13" x14ac:dyDescent="0.3">
      <c r="A1533" s="2">
        <v>2019</v>
      </c>
      <c r="B1533" s="13" t="s">
        <v>630</v>
      </c>
      <c r="C1533" s="2" t="s">
        <v>146</v>
      </c>
      <c r="D1533" s="2" t="str">
        <f t="shared" si="46"/>
        <v>M2</v>
      </c>
      <c r="E1533" s="2" t="str">
        <f t="shared" si="47"/>
        <v>F07c_M2_09</v>
      </c>
      <c r="F1533" s="21" t="s">
        <v>592</v>
      </c>
      <c r="G1533" s="2">
        <v>2009</v>
      </c>
      <c r="H1533" s="2" t="s">
        <v>696</v>
      </c>
      <c r="I1533" s="4">
        <v>2.4900000000000002</v>
      </c>
      <c r="J1533" s="5">
        <v>0.14699999999999999</v>
      </c>
      <c r="K1533" s="4">
        <v>0.79</v>
      </c>
      <c r="L1533" s="4">
        <v>0.56999999999999995</v>
      </c>
      <c r="M1533" s="4">
        <v>0.21</v>
      </c>
      <c r="N1533" s="4">
        <v>0.59</v>
      </c>
      <c r="O1533" s="4">
        <v>0.17599999999999999</v>
      </c>
      <c r="P1533" s="6">
        <v>18.356000000000002</v>
      </c>
      <c r="Q1533" s="6">
        <v>75.69</v>
      </c>
      <c r="R1533" s="4">
        <v>5.9</v>
      </c>
      <c r="S1533" s="7">
        <v>608.39</v>
      </c>
      <c r="T1533" s="6">
        <v>17.850000000000001</v>
      </c>
      <c r="U1533" s="4">
        <v>20.984251</v>
      </c>
      <c r="V1533" s="8">
        <v>96.925664309453225</v>
      </c>
      <c r="W1533" s="8">
        <v>89.574459589171724</v>
      </c>
      <c r="X1533" s="8">
        <v>92.941176470588232</v>
      </c>
      <c r="Y1533" s="8">
        <v>110.52631578947367</v>
      </c>
      <c r="Z1533" s="8">
        <v>98.333333333333329</v>
      </c>
      <c r="AA1533" s="8">
        <v>122.37333333333333</v>
      </c>
      <c r="AB1533" s="9">
        <v>65.945905161913956</v>
      </c>
      <c r="AC1533" s="9">
        <v>26.230874785060216</v>
      </c>
      <c r="AD1533" s="3">
        <v>30.638147328412916</v>
      </c>
      <c r="AE1533" s="3">
        <v>43.130977886526864</v>
      </c>
    </row>
    <row r="1534" spans="1:31" ht="13" x14ac:dyDescent="0.3">
      <c r="A1534" s="2">
        <v>2019</v>
      </c>
      <c r="B1534" s="13" t="s">
        <v>630</v>
      </c>
      <c r="C1534" s="2" t="s">
        <v>172</v>
      </c>
      <c r="D1534" s="2" t="str">
        <f t="shared" si="46"/>
        <v>M1</v>
      </c>
      <c r="E1534" s="2" t="str">
        <f t="shared" si="47"/>
        <v>F08a_M1_09</v>
      </c>
      <c r="F1534" s="21" t="s">
        <v>605</v>
      </c>
      <c r="G1534" s="2">
        <v>2009</v>
      </c>
      <c r="H1534" s="2" t="s">
        <v>693</v>
      </c>
      <c r="I1534" s="4">
        <v>2.33</v>
      </c>
      <c r="J1534" s="5">
        <v>0.14899999999999999</v>
      </c>
      <c r="K1534" s="4">
        <v>0.96</v>
      </c>
      <c r="L1534" s="4">
        <v>0.5</v>
      </c>
      <c r="M1534" s="4">
        <v>0.2</v>
      </c>
      <c r="N1534" s="4">
        <v>0.54900000000000004</v>
      </c>
      <c r="O1534" s="4">
        <v>0.16300000000000001</v>
      </c>
      <c r="P1534" s="6">
        <v>20.225000000000001</v>
      </c>
      <c r="Q1534" s="6">
        <v>55.81</v>
      </c>
      <c r="R1534" s="4">
        <v>5.37</v>
      </c>
      <c r="S1534" s="7">
        <v>586.29999999999995</v>
      </c>
      <c r="T1534" s="6">
        <v>15.54</v>
      </c>
      <c r="U1534" s="4">
        <v>22.114333999999999</v>
      </c>
      <c r="V1534" s="8">
        <v>90.697509173102802</v>
      </c>
      <c r="W1534" s="8">
        <v>90.793159719636648</v>
      </c>
      <c r="X1534" s="8">
        <v>112.94117647058823</v>
      </c>
      <c r="Y1534" s="8">
        <v>105.26315789473684</v>
      </c>
      <c r="Z1534" s="8">
        <v>91.500000000000014</v>
      </c>
      <c r="AA1534" s="8">
        <v>134.83333333333334</v>
      </c>
      <c r="AB1534" s="9">
        <v>65.976994047819531</v>
      </c>
      <c r="AC1534" s="9">
        <v>24.970013892964886</v>
      </c>
      <c r="AD1534" s="3">
        <v>37.213622751172629</v>
      </c>
      <c r="AE1534" s="3">
        <v>37.816363355862492</v>
      </c>
    </row>
    <row r="1535" spans="1:31" ht="13" x14ac:dyDescent="0.3">
      <c r="A1535" s="2">
        <v>2019</v>
      </c>
      <c r="B1535" s="13" t="s">
        <v>630</v>
      </c>
      <c r="C1535" s="2" t="s">
        <v>173</v>
      </c>
      <c r="D1535" s="2" t="str">
        <f t="shared" si="46"/>
        <v>M2</v>
      </c>
      <c r="E1535" s="2" t="str">
        <f t="shared" si="47"/>
        <v>F08a_M2_09</v>
      </c>
      <c r="F1535" s="21" t="s">
        <v>605</v>
      </c>
      <c r="G1535" s="2">
        <v>2009</v>
      </c>
      <c r="H1535" s="2" t="s">
        <v>693</v>
      </c>
      <c r="I1535" s="4">
        <v>2.44</v>
      </c>
      <c r="J1535" s="5">
        <v>0.14599999999999999</v>
      </c>
      <c r="K1535" s="4">
        <v>0.97</v>
      </c>
      <c r="L1535" s="4">
        <v>0.5</v>
      </c>
      <c r="M1535" s="4">
        <v>0.22</v>
      </c>
      <c r="N1535" s="4">
        <v>0.59499999999999997</v>
      </c>
      <c r="O1535" s="4">
        <v>0.16900000000000001</v>
      </c>
      <c r="P1535" s="6">
        <v>14.298</v>
      </c>
      <c r="Q1535" s="6">
        <v>93.44</v>
      </c>
      <c r="R1535" s="4">
        <v>5.98</v>
      </c>
      <c r="S1535" s="7">
        <v>450.25</v>
      </c>
      <c r="T1535" s="6">
        <v>14.97</v>
      </c>
      <c r="U1535" s="4">
        <v>22.114333999999999</v>
      </c>
      <c r="V1535" s="8">
        <v>94.979365829343706</v>
      </c>
      <c r="W1535" s="8">
        <v>88.965109523939262</v>
      </c>
      <c r="X1535" s="8">
        <v>114.11764705882352</v>
      </c>
      <c r="Y1535" s="8">
        <v>115.78947368421053</v>
      </c>
      <c r="Z1535" s="8">
        <v>99.166666666666671</v>
      </c>
      <c r="AA1535" s="8">
        <v>95.320000000000007</v>
      </c>
      <c r="AB1535" s="9">
        <v>67.880194981512972</v>
      </c>
      <c r="AC1535" s="9">
        <v>26.696904808282785</v>
      </c>
      <c r="AD1535" s="3">
        <v>36.547013676049339</v>
      </c>
      <c r="AE1535" s="3">
        <v>36.756081515667873</v>
      </c>
    </row>
    <row r="1536" spans="1:31" ht="13" x14ac:dyDescent="0.3">
      <c r="A1536" s="2">
        <v>2019</v>
      </c>
      <c r="B1536" s="13" t="s">
        <v>630</v>
      </c>
      <c r="C1536" s="2" t="s">
        <v>174</v>
      </c>
      <c r="D1536" s="2" t="str">
        <f t="shared" si="46"/>
        <v>M1</v>
      </c>
      <c r="E1536" s="2" t="str">
        <f t="shared" si="47"/>
        <v>F08b_M1_09</v>
      </c>
      <c r="F1536" s="21" t="s">
        <v>606</v>
      </c>
      <c r="G1536" s="2">
        <v>2009</v>
      </c>
      <c r="H1536" s="2" t="s">
        <v>695</v>
      </c>
      <c r="I1536" s="4">
        <v>2.34</v>
      </c>
      <c r="J1536" s="5">
        <v>0.151</v>
      </c>
      <c r="K1536" s="4">
        <v>0.97</v>
      </c>
      <c r="L1536" s="4">
        <v>0.54</v>
      </c>
      <c r="M1536" s="4">
        <v>0.24</v>
      </c>
      <c r="N1536" s="4">
        <v>0.65400000000000003</v>
      </c>
      <c r="O1536" s="4">
        <v>0.16500000000000001</v>
      </c>
      <c r="P1536" s="6">
        <v>14.6</v>
      </c>
      <c r="Q1536" s="6">
        <v>63.82</v>
      </c>
      <c r="R1536" s="4">
        <v>6.18</v>
      </c>
      <c r="S1536" s="7">
        <v>546.66</v>
      </c>
      <c r="T1536" s="6">
        <v>17.010000000000002</v>
      </c>
      <c r="U1536" s="4">
        <v>20.904716000000001</v>
      </c>
      <c r="V1536" s="8">
        <v>91.086768869124697</v>
      </c>
      <c r="W1536" s="8">
        <v>92.011859850101573</v>
      </c>
      <c r="X1536" s="8">
        <v>114.11764705882352</v>
      </c>
      <c r="Y1536" s="8">
        <v>126.31578947368421</v>
      </c>
      <c r="Z1536" s="8">
        <v>109.00000000000001</v>
      </c>
      <c r="AA1536" s="8">
        <v>97.333333333333329</v>
      </c>
      <c r="AB1536" s="9">
        <v>71.523649423535034</v>
      </c>
      <c r="AC1536" s="9">
        <v>27.640308702391557</v>
      </c>
      <c r="AD1536" s="3">
        <v>34.685288492926524</v>
      </c>
      <c r="AE1536" s="3">
        <v>37.674402804681911</v>
      </c>
    </row>
    <row r="1537" spans="1:31" ht="13" x14ac:dyDescent="0.3">
      <c r="A1537" s="2">
        <v>2019</v>
      </c>
      <c r="B1537" s="13" t="s">
        <v>630</v>
      </c>
      <c r="C1537" s="2" t="s">
        <v>175</v>
      </c>
      <c r="D1537" s="2" t="str">
        <f t="shared" si="46"/>
        <v>M2</v>
      </c>
      <c r="E1537" s="2" t="str">
        <f t="shared" si="47"/>
        <v>F08b_M2_09</v>
      </c>
      <c r="F1537" s="21" t="s">
        <v>606</v>
      </c>
      <c r="G1537" s="2">
        <v>2009</v>
      </c>
      <c r="H1537" s="2" t="s">
        <v>695</v>
      </c>
      <c r="I1537" s="4">
        <v>2.23</v>
      </c>
      <c r="J1537" s="5">
        <v>0.14199999999999999</v>
      </c>
      <c r="K1537" s="4">
        <v>0.97</v>
      </c>
      <c r="L1537" s="4">
        <v>0.54</v>
      </c>
      <c r="M1537" s="4">
        <v>0.23</v>
      </c>
      <c r="N1537" s="4">
        <v>0.68200000000000005</v>
      </c>
      <c r="O1537" s="4">
        <v>0.155</v>
      </c>
      <c r="P1537" s="6">
        <v>11.505000000000001</v>
      </c>
      <c r="Q1537" s="6">
        <v>54.22</v>
      </c>
      <c r="R1537" s="4">
        <v>5.99</v>
      </c>
      <c r="S1537" s="7">
        <v>355.36</v>
      </c>
      <c r="T1537" s="6">
        <v>15.17</v>
      </c>
      <c r="U1537" s="4">
        <v>20.904716000000001</v>
      </c>
      <c r="V1537" s="8">
        <v>86.804912212883806</v>
      </c>
      <c r="W1537" s="8">
        <v>86.527709263009427</v>
      </c>
      <c r="X1537" s="8">
        <v>114.11764705882352</v>
      </c>
      <c r="Y1537" s="8">
        <v>121.05263157894737</v>
      </c>
      <c r="Z1537" s="8">
        <v>113.66666666666667</v>
      </c>
      <c r="AA1537" s="8">
        <v>76.7</v>
      </c>
      <c r="AB1537" s="9">
        <v>70.69992619453997</v>
      </c>
      <c r="AC1537" s="9">
        <v>26.797247588003088</v>
      </c>
      <c r="AD1537" s="3">
        <v>35.089405998755339</v>
      </c>
      <c r="AE1537" s="3">
        <v>38.11334641324158</v>
      </c>
    </row>
    <row r="1538" spans="1:31" ht="13" x14ac:dyDescent="0.3">
      <c r="A1538" s="2">
        <v>2019</v>
      </c>
      <c r="B1538" s="13" t="s">
        <v>630</v>
      </c>
      <c r="C1538" s="2" t="s">
        <v>176</v>
      </c>
      <c r="D1538" s="2" t="str">
        <f t="shared" si="46"/>
        <v>M1</v>
      </c>
      <c r="E1538" s="2" t="str">
        <f t="shared" si="47"/>
        <v>F08c_M1_09</v>
      </c>
      <c r="F1538" s="21" t="s">
        <v>607</v>
      </c>
      <c r="G1538" s="2">
        <v>2009</v>
      </c>
      <c r="H1538" s="2" t="s">
        <v>697</v>
      </c>
      <c r="I1538" s="4">
        <v>2.37</v>
      </c>
      <c r="J1538" s="5">
        <v>0.14799999999999999</v>
      </c>
      <c r="K1538" s="4">
        <v>0.97</v>
      </c>
      <c r="L1538" s="4">
        <v>0.64</v>
      </c>
      <c r="M1538" s="4">
        <v>0.24</v>
      </c>
      <c r="N1538" s="4">
        <v>0.59299999999999997</v>
      </c>
      <c r="O1538" s="4">
        <v>0.161</v>
      </c>
      <c r="P1538" s="6">
        <v>14.754</v>
      </c>
      <c r="Q1538" s="6">
        <v>60.26</v>
      </c>
      <c r="R1538" s="4">
        <v>5.64</v>
      </c>
      <c r="S1538" s="7">
        <v>361.09</v>
      </c>
      <c r="T1538" s="6">
        <v>16.05</v>
      </c>
      <c r="U1538" s="4">
        <v>22.827465</v>
      </c>
      <c r="V1538" s="8">
        <v>92.254547957190411</v>
      </c>
      <c r="W1538" s="8">
        <v>90.183809654404186</v>
      </c>
      <c r="X1538" s="8">
        <v>114.11764705882352</v>
      </c>
      <c r="Y1538" s="8">
        <v>126.31578947368421</v>
      </c>
      <c r="Z1538" s="8">
        <v>98.833333333333329</v>
      </c>
      <c r="AA1538" s="8">
        <v>98.359999999999985</v>
      </c>
      <c r="AB1538" s="9">
        <v>76.513669383614868</v>
      </c>
      <c r="AC1538" s="9">
        <v>25.837680580660955</v>
      </c>
      <c r="AD1538" s="3">
        <v>32.42320534758602</v>
      </c>
      <c r="AE1538" s="3">
        <v>41.739114071753029</v>
      </c>
    </row>
    <row r="1539" spans="1:31" ht="13" x14ac:dyDescent="0.3">
      <c r="A1539" s="2">
        <v>2019</v>
      </c>
      <c r="B1539" s="13" t="s">
        <v>630</v>
      </c>
      <c r="C1539" s="2" t="s">
        <v>177</v>
      </c>
      <c r="D1539" s="2" t="str">
        <f t="shared" si="46"/>
        <v>M2</v>
      </c>
      <c r="E1539" s="2" t="str">
        <f t="shared" si="47"/>
        <v>F08c_M2_09</v>
      </c>
      <c r="F1539" s="21" t="s">
        <v>607</v>
      </c>
      <c r="G1539" s="2">
        <v>2009</v>
      </c>
      <c r="H1539" s="2" t="s">
        <v>697</v>
      </c>
      <c r="I1539" s="4">
        <v>2.4700000000000002</v>
      </c>
      <c r="J1539" s="5">
        <v>0.157</v>
      </c>
      <c r="K1539" s="4">
        <v>0.97</v>
      </c>
      <c r="L1539" s="4">
        <v>0.66</v>
      </c>
      <c r="M1539" s="4">
        <v>0.24</v>
      </c>
      <c r="N1539" s="4">
        <v>0.63600000000000001</v>
      </c>
      <c r="O1539" s="4">
        <v>0.17299999999999999</v>
      </c>
      <c r="P1539" s="6">
        <v>15.894</v>
      </c>
      <c r="Q1539" s="6">
        <v>60.65</v>
      </c>
      <c r="R1539" s="4">
        <v>6.4</v>
      </c>
      <c r="S1539" s="7">
        <v>315.3</v>
      </c>
      <c r="T1539" s="6">
        <v>17.760000000000002</v>
      </c>
      <c r="U1539" s="4">
        <v>22.827465</v>
      </c>
      <c r="V1539" s="8">
        <v>96.14714491740942</v>
      </c>
      <c r="W1539" s="8">
        <v>95.667960241496345</v>
      </c>
      <c r="X1539" s="8">
        <v>114.11764705882352</v>
      </c>
      <c r="Y1539" s="8">
        <v>126.31578947368421</v>
      </c>
      <c r="Z1539" s="8">
        <v>106</v>
      </c>
      <c r="AA1539" s="8">
        <v>105.96000000000001</v>
      </c>
      <c r="AB1539" s="9">
        <v>77.511673375630835</v>
      </c>
      <c r="AC1539" s="9">
        <v>25.505006710507612</v>
      </c>
      <c r="AD1539" s="3">
        <v>32.005739345864818</v>
      </c>
      <c r="AE1539" s="3">
        <v>42.489253943627574</v>
      </c>
    </row>
    <row r="1540" spans="1:31" ht="13" x14ac:dyDescent="0.3">
      <c r="A1540" s="2">
        <v>2019</v>
      </c>
      <c r="B1540" s="13" t="s">
        <v>630</v>
      </c>
      <c r="C1540" s="2" t="s">
        <v>147</v>
      </c>
      <c r="D1540" s="2" t="str">
        <f t="shared" si="46"/>
        <v>M1</v>
      </c>
      <c r="E1540" s="2" t="str">
        <f t="shared" si="47"/>
        <v>G07a_M1_09</v>
      </c>
      <c r="F1540" s="21" t="s">
        <v>593</v>
      </c>
      <c r="G1540" s="2">
        <v>2009</v>
      </c>
      <c r="H1540" s="2" t="s">
        <v>698</v>
      </c>
      <c r="I1540" s="4">
        <v>2.4700000000000002</v>
      </c>
      <c r="J1540" s="5">
        <v>0.14599999999999999</v>
      </c>
      <c r="K1540" s="4">
        <v>0.79</v>
      </c>
      <c r="L1540" s="4">
        <v>0.55000000000000004</v>
      </c>
      <c r="M1540" s="4">
        <v>0.19</v>
      </c>
      <c r="N1540" s="4">
        <v>0.52400000000000002</v>
      </c>
      <c r="O1540" s="4">
        <v>0.17299999999999999</v>
      </c>
      <c r="P1540" s="6">
        <v>22.751000000000001</v>
      </c>
      <c r="Q1540" s="6">
        <v>51.75</v>
      </c>
      <c r="R1540" s="4">
        <v>6.01</v>
      </c>
      <c r="S1540" s="7">
        <v>439.8</v>
      </c>
      <c r="T1540" s="6">
        <v>14.93</v>
      </c>
      <c r="U1540" s="4">
        <v>21.149805000000001</v>
      </c>
      <c r="V1540" s="8">
        <v>96.14714491740942</v>
      </c>
      <c r="W1540" s="8">
        <v>88.965109523939262</v>
      </c>
      <c r="X1540" s="8">
        <v>92.941176470588232</v>
      </c>
      <c r="Y1540" s="8">
        <v>100</v>
      </c>
      <c r="Z1540" s="8">
        <v>87.333333333333343</v>
      </c>
      <c r="AA1540" s="8">
        <v>151.67333333333335</v>
      </c>
      <c r="AB1540" s="9">
        <v>63.300454711907875</v>
      </c>
      <c r="AC1540" s="9">
        <v>24.724532267794167</v>
      </c>
      <c r="AD1540" s="3">
        <v>31.918575739333249</v>
      </c>
      <c r="AE1540" s="3">
        <v>43.35689199287259</v>
      </c>
    </row>
    <row r="1541" spans="1:31" ht="13" x14ac:dyDescent="0.3">
      <c r="A1541" s="2">
        <v>2019</v>
      </c>
      <c r="B1541" s="13" t="s">
        <v>630</v>
      </c>
      <c r="C1541" s="2" t="s">
        <v>148</v>
      </c>
      <c r="D1541" s="2" t="str">
        <f t="shared" si="46"/>
        <v>M2</v>
      </c>
      <c r="E1541" s="2" t="str">
        <f t="shared" si="47"/>
        <v>G07a_M2_09</v>
      </c>
      <c r="F1541" s="21" t="s">
        <v>593</v>
      </c>
      <c r="G1541" s="2">
        <v>2009</v>
      </c>
      <c r="H1541" s="2" t="s">
        <v>698</v>
      </c>
      <c r="I1541" s="4">
        <v>2.46</v>
      </c>
      <c r="J1541" s="5">
        <v>0.14299999999999999</v>
      </c>
      <c r="K1541" s="4">
        <v>0.79</v>
      </c>
      <c r="L1541" s="4">
        <v>0.56000000000000005</v>
      </c>
      <c r="M1541" s="4">
        <v>0.22</v>
      </c>
      <c r="N1541" s="4">
        <v>0.54500000000000004</v>
      </c>
      <c r="O1541" s="4">
        <v>0.16900000000000001</v>
      </c>
      <c r="P1541" s="6">
        <v>16.946999999999999</v>
      </c>
      <c r="Q1541" s="6">
        <v>49.98</v>
      </c>
      <c r="R1541" s="4">
        <v>7.37</v>
      </c>
      <c r="S1541" s="7">
        <v>383.96</v>
      </c>
      <c r="T1541" s="6">
        <v>16.170000000000002</v>
      </c>
      <c r="U1541" s="4">
        <v>21.149805000000001</v>
      </c>
      <c r="V1541" s="8">
        <v>95.757885221387511</v>
      </c>
      <c r="W1541" s="8">
        <v>87.137059328241889</v>
      </c>
      <c r="X1541" s="8">
        <v>92.941176470588232</v>
      </c>
      <c r="Y1541" s="8">
        <v>115.78947368421053</v>
      </c>
      <c r="Z1541" s="8">
        <v>90.833333333333343</v>
      </c>
      <c r="AA1541" s="8">
        <v>112.97999999999999</v>
      </c>
      <c r="AB1541" s="9">
        <v>66.270626394901029</v>
      </c>
      <c r="AC1541" s="9">
        <v>27.345314242096247</v>
      </c>
      <c r="AD1541" s="3">
        <v>30.488022642437606</v>
      </c>
      <c r="AE1541" s="3">
        <v>42.16666311546615</v>
      </c>
    </row>
    <row r="1542" spans="1:31" ht="13" x14ac:dyDescent="0.3">
      <c r="A1542" s="2">
        <v>2019</v>
      </c>
      <c r="B1542" s="13" t="s">
        <v>630</v>
      </c>
      <c r="C1542" s="2" t="s">
        <v>149</v>
      </c>
      <c r="D1542" s="2" t="str">
        <f t="shared" ref="D1542:D1605" si="48">MID(C1542,8,2)</f>
        <v>M1</v>
      </c>
      <c r="E1542" s="2" t="str">
        <f t="shared" ref="E1542:E1605" si="49">CONCATENATE(F1542,"_",D1542,"_",MID(G1542,3,2))</f>
        <v>G07b_M1_09</v>
      </c>
      <c r="F1542" s="21" t="s">
        <v>245</v>
      </c>
      <c r="G1542" s="2">
        <v>2009</v>
      </c>
      <c r="H1542" s="2" t="s">
        <v>700</v>
      </c>
      <c r="I1542" s="4">
        <v>2.4500000000000002</v>
      </c>
      <c r="J1542" s="5">
        <v>0.14399999999999999</v>
      </c>
      <c r="K1542" s="4">
        <v>0.79</v>
      </c>
      <c r="L1542" s="4">
        <v>0.62</v>
      </c>
      <c r="M1542" s="4">
        <v>0.22</v>
      </c>
      <c r="N1542" s="4">
        <v>0.58799999999999997</v>
      </c>
      <c r="O1542" s="4">
        <v>0.17100000000000001</v>
      </c>
      <c r="P1542" s="6">
        <v>17.599</v>
      </c>
      <c r="Q1542" s="6">
        <v>53.98</v>
      </c>
      <c r="R1542" s="4">
        <v>5.35</v>
      </c>
      <c r="S1542" s="7">
        <v>459.58</v>
      </c>
      <c r="T1542" s="6">
        <v>16.649999999999999</v>
      </c>
      <c r="U1542" s="4">
        <v>18.940131000000001</v>
      </c>
      <c r="V1542" s="8">
        <v>95.368625525365616</v>
      </c>
      <c r="W1542" s="8">
        <v>87.746409393474352</v>
      </c>
      <c r="X1542" s="8">
        <v>92.941176470588232</v>
      </c>
      <c r="Y1542" s="8">
        <v>115.78947368421053</v>
      </c>
      <c r="Z1542" s="8">
        <v>98</v>
      </c>
      <c r="AA1542" s="8">
        <v>117.32666666666667</v>
      </c>
      <c r="AB1542" s="9">
        <v>69.264638370948944</v>
      </c>
      <c r="AC1542" s="9">
        <v>26.163294090757834</v>
      </c>
      <c r="AD1542" s="3">
        <v>29.170156743411074</v>
      </c>
      <c r="AE1542" s="3">
        <v>44.666549165831086</v>
      </c>
    </row>
    <row r="1543" spans="1:31" ht="13" x14ac:dyDescent="0.3">
      <c r="A1543" s="2">
        <v>2019</v>
      </c>
      <c r="B1543" s="13" t="s">
        <v>630</v>
      </c>
      <c r="C1543" s="2" t="s">
        <v>150</v>
      </c>
      <c r="D1543" s="2" t="str">
        <f t="shared" si="48"/>
        <v>M2</v>
      </c>
      <c r="E1543" s="2" t="str">
        <f t="shared" si="49"/>
        <v>G07b_M2_09</v>
      </c>
      <c r="F1543" s="21" t="s">
        <v>245</v>
      </c>
      <c r="G1543" s="2">
        <v>2009</v>
      </c>
      <c r="H1543" s="2" t="s">
        <v>700</v>
      </c>
      <c r="I1543" s="4">
        <v>2.48</v>
      </c>
      <c r="J1543" s="5">
        <v>0.14599999999999999</v>
      </c>
      <c r="K1543" s="4">
        <v>0.79</v>
      </c>
      <c r="L1543" s="4">
        <v>0.74</v>
      </c>
      <c r="M1543" s="4">
        <v>0.19</v>
      </c>
      <c r="N1543" s="4">
        <v>0.55200000000000005</v>
      </c>
      <c r="O1543" s="4">
        <v>0.16300000000000001</v>
      </c>
      <c r="P1543" s="6">
        <v>19.914999999999999</v>
      </c>
      <c r="Q1543" s="6">
        <v>43.97</v>
      </c>
      <c r="R1543" s="4">
        <v>6.15</v>
      </c>
      <c r="S1543" s="7">
        <v>379</v>
      </c>
      <c r="T1543" s="6">
        <v>16.88</v>
      </c>
      <c r="U1543" s="4">
        <v>18.940131000000001</v>
      </c>
      <c r="V1543" s="8">
        <v>96.536404613431301</v>
      </c>
      <c r="W1543" s="8">
        <v>88.965109523939262</v>
      </c>
      <c r="X1543" s="8">
        <v>92.941176470588232</v>
      </c>
      <c r="Y1543" s="8">
        <v>100</v>
      </c>
      <c r="Z1543" s="8">
        <v>92.000000000000014</v>
      </c>
      <c r="AA1543" s="8">
        <v>132.76666666666665</v>
      </c>
      <c r="AB1543" s="9">
        <v>72.781492636059568</v>
      </c>
      <c r="AC1543" s="9">
        <v>21.503737810334407</v>
      </c>
      <c r="AD1543" s="3">
        <v>27.76063371164264</v>
      </c>
      <c r="AE1543" s="3">
        <v>50.735628478022967</v>
      </c>
    </row>
    <row r="1544" spans="1:31" ht="13" x14ac:dyDescent="0.3">
      <c r="A1544" s="2">
        <v>2019</v>
      </c>
      <c r="B1544" s="13" t="s">
        <v>630</v>
      </c>
      <c r="C1544" s="2" t="s">
        <v>151</v>
      </c>
      <c r="D1544" s="2" t="str">
        <f t="shared" si="48"/>
        <v>M1</v>
      </c>
      <c r="E1544" s="2" t="str">
        <f t="shared" si="49"/>
        <v>G07c_M1_09</v>
      </c>
      <c r="F1544" s="21" t="s">
        <v>446</v>
      </c>
      <c r="G1544" s="2">
        <v>2009</v>
      </c>
      <c r="H1544" s="2" t="s">
        <v>702</v>
      </c>
      <c r="I1544" s="4">
        <v>2.4700000000000002</v>
      </c>
      <c r="J1544" s="5">
        <v>0.14399999999999999</v>
      </c>
      <c r="K1544" s="4">
        <v>0.79</v>
      </c>
      <c r="L1544" s="4">
        <v>0.67</v>
      </c>
      <c r="M1544" s="4">
        <v>0.22</v>
      </c>
      <c r="N1544" s="4">
        <v>0.58199999999999996</v>
      </c>
      <c r="O1544" s="4">
        <v>0.17100000000000001</v>
      </c>
      <c r="P1544" s="6">
        <v>18.446999999999999</v>
      </c>
      <c r="Q1544" s="6">
        <v>40.44</v>
      </c>
      <c r="R1544" s="4">
        <v>5.84</v>
      </c>
      <c r="S1544" s="7">
        <v>419.39</v>
      </c>
      <c r="T1544" s="6">
        <v>16.95</v>
      </c>
      <c r="U1544" s="4">
        <v>18.834320999999999</v>
      </c>
      <c r="V1544" s="8">
        <v>96.14714491740942</v>
      </c>
      <c r="W1544" s="8">
        <v>87.746409393474352</v>
      </c>
      <c r="X1544" s="8">
        <v>92.941176470588232</v>
      </c>
      <c r="Y1544" s="8">
        <v>115.78947368421053</v>
      </c>
      <c r="Z1544" s="8">
        <v>97</v>
      </c>
      <c r="AA1544" s="8">
        <v>122.98</v>
      </c>
      <c r="AB1544" s="9">
        <v>71.759648350988854</v>
      </c>
      <c r="AC1544" s="9">
        <v>25.253622968236776</v>
      </c>
      <c r="AD1544" s="3">
        <v>28.155940065004842</v>
      </c>
      <c r="AE1544" s="3">
        <v>46.590436966758382</v>
      </c>
    </row>
    <row r="1545" spans="1:31" ht="13" x14ac:dyDescent="0.3">
      <c r="A1545" s="2">
        <v>2019</v>
      </c>
      <c r="B1545" s="13" t="s">
        <v>630</v>
      </c>
      <c r="C1545" s="2" t="s">
        <v>178</v>
      </c>
      <c r="D1545" s="2" t="str">
        <f t="shared" si="48"/>
        <v>M1</v>
      </c>
      <c r="E1545" s="2" t="str">
        <f t="shared" si="49"/>
        <v>G08a_M1_09</v>
      </c>
      <c r="F1545" s="21" t="s">
        <v>608</v>
      </c>
      <c r="G1545" s="2">
        <v>2009</v>
      </c>
      <c r="H1545" s="2" t="s">
        <v>699</v>
      </c>
      <c r="I1545" s="4">
        <v>2.5499999999999998</v>
      </c>
      <c r="J1545" s="5">
        <v>0.154</v>
      </c>
      <c r="K1545" s="4">
        <v>0.97</v>
      </c>
      <c r="L1545" s="4">
        <v>0.66</v>
      </c>
      <c r="M1545" s="4">
        <v>0.18</v>
      </c>
      <c r="N1545" s="4">
        <v>0.56399999999999995</v>
      </c>
      <c r="O1545" s="4">
        <v>0.19</v>
      </c>
      <c r="P1545" s="6">
        <v>20.896999999999998</v>
      </c>
      <c r="Q1545" s="6">
        <v>67.63</v>
      </c>
      <c r="R1545" s="4">
        <v>5.65</v>
      </c>
      <c r="S1545" s="7">
        <v>392.35</v>
      </c>
      <c r="T1545" s="6">
        <v>14.53</v>
      </c>
      <c r="U1545" s="4">
        <v>21.502288</v>
      </c>
      <c r="V1545" s="8">
        <v>99.261222485584611</v>
      </c>
      <c r="W1545" s="8">
        <v>93.839910045798959</v>
      </c>
      <c r="X1545" s="8">
        <v>114.11764705882352</v>
      </c>
      <c r="Y1545" s="8">
        <v>94.73684210526315</v>
      </c>
      <c r="Z1545" s="8">
        <v>94</v>
      </c>
      <c r="AA1545" s="8">
        <v>139.31333333333333</v>
      </c>
      <c r="AB1545" s="9">
        <v>72.569334001660494</v>
      </c>
      <c r="AC1545" s="9">
        <v>20.43152018119909</v>
      </c>
      <c r="AD1545" s="3">
        <v>34.185492377062268</v>
      </c>
      <c r="AE1545" s="3">
        <v>45.382987441738635</v>
      </c>
    </row>
    <row r="1546" spans="1:31" ht="13" x14ac:dyDescent="0.3">
      <c r="A1546" s="2">
        <v>2019</v>
      </c>
      <c r="B1546" s="13" t="s">
        <v>630</v>
      </c>
      <c r="C1546" s="2" t="s">
        <v>179</v>
      </c>
      <c r="D1546" s="2" t="str">
        <f t="shared" si="48"/>
        <v>M2</v>
      </c>
      <c r="E1546" s="2" t="str">
        <f t="shared" si="49"/>
        <v>G08a_M2_09</v>
      </c>
      <c r="F1546" s="21" t="s">
        <v>608</v>
      </c>
      <c r="G1546" s="2">
        <v>2009</v>
      </c>
      <c r="H1546" s="2" t="s">
        <v>699</v>
      </c>
      <c r="I1546" s="4">
        <v>2.33</v>
      </c>
      <c r="J1546" s="5">
        <v>0.14899999999999999</v>
      </c>
      <c r="K1546" s="4">
        <v>0.97</v>
      </c>
      <c r="L1546" s="4">
        <v>0.63</v>
      </c>
      <c r="M1546" s="4">
        <v>0.24</v>
      </c>
      <c r="N1546" s="4">
        <v>0.71599999999999997</v>
      </c>
      <c r="O1546" s="4">
        <v>0.17699999999999999</v>
      </c>
      <c r="P1546" s="6">
        <v>18.623999999999999</v>
      </c>
      <c r="Q1546" s="6">
        <v>52.75</v>
      </c>
      <c r="R1546" s="4">
        <v>5.89</v>
      </c>
      <c r="S1546" s="7">
        <v>225.29</v>
      </c>
      <c r="T1546" s="6">
        <v>14.95</v>
      </c>
      <c r="U1546" s="4">
        <v>21.502288</v>
      </c>
      <c r="V1546" s="8">
        <v>90.697509173102802</v>
      </c>
      <c r="W1546" s="8">
        <v>90.793159719636648</v>
      </c>
      <c r="X1546" s="8">
        <v>114.11764705882352</v>
      </c>
      <c r="Y1546" s="8">
        <v>126.31578947368421</v>
      </c>
      <c r="Z1546" s="8">
        <v>119.33333333333334</v>
      </c>
      <c r="AA1546" s="8">
        <v>124.15999999999998</v>
      </c>
      <c r="AB1546" s="9">
        <v>76.014667387606892</v>
      </c>
      <c r="AC1546" s="9">
        <v>26.007293296536211</v>
      </c>
      <c r="AD1546" s="3">
        <v>32.636049062377566</v>
      </c>
      <c r="AE1546" s="3">
        <v>41.356657641086223</v>
      </c>
    </row>
    <row r="1547" spans="1:31" ht="13" x14ac:dyDescent="0.3">
      <c r="A1547" s="2">
        <v>2019</v>
      </c>
      <c r="B1547" s="13" t="s">
        <v>630</v>
      </c>
      <c r="C1547" s="2" t="s">
        <v>180</v>
      </c>
      <c r="D1547" s="2" t="str">
        <f t="shared" si="48"/>
        <v>M1</v>
      </c>
      <c r="E1547" s="2" t="str">
        <f t="shared" si="49"/>
        <v>G08b_M1_09</v>
      </c>
      <c r="F1547" s="21" t="s">
        <v>609</v>
      </c>
      <c r="G1547" s="2">
        <v>2009</v>
      </c>
      <c r="H1547" s="2" t="s">
        <v>701</v>
      </c>
      <c r="I1547" s="4">
        <v>2.36</v>
      </c>
      <c r="J1547" s="5">
        <v>0.153</v>
      </c>
      <c r="K1547" s="4">
        <v>0.97</v>
      </c>
      <c r="L1547" s="4">
        <v>0.65</v>
      </c>
      <c r="M1547" s="4">
        <v>0.21</v>
      </c>
      <c r="N1547" s="4">
        <v>0.65900000000000003</v>
      </c>
      <c r="O1547" s="4">
        <v>0.17899999999999999</v>
      </c>
      <c r="P1547" s="6">
        <v>17.041</v>
      </c>
      <c r="Q1547" s="6">
        <v>52.66</v>
      </c>
      <c r="R1547" s="4">
        <v>5.54</v>
      </c>
      <c r="S1547" s="7">
        <v>303.79000000000002</v>
      </c>
      <c r="T1547" s="6">
        <v>15.6</v>
      </c>
      <c r="U1547" s="4">
        <v>22.265888</v>
      </c>
      <c r="V1547" s="8">
        <v>91.865288261168502</v>
      </c>
      <c r="W1547" s="8">
        <v>93.230559980566497</v>
      </c>
      <c r="X1547" s="8">
        <v>114.11764705882352</v>
      </c>
      <c r="Y1547" s="8">
        <v>110.52631578947367</v>
      </c>
      <c r="Z1547" s="8">
        <v>109.83333333333334</v>
      </c>
      <c r="AA1547" s="8">
        <v>113.60666666666668</v>
      </c>
      <c r="AB1547" s="9">
        <v>74.541501692637681</v>
      </c>
      <c r="AC1547" s="9">
        <v>23.206116614370163</v>
      </c>
      <c r="AD1547" s="3">
        <v>33.28103617433932</v>
      </c>
      <c r="AE1547" s="3">
        <v>43.51284721129052</v>
      </c>
    </row>
    <row r="1548" spans="1:31" ht="13" x14ac:dyDescent="0.3">
      <c r="A1548" s="2">
        <v>2019</v>
      </c>
      <c r="B1548" s="13" t="s">
        <v>630</v>
      </c>
      <c r="C1548" s="2" t="s">
        <v>181</v>
      </c>
      <c r="D1548" s="2" t="str">
        <f t="shared" si="48"/>
        <v>M2</v>
      </c>
      <c r="E1548" s="2" t="str">
        <f t="shared" si="49"/>
        <v>G08b_M2_09</v>
      </c>
      <c r="F1548" s="21" t="s">
        <v>609</v>
      </c>
      <c r="G1548" s="2">
        <v>2009</v>
      </c>
      <c r="H1548" s="2" t="s">
        <v>701</v>
      </c>
      <c r="I1548" s="4">
        <v>2.48</v>
      </c>
      <c r="J1548" s="5">
        <v>0.161</v>
      </c>
      <c r="K1548" s="4">
        <v>0.97</v>
      </c>
      <c r="L1548" s="4">
        <v>0.7</v>
      </c>
      <c r="M1548" s="4">
        <v>0.18</v>
      </c>
      <c r="N1548" s="4">
        <v>0.64400000000000002</v>
      </c>
      <c r="O1548" s="4">
        <v>0.2</v>
      </c>
      <c r="P1548" s="6">
        <v>19.254000000000001</v>
      </c>
      <c r="Q1548" s="6">
        <v>50.83</v>
      </c>
      <c r="R1548" s="4">
        <v>5.62</v>
      </c>
      <c r="S1548" s="7">
        <v>545.04999999999995</v>
      </c>
      <c r="T1548" s="6">
        <v>15.1</v>
      </c>
      <c r="U1548" s="4">
        <v>22.265888</v>
      </c>
      <c r="V1548" s="8">
        <v>96.536404613431301</v>
      </c>
      <c r="W1548" s="8">
        <v>98.10536050242618</v>
      </c>
      <c r="X1548" s="8">
        <v>114.11764705882352</v>
      </c>
      <c r="Y1548" s="8">
        <v>94.73684210526315</v>
      </c>
      <c r="Z1548" s="8">
        <v>107.33333333333334</v>
      </c>
      <c r="AA1548" s="8">
        <v>128.36000000000001</v>
      </c>
      <c r="AB1548" s="9">
        <v>74.565341985692427</v>
      </c>
      <c r="AC1548" s="9">
        <v>19.884597491360047</v>
      </c>
      <c r="AD1548" s="3">
        <v>33.270395444552101</v>
      </c>
      <c r="AE1548" s="3">
        <v>46.845007064087859</v>
      </c>
    </row>
    <row r="1549" spans="1:31" ht="13" x14ac:dyDescent="0.3">
      <c r="A1549" s="2">
        <v>2019</v>
      </c>
      <c r="B1549" s="13" t="s">
        <v>630</v>
      </c>
      <c r="C1549" s="2" t="s">
        <v>182</v>
      </c>
      <c r="D1549" s="2" t="str">
        <f t="shared" si="48"/>
        <v>M1</v>
      </c>
      <c r="E1549" s="2" t="str">
        <f t="shared" si="49"/>
        <v>G08c_M1_09</v>
      </c>
      <c r="F1549" s="21" t="s">
        <v>610</v>
      </c>
      <c r="G1549" s="2">
        <v>2009</v>
      </c>
      <c r="H1549" s="2" t="s">
        <v>703</v>
      </c>
      <c r="I1549" s="4">
        <v>2.48</v>
      </c>
      <c r="J1549" s="5">
        <v>0.14799999999999999</v>
      </c>
      <c r="K1549" s="4">
        <v>0.79</v>
      </c>
      <c r="L1549" s="4">
        <v>0.69</v>
      </c>
      <c r="M1549" s="4">
        <v>0.24</v>
      </c>
      <c r="N1549" s="4">
        <v>0.56499999999999995</v>
      </c>
      <c r="O1549" s="4">
        <v>0.17899999999999999</v>
      </c>
      <c r="P1549" s="6">
        <v>15.63</v>
      </c>
      <c r="Q1549" s="6">
        <v>42.25</v>
      </c>
      <c r="R1549" s="4">
        <v>5.85</v>
      </c>
      <c r="S1549" s="7">
        <v>217.88</v>
      </c>
      <c r="T1549" s="6">
        <v>15.04</v>
      </c>
      <c r="U1549" s="4">
        <v>22.537514999999999</v>
      </c>
      <c r="V1549" s="8">
        <v>96.536404613431301</v>
      </c>
      <c r="W1549" s="8">
        <v>90.183809654404186</v>
      </c>
      <c r="X1549" s="8">
        <v>92.941176470588232</v>
      </c>
      <c r="Y1549" s="8">
        <v>126.31578947368421</v>
      </c>
      <c r="Z1549" s="8">
        <v>94.166666666666671</v>
      </c>
      <c r="AA1549" s="8">
        <v>104.2</v>
      </c>
      <c r="AB1549" s="9">
        <v>74.405098800994935</v>
      </c>
      <c r="AC1549" s="9">
        <v>26.569896169020378</v>
      </c>
      <c r="AD1549" s="3">
        <v>27.154864258163563</v>
      </c>
      <c r="AE1549" s="3">
        <v>46.275239572816069</v>
      </c>
    </row>
    <row r="1550" spans="1:31" ht="13" x14ac:dyDescent="0.3">
      <c r="A1550" s="2">
        <v>2019</v>
      </c>
      <c r="B1550" s="13" t="s">
        <v>630</v>
      </c>
      <c r="C1550" s="2" t="s">
        <v>183</v>
      </c>
      <c r="D1550" s="2" t="str">
        <f t="shared" si="48"/>
        <v>M2</v>
      </c>
      <c r="E1550" s="2" t="str">
        <f t="shared" si="49"/>
        <v>G08c_M2_09</v>
      </c>
      <c r="F1550" s="21" t="s">
        <v>610</v>
      </c>
      <c r="G1550" s="2">
        <v>2009</v>
      </c>
      <c r="H1550" s="2" t="s">
        <v>703</v>
      </c>
      <c r="I1550" s="4">
        <v>2.4500000000000002</v>
      </c>
      <c r="J1550" s="5">
        <v>0.14599999999999999</v>
      </c>
      <c r="K1550" s="4">
        <v>0.8</v>
      </c>
      <c r="L1550" s="4">
        <v>0.73</v>
      </c>
      <c r="M1550" s="4">
        <v>0.22</v>
      </c>
      <c r="N1550" s="4">
        <v>0.58099999999999996</v>
      </c>
      <c r="O1550" s="4">
        <v>0.16800000000000001</v>
      </c>
      <c r="P1550" s="6">
        <v>16.853999999999999</v>
      </c>
      <c r="Q1550" s="6">
        <v>40.97</v>
      </c>
      <c r="R1550" s="4">
        <v>6.04</v>
      </c>
      <c r="S1550" s="7">
        <v>582.45000000000005</v>
      </c>
      <c r="T1550" s="6">
        <v>16.260000000000002</v>
      </c>
      <c r="U1550" s="4">
        <v>22.537514999999999</v>
      </c>
      <c r="V1550" s="8">
        <v>95.368625525365616</v>
      </c>
      <c r="W1550" s="8">
        <v>88.965109523939262</v>
      </c>
      <c r="X1550" s="8">
        <v>94.117647058823536</v>
      </c>
      <c r="Y1550" s="8">
        <v>115.78947368421053</v>
      </c>
      <c r="Z1550" s="8">
        <v>96.833333333333329</v>
      </c>
      <c r="AA1550" s="8">
        <v>112.36</v>
      </c>
      <c r="AB1550" s="9">
        <v>75.009414802740096</v>
      </c>
      <c r="AC1550" s="9">
        <v>24.159515289578383</v>
      </c>
      <c r="AD1550" s="3">
        <v>27.277053300672556</v>
      </c>
      <c r="AE1550" s="3">
        <v>48.56343140974905</v>
      </c>
    </row>
    <row r="1551" spans="1:31" ht="13" x14ac:dyDescent="0.3">
      <c r="A1551" s="2">
        <v>2019</v>
      </c>
      <c r="B1551" s="13" t="s">
        <v>630</v>
      </c>
      <c r="C1551" s="2" t="s">
        <v>184</v>
      </c>
      <c r="D1551" s="2" t="str">
        <f t="shared" si="48"/>
        <v>M2</v>
      </c>
      <c r="E1551" s="2" t="str">
        <f t="shared" si="49"/>
        <v>H08a_M2_09</v>
      </c>
      <c r="F1551" s="21" t="s">
        <v>611</v>
      </c>
      <c r="G1551" s="2">
        <v>2009</v>
      </c>
      <c r="H1551" s="2" t="s">
        <v>705</v>
      </c>
      <c r="I1551" s="4">
        <v>2.36</v>
      </c>
      <c r="J1551" s="5">
        <v>0.152</v>
      </c>
      <c r="K1551" s="4">
        <v>0.8</v>
      </c>
      <c r="L1551" s="4">
        <v>0.62</v>
      </c>
      <c r="M1551" s="4">
        <v>0.24</v>
      </c>
      <c r="N1551" s="4">
        <v>0.55700000000000005</v>
      </c>
      <c r="O1551" s="4">
        <v>0.17</v>
      </c>
      <c r="P1551" s="6">
        <v>22.082000000000001</v>
      </c>
      <c r="Q1551" s="6">
        <v>43.98</v>
      </c>
      <c r="R1551" s="4">
        <v>6.31</v>
      </c>
      <c r="S1551" s="7">
        <v>615.88</v>
      </c>
      <c r="T1551" s="6">
        <v>17.62</v>
      </c>
      <c r="U1551" s="4">
        <v>19.905636000000001</v>
      </c>
      <c r="V1551" s="8">
        <v>91.865288261168502</v>
      </c>
      <c r="W1551" s="8">
        <v>92.621209915334035</v>
      </c>
      <c r="X1551" s="8">
        <v>94.117647058823536</v>
      </c>
      <c r="Y1551" s="8">
        <v>126.31578947368421</v>
      </c>
      <c r="Z1551" s="8">
        <v>92.833333333333343</v>
      </c>
      <c r="AA1551" s="8">
        <v>147.21333333333334</v>
      </c>
      <c r="AB1551" s="9">
        <v>71.167839304642371</v>
      </c>
      <c r="AC1551" s="9">
        <v>27.778498952674823</v>
      </c>
      <c r="AD1551" s="3">
        <v>28.749443928855278</v>
      </c>
      <c r="AE1551" s="3">
        <v>43.472057118469912</v>
      </c>
    </row>
    <row r="1552" spans="1:31" ht="13" x14ac:dyDescent="0.3">
      <c r="A1552" s="2">
        <v>2019</v>
      </c>
      <c r="B1552" s="13" t="s">
        <v>630</v>
      </c>
      <c r="C1552" s="2" t="s">
        <v>185</v>
      </c>
      <c r="D1552" s="2" t="str">
        <f t="shared" si="48"/>
        <v>M2</v>
      </c>
      <c r="E1552" s="2" t="str">
        <f t="shared" si="49"/>
        <v>H08b_M2_09</v>
      </c>
      <c r="F1552" s="21" t="s">
        <v>612</v>
      </c>
      <c r="G1552" s="2">
        <v>2009</v>
      </c>
      <c r="H1552" s="2" t="s">
        <v>704</v>
      </c>
      <c r="I1552" s="4">
        <v>2.4</v>
      </c>
      <c r="J1552" s="5">
        <v>0.151</v>
      </c>
      <c r="K1552" s="4">
        <v>0.8</v>
      </c>
      <c r="L1552" s="4">
        <v>0.5</v>
      </c>
      <c r="M1552" s="4">
        <v>0.22</v>
      </c>
      <c r="N1552" s="4">
        <v>0.54100000000000004</v>
      </c>
      <c r="O1552" s="4">
        <v>0.185</v>
      </c>
      <c r="P1552" s="6">
        <v>19.352</v>
      </c>
      <c r="Q1552" s="6">
        <v>49.06</v>
      </c>
      <c r="R1552" s="4">
        <v>6.194</v>
      </c>
      <c r="S1552" s="7">
        <v>484.22</v>
      </c>
      <c r="T1552" s="6">
        <v>16.7</v>
      </c>
      <c r="U1552" s="4">
        <v>18.634858000000001</v>
      </c>
      <c r="V1552" s="8">
        <v>93.422327045256111</v>
      </c>
      <c r="W1552" s="8">
        <v>92.011859850101573</v>
      </c>
      <c r="X1552" s="8">
        <v>94.117647058823536</v>
      </c>
      <c r="Y1552" s="8">
        <v>115.78947368421053</v>
      </c>
      <c r="Z1552" s="8">
        <v>90.166666666666671</v>
      </c>
      <c r="AA1552" s="8">
        <v>129.01333333333332</v>
      </c>
      <c r="AB1552" s="9">
        <v>63.532368894556463</v>
      </c>
      <c r="AC1552" s="9">
        <v>28.523902623508153</v>
      </c>
      <c r="AD1552" s="3">
        <v>32.204620120845291</v>
      </c>
      <c r="AE1552" s="3">
        <v>39.271477255646545</v>
      </c>
    </row>
    <row r="1553" spans="1:31" ht="13" x14ac:dyDescent="0.3">
      <c r="A1553" s="2">
        <v>2019</v>
      </c>
      <c r="B1553" s="13" t="s">
        <v>630</v>
      </c>
      <c r="C1553" s="2" t="s">
        <v>186</v>
      </c>
      <c r="D1553" s="2" t="str">
        <f t="shared" si="48"/>
        <v>M2</v>
      </c>
      <c r="E1553" s="2" t="str">
        <f t="shared" si="49"/>
        <v>H08c_M2_09</v>
      </c>
      <c r="F1553" s="21" t="s">
        <v>613</v>
      </c>
      <c r="G1553" s="2">
        <v>2009</v>
      </c>
      <c r="H1553" s="2" t="s">
        <v>712</v>
      </c>
      <c r="I1553" s="4">
        <v>2.2400000000000002</v>
      </c>
      <c r="J1553" s="5">
        <v>0.151</v>
      </c>
      <c r="K1553" s="4">
        <v>0.8</v>
      </c>
      <c r="L1553" s="4">
        <v>0.51</v>
      </c>
      <c r="M1553" s="4">
        <v>0.22</v>
      </c>
      <c r="N1553" s="4">
        <v>0.58799999999999997</v>
      </c>
      <c r="O1553" s="4">
        <v>0.157</v>
      </c>
      <c r="P1553" s="6">
        <v>19.420999999999999</v>
      </c>
      <c r="Q1553" s="6">
        <v>46.47</v>
      </c>
      <c r="R1553" s="4">
        <v>5.77</v>
      </c>
      <c r="S1553" s="7">
        <v>365.8</v>
      </c>
      <c r="T1553" s="6">
        <v>16.98</v>
      </c>
      <c r="U1553" s="4">
        <v>21.478662</v>
      </c>
      <c r="V1553" s="8">
        <v>87.194171908905702</v>
      </c>
      <c r="W1553" s="8">
        <v>92.011859850101573</v>
      </c>
      <c r="X1553" s="8">
        <v>94.117647058823536</v>
      </c>
      <c r="Y1553" s="8">
        <v>115.78947368421053</v>
      </c>
      <c r="Z1553" s="8">
        <v>98</v>
      </c>
      <c r="AA1553" s="8">
        <v>129.47333333333333</v>
      </c>
      <c r="AB1553" s="9">
        <v>64.031370890564446</v>
      </c>
      <c r="AC1553" s="9">
        <v>28.3016133901979</v>
      </c>
      <c r="AD1553" s="3">
        <v>31.953646738619163</v>
      </c>
      <c r="AE1553" s="3">
        <v>39.744739871182929</v>
      </c>
    </row>
    <row r="1554" spans="1:31" ht="13" x14ac:dyDescent="0.3">
      <c r="A1554" s="2">
        <v>2019</v>
      </c>
      <c r="B1554" s="13" t="s">
        <v>630</v>
      </c>
      <c r="C1554" s="2" t="s">
        <v>187</v>
      </c>
      <c r="D1554" s="2" t="str">
        <f t="shared" si="48"/>
        <v>M1</v>
      </c>
      <c r="E1554" s="2" t="str">
        <f t="shared" si="49"/>
        <v>B09b_M1_10</v>
      </c>
      <c r="F1554" s="21" t="s">
        <v>614</v>
      </c>
      <c r="G1554" s="2">
        <v>2010</v>
      </c>
      <c r="H1554" s="2" t="s">
        <v>729</v>
      </c>
      <c r="I1554" s="4">
        <v>2.36</v>
      </c>
      <c r="J1554" s="5">
        <v>0.154</v>
      </c>
      <c r="K1554" s="4">
        <v>0.98</v>
      </c>
      <c r="L1554" s="4">
        <v>0.78</v>
      </c>
      <c r="M1554" s="4">
        <v>0.19</v>
      </c>
      <c r="N1554" s="4">
        <v>0.77</v>
      </c>
      <c r="O1554" s="4">
        <v>0.17399999999999999</v>
      </c>
      <c r="P1554" s="6">
        <v>17.100999999999999</v>
      </c>
      <c r="Q1554" s="6">
        <v>48.76</v>
      </c>
      <c r="R1554" s="4">
        <v>5.7</v>
      </c>
      <c r="S1554" s="7">
        <v>389.39</v>
      </c>
      <c r="T1554" s="6">
        <v>15.31</v>
      </c>
      <c r="U1554" s="4">
        <v>18.729240000000001</v>
      </c>
      <c r="V1554" s="8">
        <v>90.989864677676678</v>
      </c>
      <c r="W1554" s="8">
        <v>93.156635250474579</v>
      </c>
      <c r="X1554" s="8">
        <v>115.29411764705881</v>
      </c>
      <c r="Y1554" s="8">
        <v>100</v>
      </c>
      <c r="Z1554" s="8">
        <v>128.33333333333334</v>
      </c>
      <c r="AA1554" s="8">
        <v>114.00666666666666</v>
      </c>
      <c r="AB1554" s="9">
        <v>79.636835658454686</v>
      </c>
      <c r="AC1554" s="9">
        <v>19.652640918618076</v>
      </c>
      <c r="AD1554" s="3">
        <v>31.47279573791667</v>
      </c>
      <c r="AE1554" s="3">
        <v>48.874563343465255</v>
      </c>
    </row>
    <row r="1555" spans="1:31" ht="13" x14ac:dyDescent="0.3">
      <c r="A1555" s="2">
        <v>2019</v>
      </c>
      <c r="B1555" s="13" t="s">
        <v>630</v>
      </c>
      <c r="C1555" s="2" t="s">
        <v>188</v>
      </c>
      <c r="D1555" s="2" t="str">
        <f t="shared" si="48"/>
        <v>M1</v>
      </c>
      <c r="E1555" s="2" t="str">
        <f t="shared" si="49"/>
        <v>B09c_M1_10</v>
      </c>
      <c r="F1555" s="21" t="s">
        <v>615</v>
      </c>
      <c r="G1555" s="2">
        <v>2010</v>
      </c>
      <c r="H1555" s="2" t="s">
        <v>732</v>
      </c>
      <c r="I1555" s="4">
        <v>2.2599999999999998</v>
      </c>
      <c r="J1555" s="5">
        <v>0.14799999999999999</v>
      </c>
      <c r="K1555" s="4">
        <v>0.98</v>
      </c>
      <c r="L1555" s="4">
        <v>0.63</v>
      </c>
      <c r="M1555" s="4">
        <v>0.18</v>
      </c>
      <c r="N1555" s="4">
        <v>0.70799999999999996</v>
      </c>
      <c r="O1555" s="4">
        <v>0.17100000000000001</v>
      </c>
      <c r="P1555" s="6">
        <v>12.815</v>
      </c>
      <c r="Q1555" s="6">
        <v>48.77</v>
      </c>
      <c r="R1555" s="4">
        <v>5.95</v>
      </c>
      <c r="S1555" s="7">
        <v>314.2</v>
      </c>
      <c r="T1555" s="6">
        <v>18.309999999999999</v>
      </c>
      <c r="U1555" s="4">
        <v>20.686851000000001</v>
      </c>
      <c r="V1555" s="8">
        <v>87.134361937097154</v>
      </c>
      <c r="W1555" s="8">
        <v>89.527155955001547</v>
      </c>
      <c r="X1555" s="8">
        <v>115.29411764705881</v>
      </c>
      <c r="Y1555" s="8">
        <v>94.73684210526315</v>
      </c>
      <c r="Z1555" s="8">
        <v>118</v>
      </c>
      <c r="AA1555" s="8">
        <v>85.433333333333323</v>
      </c>
      <c r="AB1555" s="9">
        <v>71.328082489339863</v>
      </c>
      <c r="AC1555" s="9">
        <v>20.787069558650995</v>
      </c>
      <c r="AD1555" s="3">
        <v>35.138949126624411</v>
      </c>
      <c r="AE1555" s="3">
        <v>44.073981314724598</v>
      </c>
    </row>
    <row r="1556" spans="1:31" ht="13" x14ac:dyDescent="0.3">
      <c r="A1556" s="2">
        <v>2019</v>
      </c>
      <c r="B1556" s="13" t="s">
        <v>630</v>
      </c>
      <c r="C1556" s="2" t="s">
        <v>189</v>
      </c>
      <c r="D1556" s="2" t="str">
        <f t="shared" si="48"/>
        <v>M1</v>
      </c>
      <c r="E1556" s="2" t="str">
        <f t="shared" si="49"/>
        <v>C09a_M1_10</v>
      </c>
      <c r="F1556" s="21" t="s">
        <v>616</v>
      </c>
      <c r="G1556" s="2">
        <v>2010</v>
      </c>
      <c r="H1556" s="2" t="s">
        <v>716</v>
      </c>
      <c r="I1556" s="4">
        <v>2.4</v>
      </c>
      <c r="J1556" s="5">
        <v>0.154</v>
      </c>
      <c r="K1556" s="4">
        <v>0.98</v>
      </c>
      <c r="L1556" s="4">
        <v>0.56000000000000005</v>
      </c>
      <c r="M1556" s="4">
        <v>0.2</v>
      </c>
      <c r="N1556" s="4">
        <v>0.66</v>
      </c>
      <c r="O1556" s="4">
        <v>0.18</v>
      </c>
      <c r="P1556" s="6">
        <v>14.191000000000001</v>
      </c>
      <c r="Q1556" s="6">
        <v>47.38</v>
      </c>
      <c r="R1556" s="4">
        <v>5.78</v>
      </c>
      <c r="S1556" s="7">
        <v>294.73</v>
      </c>
      <c r="T1556" s="6">
        <v>15.91</v>
      </c>
      <c r="U1556" s="4">
        <v>19.121846999999999</v>
      </c>
      <c r="V1556" s="8">
        <v>92.532065773908485</v>
      </c>
      <c r="W1556" s="8">
        <v>93.156635250474579</v>
      </c>
      <c r="X1556" s="8">
        <v>115.29411764705881</v>
      </c>
      <c r="Y1556" s="8">
        <v>105.26315789473684</v>
      </c>
      <c r="Z1556" s="8">
        <v>110.00000000000001</v>
      </c>
      <c r="AA1556" s="8">
        <v>94.606666666666669</v>
      </c>
      <c r="AB1556" s="9">
        <v>69.4825149752741</v>
      </c>
      <c r="AC1556" s="9">
        <v>23.710230675679657</v>
      </c>
      <c r="AD1556" s="3">
        <v>36.0722962141555</v>
      </c>
      <c r="AE1556" s="3">
        <v>40.217473110164825</v>
      </c>
    </row>
    <row r="1557" spans="1:31" ht="13" x14ac:dyDescent="0.3">
      <c r="A1557" s="2">
        <v>2019</v>
      </c>
      <c r="B1557" s="13" t="s">
        <v>630</v>
      </c>
      <c r="C1557" s="2" t="s">
        <v>190</v>
      </c>
      <c r="D1557" s="2" t="str">
        <f t="shared" si="48"/>
        <v>M2</v>
      </c>
      <c r="E1557" s="2" t="str">
        <f t="shared" si="49"/>
        <v>C09a_M2_10</v>
      </c>
      <c r="F1557" s="21" t="s">
        <v>616</v>
      </c>
      <c r="G1557" s="2">
        <v>2010</v>
      </c>
      <c r="H1557" s="2" t="s">
        <v>716</v>
      </c>
      <c r="I1557" s="4">
        <v>2.33</v>
      </c>
      <c r="J1557" s="5">
        <v>0.14899999999999999</v>
      </c>
      <c r="K1557" s="4">
        <v>0.98</v>
      </c>
      <c r="L1557" s="4">
        <v>0.59</v>
      </c>
      <c r="M1557" s="4">
        <v>0.18</v>
      </c>
      <c r="N1557" s="4">
        <v>0.68400000000000005</v>
      </c>
      <c r="O1557" s="4">
        <v>0.16300000000000001</v>
      </c>
      <c r="P1557" s="6">
        <v>13.994999999999999</v>
      </c>
      <c r="Q1557" s="6">
        <v>47.63</v>
      </c>
      <c r="R1557" s="4">
        <v>5.65</v>
      </c>
      <c r="S1557" s="7">
        <v>375.07</v>
      </c>
      <c r="T1557" s="6">
        <v>15.15</v>
      </c>
      <c r="U1557" s="4">
        <v>19.121846999999999</v>
      </c>
      <c r="V1557" s="8">
        <v>89.833213855502834</v>
      </c>
      <c r="W1557" s="8">
        <v>90.132069170913724</v>
      </c>
      <c r="X1557" s="8">
        <v>115.29411764705881</v>
      </c>
      <c r="Y1557" s="8">
        <v>94.73684210526315</v>
      </c>
      <c r="Z1557" s="8">
        <v>114.00000000000001</v>
      </c>
      <c r="AA1557" s="8">
        <v>93.3</v>
      </c>
      <c r="AB1557" s="9">
        <v>69.332074505307929</v>
      </c>
      <c r="AC1557" s="9">
        <v>21.38551057025693</v>
      </c>
      <c r="AD1557" s="3">
        <v>36.150567825584076</v>
      </c>
      <c r="AE1557" s="3">
        <v>42.46392160415899</v>
      </c>
    </row>
    <row r="1558" spans="1:31" ht="13" x14ac:dyDescent="0.3">
      <c r="A1558" s="2">
        <v>2019</v>
      </c>
      <c r="B1558" s="13" t="s">
        <v>630</v>
      </c>
      <c r="C1558" s="2" t="s">
        <v>191</v>
      </c>
      <c r="D1558" s="2" t="str">
        <f t="shared" si="48"/>
        <v>M1</v>
      </c>
      <c r="E1558" s="2" t="str">
        <f t="shared" si="49"/>
        <v>C09b_M1_10</v>
      </c>
      <c r="F1558" s="21" t="s">
        <v>617</v>
      </c>
      <c r="G1558" s="2">
        <v>2010</v>
      </c>
      <c r="H1558" s="2" t="s">
        <v>717</v>
      </c>
      <c r="I1558" s="4">
        <v>2.38</v>
      </c>
      <c r="J1558" s="5">
        <v>0.151</v>
      </c>
      <c r="K1558" s="4">
        <v>0.98</v>
      </c>
      <c r="L1558" s="4">
        <v>0.53</v>
      </c>
      <c r="M1558" s="4">
        <v>0.22</v>
      </c>
      <c r="N1558" s="4">
        <v>0.66900000000000004</v>
      </c>
      <c r="O1558" s="4">
        <v>0.17599999999999999</v>
      </c>
      <c r="P1558" s="6">
        <v>12.458</v>
      </c>
      <c r="Q1558" s="6">
        <v>52.07</v>
      </c>
      <c r="R1558" s="4">
        <v>5.97</v>
      </c>
      <c r="S1558" s="7">
        <v>369.9</v>
      </c>
      <c r="T1558" s="6">
        <v>16.68</v>
      </c>
      <c r="U1558" s="4">
        <v>18.873156999999999</v>
      </c>
      <c r="V1558" s="8">
        <v>91.760965225792589</v>
      </c>
      <c r="W1558" s="8">
        <v>91.341895602738063</v>
      </c>
      <c r="X1558" s="8">
        <v>115.29411764705881</v>
      </c>
      <c r="Y1558" s="8">
        <v>115.78947368421053</v>
      </c>
      <c r="Z1558" s="8">
        <v>111.50000000000003</v>
      </c>
      <c r="AA1558" s="8">
        <v>83.053333333333342</v>
      </c>
      <c r="AB1558" s="9">
        <v>69.632955445240256</v>
      </c>
      <c r="AC1558" s="9">
        <v>26.024905767704254</v>
      </c>
      <c r="AD1558" s="3">
        <v>35.994362810919675</v>
      </c>
      <c r="AE1558" s="3">
        <v>37.980731421376056</v>
      </c>
    </row>
    <row r="1559" spans="1:31" ht="13" x14ac:dyDescent="0.3">
      <c r="A1559" s="2">
        <v>2019</v>
      </c>
      <c r="B1559" s="13" t="s">
        <v>630</v>
      </c>
      <c r="C1559" s="2" t="s">
        <v>192</v>
      </c>
      <c r="D1559" s="2" t="str">
        <f t="shared" si="48"/>
        <v>M2</v>
      </c>
      <c r="E1559" s="2" t="str">
        <f t="shared" si="49"/>
        <v>C09b_M2_10</v>
      </c>
      <c r="F1559" s="21" t="s">
        <v>617</v>
      </c>
      <c r="G1559" s="2">
        <v>2010</v>
      </c>
      <c r="H1559" s="2" t="s">
        <v>717</v>
      </c>
      <c r="I1559" s="4">
        <v>2.36</v>
      </c>
      <c r="J1559" s="5">
        <v>0.151</v>
      </c>
      <c r="K1559" s="4">
        <v>0.98</v>
      </c>
      <c r="L1559" s="4">
        <v>0.64</v>
      </c>
      <c r="M1559" s="4">
        <v>0.19</v>
      </c>
      <c r="N1559" s="4">
        <v>0.66500000000000004</v>
      </c>
      <c r="O1559" s="4">
        <v>0.17599999999999999</v>
      </c>
      <c r="P1559" s="6">
        <v>15.294</v>
      </c>
      <c r="Q1559" s="6">
        <v>49.02</v>
      </c>
      <c r="R1559" s="4">
        <v>5.13</v>
      </c>
      <c r="S1559" s="7">
        <v>224.32</v>
      </c>
      <c r="T1559" s="6">
        <v>15.57</v>
      </c>
      <c r="U1559" s="4">
        <v>18.873156999999999</v>
      </c>
      <c r="V1559" s="8">
        <v>90.989864677676678</v>
      </c>
      <c r="W1559" s="8">
        <v>91.341895602738063</v>
      </c>
      <c r="X1559" s="8">
        <v>115.29411764705881</v>
      </c>
      <c r="Y1559" s="8">
        <v>100</v>
      </c>
      <c r="Z1559" s="8">
        <v>110.83333333333334</v>
      </c>
      <c r="AA1559" s="8">
        <v>101.96000000000001</v>
      </c>
      <c r="AB1559" s="9">
        <v>72.650807714342903</v>
      </c>
      <c r="AC1559" s="9">
        <v>21.542418925944421</v>
      </c>
      <c r="AD1559" s="3">
        <v>34.499187837629016</v>
      </c>
      <c r="AE1559" s="3">
        <v>43.958393236426566</v>
      </c>
    </row>
    <row r="1560" spans="1:31" ht="13" x14ac:dyDescent="0.3">
      <c r="A1560" s="2">
        <v>2019</v>
      </c>
      <c r="B1560" s="13" t="s">
        <v>630</v>
      </c>
      <c r="C1560" s="2" t="s">
        <v>193</v>
      </c>
      <c r="D1560" s="2" t="str">
        <f t="shared" si="48"/>
        <v>M1</v>
      </c>
      <c r="E1560" s="2" t="str">
        <f t="shared" si="49"/>
        <v>C09c_M1_10</v>
      </c>
      <c r="F1560" s="21" t="s">
        <v>618</v>
      </c>
      <c r="G1560" s="2">
        <v>2010</v>
      </c>
      <c r="H1560" s="2" t="s">
        <v>719</v>
      </c>
      <c r="I1560" s="4">
        <v>2.41</v>
      </c>
      <c r="J1560" s="5">
        <v>0.152</v>
      </c>
      <c r="K1560" s="4">
        <v>0.98</v>
      </c>
      <c r="L1560" s="4">
        <v>0.61</v>
      </c>
      <c r="M1560" s="4">
        <v>0.21</v>
      </c>
      <c r="N1560" s="4">
        <v>0.64800000000000002</v>
      </c>
      <c r="O1560" s="4">
        <v>0.18</v>
      </c>
      <c r="P1560" s="6">
        <v>15.182</v>
      </c>
      <c r="Q1560" s="6">
        <v>51.11</v>
      </c>
      <c r="R1560" s="4">
        <v>5.85</v>
      </c>
      <c r="S1560" s="7">
        <v>350.11</v>
      </c>
      <c r="T1560" s="6">
        <v>16.579999999999998</v>
      </c>
      <c r="U1560" s="4">
        <v>20.340437999999999</v>
      </c>
      <c r="V1560" s="8">
        <v>92.917616047966462</v>
      </c>
      <c r="W1560" s="8">
        <v>91.94680881865024</v>
      </c>
      <c r="X1560" s="8">
        <v>115.29411764705881</v>
      </c>
      <c r="Y1560" s="8">
        <v>110.52631578947367</v>
      </c>
      <c r="Z1560" s="8">
        <v>108</v>
      </c>
      <c r="AA1560" s="8">
        <v>101.21333333333334</v>
      </c>
      <c r="AB1560" s="9">
        <v>72.801248184309074</v>
      </c>
      <c r="AC1560" s="9">
        <v>23.760839601407419</v>
      </c>
      <c r="AD1560" s="3">
        <v>34.427896834230218</v>
      </c>
      <c r="AE1560" s="3">
        <v>41.811263564362349</v>
      </c>
    </row>
    <row r="1561" spans="1:31" ht="13" x14ac:dyDescent="0.3">
      <c r="A1561" s="2">
        <v>2019</v>
      </c>
      <c r="B1561" s="13" t="s">
        <v>630</v>
      </c>
      <c r="C1561" s="2" t="s">
        <v>194</v>
      </c>
      <c r="D1561" s="2" t="str">
        <f t="shared" si="48"/>
        <v>M2</v>
      </c>
      <c r="E1561" s="2" t="str">
        <f t="shared" si="49"/>
        <v>C09c_M2_10</v>
      </c>
      <c r="F1561" s="21" t="s">
        <v>618</v>
      </c>
      <c r="G1561" s="2">
        <v>2010</v>
      </c>
      <c r="H1561" s="2" t="s">
        <v>719</v>
      </c>
      <c r="I1561" s="4">
        <v>2.68</v>
      </c>
      <c r="J1561" s="5">
        <v>0.159</v>
      </c>
      <c r="K1561" s="4">
        <v>0.98</v>
      </c>
      <c r="L1561" s="4">
        <v>0.61</v>
      </c>
      <c r="M1561" s="4">
        <v>0.22</v>
      </c>
      <c r="N1561" s="4">
        <v>0.66900000000000004</v>
      </c>
      <c r="O1561" s="4">
        <v>0.17799999999999999</v>
      </c>
      <c r="P1561" s="6">
        <v>16.062999999999999</v>
      </c>
      <c r="Q1561" s="6">
        <v>53.68</v>
      </c>
      <c r="R1561" s="4">
        <v>5.75</v>
      </c>
      <c r="S1561" s="7">
        <v>348.94</v>
      </c>
      <c r="T1561" s="6">
        <v>15.74</v>
      </c>
      <c r="U1561" s="4">
        <v>20.340437999999999</v>
      </c>
      <c r="V1561" s="8">
        <v>103.32747344753118</v>
      </c>
      <c r="W1561" s="8">
        <v>96.181201330035464</v>
      </c>
      <c r="X1561" s="8">
        <v>115.29411764705881</v>
      </c>
      <c r="Y1561" s="8">
        <v>115.78947368421053</v>
      </c>
      <c r="Z1561" s="8">
        <v>111.50000000000003</v>
      </c>
      <c r="AA1561" s="8">
        <v>107.08666666666666</v>
      </c>
      <c r="AB1561" s="9">
        <v>73.624971413304124</v>
      </c>
      <c r="AC1561" s="9">
        <v>24.613810627051212</v>
      </c>
      <c r="AD1561" s="3">
        <v>34.042714228336855</v>
      </c>
      <c r="AE1561" s="3">
        <v>41.343475144611922</v>
      </c>
    </row>
    <row r="1562" spans="1:31" ht="13" x14ac:dyDescent="0.3">
      <c r="A1562" s="2">
        <v>2019</v>
      </c>
      <c r="B1562" s="13" t="s">
        <v>630</v>
      </c>
      <c r="C1562" s="2" t="s">
        <v>217</v>
      </c>
      <c r="D1562" s="2" t="str">
        <f t="shared" si="48"/>
        <v>M1</v>
      </c>
      <c r="E1562" s="2" t="str">
        <f t="shared" si="49"/>
        <v>C10a_M1_10</v>
      </c>
      <c r="F1562" s="21" t="s">
        <v>433</v>
      </c>
      <c r="G1562" s="2">
        <v>2010</v>
      </c>
      <c r="H1562" s="2" t="s">
        <v>731</v>
      </c>
      <c r="I1562" s="4">
        <v>2.4700000000000002</v>
      </c>
      <c r="J1562" s="5">
        <v>0.14799999999999999</v>
      </c>
      <c r="K1562" s="4">
        <v>1.02</v>
      </c>
      <c r="L1562" s="4">
        <v>0.84</v>
      </c>
      <c r="M1562" s="4">
        <v>0.16</v>
      </c>
      <c r="N1562" s="4">
        <v>0.65200000000000002</v>
      </c>
      <c r="O1562" s="4">
        <v>0.17199999999999999</v>
      </c>
      <c r="P1562" s="6">
        <v>13.432</v>
      </c>
      <c r="Q1562" s="6">
        <v>48.56</v>
      </c>
      <c r="R1562" s="4">
        <v>5.24</v>
      </c>
      <c r="S1562" s="7">
        <v>352.73</v>
      </c>
      <c r="T1562" s="6">
        <v>15.05</v>
      </c>
      <c r="U1562" s="4">
        <v>18.877548000000001</v>
      </c>
      <c r="V1562" s="8">
        <v>95.230917692314165</v>
      </c>
      <c r="W1562" s="8">
        <v>89.527155955001547</v>
      </c>
      <c r="X1562" s="8">
        <v>120</v>
      </c>
      <c r="Y1562" s="8">
        <v>84.210526315789465</v>
      </c>
      <c r="Z1562" s="8">
        <v>108.66666666666667</v>
      </c>
      <c r="AA1562" s="8">
        <v>89.546666666666681</v>
      </c>
      <c r="AB1562" s="9">
        <v>81.182695850330703</v>
      </c>
      <c r="AC1562" s="9">
        <v>16.234459235277086</v>
      </c>
      <c r="AD1562" s="3">
        <v>32.133641595043017</v>
      </c>
      <c r="AE1562" s="3">
        <v>51.631899169679897</v>
      </c>
    </row>
    <row r="1563" spans="1:31" ht="13" x14ac:dyDescent="0.3">
      <c r="A1563" s="2">
        <v>2019</v>
      </c>
      <c r="B1563" s="13" t="s">
        <v>630</v>
      </c>
      <c r="C1563" s="2" t="s">
        <v>218</v>
      </c>
      <c r="D1563" s="2" t="str">
        <f t="shared" si="48"/>
        <v>M1</v>
      </c>
      <c r="E1563" s="2" t="str">
        <f t="shared" si="49"/>
        <v>C10b_M1_10</v>
      </c>
      <c r="F1563" s="21" t="s">
        <v>434</v>
      </c>
      <c r="G1563" s="2">
        <v>2010</v>
      </c>
      <c r="H1563" s="2" t="s">
        <v>718</v>
      </c>
      <c r="I1563" s="4">
        <v>2.5499999999999998</v>
      </c>
      <c r="J1563" s="5">
        <v>0.161</v>
      </c>
      <c r="K1563" s="4">
        <v>1.02</v>
      </c>
      <c r="L1563" s="4">
        <v>0.83</v>
      </c>
      <c r="M1563" s="4">
        <v>0.21</v>
      </c>
      <c r="N1563" s="4">
        <v>0.67500000000000004</v>
      </c>
      <c r="O1563" s="4">
        <v>0.17399999999999999</v>
      </c>
      <c r="P1563" s="6">
        <v>12.782</v>
      </c>
      <c r="Q1563" s="6">
        <v>57.32</v>
      </c>
      <c r="R1563" s="4">
        <v>6.44</v>
      </c>
      <c r="S1563" s="7">
        <v>279.39</v>
      </c>
      <c r="T1563" s="6">
        <v>19.27</v>
      </c>
      <c r="U1563" s="4">
        <v>18.052157000000001</v>
      </c>
      <c r="V1563" s="8">
        <v>98.315319884777779</v>
      </c>
      <c r="W1563" s="8">
        <v>97.391027761859803</v>
      </c>
      <c r="X1563" s="8">
        <v>120</v>
      </c>
      <c r="Y1563" s="8">
        <v>110.52631578947367</v>
      </c>
      <c r="Z1563" s="8">
        <v>112.50000000000003</v>
      </c>
      <c r="AA1563" s="8">
        <v>85.213333333333324</v>
      </c>
      <c r="AB1563" s="9">
        <v>84.802309999298018</v>
      </c>
      <c r="AC1563" s="9">
        <v>20.398250718688445</v>
      </c>
      <c r="AD1563" s="3">
        <v>30.76208245029537</v>
      </c>
      <c r="AE1563" s="3">
        <v>48.839666831016189</v>
      </c>
    </row>
    <row r="1564" spans="1:31" ht="13" x14ac:dyDescent="0.3">
      <c r="A1564" s="2">
        <v>2019</v>
      </c>
      <c r="B1564" s="13" t="s">
        <v>630</v>
      </c>
      <c r="C1564" s="2" t="s">
        <v>219</v>
      </c>
      <c r="D1564" s="2" t="str">
        <f t="shared" si="48"/>
        <v>M2</v>
      </c>
      <c r="E1564" s="2" t="str">
        <f t="shared" si="49"/>
        <v>C10b_M2_10</v>
      </c>
      <c r="F1564" s="21" t="s">
        <v>434</v>
      </c>
      <c r="G1564" s="2">
        <v>2010</v>
      </c>
      <c r="H1564" s="2" t="s">
        <v>718</v>
      </c>
      <c r="I1564" s="4">
        <v>2.76</v>
      </c>
      <c r="J1564" s="5">
        <v>0.16900000000000001</v>
      </c>
      <c r="K1564" s="4">
        <v>1.02</v>
      </c>
      <c r="L1564" s="4">
        <v>0.85</v>
      </c>
      <c r="M1564" s="4">
        <v>0.24</v>
      </c>
      <c r="N1564" s="4">
        <v>0.78700000000000003</v>
      </c>
      <c r="O1564" s="4">
        <v>0.18099999999999999</v>
      </c>
      <c r="P1564" s="6">
        <v>16.042999999999999</v>
      </c>
      <c r="Q1564" s="6">
        <v>56.77</v>
      </c>
      <c r="R1564" s="4">
        <v>6.35</v>
      </c>
      <c r="S1564" s="7">
        <v>239.51</v>
      </c>
      <c r="T1564" s="6">
        <v>21.32</v>
      </c>
      <c r="U1564" s="4">
        <v>18.052157000000001</v>
      </c>
      <c r="V1564" s="8">
        <v>106.41187563999478</v>
      </c>
      <c r="W1564" s="8">
        <v>102.23033348915718</v>
      </c>
      <c r="X1564" s="8">
        <v>120</v>
      </c>
      <c r="Y1564" s="8">
        <v>126.31578947368421</v>
      </c>
      <c r="Z1564" s="8">
        <v>131.16666666666669</v>
      </c>
      <c r="AA1564" s="8">
        <v>106.95333333333332</v>
      </c>
      <c r="AB1564" s="9">
        <v>88.271483678299148</v>
      </c>
      <c r="AC1564" s="9">
        <v>22.3960861108099</v>
      </c>
      <c r="AD1564" s="3">
        <v>29.553096237525239</v>
      </c>
      <c r="AE1564" s="3">
        <v>48.050817651664872</v>
      </c>
    </row>
    <row r="1565" spans="1:31" ht="13" x14ac:dyDescent="0.3">
      <c r="A1565" s="2">
        <v>2019</v>
      </c>
      <c r="B1565" s="13" t="s">
        <v>630</v>
      </c>
      <c r="C1565" s="2" t="s">
        <v>220</v>
      </c>
      <c r="D1565" s="2" t="str">
        <f t="shared" si="48"/>
        <v>M1</v>
      </c>
      <c r="E1565" s="2" t="str">
        <f t="shared" si="49"/>
        <v>C10c_M1_10</v>
      </c>
      <c r="F1565" s="21" t="s">
        <v>435</v>
      </c>
      <c r="G1565" s="2">
        <v>2010</v>
      </c>
      <c r="H1565" s="2" t="s">
        <v>730</v>
      </c>
      <c r="I1565" s="4">
        <v>2.34</v>
      </c>
      <c r="J1565" s="5">
        <v>0.14699999999999999</v>
      </c>
      <c r="K1565" s="4">
        <v>1.02</v>
      </c>
      <c r="L1565" s="4">
        <v>0.85</v>
      </c>
      <c r="M1565" s="4">
        <v>0.24</v>
      </c>
      <c r="N1565" s="4">
        <v>0.71</v>
      </c>
      <c r="O1565" s="4">
        <v>0.17699999999999999</v>
      </c>
      <c r="P1565" s="6">
        <v>16.190000000000001</v>
      </c>
      <c r="Q1565" s="6">
        <v>60.73</v>
      </c>
      <c r="R1565" s="4">
        <v>6.26</v>
      </c>
      <c r="S1565" s="7">
        <v>343.48</v>
      </c>
      <c r="T1565" s="6">
        <v>18.399999999999999</v>
      </c>
      <c r="U1565" s="4">
        <v>19.002813</v>
      </c>
      <c r="V1565" s="8">
        <v>90.218764129560782</v>
      </c>
      <c r="W1565" s="8">
        <v>88.92224273908937</v>
      </c>
      <c r="X1565" s="8">
        <v>120</v>
      </c>
      <c r="Y1565" s="8">
        <v>126.31578947368421</v>
      </c>
      <c r="Z1565" s="8">
        <v>118.33333333333333</v>
      </c>
      <c r="AA1565" s="8">
        <v>107.93333333333335</v>
      </c>
      <c r="AB1565" s="9">
        <v>88.271483678299148</v>
      </c>
      <c r="AC1565" s="9">
        <v>22.3960861108099</v>
      </c>
      <c r="AD1565" s="3">
        <v>29.553096237525239</v>
      </c>
      <c r="AE1565" s="3">
        <v>48.050817651664872</v>
      </c>
    </row>
    <row r="1566" spans="1:31" ht="13" x14ac:dyDescent="0.3">
      <c r="A1566" s="2">
        <v>2019</v>
      </c>
      <c r="B1566" s="13" t="s">
        <v>630</v>
      </c>
      <c r="C1566" s="2" t="s">
        <v>195</v>
      </c>
      <c r="D1566" s="2" t="str">
        <f t="shared" si="48"/>
        <v>M1</v>
      </c>
      <c r="E1566" s="2" t="str">
        <f t="shared" si="49"/>
        <v>D09a_M1_10</v>
      </c>
      <c r="F1566" s="21" t="s">
        <v>619</v>
      </c>
      <c r="G1566" s="2">
        <v>2010</v>
      </c>
      <c r="H1566" s="2" t="s">
        <v>720</v>
      </c>
      <c r="I1566" s="4">
        <v>2.4500000000000002</v>
      </c>
      <c r="J1566" s="5">
        <v>0.151</v>
      </c>
      <c r="K1566" s="4">
        <v>0.98</v>
      </c>
      <c r="L1566" s="4">
        <v>0.53</v>
      </c>
      <c r="M1566" s="4">
        <v>0.21</v>
      </c>
      <c r="N1566" s="4">
        <v>0.64600000000000002</v>
      </c>
      <c r="O1566" s="4">
        <v>0.183</v>
      </c>
      <c r="P1566" s="6">
        <v>17.972000000000001</v>
      </c>
      <c r="Q1566" s="6">
        <v>46.77</v>
      </c>
      <c r="R1566" s="4">
        <v>4.7699999999999996</v>
      </c>
      <c r="S1566" s="7">
        <v>454.56</v>
      </c>
      <c r="T1566" s="6">
        <v>15.15</v>
      </c>
      <c r="U1566" s="4">
        <v>21.630991000000002</v>
      </c>
      <c r="V1566" s="8">
        <v>94.459817144198269</v>
      </c>
      <c r="W1566" s="8">
        <v>91.341895602738063</v>
      </c>
      <c r="X1566" s="8">
        <v>115.29411764705881</v>
      </c>
      <c r="Y1566" s="8">
        <v>110.52631578947367</v>
      </c>
      <c r="Z1566" s="8">
        <v>107.66666666666667</v>
      </c>
      <c r="AA1566" s="8">
        <v>119.81333333333335</v>
      </c>
      <c r="AB1566" s="9">
        <v>68.809232216245206</v>
      </c>
      <c r="AC1566" s="9">
        <v>25.139341410660691</v>
      </c>
      <c r="AD1566" s="3">
        <v>36.425255465949625</v>
      </c>
      <c r="AE1566" s="3">
        <v>38.435403123389662</v>
      </c>
    </row>
    <row r="1567" spans="1:31" ht="13" x14ac:dyDescent="0.3">
      <c r="A1567" s="2">
        <v>2019</v>
      </c>
      <c r="B1567" s="13" t="s">
        <v>630</v>
      </c>
      <c r="C1567" s="2" t="s">
        <v>196</v>
      </c>
      <c r="D1567" s="2" t="str">
        <f t="shared" si="48"/>
        <v>M2</v>
      </c>
      <c r="E1567" s="2" t="str">
        <f t="shared" si="49"/>
        <v>D09a_M2_10</v>
      </c>
      <c r="F1567" s="21" t="s">
        <v>619</v>
      </c>
      <c r="G1567" s="2">
        <v>2010</v>
      </c>
      <c r="H1567" s="2" t="s">
        <v>720</v>
      </c>
      <c r="I1567" s="4">
        <v>2.4700000000000002</v>
      </c>
      <c r="J1567" s="5">
        <v>0.157</v>
      </c>
      <c r="K1567" s="4">
        <v>0.99</v>
      </c>
      <c r="L1567" s="4">
        <v>0.67</v>
      </c>
      <c r="M1567" s="4">
        <v>0.2</v>
      </c>
      <c r="N1567" s="4">
        <v>0.59499999999999997</v>
      </c>
      <c r="O1567" s="4">
        <v>0.17799999999999999</v>
      </c>
      <c r="P1567" s="6">
        <v>14.179</v>
      </c>
      <c r="Q1567" s="6">
        <v>57.58</v>
      </c>
      <c r="R1567" s="4">
        <v>5.22</v>
      </c>
      <c r="S1567" s="7">
        <v>449.58</v>
      </c>
      <c r="T1567" s="6">
        <v>16.190000000000001</v>
      </c>
      <c r="U1567" s="4">
        <v>21.630991000000002</v>
      </c>
      <c r="V1567" s="8">
        <v>95.230917692314165</v>
      </c>
      <c r="W1567" s="8">
        <v>94.97137489821111</v>
      </c>
      <c r="X1567" s="8">
        <v>116.47058823529413</v>
      </c>
      <c r="Y1567" s="8">
        <v>105.26315789473684</v>
      </c>
      <c r="Z1567" s="8">
        <v>99.166666666666671</v>
      </c>
      <c r="AA1567" s="8">
        <v>94.526666666666671</v>
      </c>
      <c r="AB1567" s="9">
        <v>75.227291407065238</v>
      </c>
      <c r="AC1567" s="9">
        <v>21.899584940198835</v>
      </c>
      <c r="AD1567" s="3">
        <v>33.657589713845745</v>
      </c>
      <c r="AE1567" s="3">
        <v>44.44282534595542</v>
      </c>
    </row>
    <row r="1568" spans="1:31" ht="13" x14ac:dyDescent="0.3">
      <c r="A1568" s="2">
        <v>2019</v>
      </c>
      <c r="B1568" s="13" t="s">
        <v>630</v>
      </c>
      <c r="C1568" s="2" t="s">
        <v>197</v>
      </c>
      <c r="D1568" s="2" t="str">
        <f t="shared" si="48"/>
        <v>M1</v>
      </c>
      <c r="E1568" s="2" t="str">
        <f t="shared" si="49"/>
        <v>D09b_M1_10</v>
      </c>
      <c r="F1568" s="21" t="s">
        <v>620</v>
      </c>
      <c r="G1568" s="2">
        <v>2010</v>
      </c>
      <c r="H1568" s="2" t="s">
        <v>721</v>
      </c>
      <c r="I1568" s="4">
        <v>2.38</v>
      </c>
      <c r="J1568" s="5">
        <v>0.14799999999999999</v>
      </c>
      <c r="K1568" s="4">
        <v>0.99</v>
      </c>
      <c r="L1568" s="4">
        <v>0.67</v>
      </c>
      <c r="M1568" s="4">
        <v>0.16</v>
      </c>
      <c r="N1568" s="4">
        <v>0.56000000000000005</v>
      </c>
      <c r="O1568" s="4">
        <v>0.18</v>
      </c>
      <c r="P1568" s="6">
        <v>17.268999999999998</v>
      </c>
      <c r="Q1568" s="6">
        <v>54.74</v>
      </c>
      <c r="R1568" s="4">
        <v>4.47</v>
      </c>
      <c r="S1568" s="7">
        <v>490.09</v>
      </c>
      <c r="T1568" s="6">
        <v>14.85</v>
      </c>
      <c r="U1568" s="4">
        <v>23.691984999999999</v>
      </c>
      <c r="V1568" s="8">
        <v>91.760965225792589</v>
      </c>
      <c r="W1568" s="8">
        <v>89.527155955001547</v>
      </c>
      <c r="X1568" s="8">
        <v>116.47058823529413</v>
      </c>
      <c r="Y1568" s="8">
        <v>84.210526315789465</v>
      </c>
      <c r="Z1568" s="8">
        <v>93.333333333333343</v>
      </c>
      <c r="AA1568" s="8">
        <v>115.12666666666667</v>
      </c>
      <c r="AB1568" s="9">
        <v>71.93239849108501</v>
      </c>
      <c r="AC1568" s="9">
        <v>18.32216350404935</v>
      </c>
      <c r="AD1568" s="3">
        <v>35.199289368568976</v>
      </c>
      <c r="AE1568" s="3">
        <v>46.478547127381681</v>
      </c>
    </row>
    <row r="1569" spans="1:31" ht="13" x14ac:dyDescent="0.3">
      <c r="A1569" s="2">
        <v>2019</v>
      </c>
      <c r="B1569" s="13" t="s">
        <v>630</v>
      </c>
      <c r="C1569" s="2" t="s">
        <v>198</v>
      </c>
      <c r="D1569" s="2" t="str">
        <f t="shared" si="48"/>
        <v>M2</v>
      </c>
      <c r="E1569" s="2" t="str">
        <f t="shared" si="49"/>
        <v>D09b_M2_10</v>
      </c>
      <c r="F1569" s="21" t="s">
        <v>620</v>
      </c>
      <c r="G1569" s="2">
        <v>2010</v>
      </c>
      <c r="H1569" s="2" t="s">
        <v>721</v>
      </c>
      <c r="I1569" s="4">
        <v>2.52</v>
      </c>
      <c r="J1569" s="5">
        <v>0.154</v>
      </c>
      <c r="K1569" s="4">
        <v>0.99</v>
      </c>
      <c r="L1569" s="4">
        <v>0.65</v>
      </c>
      <c r="M1569" s="4">
        <v>0.2</v>
      </c>
      <c r="N1569" s="4">
        <v>0.61099999999999999</v>
      </c>
      <c r="O1569" s="4">
        <v>0.17</v>
      </c>
      <c r="P1569" s="6">
        <v>16.939</v>
      </c>
      <c r="Q1569" s="6">
        <v>58.5</v>
      </c>
      <c r="R1569" s="4">
        <v>4.83</v>
      </c>
      <c r="S1569" s="7">
        <v>462.32</v>
      </c>
      <c r="T1569" s="6">
        <v>14.8</v>
      </c>
      <c r="U1569" s="4">
        <v>23.691984999999999</v>
      </c>
      <c r="V1569" s="8">
        <v>97.15866906260392</v>
      </c>
      <c r="W1569" s="8">
        <v>93.156635250474579</v>
      </c>
      <c r="X1569" s="8">
        <v>116.47058823529413</v>
      </c>
      <c r="Y1569" s="8">
        <v>105.26315789473684</v>
      </c>
      <c r="Z1569" s="8">
        <v>101.83333333333333</v>
      </c>
      <c r="AA1569" s="8">
        <v>112.92666666666666</v>
      </c>
      <c r="AB1569" s="9">
        <v>74.229287415049271</v>
      </c>
      <c r="AC1569" s="9">
        <v>22.194022270192391</v>
      </c>
      <c r="AD1569" s="3">
        <v>34.110112027689802</v>
      </c>
      <c r="AE1569" s="3">
        <v>43.695865702117807</v>
      </c>
    </row>
    <row r="1570" spans="1:31" ht="13" x14ac:dyDescent="0.3">
      <c r="A1570" s="2">
        <v>2019</v>
      </c>
      <c r="B1570" s="13" t="s">
        <v>630</v>
      </c>
      <c r="C1570" s="2" t="s">
        <v>199</v>
      </c>
      <c r="D1570" s="2" t="str">
        <f t="shared" si="48"/>
        <v>M1</v>
      </c>
      <c r="E1570" s="2" t="str">
        <f t="shared" si="49"/>
        <v>D09c_M1_10</v>
      </c>
      <c r="F1570" s="21" t="s">
        <v>621</v>
      </c>
      <c r="G1570" s="2">
        <v>2010</v>
      </c>
      <c r="H1570" s="2" t="s">
        <v>722</v>
      </c>
      <c r="I1570" s="4">
        <v>2.5</v>
      </c>
      <c r="J1570" s="5">
        <v>0.153</v>
      </c>
      <c r="K1570" s="4">
        <v>0.99</v>
      </c>
      <c r="L1570" s="4">
        <v>0.65</v>
      </c>
      <c r="M1570" s="4">
        <v>0.19</v>
      </c>
      <c r="N1570" s="4">
        <v>0.65700000000000003</v>
      </c>
      <c r="O1570" s="4">
        <v>0.16900000000000001</v>
      </c>
      <c r="P1570" s="6">
        <v>17.248000000000001</v>
      </c>
      <c r="Q1570" s="6">
        <v>67.84</v>
      </c>
      <c r="R1570" s="4">
        <v>4.74</v>
      </c>
      <c r="S1570" s="7">
        <v>324.63</v>
      </c>
      <c r="T1570" s="6">
        <v>14.69</v>
      </c>
      <c r="U1570" s="4">
        <v>20.565691000000001</v>
      </c>
      <c r="V1570" s="8">
        <v>96.387568514488024</v>
      </c>
      <c r="W1570" s="8">
        <v>92.551722034562417</v>
      </c>
      <c r="X1570" s="8">
        <v>116.47058823529413</v>
      </c>
      <c r="Y1570" s="8">
        <v>100</v>
      </c>
      <c r="Z1570" s="8">
        <v>109.50000000000001</v>
      </c>
      <c r="AA1570" s="8">
        <v>114.98666666666668</v>
      </c>
      <c r="AB1570" s="9">
        <v>73.405564186054207</v>
      </c>
      <c r="AC1570" s="9">
        <v>21.320919639330921</v>
      </c>
      <c r="AD1570" s="3">
        <v>34.492879900021883</v>
      </c>
      <c r="AE1570" s="3">
        <v>44.186200460647207</v>
      </c>
    </row>
    <row r="1571" spans="1:31" ht="13" x14ac:dyDescent="0.3">
      <c r="A1571" s="2">
        <v>2019</v>
      </c>
      <c r="B1571" s="13" t="s">
        <v>630</v>
      </c>
      <c r="C1571" s="2" t="s">
        <v>200</v>
      </c>
      <c r="D1571" s="2" t="str">
        <f t="shared" si="48"/>
        <v>M2</v>
      </c>
      <c r="E1571" s="2" t="str">
        <f t="shared" si="49"/>
        <v>D09c_M2_10</v>
      </c>
      <c r="F1571" s="21" t="s">
        <v>621</v>
      </c>
      <c r="G1571" s="2">
        <v>2010</v>
      </c>
      <c r="H1571" s="2" t="s">
        <v>722</v>
      </c>
      <c r="I1571" s="4">
        <v>2.36</v>
      </c>
      <c r="J1571" s="5">
        <v>0.14799999999999999</v>
      </c>
      <c r="K1571" s="4">
        <v>0.99</v>
      </c>
      <c r="L1571" s="4">
        <v>0.62</v>
      </c>
      <c r="M1571" s="4">
        <v>0.2</v>
      </c>
      <c r="N1571" s="4">
        <v>0.64500000000000002</v>
      </c>
      <c r="O1571" s="4">
        <v>0.16500000000000001</v>
      </c>
      <c r="P1571" s="6">
        <v>18.323</v>
      </c>
      <c r="Q1571" s="6">
        <v>73.41</v>
      </c>
      <c r="R1571" s="4">
        <v>5.5</v>
      </c>
      <c r="S1571" s="7">
        <v>394.07</v>
      </c>
      <c r="T1571" s="6">
        <v>15.46</v>
      </c>
      <c r="U1571" s="4">
        <v>20.565691000000001</v>
      </c>
      <c r="V1571" s="8">
        <v>90.989864677676678</v>
      </c>
      <c r="W1571" s="8">
        <v>89.527155955001547</v>
      </c>
      <c r="X1571" s="8">
        <v>116.47058823529413</v>
      </c>
      <c r="Y1571" s="8">
        <v>105.26315789473684</v>
      </c>
      <c r="Z1571" s="8">
        <v>107.50000000000001</v>
      </c>
      <c r="AA1571" s="8">
        <v>122.15333333333334</v>
      </c>
      <c r="AB1571" s="9">
        <v>72.732281427025313</v>
      </c>
      <c r="AC1571" s="9">
        <v>22.650828843352759</v>
      </c>
      <c r="AD1571" s="3">
        <v>34.812180503416819</v>
      </c>
      <c r="AE1571" s="3">
        <v>42.536990653230433</v>
      </c>
    </row>
    <row r="1572" spans="1:31" ht="13" x14ac:dyDescent="0.3">
      <c r="A1572" s="2">
        <v>2019</v>
      </c>
      <c r="B1572" s="13" t="s">
        <v>630</v>
      </c>
      <c r="C1572" s="2" t="s">
        <v>201</v>
      </c>
      <c r="D1572" s="2" t="str">
        <f t="shared" si="48"/>
        <v>M1</v>
      </c>
      <c r="E1572" s="2" t="str">
        <f t="shared" si="49"/>
        <v>F09a_M1_10</v>
      </c>
      <c r="F1572" s="21" t="s">
        <v>622</v>
      </c>
      <c r="G1572" s="2">
        <v>2010</v>
      </c>
      <c r="H1572" s="2" t="s">
        <v>723</v>
      </c>
      <c r="I1572" s="4">
        <v>2.4300000000000002</v>
      </c>
      <c r="J1572" s="5">
        <v>0.154</v>
      </c>
      <c r="K1572" s="4">
        <v>1</v>
      </c>
      <c r="L1572" s="4">
        <v>0.76</v>
      </c>
      <c r="M1572" s="4">
        <v>0.28999999999999998</v>
      </c>
      <c r="N1572" s="4">
        <v>0.67700000000000005</v>
      </c>
      <c r="O1572" s="4">
        <v>0.18099999999999999</v>
      </c>
      <c r="P1572" s="6">
        <v>16.533999999999999</v>
      </c>
      <c r="Q1572" s="6">
        <v>58.3</v>
      </c>
      <c r="R1572" s="4">
        <v>6.74</v>
      </c>
      <c r="S1572" s="7">
        <v>306.32</v>
      </c>
      <c r="T1572" s="6">
        <v>18.46</v>
      </c>
      <c r="U1572" s="4">
        <v>20.905694</v>
      </c>
      <c r="V1572" s="8">
        <v>93.688716596082358</v>
      </c>
      <c r="W1572" s="8">
        <v>93.156635250474579</v>
      </c>
      <c r="X1572" s="8">
        <v>117.64705882352942</v>
      </c>
      <c r="Y1572" s="8">
        <v>152.63157894736841</v>
      </c>
      <c r="Z1572" s="8">
        <v>112.83333333333334</v>
      </c>
      <c r="AA1572" s="8">
        <v>110.22666666666665</v>
      </c>
      <c r="AB1572" s="9">
        <v>87.387572907795942</v>
      </c>
      <c r="AC1572" s="9">
        <v>27.335664381091419</v>
      </c>
      <c r="AD1572" s="3">
        <v>29.266687149347369</v>
      </c>
      <c r="AE1572" s="3">
        <v>43.397648469561211</v>
      </c>
    </row>
    <row r="1573" spans="1:31" ht="13" x14ac:dyDescent="0.3">
      <c r="A1573" s="2">
        <v>2019</v>
      </c>
      <c r="B1573" s="13" t="s">
        <v>630</v>
      </c>
      <c r="C1573" s="2" t="s">
        <v>202</v>
      </c>
      <c r="D1573" s="2" t="str">
        <f t="shared" si="48"/>
        <v>M2</v>
      </c>
      <c r="E1573" s="2" t="str">
        <f t="shared" si="49"/>
        <v>F09a_M2_10</v>
      </c>
      <c r="F1573" s="21" t="s">
        <v>622</v>
      </c>
      <c r="G1573" s="2">
        <v>2010</v>
      </c>
      <c r="H1573" s="2" t="s">
        <v>723</v>
      </c>
      <c r="I1573" s="4">
        <v>2.4</v>
      </c>
      <c r="J1573" s="5">
        <v>0.14699999999999999</v>
      </c>
      <c r="K1573" s="4">
        <v>1</v>
      </c>
      <c r="L1573" s="4">
        <v>0.54</v>
      </c>
      <c r="M1573" s="4">
        <v>0.18</v>
      </c>
      <c r="N1573" s="4">
        <v>0.54500000000000004</v>
      </c>
      <c r="O1573" s="4">
        <v>0.16600000000000001</v>
      </c>
      <c r="P1573" s="6">
        <v>16.097000000000001</v>
      </c>
      <c r="Q1573" s="6">
        <v>57</v>
      </c>
      <c r="R1573" s="4">
        <v>5.1100000000000003</v>
      </c>
      <c r="S1573" s="7">
        <v>463.69</v>
      </c>
      <c r="T1573" s="6">
        <v>16.13</v>
      </c>
      <c r="U1573" s="4">
        <v>20.905694</v>
      </c>
      <c r="V1573" s="8">
        <v>92.532065773908485</v>
      </c>
      <c r="W1573" s="8">
        <v>88.92224273908937</v>
      </c>
      <c r="X1573" s="8">
        <v>117.64705882352942</v>
      </c>
      <c r="Y1573" s="8">
        <v>94.73684210526315</v>
      </c>
      <c r="Z1573" s="8">
        <v>90.833333333333343</v>
      </c>
      <c r="AA1573" s="8">
        <v>107.31333333333335</v>
      </c>
      <c r="AB1573" s="9">
        <v>67.348573476674673</v>
      </c>
      <c r="AC1573" s="9">
        <v>22.015341018390224</v>
      </c>
      <c r="AD1573" s="3">
        <v>37.974742819445481</v>
      </c>
      <c r="AE1573" s="3">
        <v>40.009916162164274</v>
      </c>
    </row>
    <row r="1574" spans="1:31" ht="13" x14ac:dyDescent="0.3">
      <c r="A1574" s="2">
        <v>2019</v>
      </c>
      <c r="B1574" s="13" t="s">
        <v>630</v>
      </c>
      <c r="C1574" s="2" t="s">
        <v>203</v>
      </c>
      <c r="D1574" s="2" t="str">
        <f t="shared" si="48"/>
        <v>M1</v>
      </c>
      <c r="E1574" s="2" t="str">
        <f t="shared" si="49"/>
        <v>F09b_M1_10</v>
      </c>
      <c r="F1574" s="21" t="s">
        <v>623</v>
      </c>
      <c r="G1574" s="2">
        <v>2010</v>
      </c>
      <c r="H1574" s="2" t="s">
        <v>724</v>
      </c>
      <c r="I1574" s="4">
        <v>2.64</v>
      </c>
      <c r="J1574" s="5">
        <v>0.159</v>
      </c>
      <c r="K1574" s="4">
        <v>1</v>
      </c>
      <c r="L1574" s="4">
        <v>0.75</v>
      </c>
      <c r="M1574" s="4">
        <v>0.23</v>
      </c>
      <c r="N1574" s="4">
        <v>0.67800000000000005</v>
      </c>
      <c r="O1574" s="4">
        <v>0.19400000000000001</v>
      </c>
      <c r="P1574" s="6">
        <v>13.25</v>
      </c>
      <c r="Q1574" s="6">
        <v>54.6</v>
      </c>
      <c r="R1574" s="4">
        <v>5.29</v>
      </c>
      <c r="S1574" s="7">
        <v>297.67</v>
      </c>
      <c r="T1574" s="6">
        <v>17.09</v>
      </c>
      <c r="U1574" s="4">
        <v>22.098085999999999</v>
      </c>
      <c r="V1574" s="8">
        <v>101.78527235129935</v>
      </c>
      <c r="W1574" s="8">
        <v>96.181201330035464</v>
      </c>
      <c r="X1574" s="8">
        <v>117.64705882352942</v>
      </c>
      <c r="Y1574" s="8">
        <v>121.05263157894737</v>
      </c>
      <c r="Z1574" s="8">
        <v>113.00000000000001</v>
      </c>
      <c r="AA1574" s="8">
        <v>88.333333333333329</v>
      </c>
      <c r="AB1574" s="9">
        <v>81.94623153781761</v>
      </c>
      <c r="AC1574" s="9">
        <v>23.11959184864169</v>
      </c>
      <c r="AD1574" s="3">
        <v>31.210035031970435</v>
      </c>
      <c r="AE1574" s="3">
        <v>45.670373119387882</v>
      </c>
    </row>
    <row r="1575" spans="1:31" ht="13" x14ac:dyDescent="0.3">
      <c r="A1575" s="2">
        <v>2019</v>
      </c>
      <c r="B1575" s="13" t="s">
        <v>630</v>
      </c>
      <c r="C1575" s="2" t="s">
        <v>204</v>
      </c>
      <c r="D1575" s="2" t="str">
        <f t="shared" si="48"/>
        <v>M2</v>
      </c>
      <c r="E1575" s="2" t="str">
        <f t="shared" si="49"/>
        <v>F09b_M2_10</v>
      </c>
      <c r="F1575" s="21" t="s">
        <v>623</v>
      </c>
      <c r="G1575" s="2">
        <v>2010</v>
      </c>
      <c r="H1575" s="2" t="s">
        <v>724</v>
      </c>
      <c r="I1575" s="4">
        <v>2.36</v>
      </c>
      <c r="J1575" s="5">
        <v>0.14899999999999999</v>
      </c>
      <c r="K1575" s="4">
        <v>1</v>
      </c>
      <c r="L1575" s="4">
        <v>0.64</v>
      </c>
      <c r="M1575" s="4">
        <v>0.19</v>
      </c>
      <c r="N1575" s="4">
        <v>0.65200000000000002</v>
      </c>
      <c r="O1575" s="4">
        <v>0.16600000000000001</v>
      </c>
      <c r="P1575" s="6">
        <v>15.016999999999999</v>
      </c>
      <c r="Q1575" s="6">
        <v>54.84</v>
      </c>
      <c r="R1575" s="4">
        <v>5.57</v>
      </c>
      <c r="S1575" s="7">
        <v>396.01</v>
      </c>
      <c r="T1575" s="6">
        <v>16.84</v>
      </c>
      <c r="U1575" s="4">
        <v>22.098085999999999</v>
      </c>
      <c r="V1575" s="8">
        <v>90.989864677676678</v>
      </c>
      <c r="W1575" s="8">
        <v>90.132069170913724</v>
      </c>
      <c r="X1575" s="8">
        <v>117.64705882352942</v>
      </c>
      <c r="Y1575" s="8">
        <v>100</v>
      </c>
      <c r="Z1575" s="8">
        <v>108.66666666666667</v>
      </c>
      <c r="AA1575" s="8">
        <v>100.11333333333332</v>
      </c>
      <c r="AB1575" s="9">
        <v>73.162316665749557</v>
      </c>
      <c r="AC1575" s="9">
        <v>21.391806689785813</v>
      </c>
      <c r="AD1575" s="3">
        <v>34.957131944272412</v>
      </c>
      <c r="AE1575" s="3">
        <v>43.651061365941771</v>
      </c>
    </row>
    <row r="1576" spans="1:31" ht="13" x14ac:dyDescent="0.3">
      <c r="A1576" s="2">
        <v>2019</v>
      </c>
      <c r="B1576" s="13" t="s">
        <v>630</v>
      </c>
      <c r="C1576" s="2" t="s">
        <v>205</v>
      </c>
      <c r="D1576" s="2" t="str">
        <f t="shared" si="48"/>
        <v>M1</v>
      </c>
      <c r="E1576" s="2" t="str">
        <f t="shared" si="49"/>
        <v>F09c_M1_10</v>
      </c>
      <c r="F1576" s="21" t="s">
        <v>624</v>
      </c>
      <c r="G1576" s="2">
        <v>2010</v>
      </c>
      <c r="H1576" s="2" t="s">
        <v>725</v>
      </c>
      <c r="I1576" s="4">
        <v>2.61</v>
      </c>
      <c r="J1576" s="5">
        <v>0.157</v>
      </c>
      <c r="K1576" s="4">
        <v>1.01</v>
      </c>
      <c r="L1576" s="4">
        <v>0.74</v>
      </c>
      <c r="M1576" s="4">
        <v>0.25</v>
      </c>
      <c r="N1576" s="4">
        <v>0.71899999999999997</v>
      </c>
      <c r="O1576" s="4">
        <v>0.191</v>
      </c>
      <c r="P1576" s="6">
        <v>17.065000000000001</v>
      </c>
      <c r="Q1576" s="6">
        <v>53.63</v>
      </c>
      <c r="R1576" s="4">
        <v>5.79</v>
      </c>
      <c r="S1576" s="7">
        <v>295.83999999999997</v>
      </c>
      <c r="T1576" s="6">
        <v>18.670000000000002</v>
      </c>
      <c r="U1576" s="4">
        <v>21.088024999999998</v>
      </c>
      <c r="V1576" s="8">
        <v>100.62862152912548</v>
      </c>
      <c r="W1576" s="8">
        <v>94.97137489821111</v>
      </c>
      <c r="X1576" s="8">
        <v>118.82352941176471</v>
      </c>
      <c r="Y1576" s="8">
        <v>131.57894736842107</v>
      </c>
      <c r="Z1576" s="8">
        <v>119.83333333333333</v>
      </c>
      <c r="AA1576" s="8">
        <v>113.76666666666668</v>
      </c>
      <c r="AB1576" s="9">
        <v>83.350430475503074</v>
      </c>
      <c r="AC1576" s="9">
        <v>24.706627917091328</v>
      </c>
      <c r="AD1576" s="3">
        <v>30.991084147582981</v>
      </c>
      <c r="AE1576" s="3">
        <v>44.302287935325694</v>
      </c>
    </row>
    <row r="1577" spans="1:31" ht="13" x14ac:dyDescent="0.3">
      <c r="A1577" s="2">
        <v>2019</v>
      </c>
      <c r="B1577" s="13" t="s">
        <v>630</v>
      </c>
      <c r="C1577" s="2" t="s">
        <v>206</v>
      </c>
      <c r="D1577" s="2" t="str">
        <f t="shared" si="48"/>
        <v>M2</v>
      </c>
      <c r="E1577" s="2" t="str">
        <f t="shared" si="49"/>
        <v>F09c_M2_10</v>
      </c>
      <c r="F1577" s="21" t="s">
        <v>624</v>
      </c>
      <c r="G1577" s="2">
        <v>2010</v>
      </c>
      <c r="H1577" s="2" t="s">
        <v>725</v>
      </c>
      <c r="I1577" s="4">
        <v>2.62</v>
      </c>
      <c r="J1577" s="5">
        <v>0.16200000000000001</v>
      </c>
      <c r="K1577" s="4">
        <v>1.01</v>
      </c>
      <c r="L1577" s="4">
        <v>0.74</v>
      </c>
      <c r="M1577" s="4">
        <v>0.23</v>
      </c>
      <c r="N1577" s="4">
        <v>0.623</v>
      </c>
      <c r="O1577" s="4">
        <v>0.19900000000000001</v>
      </c>
      <c r="P1577" s="6">
        <v>17.526</v>
      </c>
      <c r="Q1577" s="6">
        <v>54.72</v>
      </c>
      <c r="R1577" s="4">
        <v>6.09</v>
      </c>
      <c r="S1577" s="7">
        <v>239.96</v>
      </c>
      <c r="T1577" s="6">
        <v>17.760000000000002</v>
      </c>
      <c r="U1577" s="4">
        <v>21.088024999999998</v>
      </c>
      <c r="V1577" s="8">
        <v>101.01417180318344</v>
      </c>
      <c r="W1577" s="8">
        <v>97.99594097777198</v>
      </c>
      <c r="X1577" s="8">
        <v>118.82352941176471</v>
      </c>
      <c r="Y1577" s="8">
        <v>121.05263157894737</v>
      </c>
      <c r="Z1577" s="8">
        <v>103.83333333333333</v>
      </c>
      <c r="AA1577" s="8">
        <v>116.83999999999999</v>
      </c>
      <c r="AB1577" s="9">
        <v>81.702984017512961</v>
      </c>
      <c r="AC1577" s="9">
        <v>23.188423892602682</v>
      </c>
      <c r="AD1577" s="3">
        <v>31.615983622457307</v>
      </c>
      <c r="AE1577" s="3">
        <v>45.195592484940015</v>
      </c>
    </row>
    <row r="1578" spans="1:31" ht="13" x14ac:dyDescent="0.3">
      <c r="A1578" s="2">
        <v>2019</v>
      </c>
      <c r="B1578" s="13" t="s">
        <v>630</v>
      </c>
      <c r="C1578" s="2" t="s">
        <v>207</v>
      </c>
      <c r="D1578" s="2" t="str">
        <f t="shared" si="48"/>
        <v>M1</v>
      </c>
      <c r="E1578" s="2" t="str">
        <f t="shared" si="49"/>
        <v>G09a_M1_10</v>
      </c>
      <c r="F1578" s="21" t="s">
        <v>625</v>
      </c>
      <c r="G1578" s="2">
        <v>2010</v>
      </c>
      <c r="H1578" s="2" t="s">
        <v>726</v>
      </c>
      <c r="I1578" s="4">
        <v>2.31</v>
      </c>
      <c r="J1578" s="5">
        <v>0.14599999999999999</v>
      </c>
      <c r="K1578" s="4">
        <v>1.01</v>
      </c>
      <c r="L1578" s="4">
        <v>0.73</v>
      </c>
      <c r="M1578" s="4">
        <v>0.22</v>
      </c>
      <c r="N1578" s="4">
        <v>0.58899999999999997</v>
      </c>
      <c r="O1578" s="4">
        <v>0.17599999999999999</v>
      </c>
      <c r="P1578" s="6">
        <v>16.001000000000001</v>
      </c>
      <c r="Q1578" s="6">
        <v>52.72</v>
      </c>
      <c r="R1578" s="4">
        <v>5.8</v>
      </c>
      <c r="S1578" s="7">
        <v>402.68</v>
      </c>
      <c r="T1578" s="6">
        <v>17.57</v>
      </c>
      <c r="U1578" s="4">
        <v>19.494263</v>
      </c>
      <c r="V1578" s="8">
        <v>89.062113307386923</v>
      </c>
      <c r="W1578" s="8">
        <v>88.317329523177207</v>
      </c>
      <c r="X1578" s="8">
        <v>118.82352941176471</v>
      </c>
      <c r="Y1578" s="8">
        <v>115.78947368421053</v>
      </c>
      <c r="Z1578" s="8">
        <v>98.166666666666671</v>
      </c>
      <c r="AA1578" s="8">
        <v>106.67333333333333</v>
      </c>
      <c r="AB1578" s="9">
        <v>80.380258792509906</v>
      </c>
      <c r="AC1578" s="9">
        <v>22.545226041969304</v>
      </c>
      <c r="AD1578" s="3">
        <v>32.136251405603637</v>
      </c>
      <c r="AE1578" s="3">
        <v>45.318522552427062</v>
      </c>
    </row>
    <row r="1579" spans="1:31" ht="13" x14ac:dyDescent="0.3">
      <c r="A1579" s="2">
        <v>2019</v>
      </c>
      <c r="B1579" s="13" t="s">
        <v>630</v>
      </c>
      <c r="C1579" s="2" t="s">
        <v>208</v>
      </c>
      <c r="D1579" s="2" t="str">
        <f t="shared" si="48"/>
        <v>M2</v>
      </c>
      <c r="E1579" s="2" t="str">
        <f t="shared" si="49"/>
        <v>G09a_M2_10</v>
      </c>
      <c r="F1579" s="21" t="s">
        <v>625</v>
      </c>
      <c r="G1579" s="2">
        <v>2010</v>
      </c>
      <c r="H1579" s="2" t="s">
        <v>726</v>
      </c>
      <c r="I1579" s="4">
        <v>2.42</v>
      </c>
      <c r="J1579" s="5">
        <v>0.154</v>
      </c>
      <c r="K1579" s="4">
        <v>1.01</v>
      </c>
      <c r="L1579" s="4">
        <v>0.6</v>
      </c>
      <c r="M1579" s="4">
        <v>0.21</v>
      </c>
      <c r="N1579" s="4">
        <v>0.63800000000000001</v>
      </c>
      <c r="O1579" s="4">
        <v>0.16800000000000001</v>
      </c>
      <c r="P1579" s="6">
        <v>15.269</v>
      </c>
      <c r="Q1579" s="6">
        <v>57.71</v>
      </c>
      <c r="R1579" s="4">
        <v>5.35</v>
      </c>
      <c r="S1579" s="7">
        <v>301.75</v>
      </c>
      <c r="T1579" s="6">
        <v>18.260000000000002</v>
      </c>
      <c r="U1579" s="4">
        <v>19.494263</v>
      </c>
      <c r="V1579" s="8">
        <v>93.303166322024396</v>
      </c>
      <c r="W1579" s="8">
        <v>93.156635250474579</v>
      </c>
      <c r="X1579" s="8">
        <v>118.82352941176471</v>
      </c>
      <c r="Y1579" s="8">
        <v>110.52631578947367</v>
      </c>
      <c r="Z1579" s="8">
        <v>106.33333333333334</v>
      </c>
      <c r="AA1579" s="8">
        <v>101.79333333333334</v>
      </c>
      <c r="AB1579" s="9">
        <v>73.069509615411064</v>
      </c>
      <c r="AC1579" s="9">
        <v>23.673605995089169</v>
      </c>
      <c r="AD1579" s="3">
        <v>35.351547015976905</v>
      </c>
      <c r="AE1579" s="3">
        <v>40.974846988933919</v>
      </c>
    </row>
    <row r="1580" spans="1:31" ht="13" x14ac:dyDescent="0.3">
      <c r="A1580" s="2">
        <v>2019</v>
      </c>
      <c r="B1580" s="13" t="s">
        <v>630</v>
      </c>
      <c r="C1580" s="2" t="s">
        <v>209</v>
      </c>
      <c r="D1580" s="2" t="str">
        <f t="shared" si="48"/>
        <v>M1</v>
      </c>
      <c r="E1580" s="2" t="str">
        <f t="shared" si="49"/>
        <v>G09b_M1_10</v>
      </c>
      <c r="F1580" s="21" t="s">
        <v>626</v>
      </c>
      <c r="G1580" s="2">
        <v>2010</v>
      </c>
      <c r="H1580" s="2" t="s">
        <v>733</v>
      </c>
      <c r="I1580" s="4">
        <v>2.38</v>
      </c>
      <c r="J1580" s="5">
        <v>0.154</v>
      </c>
      <c r="K1580" s="4">
        <v>1.01</v>
      </c>
      <c r="L1580" s="4">
        <v>0.66</v>
      </c>
      <c r="M1580" s="4">
        <v>0.2</v>
      </c>
      <c r="N1580" s="4">
        <v>0.67600000000000005</v>
      </c>
      <c r="O1580" s="4">
        <v>0.17699999999999999</v>
      </c>
      <c r="P1580" s="6">
        <v>13.862</v>
      </c>
      <c r="Q1580" s="6">
        <v>54.17</v>
      </c>
      <c r="R1580" s="4">
        <v>5.87</v>
      </c>
      <c r="S1580" s="7">
        <v>375.19</v>
      </c>
      <c r="T1580" s="6">
        <v>17.93</v>
      </c>
      <c r="U1580" s="4">
        <v>21.319755000000001</v>
      </c>
      <c r="V1580" s="8">
        <v>91.760965225792589</v>
      </c>
      <c r="W1580" s="8">
        <v>93.156635250474579</v>
      </c>
      <c r="X1580" s="8">
        <v>118.82352941176471</v>
      </c>
      <c r="Y1580" s="8">
        <v>105.26315789473684</v>
      </c>
      <c r="Z1580" s="8">
        <v>112.66666666666667</v>
      </c>
      <c r="AA1580" s="8">
        <v>92.413333333333341</v>
      </c>
      <c r="AB1580" s="9">
        <v>75.239798362463915</v>
      </c>
      <c r="AC1580" s="9">
        <v>21.895944617682591</v>
      </c>
      <c r="AD1580" s="3">
        <v>34.331833163075878</v>
      </c>
      <c r="AE1580" s="3">
        <v>43.772222219241527</v>
      </c>
    </row>
    <row r="1581" spans="1:31" ht="13" x14ac:dyDescent="0.3">
      <c r="A1581" s="2">
        <v>2019</v>
      </c>
      <c r="B1581" s="13" t="s">
        <v>630</v>
      </c>
      <c r="C1581" s="2" t="s">
        <v>210</v>
      </c>
      <c r="D1581" s="2" t="str">
        <f t="shared" si="48"/>
        <v>M2</v>
      </c>
      <c r="E1581" s="2" t="str">
        <f t="shared" si="49"/>
        <v>G09b_M2_10</v>
      </c>
      <c r="F1581" s="21" t="s">
        <v>626</v>
      </c>
      <c r="G1581" s="2">
        <v>2010</v>
      </c>
      <c r="H1581" s="2" t="s">
        <v>733</v>
      </c>
      <c r="I1581" s="4">
        <v>2.4500000000000002</v>
      </c>
      <c r="J1581" s="5">
        <v>0.156</v>
      </c>
      <c r="K1581" s="4">
        <v>1.01</v>
      </c>
      <c r="L1581" s="4">
        <v>0.62</v>
      </c>
      <c r="M1581" s="4">
        <v>0.18</v>
      </c>
      <c r="N1581" s="4">
        <v>0.68799999999999994</v>
      </c>
      <c r="O1581" s="4">
        <v>0.191</v>
      </c>
      <c r="P1581" s="6">
        <v>17.010000000000002</v>
      </c>
      <c r="Q1581" s="6">
        <v>61.05</v>
      </c>
      <c r="R1581" s="4">
        <v>5.76</v>
      </c>
      <c r="S1581" s="7">
        <v>644.07000000000005</v>
      </c>
      <c r="T1581" s="6">
        <v>18.29</v>
      </c>
      <c r="U1581" s="4">
        <v>21.319755000000001</v>
      </c>
      <c r="V1581" s="8">
        <v>94.459817144198269</v>
      </c>
      <c r="W1581" s="8">
        <v>94.366461682298933</v>
      </c>
      <c r="X1581" s="8">
        <v>118.82352941176471</v>
      </c>
      <c r="Y1581" s="8">
        <v>94.73684210526315</v>
      </c>
      <c r="Z1581" s="8">
        <v>114.66666666666667</v>
      </c>
      <c r="AA1581" s="8">
        <v>113.4</v>
      </c>
      <c r="AB1581" s="9">
        <v>71.596343920441853</v>
      </c>
      <c r="AC1581" s="9">
        <v>20.709183332583127</v>
      </c>
      <c r="AD1581" s="3">
        <v>36.078940112835291</v>
      </c>
      <c r="AE1581" s="3">
        <v>43.211876554581586</v>
      </c>
    </row>
    <row r="1582" spans="1:31" ht="13" x14ac:dyDescent="0.3">
      <c r="A1582" s="2">
        <v>2019</v>
      </c>
      <c r="B1582" s="13" t="s">
        <v>630</v>
      </c>
      <c r="C1582" s="2" t="s">
        <v>211</v>
      </c>
      <c r="D1582" s="2" t="str">
        <f t="shared" si="48"/>
        <v>M1</v>
      </c>
      <c r="E1582" s="2" t="str">
        <f t="shared" si="49"/>
        <v>G09c_M1_10</v>
      </c>
      <c r="F1582" s="21" t="s">
        <v>627</v>
      </c>
      <c r="G1582" s="2">
        <v>2010</v>
      </c>
      <c r="H1582" s="2" t="s">
        <v>727</v>
      </c>
      <c r="I1582" s="4">
        <v>2.72</v>
      </c>
      <c r="J1582" s="5">
        <v>0.158</v>
      </c>
      <c r="K1582" s="4">
        <v>1.02</v>
      </c>
      <c r="L1582" s="4">
        <v>0.62</v>
      </c>
      <c r="M1582" s="4">
        <v>0.21</v>
      </c>
      <c r="N1582" s="4">
        <v>0.63500000000000001</v>
      </c>
      <c r="O1582" s="4">
        <v>0.188</v>
      </c>
      <c r="P1582" s="6">
        <v>15.483000000000001</v>
      </c>
      <c r="Q1582" s="6">
        <v>56.13</v>
      </c>
      <c r="R1582" s="4">
        <v>6.06</v>
      </c>
      <c r="S1582" s="7">
        <v>531.53</v>
      </c>
      <c r="T1582" s="6">
        <v>20.22</v>
      </c>
      <c r="U1582" s="4">
        <v>21.007838</v>
      </c>
      <c r="V1582" s="8">
        <v>104.86967454376297</v>
      </c>
      <c r="W1582" s="8">
        <v>95.576288114123273</v>
      </c>
      <c r="X1582" s="8">
        <v>120</v>
      </c>
      <c r="Y1582" s="8">
        <v>110.52631578947367</v>
      </c>
      <c r="Z1582" s="8">
        <v>105.83333333333333</v>
      </c>
      <c r="AA1582" s="8">
        <v>103.22</v>
      </c>
      <c r="AB1582" s="9">
        <v>74.323268083130344</v>
      </c>
      <c r="AC1582" s="9">
        <v>23.274256171766076</v>
      </c>
      <c r="AD1582" s="3">
        <v>35.099313034191326</v>
      </c>
      <c r="AE1582" s="3">
        <v>41.626430794042612</v>
      </c>
    </row>
    <row r="1583" spans="1:31" ht="13" x14ac:dyDescent="0.3">
      <c r="A1583" s="2">
        <v>2019</v>
      </c>
      <c r="B1583" s="13" t="s">
        <v>630</v>
      </c>
      <c r="C1583" s="2" t="s">
        <v>212</v>
      </c>
      <c r="D1583" s="2" t="str">
        <f t="shared" si="48"/>
        <v>M2</v>
      </c>
      <c r="E1583" s="2" t="str">
        <f t="shared" si="49"/>
        <v>G09c_M2_10</v>
      </c>
      <c r="F1583" s="21" t="s">
        <v>627</v>
      </c>
      <c r="G1583" s="2">
        <v>2010</v>
      </c>
      <c r="H1583" s="2" t="s">
        <v>727</v>
      </c>
      <c r="I1583" s="4">
        <v>2.1800000000000002</v>
      </c>
      <c r="J1583" s="5">
        <v>0.128</v>
      </c>
      <c r="K1583" s="4">
        <v>1.02</v>
      </c>
      <c r="L1583" s="4">
        <v>0.6</v>
      </c>
      <c r="M1583" s="4">
        <v>0.23</v>
      </c>
      <c r="N1583" s="4">
        <v>0.6</v>
      </c>
      <c r="O1583" s="4">
        <v>0.186</v>
      </c>
      <c r="P1583" s="6">
        <v>17.867999999999999</v>
      </c>
      <c r="Q1583" s="6">
        <v>59.53</v>
      </c>
      <c r="R1583" s="4">
        <v>5.22</v>
      </c>
      <c r="S1583" s="7">
        <v>465.29</v>
      </c>
      <c r="T1583" s="6">
        <v>18.61</v>
      </c>
      <c r="U1583" s="4">
        <v>21.007838</v>
      </c>
      <c r="V1583" s="8">
        <v>84.049959744633568</v>
      </c>
      <c r="W1583" s="8">
        <v>77.428891636758095</v>
      </c>
      <c r="X1583" s="8">
        <v>120</v>
      </c>
      <c r="Y1583" s="8">
        <v>121.05263157894737</v>
      </c>
      <c r="Z1583" s="8">
        <v>100</v>
      </c>
      <c r="AA1583" s="8">
        <v>119.11999999999998</v>
      </c>
      <c r="AB1583" s="9">
        <v>74.972710549104491</v>
      </c>
      <c r="AC1583" s="9">
        <v>25.270040429547496</v>
      </c>
      <c r="AD1583" s="3">
        <v>34.795269279550844</v>
      </c>
      <c r="AE1583" s="3">
        <v>39.934690290901671</v>
      </c>
    </row>
    <row r="1584" spans="1:31" ht="13" x14ac:dyDescent="0.3">
      <c r="A1584" s="2">
        <v>2019</v>
      </c>
      <c r="B1584" s="13" t="s">
        <v>630</v>
      </c>
      <c r="C1584" s="2" t="s">
        <v>213</v>
      </c>
      <c r="D1584" s="2" t="str">
        <f t="shared" si="48"/>
        <v>M1</v>
      </c>
      <c r="E1584" s="2" t="str">
        <f t="shared" si="49"/>
        <v>H09a_M1_10</v>
      </c>
      <c r="F1584" s="21" t="s">
        <v>628</v>
      </c>
      <c r="G1584" s="2">
        <v>2010</v>
      </c>
      <c r="H1584" s="2" t="s">
        <v>728</v>
      </c>
      <c r="I1584" s="4">
        <v>2.64</v>
      </c>
      <c r="J1584" s="5">
        <v>0.14299999999999999</v>
      </c>
      <c r="K1584" s="4">
        <v>1.02</v>
      </c>
      <c r="L1584" s="4">
        <v>0.68</v>
      </c>
      <c r="M1584" s="4">
        <v>0.25</v>
      </c>
      <c r="N1584" s="4">
        <v>0.68</v>
      </c>
      <c r="O1584" s="4">
        <v>0.186</v>
      </c>
      <c r="P1584" s="6">
        <v>14.939</v>
      </c>
      <c r="Q1584" s="6">
        <v>49.18</v>
      </c>
      <c r="R1584" s="4">
        <v>5.87</v>
      </c>
      <c r="S1584" s="7">
        <v>453.29</v>
      </c>
      <c r="T1584" s="6">
        <v>20.34</v>
      </c>
      <c r="U1584" s="4">
        <v>21.291276</v>
      </c>
      <c r="V1584" s="8">
        <v>101.78527235129935</v>
      </c>
      <c r="W1584" s="8">
        <v>86.502589875440677</v>
      </c>
      <c r="X1584" s="8">
        <v>120</v>
      </c>
      <c r="Y1584" s="8">
        <v>131.57894736842107</v>
      </c>
      <c r="Z1584" s="8">
        <v>113.33333333333336</v>
      </c>
      <c r="AA1584" s="8">
        <v>99.593333333333334</v>
      </c>
      <c r="AB1584" s="9">
        <v>80.612172975158487</v>
      </c>
      <c r="AC1584" s="9">
        <v>25.545869767364316</v>
      </c>
      <c r="AD1584" s="3">
        <v>32.361063545301164</v>
      </c>
      <c r="AE1584" s="3">
        <v>42.09306668733452</v>
      </c>
    </row>
    <row r="1585" spans="1:31" ht="13" x14ac:dyDescent="0.3">
      <c r="A1585" s="2">
        <v>2019</v>
      </c>
      <c r="B1585" s="13" t="s">
        <v>630</v>
      </c>
      <c r="C1585" s="2" t="s">
        <v>214</v>
      </c>
      <c r="D1585" s="2" t="str">
        <f t="shared" si="48"/>
        <v>M2</v>
      </c>
      <c r="E1585" s="2" t="str">
        <f t="shared" si="49"/>
        <v>H09a_M2_10</v>
      </c>
      <c r="F1585" s="21" t="s">
        <v>628</v>
      </c>
      <c r="G1585" s="2">
        <v>2010</v>
      </c>
      <c r="H1585" s="2" t="s">
        <v>728</v>
      </c>
      <c r="I1585" s="4">
        <v>2.68</v>
      </c>
      <c r="J1585" s="5">
        <v>0.158</v>
      </c>
      <c r="K1585" s="4">
        <v>1.02</v>
      </c>
      <c r="L1585" s="4">
        <v>0.67</v>
      </c>
      <c r="M1585" s="4">
        <v>0.25</v>
      </c>
      <c r="N1585" s="4">
        <v>0.71199999999999997</v>
      </c>
      <c r="O1585" s="4">
        <v>0.19600000000000001</v>
      </c>
      <c r="P1585" s="6">
        <v>13.66</v>
      </c>
      <c r="Q1585" s="6">
        <v>56.16</v>
      </c>
      <c r="R1585" s="4">
        <v>6.47</v>
      </c>
      <c r="S1585" s="7">
        <v>380.97</v>
      </c>
      <c r="T1585" s="6">
        <v>19.149999999999999</v>
      </c>
      <c r="U1585" s="4">
        <v>21.291276</v>
      </c>
      <c r="V1585" s="8">
        <v>103.32747344753118</v>
      </c>
      <c r="W1585" s="8">
        <v>95.576288114123273</v>
      </c>
      <c r="X1585" s="8">
        <v>120</v>
      </c>
      <c r="Y1585" s="8">
        <v>131.57894736842107</v>
      </c>
      <c r="Z1585" s="8">
        <v>118.66666666666667</v>
      </c>
      <c r="AA1585" s="8">
        <v>91.066666666666663</v>
      </c>
      <c r="AB1585" s="9">
        <v>80.113170979150496</v>
      </c>
      <c r="AC1585" s="9">
        <v>25.704987673295072</v>
      </c>
      <c r="AD1585" s="3">
        <v>32.562631341266311</v>
      </c>
      <c r="AE1585" s="3">
        <v>41.732380985438624</v>
      </c>
    </row>
    <row r="1586" spans="1:31" ht="13" x14ac:dyDescent="0.3">
      <c r="A1586" s="2">
        <v>2019</v>
      </c>
      <c r="B1586" s="13" t="s">
        <v>630</v>
      </c>
      <c r="C1586" s="2" t="s">
        <v>226</v>
      </c>
      <c r="D1586" s="2" t="str">
        <f t="shared" si="48"/>
        <v>M2</v>
      </c>
      <c r="E1586" s="2" t="str">
        <f t="shared" si="49"/>
        <v>C05c_M2_11</v>
      </c>
      <c r="F1586" s="21" t="s">
        <v>436</v>
      </c>
      <c r="G1586" s="2">
        <v>2011</v>
      </c>
      <c r="H1586" s="2" t="s">
        <v>744</v>
      </c>
      <c r="I1586" s="4">
        <v>2.46</v>
      </c>
      <c r="J1586" s="5">
        <v>0.153</v>
      </c>
      <c r="K1586" s="4">
        <v>0.8</v>
      </c>
      <c r="L1586" s="4">
        <v>0.64</v>
      </c>
      <c r="M1586" s="4">
        <v>0.2</v>
      </c>
      <c r="N1586" s="4">
        <v>0.67400000000000004</v>
      </c>
      <c r="O1586" s="4">
        <v>0.16900000000000001</v>
      </c>
      <c r="P1586" s="6">
        <v>16.747</v>
      </c>
      <c r="Q1586" s="6">
        <v>66.63</v>
      </c>
      <c r="R1586" s="4">
        <v>5.29</v>
      </c>
      <c r="S1586" s="7">
        <v>373.85</v>
      </c>
      <c r="T1586" s="6">
        <v>15.09</v>
      </c>
      <c r="U1586" s="4">
        <v>26.924529</v>
      </c>
      <c r="V1586" s="8">
        <v>93.859355764999236</v>
      </c>
      <c r="W1586" s="8">
        <v>91.814738309372871</v>
      </c>
      <c r="X1586" s="8">
        <v>94.117647058823536</v>
      </c>
      <c r="Y1586" s="8">
        <v>105.26315789473684</v>
      </c>
      <c r="Z1586" s="8">
        <v>112.33333333333336</v>
      </c>
      <c r="AA1586" s="8">
        <v>111.64666666666668</v>
      </c>
      <c r="AB1586" s="9">
        <v>68.87095038067811</v>
      </c>
      <c r="AC1586" s="9">
        <v>23.920774272519836</v>
      </c>
      <c r="AD1586" s="3">
        <v>29.708255720551492</v>
      </c>
      <c r="AE1586" s="3">
        <v>46.370970006928687</v>
      </c>
    </row>
    <row r="1587" spans="1:31" ht="13" x14ac:dyDescent="0.3">
      <c r="A1587" s="2">
        <v>2019</v>
      </c>
      <c r="B1587" s="13" t="s">
        <v>630</v>
      </c>
      <c r="C1587" s="2" t="s">
        <v>227</v>
      </c>
      <c r="D1587" s="2" t="str">
        <f t="shared" si="48"/>
        <v>M1</v>
      </c>
      <c r="E1587" s="2" t="str">
        <f t="shared" si="49"/>
        <v>C06a_M1_11</v>
      </c>
      <c r="F1587" s="21" t="s">
        <v>437</v>
      </c>
      <c r="G1587" s="2">
        <v>2011</v>
      </c>
      <c r="H1587" s="2" t="s">
        <v>754</v>
      </c>
      <c r="I1587" s="4">
        <v>2.31</v>
      </c>
      <c r="J1587" s="5">
        <v>0.13900000000000001</v>
      </c>
      <c r="K1587" s="4">
        <v>1.02</v>
      </c>
      <c r="L1587" s="4">
        <v>0.67</v>
      </c>
      <c r="M1587" s="4">
        <v>0.17</v>
      </c>
      <c r="N1587" s="4">
        <v>0.79300000000000004</v>
      </c>
      <c r="O1587" s="4">
        <v>0.17199999999999999</v>
      </c>
      <c r="P1587" s="6">
        <v>14.143000000000001</v>
      </c>
      <c r="Q1587" s="6">
        <v>54.81</v>
      </c>
      <c r="R1587" s="4">
        <v>6.06</v>
      </c>
      <c r="S1587" s="7">
        <v>384.66</v>
      </c>
      <c r="T1587" s="6">
        <v>16.98</v>
      </c>
      <c r="U1587" s="4">
        <v>23.15812</v>
      </c>
      <c r="V1587" s="8">
        <v>88.136224315913921</v>
      </c>
      <c r="W1587" s="8">
        <v>83.41338970590084</v>
      </c>
      <c r="X1587" s="8">
        <v>120</v>
      </c>
      <c r="Y1587" s="8">
        <v>89.473684210526315</v>
      </c>
      <c r="Z1587" s="8">
        <v>132.16666666666669</v>
      </c>
      <c r="AA1587" s="8">
        <v>94.286666666666676</v>
      </c>
      <c r="AB1587" s="9">
        <v>73.523385147190041</v>
      </c>
      <c r="AC1587" s="9">
        <v>19.046042106034839</v>
      </c>
      <c r="AD1587" s="3">
        <v>35.481168977073594</v>
      </c>
      <c r="AE1587" s="3">
        <v>45.472788916891567</v>
      </c>
    </row>
    <row r="1588" spans="1:31" ht="13" x14ac:dyDescent="0.3">
      <c r="A1588" s="2">
        <v>2019</v>
      </c>
      <c r="B1588" s="13" t="s">
        <v>630</v>
      </c>
      <c r="C1588" s="2" t="s">
        <v>228</v>
      </c>
      <c r="D1588" s="2" t="str">
        <f t="shared" si="48"/>
        <v>M2</v>
      </c>
      <c r="E1588" s="2" t="str">
        <f t="shared" si="49"/>
        <v>C06a_M2_11</v>
      </c>
      <c r="F1588" s="21" t="s">
        <v>437</v>
      </c>
      <c r="G1588" s="2">
        <v>2011</v>
      </c>
      <c r="H1588" s="2" t="s">
        <v>754</v>
      </c>
      <c r="I1588" s="4">
        <v>2.2999999999999998</v>
      </c>
      <c r="J1588" s="5">
        <v>0.13900000000000001</v>
      </c>
      <c r="K1588" s="4">
        <v>1.02</v>
      </c>
      <c r="L1588" s="4">
        <v>0.67</v>
      </c>
      <c r="M1588" s="4">
        <v>0.17</v>
      </c>
      <c r="N1588" s="4">
        <v>0.77900000000000003</v>
      </c>
      <c r="O1588" s="4">
        <v>0.16900000000000001</v>
      </c>
      <c r="P1588" s="6">
        <v>13.864000000000001</v>
      </c>
      <c r="Q1588" s="6">
        <v>54.44</v>
      </c>
      <c r="R1588" s="4">
        <v>6.06</v>
      </c>
      <c r="S1588" s="7">
        <v>266.95</v>
      </c>
      <c r="T1588" s="6">
        <v>16.600000000000001</v>
      </c>
      <c r="U1588" s="4">
        <v>23.15812</v>
      </c>
      <c r="V1588" s="8">
        <v>87.754682219308222</v>
      </c>
      <c r="W1588" s="8">
        <v>83.41338970590084</v>
      </c>
      <c r="X1588" s="8">
        <v>120</v>
      </c>
      <c r="Y1588" s="8">
        <v>89.473684210526315</v>
      </c>
      <c r="Z1588" s="8">
        <v>129.83333333333334</v>
      </c>
      <c r="AA1588" s="8">
        <v>92.426666666666662</v>
      </c>
      <c r="AB1588" s="9">
        <v>73.523385147190041</v>
      </c>
      <c r="AC1588" s="9">
        <v>19.046042106034839</v>
      </c>
      <c r="AD1588" s="3">
        <v>35.481168977073594</v>
      </c>
      <c r="AE1588" s="3">
        <v>45.472788916891567</v>
      </c>
    </row>
    <row r="1589" spans="1:31" ht="13" x14ac:dyDescent="0.3">
      <c r="A1589" s="2">
        <v>2019</v>
      </c>
      <c r="B1589" s="13" t="s">
        <v>630</v>
      </c>
      <c r="C1589" s="2" t="s">
        <v>281</v>
      </c>
      <c r="D1589" s="2" t="str">
        <f t="shared" si="48"/>
        <v>M2</v>
      </c>
      <c r="E1589" s="2" t="str">
        <f t="shared" si="49"/>
        <v>C10c_M2_11</v>
      </c>
      <c r="F1589" s="21" t="s">
        <v>435</v>
      </c>
      <c r="G1589" s="2">
        <v>2011</v>
      </c>
      <c r="H1589" s="2" t="s">
        <v>755</v>
      </c>
      <c r="I1589" s="4">
        <v>2.42</v>
      </c>
      <c r="J1589" s="5">
        <v>0.155</v>
      </c>
      <c r="K1589" s="4">
        <v>1.05</v>
      </c>
      <c r="L1589" s="4">
        <v>0.74</v>
      </c>
      <c r="M1589" s="4">
        <v>0.2</v>
      </c>
      <c r="N1589" s="4">
        <v>0.73799999999999999</v>
      </c>
      <c r="O1589" s="4">
        <v>0.17399999999999999</v>
      </c>
      <c r="P1589" s="6">
        <v>14.613</v>
      </c>
      <c r="Q1589" s="6">
        <v>55.43</v>
      </c>
      <c r="R1589" s="4">
        <v>6.43</v>
      </c>
      <c r="S1589" s="7">
        <v>205.4</v>
      </c>
      <c r="T1589" s="6">
        <v>15.25</v>
      </c>
      <c r="U1589" s="4">
        <v>21.018657999999999</v>
      </c>
      <c r="V1589" s="8">
        <v>92.333187378576483</v>
      </c>
      <c r="W1589" s="8">
        <v>93.014930967011722</v>
      </c>
      <c r="X1589" s="8">
        <v>123.52941176470588</v>
      </c>
      <c r="Y1589" s="8">
        <v>105.26315789473684</v>
      </c>
      <c r="Z1589" s="8">
        <v>123</v>
      </c>
      <c r="AA1589" s="8">
        <v>97.42</v>
      </c>
      <c r="AB1589" s="9">
        <v>80.254832233341077</v>
      </c>
      <c r="AC1589" s="9">
        <v>20.527691755683463</v>
      </c>
      <c r="AD1589" s="3">
        <v>33.461187571572523</v>
      </c>
      <c r="AE1589" s="3">
        <v>46.011120672744013</v>
      </c>
    </row>
    <row r="1590" spans="1:31" ht="13" x14ac:dyDescent="0.3">
      <c r="A1590" s="2">
        <v>2019</v>
      </c>
      <c r="B1590" s="13" t="s">
        <v>630</v>
      </c>
      <c r="C1590" s="2" t="s">
        <v>229</v>
      </c>
      <c r="D1590" s="2" t="str">
        <f t="shared" si="48"/>
        <v>M2</v>
      </c>
      <c r="E1590" s="2" t="str">
        <f t="shared" si="49"/>
        <v>D05a_M2_11</v>
      </c>
      <c r="F1590" s="21" t="s">
        <v>438</v>
      </c>
      <c r="G1590" s="2">
        <v>2011</v>
      </c>
      <c r="H1590" s="2" t="s">
        <v>745</v>
      </c>
      <c r="I1590" s="4">
        <v>2.5</v>
      </c>
      <c r="J1590" s="5">
        <v>0.153</v>
      </c>
      <c r="K1590" s="4">
        <v>0.8</v>
      </c>
      <c r="L1590" s="4">
        <v>0.77</v>
      </c>
      <c r="M1590" s="4">
        <v>0.21</v>
      </c>
      <c r="N1590" s="4">
        <v>0.67100000000000004</v>
      </c>
      <c r="O1590" s="4">
        <v>0.17</v>
      </c>
      <c r="P1590" s="6">
        <v>20.58</v>
      </c>
      <c r="Q1590" s="6">
        <v>69.52</v>
      </c>
      <c r="R1590" s="4">
        <v>5.64</v>
      </c>
      <c r="S1590" s="7">
        <v>504.4</v>
      </c>
      <c r="T1590" s="6">
        <v>16.71</v>
      </c>
      <c r="U1590" s="4">
        <v>24.905774000000001</v>
      </c>
      <c r="V1590" s="8">
        <v>95.38552415142199</v>
      </c>
      <c r="W1590" s="8">
        <v>91.814738309372871</v>
      </c>
      <c r="X1590" s="8">
        <v>94.117647058823536</v>
      </c>
      <c r="Y1590" s="8">
        <v>110.52631578947367</v>
      </c>
      <c r="Z1590" s="8">
        <v>111.83333333333334</v>
      </c>
      <c r="AA1590" s="8">
        <v>137.19999999999999</v>
      </c>
      <c r="AB1590" s="9">
        <v>76.181699557776966</v>
      </c>
      <c r="AC1590" s="9">
        <v>22.706487134455553</v>
      </c>
      <c r="AD1590" s="3">
        <v>26.857313731559167</v>
      </c>
      <c r="AE1590" s="3">
        <v>50.436199133985284</v>
      </c>
    </row>
    <row r="1591" spans="1:31" ht="13" x14ac:dyDescent="0.3">
      <c r="A1591" s="2">
        <v>2019</v>
      </c>
      <c r="B1591" s="13" t="s">
        <v>630</v>
      </c>
      <c r="C1591" s="2" t="s">
        <v>230</v>
      </c>
      <c r="D1591" s="2" t="str">
        <f t="shared" si="48"/>
        <v>M2</v>
      </c>
      <c r="E1591" s="2" t="str">
        <f t="shared" si="49"/>
        <v>D05b_M2_11</v>
      </c>
      <c r="F1591" s="21" t="s">
        <v>439</v>
      </c>
      <c r="G1591" s="2">
        <v>2011</v>
      </c>
      <c r="H1591" s="2" t="s">
        <v>743</v>
      </c>
      <c r="I1591" s="4">
        <v>2.41</v>
      </c>
      <c r="J1591" s="5">
        <v>0.14799999999999999</v>
      </c>
      <c r="K1591" s="4">
        <v>0.8</v>
      </c>
      <c r="L1591" s="4">
        <v>0.73</v>
      </c>
      <c r="M1591" s="4">
        <v>0.22</v>
      </c>
      <c r="N1591" s="4">
        <v>0.69299999999999995</v>
      </c>
      <c r="O1591" s="4">
        <v>0.16500000000000001</v>
      </c>
      <c r="P1591" s="6">
        <v>21.463999999999999</v>
      </c>
      <c r="Q1591" s="6">
        <v>58.54</v>
      </c>
      <c r="R1591" s="4">
        <v>5.47</v>
      </c>
      <c r="S1591" s="7">
        <v>385.94</v>
      </c>
      <c r="T1591" s="6">
        <v>16.18</v>
      </c>
      <c r="U1591" s="4">
        <v>22.075049</v>
      </c>
      <c r="V1591" s="8">
        <v>91.951645281970812</v>
      </c>
      <c r="W1591" s="8">
        <v>88.814256665275707</v>
      </c>
      <c r="X1591" s="8">
        <v>94.117647058823536</v>
      </c>
      <c r="Y1591" s="8">
        <v>115.78947368421053</v>
      </c>
      <c r="Z1591" s="8">
        <v>115.5</v>
      </c>
      <c r="AA1591" s="8">
        <v>143.09333333333331</v>
      </c>
      <c r="AB1591" s="9">
        <v>75.009414802740096</v>
      </c>
      <c r="AC1591" s="9">
        <v>24.159515289578383</v>
      </c>
      <c r="AD1591" s="3">
        <v>27.277053300672556</v>
      </c>
      <c r="AE1591" s="3">
        <v>48.56343140974905</v>
      </c>
    </row>
    <row r="1592" spans="1:31" ht="13" x14ac:dyDescent="0.3">
      <c r="A1592" s="2">
        <v>2019</v>
      </c>
      <c r="B1592" s="13" t="s">
        <v>630</v>
      </c>
      <c r="C1592" s="2" t="s">
        <v>231</v>
      </c>
      <c r="D1592" s="2" t="str">
        <f t="shared" si="48"/>
        <v>M2</v>
      </c>
      <c r="E1592" s="2" t="str">
        <f t="shared" si="49"/>
        <v>D05c_M2_11</v>
      </c>
      <c r="F1592" s="21" t="s">
        <v>440</v>
      </c>
      <c r="G1592" s="2">
        <v>2011</v>
      </c>
      <c r="H1592" s="2" t="s">
        <v>742</v>
      </c>
      <c r="I1592" s="4">
        <v>2.34</v>
      </c>
      <c r="J1592" s="5">
        <v>0.14899999999999999</v>
      </c>
      <c r="K1592" s="4">
        <v>0.8</v>
      </c>
      <c r="L1592" s="4">
        <v>0.8</v>
      </c>
      <c r="M1592" s="4">
        <v>0.22</v>
      </c>
      <c r="N1592" s="4">
        <v>0.68300000000000005</v>
      </c>
      <c r="O1592" s="4">
        <v>0.16300000000000001</v>
      </c>
      <c r="P1592" s="6">
        <v>19.754000000000001</v>
      </c>
      <c r="Q1592" s="6">
        <v>61.53</v>
      </c>
      <c r="R1592" s="4">
        <v>5.31</v>
      </c>
      <c r="S1592" s="7">
        <v>425.68</v>
      </c>
      <c r="T1592" s="6">
        <v>18.2</v>
      </c>
      <c r="U1592" s="4">
        <v>21.495010000000001</v>
      </c>
      <c r="V1592" s="8">
        <v>89.280850605730976</v>
      </c>
      <c r="W1592" s="8">
        <v>89.41435299409514</v>
      </c>
      <c r="X1592" s="8">
        <v>94.117647058823536</v>
      </c>
      <c r="Y1592" s="8">
        <v>115.78947368421053</v>
      </c>
      <c r="Z1592" s="8">
        <v>113.83333333333334</v>
      </c>
      <c r="AA1592" s="8">
        <v>131.69333333333336</v>
      </c>
      <c r="AB1592" s="9">
        <v>78.502428774795987</v>
      </c>
      <c r="AC1592" s="9">
        <v>23.084522760281136</v>
      </c>
      <c r="AD1592" s="3">
        <v>26.063343995332527</v>
      </c>
      <c r="AE1592" s="3">
        <v>50.85213324438633</v>
      </c>
    </row>
    <row r="1593" spans="1:31" ht="13" x14ac:dyDescent="0.3">
      <c r="A1593" s="2">
        <v>2019</v>
      </c>
      <c r="B1593" s="13" t="s">
        <v>630</v>
      </c>
      <c r="C1593" s="2" t="s">
        <v>272</v>
      </c>
      <c r="D1593" s="2" t="str">
        <f t="shared" si="48"/>
        <v>M1</v>
      </c>
      <c r="E1593" s="2" t="str">
        <f t="shared" si="49"/>
        <v>D10a_M1_11</v>
      </c>
      <c r="F1593" s="21" t="s">
        <v>454</v>
      </c>
      <c r="G1593" s="2">
        <v>2011</v>
      </c>
      <c r="H1593" s="2" t="s">
        <v>756</v>
      </c>
      <c r="I1593" s="4">
        <v>2.44</v>
      </c>
      <c r="J1593" s="5">
        <v>0.153</v>
      </c>
      <c r="K1593" s="4">
        <v>1.03</v>
      </c>
      <c r="L1593" s="4">
        <v>0.74</v>
      </c>
      <c r="M1593" s="4">
        <v>0.23</v>
      </c>
      <c r="N1593" s="4">
        <v>0.71599999999999997</v>
      </c>
      <c r="O1593" s="4">
        <v>0.17199999999999999</v>
      </c>
      <c r="P1593" s="6">
        <v>16.068000000000001</v>
      </c>
      <c r="Q1593" s="6">
        <v>48.64</v>
      </c>
      <c r="R1593" s="4">
        <v>5.19</v>
      </c>
      <c r="S1593" s="7">
        <v>357.03</v>
      </c>
      <c r="T1593" s="6">
        <v>16.38</v>
      </c>
      <c r="U1593" s="4">
        <v>19.970817</v>
      </c>
      <c r="V1593" s="8">
        <v>93.096271571787852</v>
      </c>
      <c r="W1593" s="8">
        <v>91.814738309372871</v>
      </c>
      <c r="X1593" s="8">
        <v>121.1764705882353</v>
      </c>
      <c r="Y1593" s="8">
        <v>121.05263157894737</v>
      </c>
      <c r="Z1593" s="8">
        <v>119.33333333333334</v>
      </c>
      <c r="AA1593" s="8">
        <v>107.12000000000002</v>
      </c>
      <c r="AB1593" s="9">
        <v>82.2144929689196</v>
      </c>
      <c r="AC1593" s="9">
        <v>23.044153874486025</v>
      </c>
      <c r="AD1593" s="3">
        <v>32.04144433196354</v>
      </c>
      <c r="AE1593" s="3">
        <v>44.914401793550439</v>
      </c>
    </row>
    <row r="1594" spans="1:31" ht="13" x14ac:dyDescent="0.3">
      <c r="A1594" s="2">
        <v>2019</v>
      </c>
      <c r="B1594" s="13" t="s">
        <v>630</v>
      </c>
      <c r="C1594" s="2" t="s">
        <v>273</v>
      </c>
      <c r="D1594" s="2" t="str">
        <f t="shared" si="48"/>
        <v>M2</v>
      </c>
      <c r="E1594" s="2" t="str">
        <f t="shared" si="49"/>
        <v>D10a_M2_11</v>
      </c>
      <c r="F1594" s="21" t="s">
        <v>454</v>
      </c>
      <c r="G1594" s="2">
        <v>2011</v>
      </c>
      <c r="H1594" s="2" t="s">
        <v>756</v>
      </c>
      <c r="I1594" s="4">
        <v>2.36</v>
      </c>
      <c r="J1594" s="5">
        <v>0.156</v>
      </c>
      <c r="K1594" s="4">
        <v>1.04</v>
      </c>
      <c r="L1594" s="4">
        <v>0.73</v>
      </c>
      <c r="M1594" s="4">
        <v>0.19</v>
      </c>
      <c r="N1594" s="4">
        <v>0.66600000000000004</v>
      </c>
      <c r="O1594" s="4">
        <v>0.17499999999999999</v>
      </c>
      <c r="P1594" s="6">
        <v>14.069000000000001</v>
      </c>
      <c r="Q1594" s="6">
        <v>50.44</v>
      </c>
      <c r="R1594" s="4">
        <v>4.9000000000000004</v>
      </c>
      <c r="S1594" s="7">
        <v>271.97000000000003</v>
      </c>
      <c r="T1594" s="6">
        <v>16.3</v>
      </c>
      <c r="U1594" s="4">
        <v>19.970817</v>
      </c>
      <c r="V1594" s="8">
        <v>90.043934798942345</v>
      </c>
      <c r="W1594" s="8">
        <v>93.615027295831155</v>
      </c>
      <c r="X1594" s="8">
        <v>122.35294117647059</v>
      </c>
      <c r="Y1594" s="8">
        <v>100</v>
      </c>
      <c r="Z1594" s="8">
        <v>111.00000000000001</v>
      </c>
      <c r="AA1594" s="8">
        <v>93.793333333333337</v>
      </c>
      <c r="AB1594" s="9">
        <v>78.676352532634724</v>
      </c>
      <c r="AC1594" s="9">
        <v>19.892560912015096</v>
      </c>
      <c r="AD1594" s="3">
        <v>33.807446096478373</v>
      </c>
      <c r="AE1594" s="3">
        <v>46.299992991506514</v>
      </c>
    </row>
    <row r="1595" spans="1:31" ht="13" x14ac:dyDescent="0.3">
      <c r="A1595" s="2">
        <v>2019</v>
      </c>
      <c r="B1595" s="13" t="s">
        <v>630</v>
      </c>
      <c r="C1595" s="2" t="s">
        <v>274</v>
      </c>
      <c r="D1595" s="2" t="str">
        <f t="shared" si="48"/>
        <v>M1</v>
      </c>
      <c r="E1595" s="2" t="str">
        <f t="shared" si="49"/>
        <v>D10b_M1_11</v>
      </c>
      <c r="F1595" s="21" t="s">
        <v>455</v>
      </c>
      <c r="G1595" s="2">
        <v>2011</v>
      </c>
      <c r="H1595" s="2" t="s">
        <v>757</v>
      </c>
      <c r="I1595" s="4">
        <v>2.34</v>
      </c>
      <c r="J1595" s="5">
        <v>0.15</v>
      </c>
      <c r="K1595" s="4">
        <v>1.04</v>
      </c>
      <c r="L1595" s="4">
        <v>0.67</v>
      </c>
      <c r="M1595" s="4">
        <v>0.21</v>
      </c>
      <c r="N1595" s="4">
        <v>0.71</v>
      </c>
      <c r="O1595" s="4">
        <v>0.17299999999999999</v>
      </c>
      <c r="P1595" s="6">
        <v>14.3</v>
      </c>
      <c r="Q1595" s="6">
        <v>59.72</v>
      </c>
      <c r="R1595" s="4">
        <v>5.64</v>
      </c>
      <c r="S1595" s="7">
        <v>346.81</v>
      </c>
      <c r="T1595" s="6">
        <v>17.11</v>
      </c>
      <c r="U1595" s="4">
        <v>20.382304999999999</v>
      </c>
      <c r="V1595" s="8">
        <v>89.280850605730976</v>
      </c>
      <c r="W1595" s="8">
        <v>90.014449322914572</v>
      </c>
      <c r="X1595" s="8">
        <v>122.35294117647059</v>
      </c>
      <c r="Y1595" s="8">
        <v>110.52631578947367</v>
      </c>
      <c r="Z1595" s="8">
        <v>118.33333333333333</v>
      </c>
      <c r="AA1595" s="8">
        <v>95.333333333333343</v>
      </c>
      <c r="AB1595" s="9">
        <v>77.329787014576937</v>
      </c>
      <c r="AC1595" s="9">
        <v>22.369372109657355</v>
      </c>
      <c r="AD1595" s="3">
        <v>34.396144745791005</v>
      </c>
      <c r="AE1595" s="3">
        <v>43.234483144551625</v>
      </c>
    </row>
    <row r="1596" spans="1:31" ht="13" x14ac:dyDescent="0.3">
      <c r="A1596" s="2">
        <v>2019</v>
      </c>
      <c r="B1596" s="13" t="s">
        <v>630</v>
      </c>
      <c r="C1596" s="2" t="s">
        <v>275</v>
      </c>
      <c r="D1596" s="2" t="str">
        <f t="shared" si="48"/>
        <v>M2</v>
      </c>
      <c r="E1596" s="2" t="str">
        <f t="shared" si="49"/>
        <v>D10b_M2_11</v>
      </c>
      <c r="F1596" s="21" t="s">
        <v>455</v>
      </c>
      <c r="G1596" s="2">
        <v>2011</v>
      </c>
      <c r="H1596" s="2" t="s">
        <v>757</v>
      </c>
      <c r="I1596" s="4">
        <v>2.27</v>
      </c>
      <c r="J1596" s="5">
        <v>0.152</v>
      </c>
      <c r="K1596" s="4">
        <v>1.04</v>
      </c>
      <c r="L1596" s="4">
        <v>0.72</v>
      </c>
      <c r="M1596" s="4">
        <v>0.19</v>
      </c>
      <c r="N1596" s="4">
        <v>0.67900000000000005</v>
      </c>
      <c r="O1596" s="4">
        <v>0.18</v>
      </c>
      <c r="P1596" s="6">
        <v>15.86</v>
      </c>
      <c r="Q1596" s="6">
        <v>50.46</v>
      </c>
      <c r="R1596" s="4">
        <v>5.16</v>
      </c>
      <c r="S1596" s="7">
        <v>236.66</v>
      </c>
      <c r="T1596" s="6">
        <v>15.81</v>
      </c>
      <c r="U1596" s="4">
        <v>20.382304999999999</v>
      </c>
      <c r="V1596" s="8">
        <v>86.610055929491168</v>
      </c>
      <c r="W1596" s="8">
        <v>91.214641980553438</v>
      </c>
      <c r="X1596" s="8">
        <v>122.35294117647059</v>
      </c>
      <c r="Y1596" s="8">
        <v>100</v>
      </c>
      <c r="Z1596" s="8">
        <v>113.16666666666669</v>
      </c>
      <c r="AA1596" s="8">
        <v>105.73333333333332</v>
      </c>
      <c r="AB1596" s="9">
        <v>78.177350536626719</v>
      </c>
      <c r="AC1596" s="9">
        <v>20.019534102237955</v>
      </c>
      <c r="AD1596" s="3">
        <v>34.023237281089727</v>
      </c>
      <c r="AE1596" s="3">
        <v>45.957228616672325</v>
      </c>
    </row>
    <row r="1597" spans="1:31" ht="13" x14ac:dyDescent="0.3">
      <c r="A1597" s="2">
        <v>2019</v>
      </c>
      <c r="B1597" s="13" t="s">
        <v>630</v>
      </c>
      <c r="C1597" s="2" t="s">
        <v>276</v>
      </c>
      <c r="D1597" s="2" t="str">
        <f t="shared" si="48"/>
        <v>M1</v>
      </c>
      <c r="E1597" s="2" t="str">
        <f t="shared" si="49"/>
        <v>D10c_M1_11</v>
      </c>
      <c r="F1597" s="21" t="s">
        <v>456</v>
      </c>
      <c r="G1597" s="2">
        <v>2011</v>
      </c>
      <c r="H1597" s="2" t="s">
        <v>758</v>
      </c>
      <c r="I1597" s="4">
        <v>2.48</v>
      </c>
      <c r="J1597" s="5">
        <v>0.154</v>
      </c>
      <c r="K1597" s="4">
        <v>1.04</v>
      </c>
      <c r="L1597" s="4">
        <v>0.68</v>
      </c>
      <c r="M1597" s="4">
        <v>0.18</v>
      </c>
      <c r="N1597" s="4">
        <v>0.68</v>
      </c>
      <c r="O1597" s="4">
        <v>0.187</v>
      </c>
      <c r="P1597" s="6">
        <v>18.100000000000001</v>
      </c>
      <c r="Q1597" s="6">
        <v>74.599999999999994</v>
      </c>
      <c r="R1597" s="4">
        <v>5.38</v>
      </c>
      <c r="S1597" s="7">
        <v>387.67</v>
      </c>
      <c r="T1597" s="6">
        <v>16.93</v>
      </c>
      <c r="U1597" s="4">
        <v>20.398043000000001</v>
      </c>
      <c r="V1597" s="8">
        <v>94.62243995821062</v>
      </c>
      <c r="W1597" s="8">
        <v>92.414834638192289</v>
      </c>
      <c r="X1597" s="8">
        <v>122.35294117647059</v>
      </c>
      <c r="Y1597" s="8">
        <v>94.73684210526315</v>
      </c>
      <c r="Z1597" s="8">
        <v>113.33333333333336</v>
      </c>
      <c r="AA1597" s="8">
        <v>120.66666666666667</v>
      </c>
      <c r="AB1597" s="9">
        <v>75.357619323599735</v>
      </c>
      <c r="AC1597" s="9">
        <v>19.675539454399484</v>
      </c>
      <c r="AD1597" s="3">
        <v>35.296318689324544</v>
      </c>
      <c r="AE1597" s="3">
        <v>45.028141856275965</v>
      </c>
    </row>
    <row r="1598" spans="1:31" ht="13" x14ac:dyDescent="0.3">
      <c r="A1598" s="2">
        <v>2019</v>
      </c>
      <c r="B1598" s="13" t="s">
        <v>630</v>
      </c>
      <c r="C1598" s="2" t="s">
        <v>277</v>
      </c>
      <c r="D1598" s="2" t="str">
        <f t="shared" si="48"/>
        <v>M2</v>
      </c>
      <c r="E1598" s="2" t="str">
        <f t="shared" si="49"/>
        <v>D10c_M2_11</v>
      </c>
      <c r="F1598" s="21" t="s">
        <v>456</v>
      </c>
      <c r="G1598" s="2">
        <v>2011</v>
      </c>
      <c r="H1598" s="2" t="s">
        <v>758</v>
      </c>
      <c r="I1598" s="4">
        <v>2.37</v>
      </c>
      <c r="J1598" s="5">
        <v>0.152</v>
      </c>
      <c r="K1598" s="4">
        <v>1.05</v>
      </c>
      <c r="L1598" s="4">
        <v>0.81</v>
      </c>
      <c r="M1598" s="4">
        <v>0.2</v>
      </c>
      <c r="N1598" s="4">
        <v>0.63200000000000001</v>
      </c>
      <c r="O1598" s="4">
        <v>0.188</v>
      </c>
      <c r="P1598" s="6">
        <v>18.727</v>
      </c>
      <c r="Q1598" s="6">
        <v>74.33</v>
      </c>
      <c r="R1598" s="4">
        <v>6.34</v>
      </c>
      <c r="S1598" s="7">
        <v>274.68</v>
      </c>
      <c r="T1598" s="6">
        <v>16.47</v>
      </c>
      <c r="U1598" s="4">
        <v>20.398043000000001</v>
      </c>
      <c r="V1598" s="8">
        <v>90.425476895548059</v>
      </c>
      <c r="W1598" s="8">
        <v>91.214641980553438</v>
      </c>
      <c r="X1598" s="8">
        <v>123.52941176470588</v>
      </c>
      <c r="Y1598" s="8">
        <v>105.26315789473684</v>
      </c>
      <c r="Z1598" s="8">
        <v>105.33333333333334</v>
      </c>
      <c r="AA1598" s="8">
        <v>124.84666666666666</v>
      </c>
      <c r="AB1598" s="9">
        <v>83.747846205396968</v>
      </c>
      <c r="AC1598" s="9">
        <v>19.671508374670879</v>
      </c>
      <c r="AD1598" s="3">
        <v>32.065564865975666</v>
      </c>
      <c r="AE1598" s="3">
        <v>48.262926759353462</v>
      </c>
    </row>
    <row r="1599" spans="1:31" ht="13" x14ac:dyDescent="0.3">
      <c r="A1599" s="2">
        <v>2019</v>
      </c>
      <c r="B1599" s="13" t="s">
        <v>630</v>
      </c>
      <c r="C1599" s="2" t="s">
        <v>279</v>
      </c>
      <c r="D1599" s="2" t="str">
        <f t="shared" si="48"/>
        <v>M1</v>
      </c>
      <c r="E1599" s="2" t="str">
        <f t="shared" si="49"/>
        <v>D11b_M1_11</v>
      </c>
      <c r="F1599" s="21" t="s">
        <v>70</v>
      </c>
      <c r="G1599" s="2">
        <v>2011</v>
      </c>
      <c r="H1599" s="2" t="s">
        <v>751</v>
      </c>
      <c r="I1599" s="4">
        <v>2.44</v>
      </c>
      <c r="J1599" s="5">
        <v>0.16700000000000001</v>
      </c>
      <c r="K1599" s="4">
        <v>1.05</v>
      </c>
      <c r="L1599" s="4">
        <v>0.54</v>
      </c>
      <c r="M1599" s="4">
        <v>0.2</v>
      </c>
      <c r="N1599" s="4">
        <v>0.72399999999999998</v>
      </c>
      <c r="O1599" s="4">
        <v>0.17799999999999999</v>
      </c>
      <c r="P1599" s="6">
        <v>13.468</v>
      </c>
      <c r="Q1599" s="6">
        <v>58.13</v>
      </c>
      <c r="R1599" s="4">
        <v>7.21</v>
      </c>
      <c r="S1599" s="7">
        <v>295.52999999999997</v>
      </c>
      <c r="T1599" s="6">
        <v>14.92</v>
      </c>
      <c r="U1599" s="4">
        <v>24.056515999999998</v>
      </c>
      <c r="V1599" s="8">
        <v>93.096271571787852</v>
      </c>
      <c r="W1599" s="8">
        <v>100.21608691284489</v>
      </c>
      <c r="X1599" s="8">
        <v>123.52941176470588</v>
      </c>
      <c r="Y1599" s="8">
        <v>105.26315789473684</v>
      </c>
      <c r="Z1599" s="8">
        <v>120.66666666666667</v>
      </c>
      <c r="AA1599" s="8">
        <v>89.786666666666676</v>
      </c>
      <c r="AB1599" s="9">
        <v>70.274792313181393</v>
      </c>
      <c r="AC1599" s="9">
        <v>23.442921761308497</v>
      </c>
      <c r="AD1599" s="3">
        <v>38.213161597365655</v>
      </c>
      <c r="AE1599" s="3">
        <v>38.343916641325855</v>
      </c>
    </row>
    <row r="1600" spans="1:31" ht="13" x14ac:dyDescent="0.3">
      <c r="A1600" s="2">
        <v>2019</v>
      </c>
      <c r="B1600" s="13" t="s">
        <v>630</v>
      </c>
      <c r="C1600" s="2" t="s">
        <v>280</v>
      </c>
      <c r="D1600" s="2" t="str">
        <f t="shared" si="48"/>
        <v>M1</v>
      </c>
      <c r="E1600" s="2" t="str">
        <f t="shared" si="49"/>
        <v>D11c_M1_11</v>
      </c>
      <c r="F1600" s="21" t="s">
        <v>71</v>
      </c>
      <c r="G1600" s="2">
        <v>2011</v>
      </c>
      <c r="H1600" s="2" t="s">
        <v>752</v>
      </c>
      <c r="I1600" s="4">
        <v>2.4700000000000002</v>
      </c>
      <c r="J1600" s="5">
        <v>0.161</v>
      </c>
      <c r="K1600" s="4">
        <v>1.05</v>
      </c>
      <c r="L1600" s="4">
        <v>0.59</v>
      </c>
      <c r="M1600" s="4">
        <v>0.21</v>
      </c>
      <c r="N1600" s="4">
        <v>0.70799999999999996</v>
      </c>
      <c r="O1600" s="4">
        <v>0.17100000000000001</v>
      </c>
      <c r="P1600" s="6">
        <v>13.124000000000001</v>
      </c>
      <c r="Q1600" s="6">
        <v>59.39</v>
      </c>
      <c r="R1600" s="4">
        <v>6.95</v>
      </c>
      <c r="S1600" s="7">
        <v>345.78</v>
      </c>
      <c r="T1600" s="6">
        <v>15.82</v>
      </c>
      <c r="U1600" s="4">
        <v>20.650680999999999</v>
      </c>
      <c r="V1600" s="8">
        <v>94.240897861604935</v>
      </c>
      <c r="W1600" s="8">
        <v>96.615508939928304</v>
      </c>
      <c r="X1600" s="8">
        <v>123.52941176470588</v>
      </c>
      <c r="Y1600" s="8">
        <v>110.52631578947367</v>
      </c>
      <c r="Z1600" s="8">
        <v>118</v>
      </c>
      <c r="AA1600" s="8">
        <v>87.493333333333339</v>
      </c>
      <c r="AB1600" s="9">
        <v>73.593525522216368</v>
      </c>
      <c r="AC1600" s="9">
        <v>23.505040268351109</v>
      </c>
      <c r="AD1600" s="3">
        <v>36.489921848821297</v>
      </c>
      <c r="AE1600" s="3">
        <v>40.005037882827601</v>
      </c>
    </row>
    <row r="1601" spans="1:31" ht="13" x14ac:dyDescent="0.3">
      <c r="A1601" s="2">
        <v>2019</v>
      </c>
      <c r="B1601" s="13" t="s">
        <v>630</v>
      </c>
      <c r="C1601" s="2" t="s">
        <v>232</v>
      </c>
      <c r="D1601" s="2" t="str">
        <f t="shared" si="48"/>
        <v>M1</v>
      </c>
      <c r="E1601" s="2" t="str">
        <f t="shared" si="49"/>
        <v>E05a_M1_11</v>
      </c>
      <c r="F1601" s="21" t="s">
        <v>119</v>
      </c>
      <c r="G1601" s="2">
        <v>2011</v>
      </c>
      <c r="H1601" s="2" t="s">
        <v>746</v>
      </c>
      <c r="I1601" s="4">
        <v>2.3199999999999998</v>
      </c>
      <c r="J1601" s="5">
        <v>0.14799999999999999</v>
      </c>
      <c r="K1601" s="4">
        <v>0.8</v>
      </c>
      <c r="L1601" s="4">
        <v>0.67</v>
      </c>
      <c r="M1601" s="4">
        <v>0.21</v>
      </c>
      <c r="N1601" s="4">
        <v>0.70699999999999996</v>
      </c>
      <c r="O1601" s="4">
        <v>0.16500000000000001</v>
      </c>
      <c r="P1601" s="6">
        <v>21.446000000000002</v>
      </c>
      <c r="Q1601" s="6">
        <v>49.2</v>
      </c>
      <c r="R1601" s="4">
        <v>5.37</v>
      </c>
      <c r="S1601" s="7">
        <v>342.22</v>
      </c>
      <c r="T1601" s="6">
        <v>16.95</v>
      </c>
      <c r="U1601" s="4">
        <v>24.600268</v>
      </c>
      <c r="V1601" s="8">
        <v>88.517766412519592</v>
      </c>
      <c r="W1601" s="8">
        <v>88.814256665275707</v>
      </c>
      <c r="X1601" s="8">
        <v>94.117647058823536</v>
      </c>
      <c r="Y1601" s="8">
        <v>110.52631578947367</v>
      </c>
      <c r="Z1601" s="8">
        <v>117.83333333333333</v>
      </c>
      <c r="AA1601" s="8">
        <v>142.97333333333336</v>
      </c>
      <c r="AB1601" s="9">
        <v>71.191679597697117</v>
      </c>
      <c r="AC1601" s="9">
        <v>24.298047056408773</v>
      </c>
      <c r="AD1601" s="3">
        <v>28.739816467158935</v>
      </c>
      <c r="AE1601" s="3">
        <v>46.962136476432306</v>
      </c>
    </row>
    <row r="1602" spans="1:31" ht="13" x14ac:dyDescent="0.3">
      <c r="A1602" s="2">
        <v>2019</v>
      </c>
      <c r="B1602" s="13" t="s">
        <v>630</v>
      </c>
      <c r="C1602" s="2" t="s">
        <v>233</v>
      </c>
      <c r="D1602" s="2" t="str">
        <f t="shared" si="48"/>
        <v>M2</v>
      </c>
      <c r="E1602" s="2" t="str">
        <f t="shared" si="49"/>
        <v>E05c_M2_11</v>
      </c>
      <c r="F1602" s="21" t="s">
        <v>121</v>
      </c>
      <c r="G1602" s="2">
        <v>2011</v>
      </c>
      <c r="H1602" s="2" t="s">
        <v>748</v>
      </c>
      <c r="I1602" s="4">
        <v>2.29</v>
      </c>
      <c r="J1602" s="5">
        <v>0.14499999999999999</v>
      </c>
      <c r="K1602" s="4">
        <v>0.8</v>
      </c>
      <c r="L1602" s="4">
        <v>0.79</v>
      </c>
      <c r="M1602" s="4">
        <v>0.18</v>
      </c>
      <c r="N1602" s="4">
        <v>0.71399999999999997</v>
      </c>
      <c r="O1602" s="4">
        <v>0.156</v>
      </c>
      <c r="P1602" s="6">
        <v>17.143999999999998</v>
      </c>
      <c r="Q1602" s="6">
        <v>40.9</v>
      </c>
      <c r="R1602" s="4">
        <v>5.87</v>
      </c>
      <c r="S1602" s="7">
        <v>258.7</v>
      </c>
      <c r="T1602" s="6">
        <v>17.14</v>
      </c>
      <c r="U1602" s="4">
        <v>21.558043000000001</v>
      </c>
      <c r="V1602" s="8">
        <v>87.373140122702537</v>
      </c>
      <c r="W1602" s="8">
        <v>87.013967678817423</v>
      </c>
      <c r="X1602" s="8">
        <v>94.117647058823536</v>
      </c>
      <c r="Y1602" s="8">
        <v>94.73684210526315</v>
      </c>
      <c r="Z1602" s="8">
        <v>119</v>
      </c>
      <c r="AA1602" s="8">
        <v>114.29333333333331</v>
      </c>
      <c r="AB1602" s="9">
        <v>74.708533862807769</v>
      </c>
      <c r="AC1602" s="9">
        <v>19.846485207618812</v>
      </c>
      <c r="AD1602" s="3">
        <v>27.386908828700474</v>
      </c>
      <c r="AE1602" s="3">
        <v>52.766605963680703</v>
      </c>
    </row>
    <row r="1603" spans="1:31" ht="13" x14ac:dyDescent="0.3">
      <c r="A1603" s="2">
        <v>2019</v>
      </c>
      <c r="B1603" s="13" t="s">
        <v>630</v>
      </c>
      <c r="C1603" s="2" t="s">
        <v>282</v>
      </c>
      <c r="D1603" s="2" t="str">
        <f t="shared" si="48"/>
        <v>M1</v>
      </c>
      <c r="E1603" s="2" t="str">
        <f t="shared" si="49"/>
        <v>E11a_M1_11</v>
      </c>
      <c r="F1603" s="21" t="s">
        <v>457</v>
      </c>
      <c r="G1603" s="2">
        <v>2011</v>
      </c>
      <c r="H1603" s="2" t="s">
        <v>753</v>
      </c>
      <c r="I1603" s="4">
        <v>2.13</v>
      </c>
      <c r="J1603" s="5">
        <v>0.14699999999999999</v>
      </c>
      <c r="K1603" s="4">
        <v>1.05</v>
      </c>
      <c r="L1603" s="4">
        <v>1.03</v>
      </c>
      <c r="M1603" s="4">
        <v>0.25</v>
      </c>
      <c r="N1603" s="4">
        <v>0.69199999999999995</v>
      </c>
      <c r="O1603" s="4">
        <v>0.17799999999999999</v>
      </c>
      <c r="P1603" s="6">
        <v>17.064</v>
      </c>
      <c r="Q1603" s="6">
        <v>86.61</v>
      </c>
      <c r="R1603" s="4">
        <v>5.56</v>
      </c>
      <c r="S1603" s="7">
        <v>721.34</v>
      </c>
      <c r="T1603" s="6">
        <v>15.49</v>
      </c>
      <c r="U1603" s="4">
        <v>17.247814999999999</v>
      </c>
      <c r="V1603" s="8">
        <v>81.268466577011537</v>
      </c>
      <c r="W1603" s="8">
        <v>88.214160336456274</v>
      </c>
      <c r="X1603" s="8">
        <v>123.52941176470588</v>
      </c>
      <c r="Y1603" s="8">
        <v>131.57894736842107</v>
      </c>
      <c r="Z1603" s="8">
        <v>115.33333333333333</v>
      </c>
      <c r="AA1603" s="8">
        <v>113.75999999999999</v>
      </c>
      <c r="AB1603" s="9">
        <v>98.844506262547895</v>
      </c>
      <c r="AC1603" s="9">
        <v>20.833814142566204</v>
      </c>
      <c r="AD1603" s="3">
        <v>27.1681461765004</v>
      </c>
      <c r="AE1603" s="3">
        <v>51.998039680933402</v>
      </c>
    </row>
    <row r="1604" spans="1:31" ht="13" x14ac:dyDescent="0.3">
      <c r="A1604" s="2">
        <v>2019</v>
      </c>
      <c r="B1604" s="13" t="s">
        <v>630</v>
      </c>
      <c r="C1604" s="2" t="s">
        <v>234</v>
      </c>
      <c r="D1604" s="2" t="str">
        <f t="shared" si="48"/>
        <v>M1</v>
      </c>
      <c r="E1604" s="2" t="str">
        <f t="shared" si="49"/>
        <v>F05a_M1_11</v>
      </c>
      <c r="F1604" s="21" t="s">
        <v>412</v>
      </c>
      <c r="G1604" s="2">
        <v>2011</v>
      </c>
      <c r="H1604" s="2" t="s">
        <v>749</v>
      </c>
      <c r="I1604" s="4">
        <v>2.3199999999999998</v>
      </c>
      <c r="J1604" s="5">
        <v>0.14699999999999999</v>
      </c>
      <c r="K1604" s="4">
        <v>0.8</v>
      </c>
      <c r="L1604" s="4">
        <v>0.8</v>
      </c>
      <c r="M1604" s="4">
        <v>0.16</v>
      </c>
      <c r="N1604" s="4">
        <v>0.57999999999999996</v>
      </c>
      <c r="O1604" s="4">
        <v>0.16300000000000001</v>
      </c>
      <c r="P1604" s="6">
        <v>18.344999999999999</v>
      </c>
      <c r="Q1604" s="6">
        <v>42.79</v>
      </c>
      <c r="R1604" s="4">
        <v>5.8</v>
      </c>
      <c r="S1604" s="7">
        <v>262.43</v>
      </c>
      <c r="T1604" s="6">
        <v>17.37</v>
      </c>
      <c r="U1604" s="4">
        <v>22.495640999999999</v>
      </c>
      <c r="V1604" s="8">
        <v>88.517766412519592</v>
      </c>
      <c r="W1604" s="8">
        <v>88.214160336456274</v>
      </c>
      <c r="X1604" s="8">
        <v>94.117647058823536</v>
      </c>
      <c r="Y1604" s="8">
        <v>84.210526315789465</v>
      </c>
      <c r="Z1604" s="8">
        <v>96.666666666666671</v>
      </c>
      <c r="AA1604" s="8">
        <v>122.29999999999998</v>
      </c>
      <c r="AB1604" s="9">
        <v>73.560089400825646</v>
      </c>
      <c r="AC1604" s="9">
        <v>17.916742314036657</v>
      </c>
      <c r="AD1604" s="3">
        <v>27.814482313606781</v>
      </c>
      <c r="AE1604" s="3">
        <v>54.268775372356558</v>
      </c>
    </row>
    <row r="1605" spans="1:31" ht="13" x14ac:dyDescent="0.3">
      <c r="A1605" s="2">
        <v>2019</v>
      </c>
      <c r="B1605" s="13" t="s">
        <v>630</v>
      </c>
      <c r="C1605" s="2" t="s">
        <v>96</v>
      </c>
      <c r="D1605" s="2" t="str">
        <f t="shared" si="48"/>
        <v>M2</v>
      </c>
      <c r="E1605" s="2" t="str">
        <f t="shared" si="49"/>
        <v>F05b_M2_11</v>
      </c>
      <c r="F1605" s="21" t="s">
        <v>413</v>
      </c>
      <c r="G1605" s="2">
        <v>2011</v>
      </c>
      <c r="H1605" s="2" t="s">
        <v>747</v>
      </c>
      <c r="I1605" s="4">
        <v>2.5299999999999998</v>
      </c>
      <c r="J1605" s="5">
        <v>0.158</v>
      </c>
      <c r="K1605" s="4">
        <v>0.72</v>
      </c>
      <c r="L1605" s="4">
        <v>0.73</v>
      </c>
      <c r="M1605" s="4">
        <v>0.21</v>
      </c>
      <c r="N1605" s="4">
        <v>0.64</v>
      </c>
      <c r="O1605" s="4">
        <v>0.191</v>
      </c>
      <c r="P1605" s="6">
        <v>13.092000000000001</v>
      </c>
      <c r="Q1605" s="6">
        <v>66</v>
      </c>
      <c r="R1605" s="4">
        <v>5.18</v>
      </c>
      <c r="S1605" s="7">
        <v>463.1</v>
      </c>
      <c r="T1605" s="6">
        <v>15.58</v>
      </c>
      <c r="U1605" s="4">
        <v>24.191638999999999</v>
      </c>
      <c r="V1605" s="8">
        <v>96.530150441239044</v>
      </c>
      <c r="W1605" s="8">
        <v>94.81521995347002</v>
      </c>
      <c r="X1605" s="8">
        <v>84.705882352941174</v>
      </c>
      <c r="Y1605" s="8">
        <v>110.52631578947367</v>
      </c>
      <c r="Z1605" s="8">
        <v>106.66666666666667</v>
      </c>
      <c r="AA1605" s="8">
        <v>87.28</v>
      </c>
      <c r="AB1605" s="9">
        <v>72.139655768118431</v>
      </c>
      <c r="AC1605" s="9">
        <v>23.978750140558631</v>
      </c>
      <c r="AD1605" s="3">
        <v>25.52593584564546</v>
      </c>
      <c r="AE1605" s="3">
        <v>50.495314013795912</v>
      </c>
    </row>
    <row r="1606" spans="1:31" ht="13" x14ac:dyDescent="0.3">
      <c r="A1606" s="2">
        <v>2019</v>
      </c>
      <c r="B1606" s="13" t="s">
        <v>630</v>
      </c>
      <c r="C1606" s="2" t="s">
        <v>97</v>
      </c>
      <c r="D1606" s="2" t="str">
        <f t="shared" ref="D1606:D1669" si="50">MID(C1606,8,2)</f>
        <v>M2</v>
      </c>
      <c r="E1606" s="2" t="str">
        <f t="shared" ref="E1606:E1669" si="51">CONCATENATE(F1606,"_",D1606,"_",MID(G1606,3,2))</f>
        <v>F05c_M2_11</v>
      </c>
      <c r="F1606" s="21" t="s">
        <v>223</v>
      </c>
      <c r="G1606" s="2">
        <v>2011</v>
      </c>
      <c r="H1606" s="2" t="s">
        <v>737</v>
      </c>
      <c r="I1606" s="4">
        <v>2.68</v>
      </c>
      <c r="J1606" s="5">
        <v>0.16800000000000001</v>
      </c>
      <c r="K1606" s="4">
        <v>1.03</v>
      </c>
      <c r="L1606" s="4">
        <v>0.59</v>
      </c>
      <c r="M1606" s="4">
        <v>0.2</v>
      </c>
      <c r="N1606" s="4">
        <v>0.62</v>
      </c>
      <c r="O1606" s="4">
        <v>0.187</v>
      </c>
      <c r="P1606" s="6">
        <v>12.542999999999999</v>
      </c>
      <c r="Q1606" s="6">
        <v>66.47</v>
      </c>
      <c r="R1606" s="4">
        <v>7.71</v>
      </c>
      <c r="S1606" s="7">
        <v>391.41</v>
      </c>
      <c r="T1606" s="6">
        <v>17.16</v>
      </c>
      <c r="U1606" s="4">
        <v>22.480999000000001</v>
      </c>
      <c r="V1606" s="8">
        <v>102.25328189032439</v>
      </c>
      <c r="W1606" s="8">
        <v>100.81618324166432</v>
      </c>
      <c r="X1606" s="8">
        <v>121.1764705882353</v>
      </c>
      <c r="Y1606" s="8">
        <v>105.26315789473684</v>
      </c>
      <c r="Z1606" s="8">
        <v>103.33333333333334</v>
      </c>
      <c r="AA1606" s="8">
        <v>83.61999999999999</v>
      </c>
      <c r="AB1606" s="9">
        <v>72.258293341814664</v>
      </c>
      <c r="AC1606" s="9">
        <v>22.799410030305346</v>
      </c>
      <c r="AD1606" s="3">
        <v>36.456314948969833</v>
      </c>
      <c r="AE1606" s="3">
        <v>40.744275020724821</v>
      </c>
    </row>
    <row r="1607" spans="1:31" ht="13" x14ac:dyDescent="0.3">
      <c r="A1607" s="2">
        <v>2019</v>
      </c>
      <c r="B1607" s="13" t="s">
        <v>630</v>
      </c>
      <c r="C1607" s="2" t="s">
        <v>235</v>
      </c>
      <c r="D1607" s="2" t="str">
        <f t="shared" si="50"/>
        <v>M2</v>
      </c>
      <c r="E1607" s="2" t="str">
        <f t="shared" si="51"/>
        <v>G05a_M2_11</v>
      </c>
      <c r="F1607" s="21" t="s">
        <v>414</v>
      </c>
      <c r="G1607" s="2">
        <v>2011</v>
      </c>
      <c r="H1607" s="2" t="s">
        <v>736</v>
      </c>
      <c r="I1607" s="4">
        <v>2.38</v>
      </c>
      <c r="J1607" s="5">
        <v>0.157</v>
      </c>
      <c r="K1607" s="4">
        <v>0.8</v>
      </c>
      <c r="L1607" s="4">
        <v>0.87</v>
      </c>
      <c r="M1607" s="4">
        <v>0.21</v>
      </c>
      <c r="N1607" s="4">
        <v>0.77600000000000002</v>
      </c>
      <c r="O1607" s="4">
        <v>0.17699999999999999</v>
      </c>
      <c r="P1607" s="6">
        <v>18.28</v>
      </c>
      <c r="Q1607" s="6">
        <v>59.67</v>
      </c>
      <c r="R1607" s="4">
        <v>6.2</v>
      </c>
      <c r="S1607" s="7">
        <v>266.42</v>
      </c>
      <c r="T1607" s="6">
        <v>21.36</v>
      </c>
      <c r="U1607" s="4">
        <v>23.534354</v>
      </c>
      <c r="V1607" s="8">
        <v>90.807018992153729</v>
      </c>
      <c r="W1607" s="8">
        <v>94.215123624650587</v>
      </c>
      <c r="X1607" s="8">
        <v>94.117647058823536</v>
      </c>
      <c r="Y1607" s="8">
        <v>110.52631578947367</v>
      </c>
      <c r="Z1607" s="8">
        <v>129.33333333333334</v>
      </c>
      <c r="AA1607" s="8">
        <v>121.86666666666667</v>
      </c>
      <c r="AB1607" s="9">
        <v>81.171719517856815</v>
      </c>
      <c r="AC1607" s="9">
        <v>21.310609054044757</v>
      </c>
      <c r="AD1607" s="3">
        <v>25.206264174020543</v>
      </c>
      <c r="AE1607" s="3">
        <v>53.483126771934685</v>
      </c>
    </row>
    <row r="1608" spans="1:31" ht="13" x14ac:dyDescent="0.3">
      <c r="A1608" s="2">
        <v>2019</v>
      </c>
      <c r="B1608" s="13" t="s">
        <v>630</v>
      </c>
      <c r="C1608" s="2" t="s">
        <v>236</v>
      </c>
      <c r="D1608" s="2" t="str">
        <f t="shared" si="50"/>
        <v>M2</v>
      </c>
      <c r="E1608" s="2" t="str">
        <f t="shared" si="51"/>
        <v>G05b_M2_11</v>
      </c>
      <c r="F1608" s="21" t="s">
        <v>415</v>
      </c>
      <c r="G1608" s="2">
        <v>2011</v>
      </c>
      <c r="H1608" s="2" t="s">
        <v>735</v>
      </c>
      <c r="I1608" s="4">
        <v>2.44</v>
      </c>
      <c r="J1608" s="5">
        <v>0.155</v>
      </c>
      <c r="K1608" s="4">
        <v>0.81</v>
      </c>
      <c r="L1608" s="4">
        <v>1</v>
      </c>
      <c r="M1608" s="4">
        <v>0.22</v>
      </c>
      <c r="N1608" s="4">
        <v>0.75900000000000001</v>
      </c>
      <c r="O1608" s="4">
        <v>0.17599999999999999</v>
      </c>
      <c r="P1608" s="6">
        <v>24.106999999999999</v>
      </c>
      <c r="Q1608" s="6">
        <v>43.02</v>
      </c>
      <c r="R1608" s="4">
        <v>5.91</v>
      </c>
      <c r="S1608" s="7">
        <v>311.29000000000002</v>
      </c>
      <c r="T1608" s="6">
        <v>19.98</v>
      </c>
      <c r="U1608" s="4">
        <v>21.172478000000002</v>
      </c>
      <c r="V1608" s="8">
        <v>93.096271571787852</v>
      </c>
      <c r="W1608" s="8">
        <v>93.014930967011722</v>
      </c>
      <c r="X1608" s="8">
        <v>95.294117647058826</v>
      </c>
      <c r="Y1608" s="8">
        <v>115.78947368421053</v>
      </c>
      <c r="Z1608" s="8">
        <v>126.50000000000001</v>
      </c>
      <c r="AA1608" s="8">
        <v>160.71333333333334</v>
      </c>
      <c r="AB1608" s="9">
        <v>88.738223170658983</v>
      </c>
      <c r="AC1608" s="9">
        <v>20.421764590710463</v>
      </c>
      <c r="AD1608" s="3">
        <v>23.345196457369489</v>
      </c>
      <c r="AE1608" s="3">
        <v>56.233038951920044</v>
      </c>
    </row>
    <row r="1609" spans="1:31" ht="13" x14ac:dyDescent="0.3">
      <c r="A1609" s="2">
        <v>2019</v>
      </c>
      <c r="B1609" s="13" t="s">
        <v>630</v>
      </c>
      <c r="C1609" s="2" t="s">
        <v>237</v>
      </c>
      <c r="D1609" s="2" t="str">
        <f t="shared" si="50"/>
        <v>M2</v>
      </c>
      <c r="E1609" s="2" t="str">
        <f t="shared" si="51"/>
        <v>G05c_M2_11</v>
      </c>
      <c r="F1609" s="21" t="s">
        <v>441</v>
      </c>
      <c r="G1609" s="2">
        <v>2011</v>
      </c>
      <c r="H1609" s="2" t="s">
        <v>734</v>
      </c>
      <c r="I1609" s="4">
        <v>2.42</v>
      </c>
      <c r="J1609" s="5">
        <v>0.154</v>
      </c>
      <c r="K1609" s="4">
        <v>0.81</v>
      </c>
      <c r="L1609" s="4">
        <v>0.9</v>
      </c>
      <c r="M1609" s="4">
        <v>0.17</v>
      </c>
      <c r="N1609" s="4">
        <v>0.76</v>
      </c>
      <c r="O1609" s="4">
        <v>0.17199999999999999</v>
      </c>
      <c r="P1609" s="6">
        <v>20.454000000000001</v>
      </c>
      <c r="Q1609" s="6">
        <v>41.16</v>
      </c>
      <c r="R1609" s="4">
        <v>5.56</v>
      </c>
      <c r="S1609" s="7">
        <v>366.22</v>
      </c>
      <c r="T1609" s="6">
        <v>20.23</v>
      </c>
      <c r="U1609" s="4">
        <v>22.389336</v>
      </c>
      <c r="V1609" s="8">
        <v>92.333187378576483</v>
      </c>
      <c r="W1609" s="8">
        <v>92.414834638192289</v>
      </c>
      <c r="X1609" s="8">
        <v>95.294117647058826</v>
      </c>
      <c r="Y1609" s="8">
        <v>89.473684210526315</v>
      </c>
      <c r="Z1609" s="8">
        <v>126.66666666666669</v>
      </c>
      <c r="AA1609" s="8">
        <v>136.36000000000001</v>
      </c>
      <c r="AB1609" s="9">
        <v>79.629587065603857</v>
      </c>
      <c r="AC1609" s="9">
        <v>17.585542521248023</v>
      </c>
      <c r="AD1609" s="3">
        <v>26.015597085668769</v>
      </c>
      <c r="AE1609" s="3">
        <v>56.398860393083204</v>
      </c>
    </row>
    <row r="1610" spans="1:31" ht="13" x14ac:dyDescent="0.3">
      <c r="A1610" s="2">
        <v>2019</v>
      </c>
      <c r="B1610" s="13" t="s">
        <v>630</v>
      </c>
      <c r="C1610" s="2" t="s">
        <v>239</v>
      </c>
      <c r="D1610" s="2" t="str">
        <f t="shared" si="50"/>
        <v>M1</v>
      </c>
      <c r="E1610" s="2" t="str">
        <f t="shared" si="51"/>
        <v>G06a_M1_11</v>
      </c>
      <c r="F1610" s="21" t="s">
        <v>443</v>
      </c>
      <c r="G1610" s="2">
        <v>2011</v>
      </c>
      <c r="H1610" s="2" t="s">
        <v>759</v>
      </c>
      <c r="I1610" s="4">
        <v>2.2999999999999998</v>
      </c>
      <c r="J1610" s="5">
        <v>0.14199999999999999</v>
      </c>
      <c r="K1610" s="4">
        <v>0.81</v>
      </c>
      <c r="L1610" s="4">
        <v>0.83</v>
      </c>
      <c r="M1610" s="4">
        <v>0.22</v>
      </c>
      <c r="N1610" s="4">
        <v>0.69599999999999995</v>
      </c>
      <c r="O1610" s="4">
        <v>0.16200000000000001</v>
      </c>
      <c r="P1610" s="6">
        <v>17.692</v>
      </c>
      <c r="Q1610" s="6">
        <v>52.87</v>
      </c>
      <c r="R1610" s="4">
        <v>5.81</v>
      </c>
      <c r="S1610" s="7">
        <v>295.92</v>
      </c>
      <c r="T1610" s="6">
        <v>16.899999999999999</v>
      </c>
      <c r="U1610" s="4">
        <v>23.257873</v>
      </c>
      <c r="V1610" s="8">
        <v>87.754682219308222</v>
      </c>
      <c r="W1610" s="8">
        <v>85.213678692359125</v>
      </c>
      <c r="X1610" s="8">
        <v>95.294117647058826</v>
      </c>
      <c r="Y1610" s="8">
        <v>115.78947368421053</v>
      </c>
      <c r="Z1610" s="8">
        <v>115.99999999999999</v>
      </c>
      <c r="AA1610" s="8">
        <v>117.94666666666667</v>
      </c>
      <c r="AB1610" s="9">
        <v>80.255189238523243</v>
      </c>
      <c r="AC1610" s="9">
        <v>22.58036048489258</v>
      </c>
      <c r="AD1610" s="3">
        <v>25.812801301109367</v>
      </c>
      <c r="AE1610" s="3">
        <v>51.60683821399806</v>
      </c>
    </row>
    <row r="1611" spans="1:31" ht="13" x14ac:dyDescent="0.3">
      <c r="A1611" s="2">
        <v>2019</v>
      </c>
      <c r="B1611" s="13" t="s">
        <v>630</v>
      </c>
      <c r="C1611" s="2" t="s">
        <v>240</v>
      </c>
      <c r="D1611" s="2" t="str">
        <f t="shared" si="50"/>
        <v>M2</v>
      </c>
      <c r="E1611" s="2" t="str">
        <f t="shared" si="51"/>
        <v>G06a_M2_11</v>
      </c>
      <c r="F1611" s="21" t="s">
        <v>443</v>
      </c>
      <c r="G1611" s="2">
        <v>2011</v>
      </c>
      <c r="H1611" s="2" t="s">
        <v>759</v>
      </c>
      <c r="I1611" s="4">
        <v>2.39</v>
      </c>
      <c r="J1611" s="5">
        <v>0.14499999999999999</v>
      </c>
      <c r="K1611" s="4">
        <v>0.81</v>
      </c>
      <c r="L1611" s="4">
        <v>0.75</v>
      </c>
      <c r="M1611" s="4">
        <v>0.2</v>
      </c>
      <c r="N1611" s="4">
        <v>0.69099999999999995</v>
      </c>
      <c r="O1611" s="4">
        <v>0.17299999999999999</v>
      </c>
      <c r="P1611" s="6">
        <v>18.024000000000001</v>
      </c>
      <c r="Q1611" s="6">
        <v>55.07</v>
      </c>
      <c r="R1611" s="4">
        <v>5.81</v>
      </c>
      <c r="S1611" s="7">
        <v>491.09</v>
      </c>
      <c r="T1611" s="6">
        <v>17.02</v>
      </c>
      <c r="U1611" s="4">
        <v>23.257873</v>
      </c>
      <c r="V1611" s="8">
        <v>91.188561088759428</v>
      </c>
      <c r="W1611" s="8">
        <v>87.013967678817423</v>
      </c>
      <c r="X1611" s="8">
        <v>95.294117647058826</v>
      </c>
      <c r="Y1611" s="8">
        <v>105.26315789473684</v>
      </c>
      <c r="Z1611" s="8">
        <v>115.16666666666666</v>
      </c>
      <c r="AA1611" s="8">
        <v>120.16</v>
      </c>
      <c r="AB1611" s="9">
        <v>74.615726812469262</v>
      </c>
      <c r="AC1611" s="9">
        <v>22.079078076001604</v>
      </c>
      <c r="AD1611" s="3">
        <v>27.763734827692353</v>
      </c>
      <c r="AE1611" s="3">
        <v>50.157187096306053</v>
      </c>
    </row>
    <row r="1612" spans="1:31" ht="13" x14ac:dyDescent="0.3">
      <c r="A1612" s="2">
        <v>2019</v>
      </c>
      <c r="B1612" s="13" t="s">
        <v>630</v>
      </c>
      <c r="C1612" s="2" t="s">
        <v>241</v>
      </c>
      <c r="D1612" s="2" t="str">
        <f t="shared" si="50"/>
        <v>M1</v>
      </c>
      <c r="E1612" s="2" t="str">
        <f t="shared" si="51"/>
        <v>G06b_M1_11</v>
      </c>
      <c r="F1612" s="21" t="s">
        <v>444</v>
      </c>
      <c r="G1612" s="2">
        <v>2011</v>
      </c>
      <c r="H1612" s="2" t="s">
        <v>760</v>
      </c>
      <c r="I1612" s="4">
        <v>2.4900000000000002</v>
      </c>
      <c r="J1612" s="5">
        <v>0.14899999999999999</v>
      </c>
      <c r="K1612" s="4">
        <v>0.81</v>
      </c>
      <c r="L1612" s="4">
        <v>0.81</v>
      </c>
      <c r="M1612" s="4">
        <v>0.2</v>
      </c>
      <c r="N1612" s="4">
        <v>0.66400000000000003</v>
      </c>
      <c r="O1612" s="4">
        <v>0.17100000000000001</v>
      </c>
      <c r="P1612" s="6">
        <v>20.61</v>
      </c>
      <c r="Q1612" s="6">
        <v>48.2</v>
      </c>
      <c r="R1612" s="4">
        <v>5.67</v>
      </c>
      <c r="S1612" s="7">
        <v>502.34</v>
      </c>
      <c r="T1612" s="6">
        <v>16.41</v>
      </c>
      <c r="U1612" s="4">
        <v>22.841757000000001</v>
      </c>
      <c r="V1612" s="8">
        <v>95.003982054816305</v>
      </c>
      <c r="W1612" s="8">
        <v>89.41435299409514</v>
      </c>
      <c r="X1612" s="8">
        <v>95.294117647058826</v>
      </c>
      <c r="Y1612" s="8">
        <v>105.26315789473684</v>
      </c>
      <c r="Z1612" s="8">
        <v>110.66666666666667</v>
      </c>
      <c r="AA1612" s="8">
        <v>137.39999999999998</v>
      </c>
      <c r="AB1612" s="9">
        <v>77.609738788517177</v>
      </c>
      <c r="AC1612" s="9">
        <v>21.227316103708684</v>
      </c>
      <c r="AD1612" s="3">
        <v>26.69267137777609</v>
      </c>
      <c r="AE1612" s="3">
        <v>52.080012518515225</v>
      </c>
    </row>
    <row r="1613" spans="1:31" ht="13" x14ac:dyDescent="0.3">
      <c r="A1613" s="2">
        <v>2019</v>
      </c>
      <c r="B1613" s="13" t="s">
        <v>630</v>
      </c>
      <c r="C1613" s="2" t="s">
        <v>242</v>
      </c>
      <c r="D1613" s="2" t="str">
        <f t="shared" si="50"/>
        <v>M2</v>
      </c>
      <c r="E1613" s="2" t="str">
        <f t="shared" si="51"/>
        <v>G06b_M2_11</v>
      </c>
      <c r="F1613" s="21" t="s">
        <v>444</v>
      </c>
      <c r="G1613" s="2">
        <v>2011</v>
      </c>
      <c r="H1613" s="2" t="s">
        <v>760</v>
      </c>
      <c r="I1613" s="4">
        <v>2.5299999999999998</v>
      </c>
      <c r="J1613" s="5">
        <v>0.151</v>
      </c>
      <c r="K1613" s="4">
        <v>0.81</v>
      </c>
      <c r="L1613" s="4">
        <v>0.92</v>
      </c>
      <c r="M1613" s="4">
        <v>0.16</v>
      </c>
      <c r="N1613" s="4">
        <v>0.57599999999999996</v>
      </c>
      <c r="O1613" s="4">
        <v>0.17699999999999999</v>
      </c>
      <c r="P1613" s="6">
        <v>23.841999999999999</v>
      </c>
      <c r="Q1613" s="6">
        <v>46.83</v>
      </c>
      <c r="R1613" s="4">
        <v>5.6</v>
      </c>
      <c r="S1613" s="7">
        <v>486.64</v>
      </c>
      <c r="T1613" s="6">
        <v>15.12</v>
      </c>
      <c r="U1613" s="4">
        <v>22.841757000000001</v>
      </c>
      <c r="V1613" s="8">
        <v>96.530150441239044</v>
      </c>
      <c r="W1613" s="8">
        <v>90.614545651734005</v>
      </c>
      <c r="X1613" s="8">
        <v>95.294117647058826</v>
      </c>
      <c r="Y1613" s="8">
        <v>84.210526315789465</v>
      </c>
      <c r="Z1613" s="8">
        <v>96</v>
      </c>
      <c r="AA1613" s="8">
        <v>158.94666666666666</v>
      </c>
      <c r="AB1613" s="9">
        <v>79.80386782862476</v>
      </c>
      <c r="AC1613" s="9">
        <v>16.514953501030131</v>
      </c>
      <c r="AD1613" s="3">
        <v>25.958782569857693</v>
      </c>
      <c r="AE1613" s="3">
        <v>57.52626392911219</v>
      </c>
    </row>
    <row r="1614" spans="1:31" ht="13" x14ac:dyDescent="0.3">
      <c r="A1614" s="2">
        <v>2019</v>
      </c>
      <c r="B1614" s="13" t="s">
        <v>630</v>
      </c>
      <c r="C1614" s="2" t="s">
        <v>243</v>
      </c>
      <c r="D1614" s="2" t="str">
        <f t="shared" si="50"/>
        <v>M1</v>
      </c>
      <c r="E1614" s="2" t="str">
        <f t="shared" si="51"/>
        <v>G06c_M1_11</v>
      </c>
      <c r="F1614" s="21" t="s">
        <v>445</v>
      </c>
      <c r="G1614" s="2">
        <v>2011</v>
      </c>
      <c r="H1614" s="2" t="s">
        <v>762</v>
      </c>
      <c r="I1614" s="4">
        <v>2.19</v>
      </c>
      <c r="J1614" s="5">
        <v>0.14599999999999999</v>
      </c>
      <c r="K1614" s="4">
        <v>0.81</v>
      </c>
      <c r="L1614" s="4">
        <v>0.76</v>
      </c>
      <c r="M1614" s="4">
        <v>0.18</v>
      </c>
      <c r="N1614" s="4">
        <v>0.71699999999999997</v>
      </c>
      <c r="O1614" s="4">
        <v>0.17299999999999999</v>
      </c>
      <c r="P1614" s="6">
        <v>20.295999999999999</v>
      </c>
      <c r="Q1614" s="6">
        <v>54.19</v>
      </c>
      <c r="R1614" s="4">
        <v>5.27</v>
      </c>
      <c r="S1614" s="7">
        <v>449.85</v>
      </c>
      <c r="T1614" s="6">
        <v>17.25</v>
      </c>
      <c r="U1614" s="4">
        <v>21.75151</v>
      </c>
      <c r="V1614" s="8">
        <v>83.557719156645661</v>
      </c>
      <c r="W1614" s="8">
        <v>87.614064007636856</v>
      </c>
      <c r="X1614" s="8">
        <v>95.294117647058826</v>
      </c>
      <c r="Y1614" s="8">
        <v>94.73684210526315</v>
      </c>
      <c r="Z1614" s="8">
        <v>119.5</v>
      </c>
      <c r="AA1614" s="8">
        <v>135.30666666666667</v>
      </c>
      <c r="AB1614" s="9">
        <v>73.467282350487139</v>
      </c>
      <c r="AC1614" s="9">
        <v>20.181797458052731</v>
      </c>
      <c r="AD1614" s="3">
        <v>28.197739005969847</v>
      </c>
      <c r="AE1614" s="3">
        <v>51.620463535977422</v>
      </c>
    </row>
    <row r="1615" spans="1:31" ht="13" x14ac:dyDescent="0.3">
      <c r="A1615" s="2">
        <v>2019</v>
      </c>
      <c r="B1615" s="13" t="s">
        <v>630</v>
      </c>
      <c r="C1615" s="2" t="s">
        <v>244</v>
      </c>
      <c r="D1615" s="2" t="str">
        <f t="shared" si="50"/>
        <v>M2</v>
      </c>
      <c r="E1615" s="2" t="str">
        <f t="shared" si="51"/>
        <v>G06c_M2_11</v>
      </c>
      <c r="F1615" s="21" t="s">
        <v>445</v>
      </c>
      <c r="G1615" s="2">
        <v>2011</v>
      </c>
      <c r="H1615" s="2" t="s">
        <v>762</v>
      </c>
      <c r="I1615" s="4">
        <v>2.21</v>
      </c>
      <c r="J1615" s="5">
        <v>0.13800000000000001</v>
      </c>
      <c r="K1615" s="4">
        <v>0.81</v>
      </c>
      <c r="L1615" s="4">
        <v>0.59</v>
      </c>
      <c r="M1615" s="4">
        <v>0.17</v>
      </c>
      <c r="N1615" s="4">
        <v>0.622</v>
      </c>
      <c r="O1615" s="4">
        <v>0.16900000000000001</v>
      </c>
      <c r="P1615" s="6">
        <v>17.856000000000002</v>
      </c>
      <c r="Q1615" s="6">
        <v>60.79</v>
      </c>
      <c r="R1615" s="4">
        <v>5.25</v>
      </c>
      <c r="S1615" s="7">
        <v>610.69000000000005</v>
      </c>
      <c r="T1615" s="6">
        <v>18.46</v>
      </c>
      <c r="U1615" s="4">
        <v>21.75151</v>
      </c>
      <c r="V1615" s="8">
        <v>84.32080334985703</v>
      </c>
      <c r="W1615" s="8">
        <v>82.813293377081408</v>
      </c>
      <c r="X1615" s="8">
        <v>95.294117647058826</v>
      </c>
      <c r="Y1615" s="8">
        <v>89.473684210526315</v>
      </c>
      <c r="Z1615" s="8">
        <v>103.66666666666666</v>
      </c>
      <c r="AA1615" s="8">
        <v>119.04</v>
      </c>
      <c r="AB1615" s="9">
        <v>64.160525189356349</v>
      </c>
      <c r="AC1615" s="9">
        <v>21.825405654938436</v>
      </c>
      <c r="AD1615" s="3">
        <v>32.287941021103002</v>
      </c>
      <c r="AE1615" s="3">
        <v>45.886653323958562</v>
      </c>
    </row>
    <row r="1616" spans="1:31" ht="13" x14ac:dyDescent="0.3">
      <c r="A1616" s="2">
        <v>2019</v>
      </c>
      <c r="B1616" s="13" t="s">
        <v>630</v>
      </c>
      <c r="C1616" s="2" t="s">
        <v>246</v>
      </c>
      <c r="D1616" s="2" t="str">
        <f t="shared" si="50"/>
        <v>M2</v>
      </c>
      <c r="E1616" s="2" t="str">
        <f t="shared" si="51"/>
        <v>G07c_M2_11</v>
      </c>
      <c r="F1616" s="21" t="s">
        <v>446</v>
      </c>
      <c r="G1616" s="2">
        <v>2011</v>
      </c>
      <c r="H1616" s="2" t="s">
        <v>761</v>
      </c>
      <c r="I1616" s="4">
        <v>2.38</v>
      </c>
      <c r="J1616" s="5">
        <v>0.16300000000000001</v>
      </c>
      <c r="K1616" s="4">
        <v>0.81</v>
      </c>
      <c r="L1616" s="4">
        <v>0.72</v>
      </c>
      <c r="M1616" s="4">
        <v>0.22</v>
      </c>
      <c r="N1616" s="4">
        <v>0.63700000000000001</v>
      </c>
      <c r="O1616" s="4">
        <v>0.183</v>
      </c>
      <c r="P1616" s="6">
        <v>19.553999999999998</v>
      </c>
      <c r="Q1616" s="6">
        <v>52.33</v>
      </c>
      <c r="R1616" s="4">
        <v>5.69</v>
      </c>
      <c r="S1616" s="7">
        <v>262.89</v>
      </c>
      <c r="T1616" s="6">
        <v>17.829999999999998</v>
      </c>
      <c r="U1616" s="4">
        <v>26.278486999999998</v>
      </c>
      <c r="V1616" s="8">
        <v>90.807018992153729</v>
      </c>
      <c r="W1616" s="8">
        <v>97.81570159756717</v>
      </c>
      <c r="X1616" s="8">
        <v>95.294117647058826</v>
      </c>
      <c r="Y1616" s="8">
        <v>115.78947368421053</v>
      </c>
      <c r="Z1616" s="8">
        <v>106.16666666666667</v>
      </c>
      <c r="AA1616" s="8">
        <v>130.35999999999999</v>
      </c>
      <c r="AB1616" s="9">
        <v>74.766167282435433</v>
      </c>
      <c r="AC1616" s="9">
        <v>24.238116913809741</v>
      </c>
      <c r="AD1616" s="3">
        <v>27.707870130232127</v>
      </c>
      <c r="AE1616" s="3">
        <v>48.054012955958129</v>
      </c>
    </row>
    <row r="1617" spans="1:31" ht="13" x14ac:dyDescent="0.3">
      <c r="A1617" s="2">
        <v>2019</v>
      </c>
      <c r="B1617" s="13" t="s">
        <v>630</v>
      </c>
      <c r="C1617" s="2" t="s">
        <v>238</v>
      </c>
      <c r="D1617" s="2" t="str">
        <f t="shared" si="50"/>
        <v>M2</v>
      </c>
      <c r="E1617" s="2" t="str">
        <f t="shared" si="51"/>
        <v>H05a_M2_11</v>
      </c>
      <c r="F1617" s="21" t="s">
        <v>442</v>
      </c>
      <c r="G1617" s="2">
        <v>2011</v>
      </c>
      <c r="H1617" s="2" t="s">
        <v>777</v>
      </c>
      <c r="I1617" s="4">
        <v>2.41</v>
      </c>
      <c r="J1617" s="5">
        <v>0.151</v>
      </c>
      <c r="K1617" s="4">
        <v>0.81</v>
      </c>
      <c r="L1617" s="4">
        <v>0.67</v>
      </c>
      <c r="M1617" s="4">
        <v>0.18</v>
      </c>
      <c r="N1617" s="4">
        <v>0.68200000000000005</v>
      </c>
      <c r="O1617" s="4">
        <v>0.183</v>
      </c>
      <c r="P1617" s="6">
        <v>21.6</v>
      </c>
      <c r="Q1617" s="6">
        <v>49.46</v>
      </c>
      <c r="R1617" s="4">
        <v>4.87</v>
      </c>
      <c r="S1617" s="7">
        <v>665.67</v>
      </c>
      <c r="T1617" s="6">
        <v>16.32</v>
      </c>
      <c r="U1617" s="4">
        <v>21.641082000000001</v>
      </c>
      <c r="V1617" s="8">
        <v>91.951645281970812</v>
      </c>
      <c r="W1617" s="8">
        <v>90.614545651734005</v>
      </c>
      <c r="X1617" s="8">
        <v>95.294117647058826</v>
      </c>
      <c r="Y1617" s="8">
        <v>94.73684210526315</v>
      </c>
      <c r="Z1617" s="8">
        <v>113.66666666666667</v>
      </c>
      <c r="AA1617" s="8">
        <v>144.00000000000003</v>
      </c>
      <c r="AB1617" s="9">
        <v>68.976264386415266</v>
      </c>
      <c r="AC1617" s="9">
        <v>21.495826504676856</v>
      </c>
      <c r="AD1617" s="3">
        <v>30.033682914334957</v>
      </c>
      <c r="AE1617" s="3">
        <v>48.470490580988205</v>
      </c>
    </row>
    <row r="1618" spans="1:31" ht="13" x14ac:dyDescent="0.3">
      <c r="A1618" s="2">
        <v>2019</v>
      </c>
      <c r="B1618" s="13" t="s">
        <v>630</v>
      </c>
      <c r="C1618" s="2" t="s">
        <v>248</v>
      </c>
      <c r="D1618" s="2" t="str">
        <f t="shared" si="50"/>
        <v>M1</v>
      </c>
      <c r="E1618" s="2" t="str">
        <f t="shared" si="51"/>
        <v>H07a_M1_11</v>
      </c>
      <c r="F1618" s="21" t="s">
        <v>447</v>
      </c>
      <c r="G1618" s="2">
        <v>2011</v>
      </c>
      <c r="H1618" s="2" t="s">
        <v>765</v>
      </c>
      <c r="I1618" s="4">
        <v>2.36</v>
      </c>
      <c r="J1618" s="5">
        <v>0.154</v>
      </c>
      <c r="K1618" s="4">
        <v>0.81</v>
      </c>
      <c r="L1618" s="4">
        <v>0.81</v>
      </c>
      <c r="M1618" s="4">
        <v>0.18</v>
      </c>
      <c r="N1618" s="4">
        <v>0.58699999999999997</v>
      </c>
      <c r="O1618" s="4">
        <v>0.16900000000000001</v>
      </c>
      <c r="P1618" s="6">
        <v>20.373000000000001</v>
      </c>
      <c r="Q1618" s="6">
        <v>43.35</v>
      </c>
      <c r="R1618" s="4">
        <v>5.28</v>
      </c>
      <c r="S1618" s="7">
        <v>370.98</v>
      </c>
      <c r="T1618" s="6">
        <v>16.190000000000001</v>
      </c>
      <c r="U1618" s="4">
        <v>21.695990999999999</v>
      </c>
      <c r="V1618" s="8">
        <v>90.043934798942345</v>
      </c>
      <c r="W1618" s="8">
        <v>92.414834638192289</v>
      </c>
      <c r="X1618" s="8">
        <v>95.294117647058826</v>
      </c>
      <c r="Y1618" s="8">
        <v>94.73684210526315</v>
      </c>
      <c r="Z1618" s="8">
        <v>97.833333333333329</v>
      </c>
      <c r="AA1618" s="8">
        <v>135.82</v>
      </c>
      <c r="AB1618" s="9">
        <v>75.962292330527063</v>
      </c>
      <c r="AC1618" s="9">
        <v>19.518918751682385</v>
      </c>
      <c r="AD1618" s="3">
        <v>27.27157369320739</v>
      </c>
      <c r="AE1618" s="3">
        <v>53.209507555110221</v>
      </c>
    </row>
    <row r="1619" spans="1:31" ht="13" x14ac:dyDescent="0.3">
      <c r="A1619" s="2">
        <v>2019</v>
      </c>
      <c r="B1619" s="13" t="s">
        <v>630</v>
      </c>
      <c r="C1619" s="2" t="s">
        <v>249</v>
      </c>
      <c r="D1619" s="2" t="str">
        <f t="shared" si="50"/>
        <v>M2</v>
      </c>
      <c r="E1619" s="2" t="str">
        <f t="shared" si="51"/>
        <v>H07a_M2_11</v>
      </c>
      <c r="F1619" s="21" t="s">
        <v>447</v>
      </c>
      <c r="G1619" s="2">
        <v>2011</v>
      </c>
      <c r="H1619" s="2" t="s">
        <v>765</v>
      </c>
      <c r="I1619" s="4">
        <v>2.33</v>
      </c>
      <c r="J1619" s="5">
        <v>0.158</v>
      </c>
      <c r="K1619" s="4">
        <v>0.81499999999999995</v>
      </c>
      <c r="L1619" s="4">
        <v>0.72</v>
      </c>
      <c r="M1619" s="4">
        <v>0.19</v>
      </c>
      <c r="N1619" s="4">
        <v>0.622</v>
      </c>
      <c r="O1619" s="4">
        <v>0.17599999999999999</v>
      </c>
      <c r="P1619" s="6">
        <v>17.041</v>
      </c>
      <c r="Q1619" s="6">
        <v>58.8</v>
      </c>
      <c r="R1619" s="4">
        <v>5.82</v>
      </c>
      <c r="S1619" s="7">
        <v>412.22</v>
      </c>
      <c r="T1619" s="6">
        <v>18.09</v>
      </c>
      <c r="U1619" s="4">
        <v>21.695990999999999</v>
      </c>
      <c r="V1619" s="8">
        <v>88.899308509125291</v>
      </c>
      <c r="W1619" s="8">
        <v>94.81521995347002</v>
      </c>
      <c r="X1619" s="8">
        <v>95.882352941176464</v>
      </c>
      <c r="Y1619" s="8">
        <v>100</v>
      </c>
      <c r="Z1619" s="8">
        <v>103.66666666666666</v>
      </c>
      <c r="AA1619" s="8">
        <v>113.60666666666668</v>
      </c>
      <c r="AB1619" s="9">
        <v>72.422874833301933</v>
      </c>
      <c r="AC1619" s="9">
        <v>21.610218300405652</v>
      </c>
      <c r="AD1619" s="3">
        <v>28.780947756904506</v>
      </c>
      <c r="AE1619" s="3">
        <v>49.60883394268982</v>
      </c>
    </row>
    <row r="1620" spans="1:31" ht="13" x14ac:dyDescent="0.3">
      <c r="A1620" s="2">
        <v>2019</v>
      </c>
      <c r="B1620" s="13" t="s">
        <v>630</v>
      </c>
      <c r="C1620" s="2" t="s">
        <v>250</v>
      </c>
      <c r="D1620" s="2" t="str">
        <f t="shared" si="50"/>
        <v>M1</v>
      </c>
      <c r="E1620" s="2" t="str">
        <f t="shared" si="51"/>
        <v>H07c_M1_11</v>
      </c>
      <c r="F1620" s="21" t="s">
        <v>419</v>
      </c>
      <c r="G1620" s="2">
        <v>2011</v>
      </c>
      <c r="H1620" s="2" t="s">
        <v>776</v>
      </c>
      <c r="I1620" s="4">
        <v>2.11</v>
      </c>
      <c r="J1620" s="5">
        <v>0.14499999999999999</v>
      </c>
      <c r="K1620" s="4">
        <v>0.82</v>
      </c>
      <c r="L1620" s="4">
        <v>0.71</v>
      </c>
      <c r="M1620" s="4">
        <v>0.24</v>
      </c>
      <c r="N1620" s="4">
        <v>0.78800000000000003</v>
      </c>
      <c r="O1620" s="4">
        <v>0.161</v>
      </c>
      <c r="P1620" s="6">
        <v>16.652000000000001</v>
      </c>
      <c r="Q1620" s="6">
        <v>51.23</v>
      </c>
      <c r="R1620" s="4">
        <v>5.99</v>
      </c>
      <c r="S1620" s="7">
        <v>467.5</v>
      </c>
      <c r="T1620" s="6">
        <v>21.21</v>
      </c>
      <c r="U1620" s="4">
        <v>23.785232000000001</v>
      </c>
      <c r="V1620" s="8">
        <v>80.505382383800153</v>
      </c>
      <c r="W1620" s="8">
        <v>87.013967678817423</v>
      </c>
      <c r="X1620" s="8">
        <v>96.470588235294116</v>
      </c>
      <c r="Y1620" s="8">
        <v>126.31578947368421</v>
      </c>
      <c r="Z1620" s="8">
        <v>131.33333333333334</v>
      </c>
      <c r="AA1620" s="8">
        <v>111.01333333333334</v>
      </c>
      <c r="AB1620" s="9">
        <v>76.170366220120883</v>
      </c>
      <c r="AC1620" s="9">
        <v>25.954132134209413</v>
      </c>
      <c r="AD1620" s="3">
        <v>27.532842558570735</v>
      </c>
      <c r="AE1620" s="3">
        <v>46.513025307219849</v>
      </c>
    </row>
    <row r="1621" spans="1:31" ht="13" x14ac:dyDescent="0.3">
      <c r="A1621" s="2">
        <v>2019</v>
      </c>
      <c r="B1621" s="13" t="s">
        <v>630</v>
      </c>
      <c r="C1621" s="2" t="s">
        <v>253</v>
      </c>
      <c r="D1621" s="2" t="str">
        <f t="shared" si="50"/>
        <v>M1</v>
      </c>
      <c r="E1621" s="2" t="str">
        <f t="shared" si="51"/>
        <v>H08a_M1_11</v>
      </c>
      <c r="F1621" s="21" t="s">
        <v>611</v>
      </c>
      <c r="G1621" s="2">
        <v>2011</v>
      </c>
      <c r="H1621" s="2" t="s">
        <v>738</v>
      </c>
      <c r="I1621" s="4">
        <v>2.21</v>
      </c>
      <c r="J1621" s="5">
        <v>0.151</v>
      </c>
      <c r="K1621" s="4">
        <v>0.82</v>
      </c>
      <c r="L1621" s="4">
        <v>0.71</v>
      </c>
      <c r="M1621" s="4">
        <v>0.28999999999999998</v>
      </c>
      <c r="N1621" s="4">
        <v>0.71899999999999997</v>
      </c>
      <c r="O1621" s="4">
        <v>0.17100000000000001</v>
      </c>
      <c r="P1621" s="6">
        <v>20.856000000000002</v>
      </c>
      <c r="Q1621" s="6">
        <v>69.19</v>
      </c>
      <c r="R1621" s="4">
        <v>6.51</v>
      </c>
      <c r="S1621" s="7">
        <v>668.1</v>
      </c>
      <c r="T1621" s="6">
        <v>21.34</v>
      </c>
      <c r="U1621" s="4">
        <v>21.379045999999999</v>
      </c>
      <c r="V1621" s="8">
        <v>84.32080334985703</v>
      </c>
      <c r="W1621" s="8">
        <v>90.614545651734005</v>
      </c>
      <c r="X1621" s="8">
        <v>96.470588235294116</v>
      </c>
      <c r="Y1621" s="8">
        <v>152.63157894736841</v>
      </c>
      <c r="Z1621" s="8">
        <v>119.83333333333333</v>
      </c>
      <c r="AA1621" s="8">
        <v>139.04000000000002</v>
      </c>
      <c r="AB1621" s="9">
        <v>80.28898236509616</v>
      </c>
      <c r="AC1621" s="9">
        <v>29.75249272961446</v>
      </c>
      <c r="AD1621" s="3">
        <v>26.120479286071614</v>
      </c>
      <c r="AE1621" s="3">
        <v>44.127027984313941</v>
      </c>
    </row>
    <row r="1622" spans="1:31" ht="13" x14ac:dyDescent="0.3">
      <c r="A1622" s="2">
        <v>2019</v>
      </c>
      <c r="B1622" s="13" t="s">
        <v>630</v>
      </c>
      <c r="C1622" s="2" t="s">
        <v>254</v>
      </c>
      <c r="D1622" s="2" t="str">
        <f t="shared" si="50"/>
        <v>M1</v>
      </c>
      <c r="E1622" s="2" t="str">
        <f t="shared" si="51"/>
        <v>H08b_M1_11</v>
      </c>
      <c r="F1622" s="21" t="s">
        <v>612</v>
      </c>
      <c r="G1622" s="2">
        <v>2011</v>
      </c>
      <c r="H1622" s="2" t="s">
        <v>767</v>
      </c>
      <c r="I1622" s="4">
        <v>2.15</v>
      </c>
      <c r="J1622" s="5">
        <v>0.14399999999999999</v>
      </c>
      <c r="K1622" s="4">
        <v>0.82</v>
      </c>
      <c r="L1622" s="4">
        <v>0.59</v>
      </c>
      <c r="M1622" s="4">
        <v>0.22</v>
      </c>
      <c r="N1622" s="4">
        <v>0.58699999999999997</v>
      </c>
      <c r="O1622" s="4">
        <v>0.17599999999999999</v>
      </c>
      <c r="P1622" s="6">
        <v>14.103</v>
      </c>
      <c r="Q1622" s="6">
        <v>49.08</v>
      </c>
      <c r="R1622" s="4">
        <v>6.46</v>
      </c>
      <c r="S1622" s="7">
        <v>533</v>
      </c>
      <c r="T1622" s="6">
        <v>14.66</v>
      </c>
      <c r="U1622" s="4">
        <v>18.667355000000001</v>
      </c>
      <c r="V1622" s="8">
        <v>82.031550770222907</v>
      </c>
      <c r="W1622" s="8">
        <v>86.41387134999799</v>
      </c>
      <c r="X1622" s="8">
        <v>96.470588235294116</v>
      </c>
      <c r="Y1622" s="8">
        <v>115.78947368421053</v>
      </c>
      <c r="Z1622" s="8">
        <v>97.833333333333329</v>
      </c>
      <c r="AA1622" s="8">
        <v>94.02000000000001</v>
      </c>
      <c r="AB1622" s="9">
        <v>68.534895810034953</v>
      </c>
      <c r="AC1622" s="9">
        <v>26.44187435276999</v>
      </c>
      <c r="AD1622" s="3">
        <v>30.600275611131678</v>
      </c>
      <c r="AE1622" s="3">
        <v>42.957850036098336</v>
      </c>
    </row>
    <row r="1623" spans="1:31" ht="13" x14ac:dyDescent="0.3">
      <c r="A1623" s="2">
        <v>2019</v>
      </c>
      <c r="B1623" s="13" t="s">
        <v>630</v>
      </c>
      <c r="C1623" s="2" t="s">
        <v>255</v>
      </c>
      <c r="D1623" s="2" t="str">
        <f t="shared" si="50"/>
        <v>M1</v>
      </c>
      <c r="E1623" s="2" t="str">
        <f t="shared" si="51"/>
        <v>H08c_M1_11</v>
      </c>
      <c r="F1623" s="21" t="s">
        <v>613</v>
      </c>
      <c r="G1623" s="2">
        <v>2011</v>
      </c>
      <c r="H1623" s="2" t="s">
        <v>766</v>
      </c>
      <c r="I1623" s="4">
        <v>2.17</v>
      </c>
      <c r="J1623" s="5">
        <v>0.14399999999999999</v>
      </c>
      <c r="K1623" s="4">
        <v>0.82</v>
      </c>
      <c r="L1623" s="4">
        <v>0.68</v>
      </c>
      <c r="M1623" s="4">
        <v>0.25</v>
      </c>
      <c r="N1623" s="4">
        <v>0.63900000000000001</v>
      </c>
      <c r="O1623" s="4">
        <v>0.16500000000000001</v>
      </c>
      <c r="P1623" s="6">
        <v>17.541</v>
      </c>
      <c r="Q1623" s="6">
        <v>56.01</v>
      </c>
      <c r="R1623" s="4">
        <v>6.42</v>
      </c>
      <c r="S1623" s="7">
        <v>540.52</v>
      </c>
      <c r="T1623" s="6">
        <v>20.83</v>
      </c>
      <c r="U1623" s="4">
        <v>21.536252999999999</v>
      </c>
      <c r="V1623" s="8">
        <v>82.794634963434291</v>
      </c>
      <c r="W1623" s="8">
        <v>86.41387134999799</v>
      </c>
      <c r="X1623" s="8">
        <v>96.470588235294116</v>
      </c>
      <c r="Y1623" s="8">
        <v>131.57894736842107</v>
      </c>
      <c r="Z1623" s="8">
        <v>106.50000000000001</v>
      </c>
      <c r="AA1623" s="8">
        <v>116.94</v>
      </c>
      <c r="AB1623" s="9">
        <v>75.497083461091989</v>
      </c>
      <c r="AC1623" s="9">
        <v>27.276657296952727</v>
      </c>
      <c r="AD1623" s="3">
        <v>27.778380364164196</v>
      </c>
      <c r="AE1623" s="3">
        <v>44.944962338883073</v>
      </c>
    </row>
    <row r="1624" spans="1:31" ht="13" x14ac:dyDescent="0.3">
      <c r="A1624" s="2">
        <v>2019</v>
      </c>
      <c r="B1624" s="13" t="s">
        <v>630</v>
      </c>
      <c r="C1624" s="2" t="s">
        <v>256</v>
      </c>
      <c r="D1624" s="2" t="str">
        <f t="shared" si="50"/>
        <v>M1</v>
      </c>
      <c r="E1624" s="2" t="str">
        <f t="shared" si="51"/>
        <v>H09b_M1_11</v>
      </c>
      <c r="F1624" s="21" t="s">
        <v>215</v>
      </c>
      <c r="G1624" s="2">
        <v>2011</v>
      </c>
      <c r="H1624" s="2" t="s">
        <v>740</v>
      </c>
      <c r="I1624" s="4">
        <v>2.5099999999999998</v>
      </c>
      <c r="J1624" s="5">
        <v>0.17100000000000001</v>
      </c>
      <c r="K1624" s="4">
        <v>0.82</v>
      </c>
      <c r="L1624" s="4">
        <v>0.72</v>
      </c>
      <c r="M1624" s="4">
        <v>0.21</v>
      </c>
      <c r="N1624" s="4">
        <v>0.52</v>
      </c>
      <c r="O1624" s="4">
        <v>0.191</v>
      </c>
      <c r="P1624" s="6">
        <v>22.745000000000001</v>
      </c>
      <c r="Q1624" s="6">
        <v>53.88</v>
      </c>
      <c r="R1624" s="4">
        <v>5.8</v>
      </c>
      <c r="S1624" s="7">
        <v>516.33000000000004</v>
      </c>
      <c r="T1624" s="6">
        <v>17.29</v>
      </c>
      <c r="U1624" s="4">
        <v>22.263724</v>
      </c>
      <c r="V1624" s="8">
        <v>95.76706624802766</v>
      </c>
      <c r="W1624" s="8">
        <v>102.61647222812262</v>
      </c>
      <c r="X1624" s="8">
        <v>96.470588235294116</v>
      </c>
      <c r="Y1624" s="8">
        <v>110.52631578947367</v>
      </c>
      <c r="Z1624" s="8">
        <v>86.666666666666671</v>
      </c>
      <c r="AA1624" s="8">
        <v>151.63333333333333</v>
      </c>
      <c r="AB1624" s="9">
        <v>74.198198529143696</v>
      </c>
      <c r="AC1624" s="9">
        <v>23.313487593774664</v>
      </c>
      <c r="AD1624" s="3">
        <v>28.264657934296434</v>
      </c>
      <c r="AE1624" s="3">
        <v>48.421854471928896</v>
      </c>
    </row>
    <row r="1625" spans="1:31" ht="13" x14ac:dyDescent="0.3">
      <c r="A1625" s="2">
        <v>2019</v>
      </c>
      <c r="B1625" s="13" t="s">
        <v>630</v>
      </c>
      <c r="C1625" s="2" t="s">
        <v>257</v>
      </c>
      <c r="D1625" s="2" t="str">
        <f t="shared" si="50"/>
        <v>M2</v>
      </c>
      <c r="E1625" s="2" t="str">
        <f t="shared" si="51"/>
        <v>H09b_M2_11</v>
      </c>
      <c r="F1625" s="21" t="s">
        <v>215</v>
      </c>
      <c r="G1625" s="2">
        <v>2011</v>
      </c>
      <c r="H1625" s="2" t="s">
        <v>740</v>
      </c>
      <c r="I1625" s="4">
        <v>2.3199999999999998</v>
      </c>
      <c r="J1625" s="5">
        <v>0.154</v>
      </c>
      <c r="K1625" s="4">
        <v>0.82</v>
      </c>
      <c r="L1625" s="4">
        <v>0.57999999999999996</v>
      </c>
      <c r="M1625" s="4">
        <v>0.24</v>
      </c>
      <c r="N1625" s="4">
        <v>0.60799999999999998</v>
      </c>
      <c r="O1625" s="4">
        <v>0.17199999999999999</v>
      </c>
      <c r="P1625" s="6">
        <v>15.994999999999999</v>
      </c>
      <c r="Q1625" s="6">
        <v>46.32</v>
      </c>
      <c r="R1625" s="4">
        <v>6.09</v>
      </c>
      <c r="S1625" s="7">
        <v>316.7</v>
      </c>
      <c r="T1625" s="6">
        <v>17.39</v>
      </c>
      <c r="U1625" s="4">
        <v>22.263724</v>
      </c>
      <c r="V1625" s="8">
        <v>88.517766412519592</v>
      </c>
      <c r="W1625" s="8">
        <v>92.414834638192289</v>
      </c>
      <c r="X1625" s="8">
        <v>96.470588235294116</v>
      </c>
      <c r="Y1625" s="8">
        <v>126.31578947368421</v>
      </c>
      <c r="Z1625" s="8">
        <v>101.33333333333334</v>
      </c>
      <c r="AA1625" s="8">
        <v>106.63333333333334</v>
      </c>
      <c r="AB1625" s="9">
        <v>69.683340272017091</v>
      </c>
      <c r="AC1625" s="9">
        <v>28.370278202378614</v>
      </c>
      <c r="AD1625" s="3">
        <v>30.095955397382628</v>
      </c>
      <c r="AE1625" s="3">
        <v>41.533766400238747</v>
      </c>
    </row>
    <row r="1626" spans="1:31" ht="13" x14ac:dyDescent="0.3">
      <c r="A1626" s="2">
        <v>2019</v>
      </c>
      <c r="B1626" s="13" t="s">
        <v>630</v>
      </c>
      <c r="C1626" s="2" t="s">
        <v>258</v>
      </c>
      <c r="D1626" s="2" t="str">
        <f t="shared" si="50"/>
        <v>M1</v>
      </c>
      <c r="E1626" s="2" t="str">
        <f t="shared" si="51"/>
        <v>H09c_M1_11</v>
      </c>
      <c r="F1626" s="21" t="s">
        <v>216</v>
      </c>
      <c r="G1626" s="2">
        <v>2011</v>
      </c>
      <c r="H1626" s="2" t="s">
        <v>763</v>
      </c>
      <c r="I1626" s="4">
        <v>2.33</v>
      </c>
      <c r="J1626" s="5">
        <v>0.154</v>
      </c>
      <c r="K1626" s="4">
        <v>0.82</v>
      </c>
      <c r="L1626" s="4">
        <v>0.57999999999999996</v>
      </c>
      <c r="M1626" s="4">
        <v>0.21</v>
      </c>
      <c r="N1626" s="4">
        <v>0.59499999999999997</v>
      </c>
      <c r="O1626" s="4">
        <v>0.18099999999999999</v>
      </c>
      <c r="P1626" s="6">
        <v>17.809000000000001</v>
      </c>
      <c r="Q1626" s="6">
        <v>56.32</v>
      </c>
      <c r="R1626" s="4">
        <v>5.92</v>
      </c>
      <c r="S1626" s="7">
        <v>335.14</v>
      </c>
      <c r="T1626" s="6">
        <v>15.7</v>
      </c>
      <c r="U1626" s="4">
        <v>21.643954999999998</v>
      </c>
      <c r="V1626" s="8">
        <v>88.899308509125291</v>
      </c>
      <c r="W1626" s="8">
        <v>92.414834638192289</v>
      </c>
      <c r="X1626" s="8">
        <v>96.470588235294116</v>
      </c>
      <c r="Y1626" s="8">
        <v>110.52631578947367</v>
      </c>
      <c r="Z1626" s="8">
        <v>99.166666666666671</v>
      </c>
      <c r="AA1626" s="8">
        <v>118.72666666666667</v>
      </c>
      <c r="AB1626" s="9">
        <v>67.212170585031913</v>
      </c>
      <c r="AC1626" s="9">
        <v>25.736689736885985</v>
      </c>
      <c r="AD1626" s="3">
        <v>31.202484349379201</v>
      </c>
      <c r="AE1626" s="3">
        <v>43.060825913734817</v>
      </c>
    </row>
    <row r="1627" spans="1:31" ht="13" x14ac:dyDescent="0.3">
      <c r="A1627" s="2">
        <v>2019</v>
      </c>
      <c r="B1627" s="13" t="s">
        <v>630</v>
      </c>
      <c r="C1627" s="2" t="s">
        <v>259</v>
      </c>
      <c r="D1627" s="2" t="str">
        <f t="shared" si="50"/>
        <v>M2</v>
      </c>
      <c r="E1627" s="2" t="str">
        <f t="shared" si="51"/>
        <v>H09c_M2_11</v>
      </c>
      <c r="F1627" s="21" t="s">
        <v>216</v>
      </c>
      <c r="G1627" s="2">
        <v>2011</v>
      </c>
      <c r="H1627" s="2" t="s">
        <v>763</v>
      </c>
      <c r="I1627" s="4">
        <v>2.25</v>
      </c>
      <c r="J1627" s="5">
        <v>0.14899999999999999</v>
      </c>
      <c r="K1627" s="4">
        <v>0.82</v>
      </c>
      <c r="L1627" s="4">
        <v>0.7</v>
      </c>
      <c r="M1627" s="4">
        <v>0.25</v>
      </c>
      <c r="N1627" s="4">
        <v>0.69099999999999995</v>
      </c>
      <c r="O1627" s="4">
        <v>0.16600000000000001</v>
      </c>
      <c r="P1627" s="6">
        <v>15.667</v>
      </c>
      <c r="Q1627" s="6">
        <v>71.16</v>
      </c>
      <c r="R1627" s="4">
        <v>6.48</v>
      </c>
      <c r="S1627" s="7">
        <v>373.2</v>
      </c>
      <c r="T1627" s="6">
        <v>19.399999999999999</v>
      </c>
      <c r="U1627" s="4">
        <v>21.643954999999998</v>
      </c>
      <c r="V1627" s="8">
        <v>85.846971736279784</v>
      </c>
      <c r="W1627" s="8">
        <v>89.41435299409514</v>
      </c>
      <c r="X1627" s="8">
        <v>96.470588235294116</v>
      </c>
      <c r="Y1627" s="8">
        <v>131.57894736842107</v>
      </c>
      <c r="Z1627" s="8">
        <v>115.16666666666666</v>
      </c>
      <c r="AA1627" s="8">
        <v>104.44666666666666</v>
      </c>
      <c r="AB1627" s="9">
        <v>76.495087453107956</v>
      </c>
      <c r="AC1627" s="9">
        <v>26.920788524492046</v>
      </c>
      <c r="AD1627" s="3">
        <v>27.415965790650986</v>
      </c>
      <c r="AE1627" s="3">
        <v>45.663245684856967</v>
      </c>
    </row>
    <row r="1628" spans="1:31" ht="13" x14ac:dyDescent="0.3">
      <c r="A1628" s="2">
        <v>2019</v>
      </c>
      <c r="B1628" s="13" t="s">
        <v>630</v>
      </c>
      <c r="C1628" s="2" t="s">
        <v>264</v>
      </c>
      <c r="D1628" s="2" t="str">
        <f t="shared" si="50"/>
        <v>Am</v>
      </c>
      <c r="E1628" s="2" t="str">
        <f t="shared" si="51"/>
        <v>H10a_Am_11</v>
      </c>
      <c r="F1628" s="21" t="s">
        <v>449</v>
      </c>
      <c r="G1628" s="2">
        <v>2011</v>
      </c>
      <c r="H1628" s="2" t="s">
        <v>764</v>
      </c>
      <c r="I1628" s="4">
        <v>1.99</v>
      </c>
      <c r="J1628" s="5">
        <v>0.127</v>
      </c>
      <c r="K1628" s="4">
        <v>0.82</v>
      </c>
      <c r="L1628" s="4">
        <v>0.56000000000000005</v>
      </c>
      <c r="M1628" s="4">
        <v>0.25</v>
      </c>
      <c r="N1628" s="4">
        <v>0.754</v>
      </c>
      <c r="O1628" s="4">
        <v>0.14899999999999999</v>
      </c>
      <c r="P1628" s="6">
        <v>12.875999999999999</v>
      </c>
      <c r="Q1628" s="6">
        <v>53.53</v>
      </c>
      <c r="R1628" s="4">
        <v>5.54</v>
      </c>
      <c r="S1628" s="7">
        <v>251.78</v>
      </c>
      <c r="T1628" s="6">
        <v>16.14</v>
      </c>
      <c r="U1628" s="4">
        <v>15.700714</v>
      </c>
      <c r="V1628" s="8">
        <v>75.926877224531893</v>
      </c>
      <c r="W1628" s="8">
        <v>76.212233760067676</v>
      </c>
      <c r="X1628" s="8">
        <v>96.470588235294116</v>
      </c>
      <c r="Y1628" s="8">
        <v>131.57894736842107</v>
      </c>
      <c r="Z1628" s="8">
        <v>125.66666666666669</v>
      </c>
      <c r="AA1628" s="8">
        <v>85.839999999999989</v>
      </c>
      <c r="AB1628" s="9">
        <v>69.509059508996174</v>
      </c>
      <c r="AC1628" s="9">
        <v>29.626470089429407</v>
      </c>
      <c r="AD1628" s="3">
        <v>30.171415288619119</v>
      </c>
      <c r="AE1628" s="3">
        <v>40.202114621951488</v>
      </c>
    </row>
    <row r="1629" spans="1:31" ht="13" x14ac:dyDescent="0.3">
      <c r="A1629" s="2">
        <v>2019</v>
      </c>
      <c r="B1629" s="13" t="s">
        <v>630</v>
      </c>
      <c r="C1629" s="2" t="s">
        <v>265</v>
      </c>
      <c r="D1629" s="2" t="str">
        <f t="shared" si="50"/>
        <v>Br</v>
      </c>
      <c r="E1629" s="2" t="str">
        <f t="shared" si="51"/>
        <v>H10a_Br_11</v>
      </c>
      <c r="F1629" s="21" t="s">
        <v>449</v>
      </c>
      <c r="G1629" s="2">
        <v>2011</v>
      </c>
      <c r="H1629" s="2" t="s">
        <v>764</v>
      </c>
      <c r="I1629" s="4">
        <v>2.0099999999999998</v>
      </c>
      <c r="J1629" s="5">
        <v>0.13</v>
      </c>
      <c r="K1629" s="4">
        <v>0.82</v>
      </c>
      <c r="L1629" s="4">
        <v>0.54</v>
      </c>
      <c r="M1629" s="4">
        <v>0.24</v>
      </c>
      <c r="N1629" s="4">
        <v>0.78600000000000003</v>
      </c>
      <c r="O1629" s="4">
        <v>0.14599999999999999</v>
      </c>
      <c r="P1629" s="6">
        <v>14.145</v>
      </c>
      <c r="Q1629" s="6">
        <v>49.24</v>
      </c>
      <c r="R1629" s="4">
        <v>6.41</v>
      </c>
      <c r="S1629" s="7">
        <v>232.2</v>
      </c>
      <c r="T1629" s="6">
        <v>12.83</v>
      </c>
      <c r="U1629" s="4">
        <v>15.700714</v>
      </c>
      <c r="V1629" s="8">
        <v>76.689961417743262</v>
      </c>
      <c r="W1629" s="8">
        <v>78.012522746525974</v>
      </c>
      <c r="X1629" s="8">
        <v>96.470588235294116</v>
      </c>
      <c r="Y1629" s="8">
        <v>126.31578947368421</v>
      </c>
      <c r="Z1629" s="8">
        <v>131</v>
      </c>
      <c r="AA1629" s="8">
        <v>94.3</v>
      </c>
      <c r="AB1629" s="9">
        <v>67.687332287985157</v>
      </c>
      <c r="AC1629" s="9">
        <v>29.206879378507494</v>
      </c>
      <c r="AD1629" s="3">
        <v>30.98344446261364</v>
      </c>
      <c r="AE1629" s="3">
        <v>39.809676158878865</v>
      </c>
    </row>
    <row r="1630" spans="1:31" ht="13" x14ac:dyDescent="0.3">
      <c r="A1630" s="2">
        <v>2019</v>
      </c>
      <c r="B1630" s="13" t="s">
        <v>630</v>
      </c>
      <c r="C1630" s="2" t="s">
        <v>266</v>
      </c>
      <c r="D1630" s="2" t="str">
        <f t="shared" si="50"/>
        <v>Co</v>
      </c>
      <c r="E1630" s="2" t="str">
        <f t="shared" si="51"/>
        <v>H10b_Co_11</v>
      </c>
      <c r="F1630" s="21" t="s">
        <v>450</v>
      </c>
      <c r="G1630" s="2">
        <v>2011</v>
      </c>
      <c r="H1630" s="2" t="s">
        <v>741</v>
      </c>
      <c r="I1630" s="4">
        <v>2.2400000000000002</v>
      </c>
      <c r="J1630" s="5">
        <v>0.14000000000000001</v>
      </c>
      <c r="K1630" s="4">
        <v>1.03</v>
      </c>
      <c r="L1630" s="4">
        <v>0.56999999999999995</v>
      </c>
      <c r="M1630" s="4">
        <v>0.18</v>
      </c>
      <c r="N1630" s="4">
        <v>0.748</v>
      </c>
      <c r="O1630" s="4">
        <v>0.16800000000000001</v>
      </c>
      <c r="P1630" s="6">
        <v>18.315000000000001</v>
      </c>
      <c r="Q1630" s="6">
        <v>53.98</v>
      </c>
      <c r="R1630" s="4">
        <v>5.33</v>
      </c>
      <c r="S1630" s="7">
        <v>365.3</v>
      </c>
      <c r="T1630" s="6">
        <v>14.41</v>
      </c>
      <c r="U1630" s="4">
        <v>22.917847999999999</v>
      </c>
      <c r="V1630" s="8">
        <v>85.465429639674113</v>
      </c>
      <c r="W1630" s="8">
        <v>84.013486034720273</v>
      </c>
      <c r="X1630" s="8">
        <v>121.1764705882353</v>
      </c>
      <c r="Y1630" s="8">
        <v>94.73684210526315</v>
      </c>
      <c r="Z1630" s="8">
        <v>124.66666666666669</v>
      </c>
      <c r="AA1630" s="8">
        <v>122.10000000000001</v>
      </c>
      <c r="AB1630" s="9">
        <v>69.612842891808583</v>
      </c>
      <c r="AC1630" s="9">
        <v>21.299256726169055</v>
      </c>
      <c r="AD1630" s="3">
        <v>37.841739976607428</v>
      </c>
      <c r="AE1630" s="3">
        <v>40.859003297223509</v>
      </c>
    </row>
    <row r="1631" spans="1:31" ht="13" x14ac:dyDescent="0.3">
      <c r="A1631" s="2">
        <v>2019</v>
      </c>
      <c r="B1631" s="13" t="s">
        <v>630</v>
      </c>
      <c r="C1631" s="2" t="s">
        <v>267</v>
      </c>
      <c r="D1631" s="2" t="str">
        <f t="shared" si="50"/>
        <v>M1</v>
      </c>
      <c r="E1631" s="2" t="str">
        <f t="shared" si="51"/>
        <v>H10c_M1_11</v>
      </c>
      <c r="F1631" s="21" t="s">
        <v>395</v>
      </c>
      <c r="G1631" s="2">
        <v>2011</v>
      </c>
      <c r="H1631" s="2" t="s">
        <v>774</v>
      </c>
      <c r="I1631" s="4">
        <v>2.09</v>
      </c>
      <c r="J1631" s="5">
        <v>0.126</v>
      </c>
      <c r="K1631" s="4">
        <v>0.83</v>
      </c>
      <c r="L1631" s="4">
        <v>0.59</v>
      </c>
      <c r="M1631" s="4">
        <v>0.2</v>
      </c>
      <c r="N1631" s="4">
        <v>0.73699999999999999</v>
      </c>
      <c r="O1631" s="4">
        <v>0.156</v>
      </c>
      <c r="P1631" s="6">
        <v>18.22</v>
      </c>
      <c r="Q1631" s="6">
        <v>53.55</v>
      </c>
      <c r="R1631" s="4">
        <v>5.61</v>
      </c>
      <c r="S1631" s="7">
        <v>329.81</v>
      </c>
      <c r="T1631" s="6">
        <v>12.98</v>
      </c>
      <c r="U1631" s="4">
        <v>21.376625000000001</v>
      </c>
      <c r="V1631" s="8">
        <v>79.742298190588784</v>
      </c>
      <c r="W1631" s="8">
        <v>75.612137431248243</v>
      </c>
      <c r="X1631" s="8">
        <v>97.647058823529406</v>
      </c>
      <c r="Y1631" s="8">
        <v>105.26315789473684</v>
      </c>
      <c r="Z1631" s="8">
        <v>122.83333333333333</v>
      </c>
      <c r="AA1631" s="8">
        <v>121.46666666666665</v>
      </c>
      <c r="AB1631" s="9">
        <v>67.143203827748167</v>
      </c>
      <c r="AC1631" s="9">
        <v>24.536309917777228</v>
      </c>
      <c r="AD1631" s="3">
        <v>31.61544322167607</v>
      </c>
      <c r="AE1631" s="3">
        <v>43.848246860546702</v>
      </c>
    </row>
    <row r="1632" spans="1:31" ht="13" x14ac:dyDescent="0.3">
      <c r="A1632" s="2">
        <v>2019</v>
      </c>
      <c r="B1632" s="13" t="s">
        <v>630</v>
      </c>
      <c r="C1632" s="2" t="s">
        <v>251</v>
      </c>
      <c r="D1632" s="2" t="str">
        <f t="shared" si="50"/>
        <v>M2</v>
      </c>
      <c r="E1632" s="2" t="str">
        <f t="shared" si="51"/>
        <v>I07a_M2_11</v>
      </c>
      <c r="F1632" s="21" t="s">
        <v>374</v>
      </c>
      <c r="G1632" s="2">
        <v>2011</v>
      </c>
      <c r="H1632" s="2" t="s">
        <v>775</v>
      </c>
      <c r="I1632" s="4">
        <v>2.2000000000000002</v>
      </c>
      <c r="J1632" s="5">
        <v>0.151</v>
      </c>
      <c r="K1632" s="4">
        <v>0.82</v>
      </c>
      <c r="L1632" s="4">
        <v>0.6</v>
      </c>
      <c r="M1632" s="4">
        <v>0.25</v>
      </c>
      <c r="N1632" s="4">
        <v>0.753</v>
      </c>
      <c r="O1632" s="4">
        <v>0.16700000000000001</v>
      </c>
      <c r="P1632" s="6">
        <v>16.68</v>
      </c>
      <c r="Q1632" s="6">
        <v>66.08</v>
      </c>
      <c r="R1632" s="4">
        <v>6.65</v>
      </c>
      <c r="S1632" s="7">
        <v>818.62</v>
      </c>
      <c r="T1632" s="6">
        <v>16.64</v>
      </c>
      <c r="U1632" s="4">
        <v>23.797993000000002</v>
      </c>
      <c r="V1632" s="8">
        <v>83.939261253251345</v>
      </c>
      <c r="W1632" s="8">
        <v>90.614545651734005</v>
      </c>
      <c r="X1632" s="8">
        <v>96.470588235294116</v>
      </c>
      <c r="Y1632" s="8">
        <v>131.57894736842107</v>
      </c>
      <c r="Z1632" s="8">
        <v>125.50000000000001</v>
      </c>
      <c r="AA1632" s="8">
        <v>111.19999999999999</v>
      </c>
      <c r="AB1632" s="9">
        <v>71.505067493028108</v>
      </c>
      <c r="AC1632" s="9">
        <v>28.79947036884387</v>
      </c>
      <c r="AD1632" s="3">
        <v>29.329203849387923</v>
      </c>
      <c r="AE1632" s="3">
        <v>41.871325781768213</v>
      </c>
    </row>
    <row r="1633" spans="1:31" ht="13" x14ac:dyDescent="0.3">
      <c r="A1633" s="2">
        <v>2019</v>
      </c>
      <c r="B1633" s="13" t="s">
        <v>630</v>
      </c>
      <c r="C1633" s="2" t="s">
        <v>252</v>
      </c>
      <c r="D1633" s="2" t="str">
        <f t="shared" si="50"/>
        <v>M2</v>
      </c>
      <c r="E1633" s="2" t="str">
        <f t="shared" si="51"/>
        <v>I07b_M2_11</v>
      </c>
      <c r="F1633" s="21" t="s">
        <v>448</v>
      </c>
      <c r="G1633" s="2">
        <v>2011</v>
      </c>
      <c r="H1633" s="2" t="s">
        <v>769</v>
      </c>
      <c r="I1633" s="4">
        <v>2.68</v>
      </c>
      <c r="J1633" s="5">
        <v>0.16500000000000001</v>
      </c>
      <c r="K1633" s="4">
        <v>1.03</v>
      </c>
      <c r="L1633" s="4">
        <v>0.78</v>
      </c>
      <c r="M1633" s="4">
        <v>0.26</v>
      </c>
      <c r="N1633" s="4">
        <v>0.69699999999999995</v>
      </c>
      <c r="O1633" s="4">
        <v>0.184</v>
      </c>
      <c r="P1633" s="6">
        <v>9.9529999999999994</v>
      </c>
      <c r="Q1633" s="6">
        <v>62.1</v>
      </c>
      <c r="R1633" s="4">
        <v>5.75</v>
      </c>
      <c r="S1633" s="7">
        <v>556.24</v>
      </c>
      <c r="T1633" s="6">
        <v>16.95</v>
      </c>
      <c r="U1633" s="4">
        <v>23.314091999999999</v>
      </c>
      <c r="V1633" s="8">
        <v>102.25328189032439</v>
      </c>
      <c r="W1633" s="8">
        <v>99.015894255206035</v>
      </c>
      <c r="X1633" s="8">
        <v>121.1764705882353</v>
      </c>
      <c r="Y1633" s="8">
        <v>136.84210526315789</v>
      </c>
      <c r="Z1633" s="8">
        <v>116.16666666666666</v>
      </c>
      <c r="AA1633" s="8">
        <v>66.353333333333325</v>
      </c>
      <c r="AB1633" s="9">
        <v>86.681670639936698</v>
      </c>
      <c r="AC1633" s="9">
        <v>24.707419452993527</v>
      </c>
      <c r="AD1633" s="3">
        <v>30.39017453512902</v>
      </c>
      <c r="AE1633" s="3">
        <v>44.902406011877467</v>
      </c>
    </row>
    <row r="1634" spans="1:31" ht="13" x14ac:dyDescent="0.3">
      <c r="A1634" s="2">
        <v>2019</v>
      </c>
      <c r="B1634" s="13" t="s">
        <v>630</v>
      </c>
      <c r="C1634" s="2" t="s">
        <v>260</v>
      </c>
      <c r="D1634" s="2" t="str">
        <f t="shared" si="50"/>
        <v>M1</v>
      </c>
      <c r="E1634" s="2" t="str">
        <f t="shared" si="51"/>
        <v>I08a_M1_11</v>
      </c>
      <c r="F1634" s="21" t="s">
        <v>508</v>
      </c>
      <c r="G1634" s="2">
        <v>2011</v>
      </c>
      <c r="H1634" s="2" t="s">
        <v>739</v>
      </c>
      <c r="I1634" s="4">
        <v>2.4700000000000002</v>
      </c>
      <c r="J1634" s="5">
        <v>0.151</v>
      </c>
      <c r="K1634" s="4">
        <v>0.82</v>
      </c>
      <c r="L1634" s="4">
        <v>0.75</v>
      </c>
      <c r="M1634" s="4">
        <v>0.23</v>
      </c>
      <c r="N1634" s="4">
        <v>0.56399999999999995</v>
      </c>
      <c r="O1634" s="4">
        <v>0.19</v>
      </c>
      <c r="P1634" s="6">
        <v>23.498999999999999</v>
      </c>
      <c r="Q1634" s="6">
        <v>65.45</v>
      </c>
      <c r="R1634" s="4">
        <v>5.83</v>
      </c>
      <c r="S1634" s="7">
        <v>467.91</v>
      </c>
      <c r="T1634" s="6">
        <v>16.04</v>
      </c>
      <c r="U1634" s="4">
        <v>21.953271000000001</v>
      </c>
      <c r="V1634" s="8">
        <v>94.240897861604935</v>
      </c>
      <c r="W1634" s="8">
        <v>90.614545651734005</v>
      </c>
      <c r="X1634" s="8">
        <v>96.470588235294116</v>
      </c>
      <c r="Y1634" s="8">
        <v>121.05263157894737</v>
      </c>
      <c r="Z1634" s="8">
        <v>94</v>
      </c>
      <c r="AA1634" s="8">
        <v>156.66</v>
      </c>
      <c r="AB1634" s="9">
        <v>77.342650975157753</v>
      </c>
      <c r="AC1634" s="9">
        <v>24.495713591420099</v>
      </c>
      <c r="AD1634" s="3">
        <v>27.115526482805379</v>
      </c>
      <c r="AE1634" s="3">
        <v>48.388759925774544</v>
      </c>
    </row>
    <row r="1635" spans="1:31" ht="13" x14ac:dyDescent="0.3">
      <c r="A1635" s="2">
        <v>2019</v>
      </c>
      <c r="B1635" s="13" t="s">
        <v>630</v>
      </c>
      <c r="C1635" s="2" t="s">
        <v>262</v>
      </c>
      <c r="D1635" s="2" t="str">
        <f t="shared" si="50"/>
        <v>M2</v>
      </c>
      <c r="E1635" s="2" t="str">
        <f t="shared" si="51"/>
        <v>I09a_M2_11</v>
      </c>
      <c r="F1635" s="21" t="s">
        <v>510</v>
      </c>
      <c r="G1635" s="2">
        <v>2011</v>
      </c>
      <c r="H1635" s="2" t="s">
        <v>773</v>
      </c>
      <c r="I1635" s="4">
        <v>2.42</v>
      </c>
      <c r="J1635" s="5">
        <v>0.154</v>
      </c>
      <c r="K1635" s="4">
        <v>0.82</v>
      </c>
      <c r="L1635" s="4">
        <v>0.77</v>
      </c>
      <c r="M1635" s="4">
        <v>0.25</v>
      </c>
      <c r="N1635" s="4">
        <v>0.61699999999999999</v>
      </c>
      <c r="O1635" s="4">
        <v>0.17699999999999999</v>
      </c>
      <c r="P1635" s="6">
        <v>16.201000000000001</v>
      </c>
      <c r="Q1635" s="6">
        <v>74.94</v>
      </c>
      <c r="R1635" s="4">
        <v>6.16</v>
      </c>
      <c r="S1635" s="7">
        <v>355.16</v>
      </c>
      <c r="T1635" s="6">
        <v>19.61</v>
      </c>
      <c r="U1635" s="4">
        <v>23.018585999999999</v>
      </c>
      <c r="V1635" s="8">
        <v>92.333187378576483</v>
      </c>
      <c r="W1635" s="8">
        <v>92.414834638192289</v>
      </c>
      <c r="X1635" s="8">
        <v>96.470588235294116</v>
      </c>
      <c r="Y1635" s="8">
        <v>131.57894736842107</v>
      </c>
      <c r="Z1635" s="8">
        <v>102.83333333333333</v>
      </c>
      <c r="AA1635" s="8">
        <v>108.00666666666667</v>
      </c>
      <c r="AB1635" s="9">
        <v>79.988101425163848</v>
      </c>
      <c r="AC1635" s="9">
        <v>25.745180042988196</v>
      </c>
      <c r="AD1635" s="3">
        <v>26.218733329098608</v>
      </c>
      <c r="AE1635" s="3">
        <v>48.036086627913193</v>
      </c>
    </row>
    <row r="1636" spans="1:31" ht="13" x14ac:dyDescent="0.3">
      <c r="A1636" s="2">
        <v>2019</v>
      </c>
      <c r="B1636" s="13" t="s">
        <v>630</v>
      </c>
      <c r="C1636" s="2" t="s">
        <v>268</v>
      </c>
      <c r="D1636" s="2" t="str">
        <f t="shared" si="50"/>
        <v>M1</v>
      </c>
      <c r="E1636" s="2" t="str">
        <f t="shared" si="51"/>
        <v>I10a_M1_11</v>
      </c>
      <c r="F1636" s="21" t="s">
        <v>451</v>
      </c>
      <c r="G1636" s="2">
        <v>2011</v>
      </c>
      <c r="H1636" s="2" t="s">
        <v>771</v>
      </c>
      <c r="I1636" s="4">
        <v>2.42</v>
      </c>
      <c r="J1636" s="5">
        <v>0.14899999999999999</v>
      </c>
      <c r="K1636" s="4">
        <v>0.83</v>
      </c>
      <c r="L1636" s="4">
        <v>0.57999999999999996</v>
      </c>
      <c r="M1636" s="4">
        <v>0.26</v>
      </c>
      <c r="N1636" s="4">
        <v>0.58499999999999996</v>
      </c>
      <c r="O1636" s="4">
        <v>0.17899999999999999</v>
      </c>
      <c r="P1636" s="6">
        <v>14.42</v>
      </c>
      <c r="Q1636" s="6">
        <v>53.51</v>
      </c>
      <c r="R1636" s="4">
        <v>4.97</v>
      </c>
      <c r="S1636" s="7">
        <v>371.6</v>
      </c>
      <c r="T1636" s="6">
        <v>15.83</v>
      </c>
      <c r="U1636" s="4">
        <v>19.649249000000001</v>
      </c>
      <c r="V1636" s="8">
        <v>92.333187378576483</v>
      </c>
      <c r="W1636" s="8">
        <v>89.41435299409514</v>
      </c>
      <c r="X1636" s="8">
        <v>97.647058823529406</v>
      </c>
      <c r="Y1636" s="8">
        <v>136.84210526315789</v>
      </c>
      <c r="Z1636" s="8">
        <v>97.5</v>
      </c>
      <c r="AA1636" s="8">
        <v>96.13333333333334</v>
      </c>
      <c r="AB1636" s="9">
        <v>71.586541205710517</v>
      </c>
      <c r="AC1636" s="9">
        <v>29.917360991542164</v>
      </c>
      <c r="AD1636" s="3">
        <v>29.653089988488802</v>
      </c>
      <c r="AE1636" s="3">
        <v>40.429549019969038</v>
      </c>
    </row>
    <row r="1637" spans="1:31" ht="13" x14ac:dyDescent="0.3">
      <c r="A1637" s="2">
        <v>2019</v>
      </c>
      <c r="B1637" s="13" t="s">
        <v>630</v>
      </c>
      <c r="C1637" s="2" t="s">
        <v>269</v>
      </c>
      <c r="D1637" s="2" t="str">
        <f t="shared" si="50"/>
        <v>M1</v>
      </c>
      <c r="E1637" s="2" t="str">
        <f t="shared" si="51"/>
        <v>I10b_M1_11</v>
      </c>
      <c r="F1637" s="21" t="s">
        <v>452</v>
      </c>
      <c r="G1637" s="2">
        <v>2011</v>
      </c>
      <c r="H1637" s="2" t="s">
        <v>770</v>
      </c>
      <c r="I1637" s="4">
        <v>2.23</v>
      </c>
      <c r="J1637" s="5">
        <v>0.14000000000000001</v>
      </c>
      <c r="K1637" s="4">
        <v>0.83</v>
      </c>
      <c r="L1637" s="4">
        <v>0.54</v>
      </c>
      <c r="M1637" s="4">
        <v>0.17</v>
      </c>
      <c r="N1637" s="4">
        <v>0.59799999999999998</v>
      </c>
      <c r="O1637" s="4">
        <v>0.16</v>
      </c>
      <c r="P1637" s="6">
        <v>11.362</v>
      </c>
      <c r="Q1637" s="6">
        <v>50</v>
      </c>
      <c r="R1637" s="4">
        <v>4.33</v>
      </c>
      <c r="S1637" s="7">
        <v>517.89</v>
      </c>
      <c r="T1637" s="6">
        <v>15.84</v>
      </c>
      <c r="U1637" s="4">
        <v>20.197291</v>
      </c>
      <c r="V1637" s="8">
        <v>85.083887543068414</v>
      </c>
      <c r="W1637" s="8">
        <v>84.013486034720273</v>
      </c>
      <c r="X1637" s="8">
        <v>97.647058823529406</v>
      </c>
      <c r="Y1637" s="8">
        <v>89.473684210526315</v>
      </c>
      <c r="Z1637" s="8">
        <v>99.666666666666671</v>
      </c>
      <c r="AA1637" s="8">
        <v>75.746666666666655</v>
      </c>
      <c r="AB1637" s="9">
        <v>62.177024160723079</v>
      </c>
      <c r="AC1637" s="9">
        <v>22.52165503565832</v>
      </c>
      <c r="AD1637" s="3">
        <v>34.140619899247831</v>
      </c>
      <c r="AE1637" s="3">
        <v>43.337725065093849</v>
      </c>
    </row>
    <row r="1638" spans="1:31" ht="13" x14ac:dyDescent="0.3">
      <c r="A1638" s="2">
        <v>2019</v>
      </c>
      <c r="B1638" s="13" t="s">
        <v>630</v>
      </c>
      <c r="C1638" s="2" t="s">
        <v>270</v>
      </c>
      <c r="D1638" s="2" t="str">
        <f t="shared" si="50"/>
        <v>M1</v>
      </c>
      <c r="E1638" s="2" t="str">
        <f t="shared" si="51"/>
        <v>I10c_M1_11</v>
      </c>
      <c r="F1638" s="21" t="s">
        <v>453</v>
      </c>
      <c r="G1638" s="2">
        <v>2011</v>
      </c>
      <c r="H1638" s="2" t="s">
        <v>772</v>
      </c>
      <c r="I1638" s="4">
        <v>2.36</v>
      </c>
      <c r="J1638" s="5">
        <v>0.15</v>
      </c>
      <c r="K1638" s="4">
        <v>0.83</v>
      </c>
      <c r="L1638" s="4">
        <v>0.66</v>
      </c>
      <c r="M1638" s="4">
        <v>0.21</v>
      </c>
      <c r="N1638" s="4">
        <v>0.67100000000000004</v>
      </c>
      <c r="O1638" s="4">
        <v>0.17199999999999999</v>
      </c>
      <c r="P1638" s="6">
        <v>14.255000000000001</v>
      </c>
      <c r="Q1638" s="6">
        <v>45.14</v>
      </c>
      <c r="R1638" s="4">
        <v>4.82</v>
      </c>
      <c r="S1638" s="7">
        <v>471.22</v>
      </c>
      <c r="T1638" s="6">
        <v>15.89</v>
      </c>
      <c r="U1638" s="4">
        <v>19.866945000000001</v>
      </c>
      <c r="V1638" s="8">
        <v>90.043934798942345</v>
      </c>
      <c r="W1638" s="8">
        <v>90.014449322914572</v>
      </c>
      <c r="X1638" s="8">
        <v>97.647058823529406</v>
      </c>
      <c r="Y1638" s="8">
        <v>110.52631578947367</v>
      </c>
      <c r="Z1638" s="8">
        <v>111.83333333333334</v>
      </c>
      <c r="AA1638" s="8">
        <v>95.033333333333331</v>
      </c>
      <c r="AB1638" s="9">
        <v>71.459941028799122</v>
      </c>
      <c r="AC1638" s="9">
        <v>24.206831911496895</v>
      </c>
      <c r="AD1638" s="3">
        <v>29.705624126979053</v>
      </c>
      <c r="AE1638" s="3">
        <v>46.087543961524041</v>
      </c>
    </row>
    <row r="1639" spans="1:31" ht="13" x14ac:dyDescent="0.3">
      <c r="A1639" s="2">
        <v>2019</v>
      </c>
      <c r="B1639" s="13" t="s">
        <v>631</v>
      </c>
      <c r="C1639" s="2" t="s">
        <v>6</v>
      </c>
      <c r="D1639" s="2" t="str">
        <f t="shared" si="50"/>
        <v>M1</v>
      </c>
      <c r="E1639" s="2" t="str">
        <f t="shared" si="51"/>
        <v>C12b_M1_12</v>
      </c>
      <c r="F1639" s="21" t="s">
        <v>530</v>
      </c>
      <c r="G1639" s="2">
        <v>2012</v>
      </c>
      <c r="H1639" s="2" t="s">
        <v>794</v>
      </c>
      <c r="I1639" s="4">
        <v>2.5499999999999998</v>
      </c>
      <c r="J1639" s="5">
        <v>0.156</v>
      </c>
      <c r="K1639" s="4">
        <v>0.88</v>
      </c>
      <c r="L1639" s="4">
        <v>1</v>
      </c>
      <c r="M1639" s="4">
        <v>0.17</v>
      </c>
      <c r="N1639" s="4">
        <v>0.71799999999999997</v>
      </c>
      <c r="O1639" s="4">
        <v>0.18099999999999999</v>
      </c>
      <c r="P1639" s="6">
        <v>13.461</v>
      </c>
      <c r="Q1639" s="6">
        <v>53.85</v>
      </c>
      <c r="R1639" s="4">
        <v>6.26</v>
      </c>
      <c r="S1639" s="7">
        <v>322.58999999999997</v>
      </c>
      <c r="T1639" s="6">
        <v>15.57</v>
      </c>
      <c r="U1639" s="4">
        <v>19.635128999999999</v>
      </c>
      <c r="V1639" s="8">
        <v>96.190839423497451</v>
      </c>
      <c r="W1639" s="8">
        <v>92.800396350509246</v>
      </c>
      <c r="X1639" s="8">
        <v>103.5294117647059</v>
      </c>
      <c r="Y1639" s="8">
        <v>89.473684210526315</v>
      </c>
      <c r="Z1639" s="8">
        <v>119.66666666666667</v>
      </c>
      <c r="AA1639" s="8">
        <v>89.74</v>
      </c>
      <c r="AB1639" s="9">
        <v>86.409888355606967</v>
      </c>
      <c r="AC1639" s="9">
        <v>16.205662522427428</v>
      </c>
      <c r="AD1639" s="3">
        <v>26.046086032736071</v>
      </c>
      <c r="AE1639" s="3">
        <v>57.748251444836498</v>
      </c>
    </row>
    <row r="1640" spans="1:31" ht="13" x14ac:dyDescent="0.3">
      <c r="A1640" s="2">
        <v>2019</v>
      </c>
      <c r="B1640" s="13" t="s">
        <v>631</v>
      </c>
      <c r="C1640" s="2" t="s">
        <v>7</v>
      </c>
      <c r="D1640" s="2" t="str">
        <f t="shared" si="50"/>
        <v>M2</v>
      </c>
      <c r="E1640" s="2" t="str">
        <f t="shared" si="51"/>
        <v>C12b_M2_12</v>
      </c>
      <c r="F1640" s="21" t="s">
        <v>530</v>
      </c>
      <c r="G1640" s="2">
        <v>2012</v>
      </c>
      <c r="H1640" s="2" t="s">
        <v>794</v>
      </c>
      <c r="I1640" s="4">
        <v>2.58</v>
      </c>
      <c r="J1640" s="5">
        <v>0.155</v>
      </c>
      <c r="K1640" s="4">
        <v>0.84</v>
      </c>
      <c r="L1640" s="4">
        <v>1</v>
      </c>
      <c r="M1640" s="4">
        <v>0.18</v>
      </c>
      <c r="N1640" s="4">
        <v>0.75800000000000001</v>
      </c>
      <c r="O1640" s="4">
        <v>0.193</v>
      </c>
      <c r="P1640" s="6">
        <v>16.91</v>
      </c>
      <c r="Q1640" s="6">
        <v>56.25</v>
      </c>
      <c r="R1640" s="4">
        <v>6.07</v>
      </c>
      <c r="S1640" s="7">
        <v>414.73</v>
      </c>
      <c r="T1640" s="6">
        <v>16.73</v>
      </c>
      <c r="U1640" s="4">
        <v>19.635128999999999</v>
      </c>
      <c r="V1640" s="8">
        <v>97.322496357891552</v>
      </c>
      <c r="W1640" s="8">
        <v>92.205522014929059</v>
      </c>
      <c r="X1640" s="8">
        <v>98.82352941176471</v>
      </c>
      <c r="Y1640" s="8">
        <v>94.73684210526315</v>
      </c>
      <c r="Z1640" s="8">
        <v>126.33333333333334</v>
      </c>
      <c r="AA1640" s="8">
        <v>112.73333333333333</v>
      </c>
      <c r="AB1640" s="9">
        <v>86.210593681788723</v>
      </c>
      <c r="AC1640" s="9">
        <v>17.19860342992061</v>
      </c>
      <c r="AD1640" s="3">
        <v>24.919647390872182</v>
      </c>
      <c r="AE1640" s="3">
        <v>57.881749179207212</v>
      </c>
    </row>
    <row r="1641" spans="1:31" ht="13" x14ac:dyDescent="0.3">
      <c r="A1641" s="2">
        <v>2019</v>
      </c>
      <c r="B1641" s="13" t="s">
        <v>631</v>
      </c>
      <c r="C1641" s="2" t="s">
        <v>19</v>
      </c>
      <c r="D1641" s="2" t="str">
        <f t="shared" si="50"/>
        <v>M1</v>
      </c>
      <c r="E1641" s="2" t="str">
        <f t="shared" si="51"/>
        <v>C13b_M1_12</v>
      </c>
      <c r="F1641" s="21" t="s">
        <v>536</v>
      </c>
      <c r="G1641" s="2">
        <v>2012</v>
      </c>
      <c r="H1641" s="2" t="s">
        <v>801</v>
      </c>
      <c r="I1641" s="4">
        <v>2.5299999999999998</v>
      </c>
      <c r="J1641" s="5">
        <v>0.156</v>
      </c>
      <c r="K1641" s="4">
        <v>0.78</v>
      </c>
      <c r="L1641" s="4">
        <v>0.98</v>
      </c>
      <c r="M1641" s="4">
        <v>0.19</v>
      </c>
      <c r="N1641" s="4">
        <v>0.67900000000000005</v>
      </c>
      <c r="O1641" s="4">
        <v>0.20499999999999999</v>
      </c>
      <c r="P1641" s="6">
        <v>18.364000000000001</v>
      </c>
      <c r="Q1641" s="6">
        <v>55.34</v>
      </c>
      <c r="R1641" s="4">
        <v>5.9</v>
      </c>
      <c r="S1641" s="7">
        <v>267.86</v>
      </c>
      <c r="T1641" s="6">
        <v>15.58</v>
      </c>
      <c r="U1641" s="4">
        <v>21.139899</v>
      </c>
      <c r="V1641" s="8">
        <v>95.436401467234731</v>
      </c>
      <c r="W1641" s="8">
        <v>92.800396350509246</v>
      </c>
      <c r="X1641" s="8">
        <v>91.764705882352942</v>
      </c>
      <c r="Y1641" s="8">
        <v>100</v>
      </c>
      <c r="Z1641" s="8">
        <v>113.16666666666669</v>
      </c>
      <c r="AA1641" s="8">
        <v>122.42666666666666</v>
      </c>
      <c r="AB1641" s="9">
        <v>84.501786064547858</v>
      </c>
      <c r="AC1641" s="9">
        <v>18.521195917623633</v>
      </c>
      <c r="AD1641" s="3">
        <v>23.607606458899141</v>
      </c>
      <c r="AE1641" s="3">
        <v>57.871197623477229</v>
      </c>
    </row>
    <row r="1642" spans="1:31" ht="13" x14ac:dyDescent="0.3">
      <c r="A1642" s="2">
        <v>2019</v>
      </c>
      <c r="B1642" s="13" t="s">
        <v>631</v>
      </c>
      <c r="C1642" s="2" t="s">
        <v>20</v>
      </c>
      <c r="D1642" s="2" t="str">
        <f t="shared" si="50"/>
        <v>M1</v>
      </c>
      <c r="E1642" s="2" t="str">
        <f t="shared" si="51"/>
        <v>C13c_M1_12</v>
      </c>
      <c r="F1642" s="21" t="s">
        <v>537</v>
      </c>
      <c r="G1642" s="2">
        <v>2012</v>
      </c>
      <c r="H1642" s="2" t="s">
        <v>781</v>
      </c>
      <c r="I1642" s="4">
        <v>2.2200000000000002</v>
      </c>
      <c r="J1642" s="5">
        <v>0.14699999999999999</v>
      </c>
      <c r="K1642" s="4">
        <v>0.89</v>
      </c>
      <c r="L1642" s="4">
        <v>0.82</v>
      </c>
      <c r="M1642" s="4">
        <v>0.17</v>
      </c>
      <c r="N1642" s="4">
        <v>0.72399999999999998</v>
      </c>
      <c r="O1642" s="4">
        <v>0.158</v>
      </c>
      <c r="P1642" s="6">
        <v>18.271999999999998</v>
      </c>
      <c r="Q1642" s="6">
        <v>53.99</v>
      </c>
      <c r="R1642" s="4">
        <v>7.12</v>
      </c>
      <c r="S1642" s="7">
        <v>250.29</v>
      </c>
      <c r="T1642" s="6">
        <v>16.63</v>
      </c>
      <c r="U1642" s="4">
        <v>23.826336000000001</v>
      </c>
      <c r="V1642" s="8">
        <v>83.742613145162508</v>
      </c>
      <c r="W1642" s="8">
        <v>87.446527330287552</v>
      </c>
      <c r="X1642" s="8">
        <v>104.70588235294119</v>
      </c>
      <c r="Y1642" s="8">
        <v>89.473684210526315</v>
      </c>
      <c r="Z1642" s="8">
        <v>120.66666666666667</v>
      </c>
      <c r="AA1642" s="8">
        <v>121.81333333333333</v>
      </c>
      <c r="AB1642" s="9">
        <v>77.683606903166591</v>
      </c>
      <c r="AC1642" s="9">
        <v>18.026061676527494</v>
      </c>
      <c r="AD1642" s="3">
        <v>29.301096132121106</v>
      </c>
      <c r="AE1642" s="3">
        <v>52.672842191351386</v>
      </c>
    </row>
    <row r="1643" spans="1:31" ht="13" x14ac:dyDescent="0.3">
      <c r="A1643" s="2">
        <v>2019</v>
      </c>
      <c r="B1643" s="13" t="s">
        <v>631</v>
      </c>
      <c r="C1643" s="2" t="s">
        <v>21</v>
      </c>
      <c r="D1643" s="2" t="str">
        <f t="shared" si="50"/>
        <v>M2</v>
      </c>
      <c r="E1643" s="2" t="str">
        <f t="shared" si="51"/>
        <v>C13c_M2_12</v>
      </c>
      <c r="F1643" s="21" t="s">
        <v>537</v>
      </c>
      <c r="G1643" s="2">
        <v>2012</v>
      </c>
      <c r="H1643" s="2" t="s">
        <v>781</v>
      </c>
      <c r="I1643" s="4">
        <v>2.19</v>
      </c>
      <c r="J1643" s="5">
        <v>0.14399999999999999</v>
      </c>
      <c r="K1643" s="4">
        <v>0.8</v>
      </c>
      <c r="L1643" s="4">
        <v>0.87</v>
      </c>
      <c r="M1643" s="4">
        <v>0.18</v>
      </c>
      <c r="N1643" s="4">
        <v>0.748</v>
      </c>
      <c r="O1643" s="4">
        <v>0.16300000000000001</v>
      </c>
      <c r="P1643" s="6">
        <v>13.933</v>
      </c>
      <c r="Q1643" s="6">
        <v>49.5</v>
      </c>
      <c r="R1643" s="4">
        <v>6.25</v>
      </c>
      <c r="S1643" s="7">
        <v>226.32</v>
      </c>
      <c r="T1643" s="6">
        <v>18.52</v>
      </c>
      <c r="U1643" s="4">
        <v>23.826336000000001</v>
      </c>
      <c r="V1643" s="8">
        <v>82.610956210768407</v>
      </c>
      <c r="W1643" s="8">
        <v>85.661904323546992</v>
      </c>
      <c r="X1643" s="8">
        <v>94.117647058823536</v>
      </c>
      <c r="Y1643" s="8">
        <v>94.73684210526315</v>
      </c>
      <c r="Z1643" s="8">
        <v>124.66666666666669</v>
      </c>
      <c r="AA1643" s="8">
        <v>92.886666666666656</v>
      </c>
      <c r="AB1643" s="9">
        <v>78.700549830871637</v>
      </c>
      <c r="AC1643" s="9">
        <v>18.83978975213574</v>
      </c>
      <c r="AD1643" s="3">
        <v>25.997732036479444</v>
      </c>
      <c r="AE1643" s="3">
        <v>55.162478211384816</v>
      </c>
    </row>
    <row r="1644" spans="1:31" ht="13" x14ac:dyDescent="0.3">
      <c r="A1644" s="2">
        <v>2019</v>
      </c>
      <c r="B1644" s="13" t="s">
        <v>631</v>
      </c>
      <c r="C1644" s="2" t="s">
        <v>44</v>
      </c>
      <c r="D1644" s="2" t="str">
        <f t="shared" si="50"/>
        <v>M1</v>
      </c>
      <c r="E1644" s="2" t="str">
        <f t="shared" si="51"/>
        <v>C14c_M1_12</v>
      </c>
      <c r="F1644" s="21" t="s">
        <v>549</v>
      </c>
      <c r="G1644" s="2">
        <v>2012</v>
      </c>
      <c r="H1644" s="2" t="s">
        <v>800</v>
      </c>
      <c r="I1644" s="4">
        <v>2.38</v>
      </c>
      <c r="J1644" s="5">
        <v>0.15</v>
      </c>
      <c r="K1644" s="4">
        <v>0.75</v>
      </c>
      <c r="L1644" s="4">
        <v>0.85</v>
      </c>
      <c r="M1644" s="4">
        <v>0.2</v>
      </c>
      <c r="N1644" s="4">
        <v>0.61399999999999999</v>
      </c>
      <c r="O1644" s="4">
        <v>0.183</v>
      </c>
      <c r="P1644" s="6">
        <v>14.021000000000001</v>
      </c>
      <c r="Q1644" s="6">
        <v>49.67</v>
      </c>
      <c r="R1644" s="4">
        <v>5.66</v>
      </c>
      <c r="S1644" s="7">
        <v>275.98</v>
      </c>
      <c r="T1644" s="6">
        <v>15.84</v>
      </c>
      <c r="U1644" s="4">
        <v>23.370417</v>
      </c>
      <c r="V1644" s="8">
        <v>89.778116795264296</v>
      </c>
      <c r="W1644" s="8">
        <v>89.231150337028112</v>
      </c>
      <c r="X1644" s="8">
        <v>88.235294117647058</v>
      </c>
      <c r="Y1644" s="8">
        <v>105.26315789473684</v>
      </c>
      <c r="Z1644" s="8">
        <v>102.33333333333334</v>
      </c>
      <c r="AA1644" s="8">
        <v>93.473333333333343</v>
      </c>
      <c r="AB1644" s="9">
        <v>78.071219918329163</v>
      </c>
      <c r="AC1644" s="9">
        <v>21.101840853947461</v>
      </c>
      <c r="AD1644" s="3">
        <v>24.569342835702258</v>
      </c>
      <c r="AE1644" s="3">
        <v>54.32881631035027</v>
      </c>
    </row>
    <row r="1645" spans="1:31" ht="13" x14ac:dyDescent="0.3">
      <c r="A1645" s="2">
        <v>2019</v>
      </c>
      <c r="B1645" s="13" t="s">
        <v>631</v>
      </c>
      <c r="C1645" s="2" t="s">
        <v>45</v>
      </c>
      <c r="D1645" s="2" t="str">
        <f t="shared" si="50"/>
        <v>M2</v>
      </c>
      <c r="E1645" s="2" t="str">
        <f t="shared" si="51"/>
        <v>C14c_M2_12</v>
      </c>
      <c r="F1645" s="21" t="s">
        <v>549</v>
      </c>
      <c r="G1645" s="2">
        <v>2012</v>
      </c>
      <c r="H1645" s="2" t="s">
        <v>800</v>
      </c>
      <c r="I1645" s="4">
        <v>2.4</v>
      </c>
      <c r="J1645" s="5">
        <v>0.151</v>
      </c>
      <c r="K1645" s="4">
        <v>0.79</v>
      </c>
      <c r="L1645" s="4">
        <v>0.84</v>
      </c>
      <c r="M1645" s="4">
        <v>0.18</v>
      </c>
      <c r="N1645" s="4">
        <v>0.59699999999999998</v>
      </c>
      <c r="O1645" s="4">
        <v>0.17799999999999999</v>
      </c>
      <c r="P1645" s="6">
        <v>15.113</v>
      </c>
      <c r="Q1645" s="6">
        <v>56.68</v>
      </c>
      <c r="R1645" s="4">
        <v>6.06</v>
      </c>
      <c r="S1645" s="7">
        <v>365.56</v>
      </c>
      <c r="T1645" s="6">
        <v>16.239999999999998</v>
      </c>
      <c r="U1645" s="4">
        <v>23.370417</v>
      </c>
      <c r="V1645" s="8">
        <v>90.532554751527016</v>
      </c>
      <c r="W1645" s="8">
        <v>89.826024672608298</v>
      </c>
      <c r="X1645" s="8">
        <v>92.941176470588232</v>
      </c>
      <c r="Y1645" s="8">
        <v>94.73684210526315</v>
      </c>
      <c r="Z1645" s="8">
        <v>99.5</v>
      </c>
      <c r="AA1645" s="8">
        <v>100.75333333333334</v>
      </c>
      <c r="AB1645" s="9">
        <v>76.947789367144352</v>
      </c>
      <c r="AC1645" s="9">
        <v>19.268933186847299</v>
      </c>
      <c r="AD1645" s="3">
        <v>26.257549107953643</v>
      </c>
      <c r="AE1645" s="3">
        <v>54.47351770519905</v>
      </c>
    </row>
    <row r="1646" spans="1:31" ht="13" x14ac:dyDescent="0.3">
      <c r="A1646" s="2">
        <v>2019</v>
      </c>
      <c r="B1646" s="13" t="s">
        <v>631</v>
      </c>
      <c r="C1646" s="2" t="s">
        <v>22</v>
      </c>
      <c r="D1646" s="2" t="str">
        <f t="shared" si="50"/>
        <v>M1</v>
      </c>
      <c r="E1646" s="2" t="str">
        <f t="shared" si="51"/>
        <v>D13a_M1_12</v>
      </c>
      <c r="F1646" s="21" t="s">
        <v>538</v>
      </c>
      <c r="G1646" s="2">
        <v>2012</v>
      </c>
      <c r="H1646" s="2" t="s">
        <v>784</v>
      </c>
      <c r="I1646" s="4">
        <v>2.42</v>
      </c>
      <c r="J1646" s="5">
        <v>0.155</v>
      </c>
      <c r="K1646" s="4">
        <v>0.76</v>
      </c>
      <c r="L1646" s="4">
        <v>0.92</v>
      </c>
      <c r="M1646" s="4">
        <v>0.19</v>
      </c>
      <c r="N1646" s="4">
        <v>0.72399999999999998</v>
      </c>
      <c r="O1646" s="4">
        <v>0.17</v>
      </c>
      <c r="P1646" s="6">
        <v>16.745000000000001</v>
      </c>
      <c r="Q1646" s="6">
        <v>55.09</v>
      </c>
      <c r="R1646" s="4">
        <v>6.66</v>
      </c>
      <c r="S1646" s="7">
        <v>275.87</v>
      </c>
      <c r="T1646" s="6">
        <v>18.12</v>
      </c>
      <c r="U1646" s="4">
        <v>23.578609</v>
      </c>
      <c r="V1646" s="8">
        <v>91.28699270778975</v>
      </c>
      <c r="W1646" s="8">
        <v>92.205522014929059</v>
      </c>
      <c r="X1646" s="8">
        <v>89.411764705882362</v>
      </c>
      <c r="Y1646" s="8">
        <v>100</v>
      </c>
      <c r="Z1646" s="8">
        <v>120.66666666666667</v>
      </c>
      <c r="AA1646" s="8">
        <v>111.63333333333334</v>
      </c>
      <c r="AB1646" s="9">
        <v>80.996265137093317</v>
      </c>
      <c r="AC1646" s="9">
        <v>19.322793865144071</v>
      </c>
      <c r="AD1646" s="3">
        <v>23.997822764485836</v>
      </c>
      <c r="AE1646" s="3">
        <v>56.679383370370083</v>
      </c>
    </row>
    <row r="1647" spans="1:31" ht="13" x14ac:dyDescent="0.3">
      <c r="A1647" s="2">
        <v>2019</v>
      </c>
      <c r="B1647" s="13" t="s">
        <v>631</v>
      </c>
      <c r="C1647" s="2" t="s">
        <v>23</v>
      </c>
      <c r="D1647" s="2" t="str">
        <f t="shared" si="50"/>
        <v>M2</v>
      </c>
      <c r="E1647" s="2" t="str">
        <f t="shared" si="51"/>
        <v>D13a_M2_12</v>
      </c>
      <c r="F1647" s="21" t="s">
        <v>538</v>
      </c>
      <c r="G1647" s="2">
        <v>2012</v>
      </c>
      <c r="H1647" s="2" t="s">
        <v>784</v>
      </c>
      <c r="I1647" s="4">
        <v>2.44</v>
      </c>
      <c r="J1647" s="5">
        <v>0.156</v>
      </c>
      <c r="K1647" s="4">
        <v>0.7</v>
      </c>
      <c r="L1647" s="4">
        <v>1.03</v>
      </c>
      <c r="M1647" s="4">
        <v>0.15</v>
      </c>
      <c r="N1647" s="4">
        <v>0.68</v>
      </c>
      <c r="O1647" s="4">
        <v>0.18</v>
      </c>
      <c r="P1647" s="6">
        <v>19.901</v>
      </c>
      <c r="Q1647" s="6">
        <v>57.84</v>
      </c>
      <c r="R1647" s="4">
        <v>6.42</v>
      </c>
      <c r="S1647" s="7">
        <v>273.81</v>
      </c>
      <c r="T1647" s="6">
        <v>16.59</v>
      </c>
      <c r="U1647" s="4">
        <v>23.578609</v>
      </c>
      <c r="V1647" s="8">
        <v>92.04143066405247</v>
      </c>
      <c r="W1647" s="8">
        <v>92.800396350509246</v>
      </c>
      <c r="X1647" s="8">
        <v>82.35294117647058</v>
      </c>
      <c r="Y1647" s="8">
        <v>78.94736842105263</v>
      </c>
      <c r="Z1647" s="8">
        <v>113.33333333333336</v>
      </c>
      <c r="AA1647" s="8">
        <v>132.67333333333335</v>
      </c>
      <c r="AB1647" s="9">
        <v>81.655867322980967</v>
      </c>
      <c r="AC1647" s="9">
        <v>15.131611285265809</v>
      </c>
      <c r="AD1647" s="3">
        <v>21.924711458173718</v>
      </c>
      <c r="AE1647" s="3">
        <v>62.943677256560463</v>
      </c>
    </row>
    <row r="1648" spans="1:31" ht="13" x14ac:dyDescent="0.3">
      <c r="A1648" s="2">
        <v>2019</v>
      </c>
      <c r="B1648" s="13" t="s">
        <v>631</v>
      </c>
      <c r="C1648" s="2" t="s">
        <v>24</v>
      </c>
      <c r="D1648" s="2" t="str">
        <f t="shared" si="50"/>
        <v>M1</v>
      </c>
      <c r="E1648" s="2" t="str">
        <f t="shared" si="51"/>
        <v>D13b_M1_12</v>
      </c>
      <c r="F1648" s="21" t="s">
        <v>539</v>
      </c>
      <c r="G1648" s="2">
        <v>2012</v>
      </c>
      <c r="H1648" s="2" t="s">
        <v>783</v>
      </c>
      <c r="I1648" s="4">
        <v>2.33</v>
      </c>
      <c r="J1648" s="5">
        <v>0.15</v>
      </c>
      <c r="K1648" s="4">
        <v>0.76</v>
      </c>
      <c r="L1648" s="4">
        <v>0.9</v>
      </c>
      <c r="M1648" s="4">
        <v>0.21</v>
      </c>
      <c r="N1648" s="4">
        <v>0.68200000000000005</v>
      </c>
      <c r="O1648" s="4">
        <v>0.17199999999999999</v>
      </c>
      <c r="P1648" s="6">
        <v>15.08</v>
      </c>
      <c r="Q1648" s="6">
        <v>59.33</v>
      </c>
      <c r="R1648" s="4">
        <v>7.28</v>
      </c>
      <c r="S1648" s="7">
        <v>295.35000000000002</v>
      </c>
      <c r="T1648" s="6">
        <v>18.440000000000001</v>
      </c>
      <c r="U1648" s="4">
        <v>24.173770000000001</v>
      </c>
      <c r="V1648" s="8">
        <v>87.892021904607489</v>
      </c>
      <c r="W1648" s="8">
        <v>89.231150337028112</v>
      </c>
      <c r="X1648" s="8">
        <v>89.411764705882362</v>
      </c>
      <c r="Y1648" s="8">
        <v>110.52631578947367</v>
      </c>
      <c r="Z1648" s="8">
        <v>113.66666666666667</v>
      </c>
      <c r="AA1648" s="8">
        <v>100.53333333333335</v>
      </c>
      <c r="AB1648" s="9">
        <v>81.645707603067464</v>
      </c>
      <c r="AC1648" s="9">
        <v>21.186891897604557</v>
      </c>
      <c r="AD1648" s="3">
        <v>23.80693452734852</v>
      </c>
      <c r="AE1648" s="3">
        <v>55.006173575046915</v>
      </c>
    </row>
    <row r="1649" spans="1:31" ht="13" x14ac:dyDescent="0.3">
      <c r="A1649" s="2">
        <v>2019</v>
      </c>
      <c r="B1649" s="13" t="s">
        <v>631</v>
      </c>
      <c r="C1649" s="2" t="s">
        <v>25</v>
      </c>
      <c r="D1649" s="2" t="str">
        <f t="shared" si="50"/>
        <v>M2</v>
      </c>
      <c r="E1649" s="2" t="str">
        <f t="shared" si="51"/>
        <v>D13b_M2_12</v>
      </c>
      <c r="F1649" s="21" t="s">
        <v>539</v>
      </c>
      <c r="G1649" s="2">
        <v>2012</v>
      </c>
      <c r="H1649" s="2" t="s">
        <v>783</v>
      </c>
      <c r="I1649" s="4">
        <v>2.3199999999999998</v>
      </c>
      <c r="J1649" s="5">
        <v>0.15</v>
      </c>
      <c r="K1649" s="4">
        <v>0.71</v>
      </c>
      <c r="L1649" s="4">
        <v>0.9</v>
      </c>
      <c r="M1649" s="4">
        <v>0.16</v>
      </c>
      <c r="N1649" s="4">
        <v>0.71899999999999997</v>
      </c>
      <c r="O1649" s="4">
        <v>0.16</v>
      </c>
      <c r="P1649" s="6">
        <v>15.64</v>
      </c>
      <c r="Q1649" s="6">
        <v>49.66</v>
      </c>
      <c r="R1649" s="4">
        <v>6.08</v>
      </c>
      <c r="S1649" s="7">
        <v>247.25</v>
      </c>
      <c r="T1649" s="6">
        <v>16.61</v>
      </c>
      <c r="U1649" s="4">
        <v>24.173770000000001</v>
      </c>
      <c r="V1649" s="8">
        <v>87.514802926476122</v>
      </c>
      <c r="W1649" s="8">
        <v>89.231150337028112</v>
      </c>
      <c r="X1649" s="8">
        <v>83.529411764705884</v>
      </c>
      <c r="Y1649" s="8">
        <v>84.210526315789465</v>
      </c>
      <c r="Z1649" s="8">
        <v>119.83333333333333</v>
      </c>
      <c r="AA1649" s="8">
        <v>104.26666666666667</v>
      </c>
      <c r="AB1649" s="9">
        <v>76.248319079575552</v>
      </c>
      <c r="AC1649" s="9">
        <v>17.285065196212702</v>
      </c>
      <c r="AD1649" s="3">
        <v>23.815040113848426</v>
      </c>
      <c r="AE1649" s="3">
        <v>58.899894689938861</v>
      </c>
    </row>
    <row r="1650" spans="1:31" ht="13" x14ac:dyDescent="0.3">
      <c r="A1650" s="2">
        <v>2019</v>
      </c>
      <c r="B1650" s="13" t="s">
        <v>631</v>
      </c>
      <c r="C1650" s="2" t="s">
        <v>26</v>
      </c>
      <c r="D1650" s="2" t="str">
        <f t="shared" si="50"/>
        <v>M1</v>
      </c>
      <c r="E1650" s="2" t="str">
        <f t="shared" si="51"/>
        <v>D13c_M1_12</v>
      </c>
      <c r="F1650" s="21" t="s">
        <v>540</v>
      </c>
      <c r="G1650" s="2">
        <v>2012</v>
      </c>
      <c r="H1650" s="2" t="s">
        <v>782</v>
      </c>
      <c r="I1650" s="4">
        <v>2.5099999999999998</v>
      </c>
      <c r="J1650" s="5">
        <v>0.159</v>
      </c>
      <c r="K1650" s="4">
        <v>0.82</v>
      </c>
      <c r="L1650" s="4">
        <v>0.76</v>
      </c>
      <c r="M1650" s="4">
        <v>0.2</v>
      </c>
      <c r="N1650" s="4">
        <v>0.60899999999999999</v>
      </c>
      <c r="O1650" s="4">
        <v>0.192</v>
      </c>
      <c r="P1650" s="6">
        <v>17.675000000000001</v>
      </c>
      <c r="Q1650" s="6">
        <v>60.78</v>
      </c>
      <c r="R1650" s="4">
        <v>6.39</v>
      </c>
      <c r="S1650" s="7">
        <v>598.94000000000005</v>
      </c>
      <c r="T1650" s="6">
        <v>17.420000000000002</v>
      </c>
      <c r="U1650" s="4">
        <v>24.261513999999998</v>
      </c>
      <c r="V1650" s="8">
        <v>94.681963510971997</v>
      </c>
      <c r="W1650" s="8">
        <v>94.585019357249806</v>
      </c>
      <c r="X1650" s="8">
        <v>96.470588235294116</v>
      </c>
      <c r="Y1650" s="8">
        <v>105.26315789473684</v>
      </c>
      <c r="Z1650" s="8">
        <v>101.50000000000001</v>
      </c>
      <c r="AA1650" s="8">
        <v>117.83333333333334</v>
      </c>
      <c r="AB1650" s="9">
        <v>75.370483284180565</v>
      </c>
      <c r="AC1650" s="9">
        <v>21.857979227471613</v>
      </c>
      <c r="AD1650" s="3">
        <v>27.825039848290846</v>
      </c>
      <c r="AE1650" s="3">
        <v>50.316980924237555</v>
      </c>
    </row>
    <row r="1651" spans="1:31" ht="13" x14ac:dyDescent="0.3">
      <c r="A1651" s="2">
        <v>2019</v>
      </c>
      <c r="B1651" s="13" t="s">
        <v>631</v>
      </c>
      <c r="C1651" s="2" t="s">
        <v>27</v>
      </c>
      <c r="D1651" s="2" t="str">
        <f t="shared" si="50"/>
        <v>M2</v>
      </c>
      <c r="E1651" s="2" t="str">
        <f t="shared" si="51"/>
        <v>D13c_M2_12</v>
      </c>
      <c r="F1651" s="21" t="s">
        <v>540</v>
      </c>
      <c r="G1651" s="2">
        <v>2012</v>
      </c>
      <c r="H1651" s="2" t="s">
        <v>782</v>
      </c>
      <c r="I1651" s="4">
        <v>2.35</v>
      </c>
      <c r="J1651" s="5">
        <v>0.158</v>
      </c>
      <c r="K1651" s="4">
        <v>0.75</v>
      </c>
      <c r="L1651" s="4">
        <v>0.93</v>
      </c>
      <c r="M1651" s="4">
        <v>0.18</v>
      </c>
      <c r="N1651" s="4">
        <v>0.71899999999999997</v>
      </c>
      <c r="O1651" s="4">
        <v>0.16900000000000001</v>
      </c>
      <c r="P1651" s="6">
        <v>20.58</v>
      </c>
      <c r="Q1651" s="6">
        <v>53.39</v>
      </c>
      <c r="R1651" s="4">
        <v>6.33</v>
      </c>
      <c r="S1651" s="7">
        <v>288.16000000000003</v>
      </c>
      <c r="T1651" s="6">
        <v>18.79</v>
      </c>
      <c r="U1651" s="4">
        <v>24.261513999999998</v>
      </c>
      <c r="V1651" s="8">
        <v>88.646459860870209</v>
      </c>
      <c r="W1651" s="8">
        <v>93.990145021669619</v>
      </c>
      <c r="X1651" s="8">
        <v>88.235294117647058</v>
      </c>
      <c r="Y1651" s="8">
        <v>94.73684210526315</v>
      </c>
      <c r="Z1651" s="8">
        <v>119.83333333333333</v>
      </c>
      <c r="AA1651" s="8">
        <v>137.19999999999999</v>
      </c>
      <c r="AB1651" s="9">
        <v>80.415789428402917</v>
      </c>
      <c r="AC1651" s="9">
        <v>18.437943875576906</v>
      </c>
      <c r="AD1651" s="3">
        <v>23.853009233749326</v>
      </c>
      <c r="AE1651" s="3">
        <v>57.709046890673768</v>
      </c>
    </row>
    <row r="1652" spans="1:31" ht="13" x14ac:dyDescent="0.3">
      <c r="A1652" s="2">
        <v>2019</v>
      </c>
      <c r="B1652" s="13" t="s">
        <v>631</v>
      </c>
      <c r="C1652" s="2" t="s">
        <v>46</v>
      </c>
      <c r="D1652" s="2" t="str">
        <f t="shared" si="50"/>
        <v>M1</v>
      </c>
      <c r="E1652" s="2" t="str">
        <f t="shared" si="51"/>
        <v>D14a_M1_12</v>
      </c>
      <c r="F1652" s="21" t="s">
        <v>550</v>
      </c>
      <c r="G1652" s="2">
        <v>2012</v>
      </c>
      <c r="H1652" s="2" t="s">
        <v>788</v>
      </c>
      <c r="I1652" s="4">
        <v>2.2200000000000002</v>
      </c>
      <c r="J1652" s="5">
        <v>0.151</v>
      </c>
      <c r="K1652" s="4">
        <v>0.72</v>
      </c>
      <c r="L1652" s="4">
        <v>0.84</v>
      </c>
      <c r="M1652" s="4">
        <v>0.2</v>
      </c>
      <c r="N1652" s="4">
        <v>0.71399999999999997</v>
      </c>
      <c r="O1652" s="4">
        <v>0.153</v>
      </c>
      <c r="P1652" s="6">
        <v>12.010999999999999</v>
      </c>
      <c r="Q1652" s="6">
        <v>57.9</v>
      </c>
      <c r="R1652" s="4">
        <v>5.91</v>
      </c>
      <c r="S1652" s="7">
        <v>266.56</v>
      </c>
      <c r="T1652" s="6">
        <v>15.45</v>
      </c>
      <c r="U1652" s="4">
        <v>20.200838000000001</v>
      </c>
      <c r="V1652" s="8">
        <v>83.742613145162508</v>
      </c>
      <c r="W1652" s="8">
        <v>89.826024672608298</v>
      </c>
      <c r="X1652" s="8">
        <v>84.705882352941174</v>
      </c>
      <c r="Y1652" s="8">
        <v>105.26315789473684</v>
      </c>
      <c r="Z1652" s="8">
        <v>119</v>
      </c>
      <c r="AA1652" s="8">
        <v>80.073333333333323</v>
      </c>
      <c r="AB1652" s="9">
        <v>76.804954495211192</v>
      </c>
      <c r="AC1652" s="9">
        <v>21.449741996694158</v>
      </c>
      <c r="AD1652" s="3">
        <v>23.975435402136096</v>
      </c>
      <c r="AE1652" s="3">
        <v>54.574822601169735</v>
      </c>
    </row>
    <row r="1653" spans="1:31" ht="13" x14ac:dyDescent="0.3">
      <c r="A1653" s="2">
        <v>2019</v>
      </c>
      <c r="B1653" s="13" t="s">
        <v>631</v>
      </c>
      <c r="C1653" s="2" t="s">
        <v>47</v>
      </c>
      <c r="D1653" s="2" t="str">
        <f t="shared" si="50"/>
        <v>M2</v>
      </c>
      <c r="E1653" s="2" t="str">
        <f t="shared" si="51"/>
        <v>D14a_M2_12</v>
      </c>
      <c r="F1653" s="21" t="s">
        <v>550</v>
      </c>
      <c r="G1653" s="2">
        <v>2012</v>
      </c>
      <c r="H1653" s="2" t="s">
        <v>788</v>
      </c>
      <c r="I1653" s="4">
        <v>2.29</v>
      </c>
      <c r="J1653" s="5">
        <v>0.151</v>
      </c>
      <c r="K1653" s="4">
        <v>0.82</v>
      </c>
      <c r="L1653" s="4">
        <v>0.83</v>
      </c>
      <c r="M1653" s="4">
        <v>0.16</v>
      </c>
      <c r="N1653" s="4">
        <v>0.57799999999999996</v>
      </c>
      <c r="O1653" s="4">
        <v>0.17</v>
      </c>
      <c r="P1653" s="6">
        <v>13.231</v>
      </c>
      <c r="Q1653" s="6">
        <v>59.61</v>
      </c>
      <c r="R1653" s="4">
        <v>5.68</v>
      </c>
      <c r="S1653" s="7">
        <v>217.74</v>
      </c>
      <c r="T1653" s="6">
        <v>15.93</v>
      </c>
      <c r="U1653" s="4">
        <v>20.200838000000001</v>
      </c>
      <c r="V1653" s="8">
        <v>86.383145992082035</v>
      </c>
      <c r="W1653" s="8">
        <v>89.826024672608298</v>
      </c>
      <c r="X1653" s="8">
        <v>96.470588235294116</v>
      </c>
      <c r="Y1653" s="8">
        <v>84.210526315789465</v>
      </c>
      <c r="Z1653" s="8">
        <v>96.333333333333329</v>
      </c>
      <c r="AA1653" s="8">
        <v>88.206666666666663</v>
      </c>
      <c r="AB1653" s="9">
        <v>75.568604340256229</v>
      </c>
      <c r="AC1653" s="9">
        <v>17.440538672089804</v>
      </c>
      <c r="AD1653" s="3">
        <v>27.752089893369497</v>
      </c>
      <c r="AE1653" s="3">
        <v>54.807371434540698</v>
      </c>
    </row>
    <row r="1654" spans="1:31" ht="13" x14ac:dyDescent="0.3">
      <c r="A1654" s="2">
        <v>2019</v>
      </c>
      <c r="B1654" s="13" t="s">
        <v>631</v>
      </c>
      <c r="C1654" s="2" t="s">
        <v>48</v>
      </c>
      <c r="D1654" s="2" t="str">
        <f t="shared" si="50"/>
        <v>M1</v>
      </c>
      <c r="E1654" s="2" t="str">
        <f t="shared" si="51"/>
        <v>D14b_M1_12</v>
      </c>
      <c r="F1654" s="21" t="s">
        <v>551</v>
      </c>
      <c r="G1654" s="2">
        <v>2012</v>
      </c>
      <c r="H1654" s="2" t="s">
        <v>789</v>
      </c>
      <c r="I1654" s="4">
        <v>2.46</v>
      </c>
      <c r="J1654" s="5">
        <v>0.155</v>
      </c>
      <c r="K1654" s="4">
        <v>0.78</v>
      </c>
      <c r="L1654" s="4">
        <v>0.86</v>
      </c>
      <c r="M1654" s="4">
        <v>0.17</v>
      </c>
      <c r="N1654" s="4">
        <v>0.65200000000000002</v>
      </c>
      <c r="O1654" s="4">
        <v>0.17899999999999999</v>
      </c>
      <c r="P1654" s="6">
        <v>14.423999999999999</v>
      </c>
      <c r="Q1654" s="6">
        <v>77.959999999999994</v>
      </c>
      <c r="R1654" s="4">
        <v>6.04</v>
      </c>
      <c r="S1654" s="7">
        <v>237.55</v>
      </c>
      <c r="T1654" s="6">
        <v>15.69</v>
      </c>
      <c r="U1654" s="4">
        <v>21.590513999999999</v>
      </c>
      <c r="V1654" s="8">
        <v>92.79586862031519</v>
      </c>
      <c r="W1654" s="8">
        <v>92.205522014929059</v>
      </c>
      <c r="X1654" s="8">
        <v>91.764705882352942</v>
      </c>
      <c r="Y1654" s="8">
        <v>89.473684210526315</v>
      </c>
      <c r="Z1654" s="8">
        <v>108.66666666666667</v>
      </c>
      <c r="AA1654" s="8">
        <v>96.16</v>
      </c>
      <c r="AB1654" s="9">
        <v>76.866315654461943</v>
      </c>
      <c r="AC1654" s="9">
        <v>18.217726157014155</v>
      </c>
      <c r="AD1654" s="3">
        <v>25.952654208815773</v>
      </c>
      <c r="AE1654" s="3">
        <v>55.829619634170072</v>
      </c>
    </row>
    <row r="1655" spans="1:31" ht="13" x14ac:dyDescent="0.3">
      <c r="A1655" s="2">
        <v>2019</v>
      </c>
      <c r="B1655" s="13" t="s">
        <v>631</v>
      </c>
      <c r="C1655" s="2" t="s">
        <v>49</v>
      </c>
      <c r="D1655" s="2" t="str">
        <f t="shared" si="50"/>
        <v>M2</v>
      </c>
      <c r="E1655" s="2" t="str">
        <f t="shared" si="51"/>
        <v>D14b_M2_12</v>
      </c>
      <c r="F1655" s="21" t="s">
        <v>551</v>
      </c>
      <c r="G1655" s="2">
        <v>2012</v>
      </c>
      <c r="H1655" s="2" t="s">
        <v>789</v>
      </c>
      <c r="I1655" s="4">
        <v>2.33</v>
      </c>
      <c r="J1655" s="5">
        <v>0.154</v>
      </c>
      <c r="K1655" s="4">
        <v>0.68</v>
      </c>
      <c r="L1655" s="4">
        <v>0.87</v>
      </c>
      <c r="M1655" s="4">
        <v>0.22</v>
      </c>
      <c r="N1655" s="4">
        <v>0.66700000000000004</v>
      </c>
      <c r="O1655" s="4">
        <v>0.17199999999999999</v>
      </c>
      <c r="P1655" s="6">
        <v>13.616</v>
      </c>
      <c r="Q1655" s="6">
        <v>57.66</v>
      </c>
      <c r="R1655" s="4">
        <v>5.94</v>
      </c>
      <c r="S1655" s="7">
        <v>258.36</v>
      </c>
      <c r="T1655" s="6">
        <v>15.98</v>
      </c>
      <c r="U1655" s="4">
        <v>21.590513999999999</v>
      </c>
      <c r="V1655" s="8">
        <v>87.892021904607489</v>
      </c>
      <c r="W1655" s="8">
        <v>91.610647679348872</v>
      </c>
      <c r="X1655" s="8">
        <v>80</v>
      </c>
      <c r="Y1655" s="8">
        <v>115.78947368421053</v>
      </c>
      <c r="Z1655" s="8">
        <v>111.16666666666669</v>
      </c>
      <c r="AA1655" s="8">
        <v>90.773333333333326</v>
      </c>
      <c r="AB1655" s="9">
        <v>78.926389038411969</v>
      </c>
      <c r="AC1655" s="9">
        <v>22.96052215067343</v>
      </c>
      <c r="AD1655" s="3">
        <v>22.03484102048818</v>
      </c>
      <c r="AE1655" s="3">
        <v>55.004636828838386</v>
      </c>
    </row>
    <row r="1656" spans="1:31" ht="13" x14ac:dyDescent="0.3">
      <c r="A1656" s="2">
        <v>2019</v>
      </c>
      <c r="B1656" s="13" t="s">
        <v>631</v>
      </c>
      <c r="C1656" s="2" t="s">
        <v>50</v>
      </c>
      <c r="D1656" s="2" t="str">
        <f t="shared" si="50"/>
        <v>M1</v>
      </c>
      <c r="E1656" s="2" t="str">
        <f t="shared" si="51"/>
        <v>D14c_M1_12</v>
      </c>
      <c r="F1656" s="21" t="s">
        <v>552</v>
      </c>
      <c r="G1656" s="2">
        <v>2012</v>
      </c>
      <c r="H1656" s="2" t="s">
        <v>793</v>
      </c>
      <c r="I1656" s="4">
        <v>2.41</v>
      </c>
      <c r="J1656" s="5">
        <v>0.14899999999999999</v>
      </c>
      <c r="K1656" s="4">
        <v>0.75</v>
      </c>
      <c r="L1656" s="4">
        <v>0.84</v>
      </c>
      <c r="M1656" s="4">
        <v>0.18</v>
      </c>
      <c r="N1656" s="4">
        <v>0.61399999999999999</v>
      </c>
      <c r="O1656" s="4">
        <v>0.17599999999999999</v>
      </c>
      <c r="P1656" s="6">
        <v>15.191000000000001</v>
      </c>
      <c r="Q1656" s="6">
        <v>57.96</v>
      </c>
      <c r="R1656" s="4">
        <v>6.04</v>
      </c>
      <c r="S1656" s="7">
        <v>285.95999999999998</v>
      </c>
      <c r="T1656" s="6">
        <v>16.52</v>
      </c>
      <c r="U1656" s="4">
        <v>23.099402999999999</v>
      </c>
      <c r="V1656" s="8">
        <v>90.909773729658397</v>
      </c>
      <c r="W1656" s="8">
        <v>88.636276001447925</v>
      </c>
      <c r="X1656" s="8">
        <v>88.235294117647058</v>
      </c>
      <c r="Y1656" s="8">
        <v>94.73684210526315</v>
      </c>
      <c r="Z1656" s="8">
        <v>102.33333333333334</v>
      </c>
      <c r="AA1656" s="8">
        <v>101.27333333333335</v>
      </c>
      <c r="AB1656" s="9">
        <v>75.924771464331045</v>
      </c>
      <c r="AC1656" s="9">
        <v>19.528564704177835</v>
      </c>
      <c r="AD1656" s="3">
        <v>25.263936009028022</v>
      </c>
      <c r="AE1656" s="3">
        <v>55.207499286794146</v>
      </c>
    </row>
    <row r="1657" spans="1:31" ht="13" x14ac:dyDescent="0.3">
      <c r="A1657" s="2">
        <v>2019</v>
      </c>
      <c r="B1657" s="13" t="s">
        <v>631</v>
      </c>
      <c r="C1657" s="2" t="s">
        <v>51</v>
      </c>
      <c r="D1657" s="2" t="str">
        <f t="shared" si="50"/>
        <v>M2</v>
      </c>
      <c r="E1657" s="2" t="str">
        <f t="shared" si="51"/>
        <v>D14c_M2_12</v>
      </c>
      <c r="F1657" s="21" t="s">
        <v>552</v>
      </c>
      <c r="G1657" s="2">
        <v>2012</v>
      </c>
      <c r="H1657" s="2" t="s">
        <v>793</v>
      </c>
      <c r="I1657" s="4">
        <v>2.41</v>
      </c>
      <c r="J1657" s="5">
        <v>0.14899999999999999</v>
      </c>
      <c r="K1657" s="4">
        <v>0.82</v>
      </c>
      <c r="L1657" s="4">
        <v>0.78</v>
      </c>
      <c r="M1657" s="4">
        <v>0.19</v>
      </c>
      <c r="N1657" s="4">
        <v>0.60199999999999998</v>
      </c>
      <c r="O1657" s="4">
        <v>0.18</v>
      </c>
      <c r="P1657" s="6">
        <v>15.217000000000001</v>
      </c>
      <c r="Q1657" s="6">
        <v>79.69</v>
      </c>
      <c r="R1657" s="4">
        <v>6.35</v>
      </c>
      <c r="S1657" s="7">
        <v>390.39</v>
      </c>
      <c r="T1657" s="6">
        <v>15.66</v>
      </c>
      <c r="U1657" s="4">
        <v>23.099402999999999</v>
      </c>
      <c r="V1657" s="8">
        <v>90.909773729658397</v>
      </c>
      <c r="W1657" s="8">
        <v>88.636276001447925</v>
      </c>
      <c r="X1657" s="8">
        <v>96.470588235294116</v>
      </c>
      <c r="Y1657" s="8">
        <v>100</v>
      </c>
      <c r="Z1657" s="8">
        <v>100.33333333333334</v>
      </c>
      <c r="AA1657" s="8">
        <v>101.44666666666666</v>
      </c>
      <c r="AB1657" s="9">
        <v>75.544764047201483</v>
      </c>
      <c r="AC1657" s="9">
        <v>20.717175502894257</v>
      </c>
      <c r="AD1657" s="3">
        <v>27.760847852498554</v>
      </c>
      <c r="AE1657" s="3">
        <v>51.521976644607193</v>
      </c>
    </row>
    <row r="1658" spans="1:31" ht="13" x14ac:dyDescent="0.3">
      <c r="A1658" s="2">
        <v>2019</v>
      </c>
      <c r="B1658" s="13" t="s">
        <v>631</v>
      </c>
      <c r="C1658" s="2" t="s">
        <v>8</v>
      </c>
      <c r="D1658" s="2" t="str">
        <f t="shared" si="50"/>
        <v>M1</v>
      </c>
      <c r="E1658" s="2" t="str">
        <f t="shared" si="51"/>
        <v>E12a_M1_12</v>
      </c>
      <c r="F1658" s="21" t="s">
        <v>531</v>
      </c>
      <c r="G1658" s="2">
        <v>2012</v>
      </c>
      <c r="H1658" s="2" t="s">
        <v>805</v>
      </c>
      <c r="I1658" s="4">
        <v>2.27</v>
      </c>
      <c r="J1658" s="5">
        <v>0.14599999999999999</v>
      </c>
      <c r="K1658" s="4">
        <v>0.98</v>
      </c>
      <c r="L1658" s="4">
        <v>0.76</v>
      </c>
      <c r="M1658" s="4">
        <v>0.18</v>
      </c>
      <c r="N1658" s="4">
        <v>0.58899999999999997</v>
      </c>
      <c r="O1658" s="4">
        <v>0.16700000000000001</v>
      </c>
      <c r="P1658" s="6">
        <v>11.31</v>
      </c>
      <c r="Q1658" s="6">
        <v>57.83</v>
      </c>
      <c r="R1658" s="4">
        <v>6.25</v>
      </c>
      <c r="S1658" s="7">
        <v>215.66</v>
      </c>
      <c r="T1658" s="6">
        <v>14.33</v>
      </c>
      <c r="U1658" s="4">
        <v>18.310825999999999</v>
      </c>
      <c r="V1658" s="8">
        <v>85.628708035819315</v>
      </c>
      <c r="W1658" s="8">
        <v>86.851652994707365</v>
      </c>
      <c r="X1658" s="8">
        <v>115.29411764705881</v>
      </c>
      <c r="Y1658" s="8">
        <v>94.73684210526315</v>
      </c>
      <c r="Z1658" s="8">
        <v>98.166666666666671</v>
      </c>
      <c r="AA1658" s="8">
        <v>75.400000000000006</v>
      </c>
      <c r="AB1658" s="9">
        <v>77.815108437443655</v>
      </c>
      <c r="AC1658" s="9">
        <v>19.054163670324542</v>
      </c>
      <c r="AD1658" s="3">
        <v>32.209604435718262</v>
      </c>
      <c r="AE1658" s="3">
        <v>48.736231893957196</v>
      </c>
    </row>
    <row r="1659" spans="1:31" ht="13" x14ac:dyDescent="0.3">
      <c r="A1659" s="2">
        <v>2019</v>
      </c>
      <c r="B1659" s="13" t="s">
        <v>631</v>
      </c>
      <c r="C1659" s="2" t="s">
        <v>9</v>
      </c>
      <c r="D1659" s="2" t="str">
        <f t="shared" si="50"/>
        <v>M1</v>
      </c>
      <c r="E1659" s="2" t="str">
        <f t="shared" si="51"/>
        <v>E12b_M1_12</v>
      </c>
      <c r="F1659" s="21" t="s">
        <v>532</v>
      </c>
      <c r="G1659" s="2">
        <v>2012</v>
      </c>
      <c r="H1659" s="2" t="s">
        <v>808</v>
      </c>
      <c r="I1659" s="4">
        <v>2.36</v>
      </c>
      <c r="J1659" s="5">
        <v>0.14599999999999999</v>
      </c>
      <c r="K1659" s="4">
        <v>0.95</v>
      </c>
      <c r="L1659" s="4">
        <v>0.71</v>
      </c>
      <c r="M1659" s="4">
        <v>0.18</v>
      </c>
      <c r="N1659" s="4">
        <v>0.63100000000000001</v>
      </c>
      <c r="O1659" s="4">
        <v>0.17499999999999999</v>
      </c>
      <c r="P1659" s="6">
        <v>12.992000000000001</v>
      </c>
      <c r="Q1659" s="6">
        <v>47.46</v>
      </c>
      <c r="R1659" s="4">
        <v>5.76</v>
      </c>
      <c r="S1659" s="7">
        <v>388.85</v>
      </c>
      <c r="T1659" s="6">
        <v>14.93</v>
      </c>
      <c r="U1659" s="4">
        <v>19.615202</v>
      </c>
      <c r="V1659" s="8">
        <v>89.023678839001562</v>
      </c>
      <c r="W1659" s="8">
        <v>86.851652994707365</v>
      </c>
      <c r="X1659" s="8">
        <v>111.76470588235294</v>
      </c>
      <c r="Y1659" s="8">
        <v>94.73684210526315</v>
      </c>
      <c r="Z1659" s="8">
        <v>105.16666666666667</v>
      </c>
      <c r="AA1659" s="8">
        <v>86.613333333333344</v>
      </c>
      <c r="AB1659" s="9">
        <v>74.55283503029375</v>
      </c>
      <c r="AC1659" s="9">
        <v>19.887933323912144</v>
      </c>
      <c r="AD1659" s="3">
        <v>32.589874257555948</v>
      </c>
      <c r="AE1659" s="3">
        <v>47.522192418531922</v>
      </c>
    </row>
    <row r="1660" spans="1:31" ht="13" x14ac:dyDescent="0.3">
      <c r="A1660" s="2">
        <v>2019</v>
      </c>
      <c r="B1660" s="13" t="s">
        <v>631</v>
      </c>
      <c r="C1660" s="2" t="s">
        <v>10</v>
      </c>
      <c r="D1660" s="2" t="str">
        <f t="shared" si="50"/>
        <v>M2</v>
      </c>
      <c r="E1660" s="2" t="str">
        <f t="shared" si="51"/>
        <v>E12b_M2_12</v>
      </c>
      <c r="F1660" s="21" t="s">
        <v>532</v>
      </c>
      <c r="G1660" s="2">
        <v>2012</v>
      </c>
      <c r="H1660" s="2" t="s">
        <v>808</v>
      </c>
      <c r="I1660" s="4">
        <v>2.48</v>
      </c>
      <c r="J1660" s="5">
        <v>0.153</v>
      </c>
      <c r="K1660" s="4">
        <v>0.96</v>
      </c>
      <c r="L1660" s="4">
        <v>0.75</v>
      </c>
      <c r="M1660" s="4">
        <v>0.19</v>
      </c>
      <c r="N1660" s="4">
        <v>0.60099999999999998</v>
      </c>
      <c r="O1660" s="4">
        <v>0.182</v>
      </c>
      <c r="P1660" s="6">
        <v>12.618</v>
      </c>
      <c r="Q1660" s="6">
        <v>52.93</v>
      </c>
      <c r="R1660" s="4">
        <v>5.72</v>
      </c>
      <c r="S1660" s="7">
        <v>206.17</v>
      </c>
      <c r="T1660" s="6">
        <v>15.83</v>
      </c>
      <c r="U1660" s="4">
        <v>19.615202</v>
      </c>
      <c r="V1660" s="8">
        <v>93.550306576577924</v>
      </c>
      <c r="W1660" s="8">
        <v>91.015773343768686</v>
      </c>
      <c r="X1660" s="8">
        <v>112.94117647058823</v>
      </c>
      <c r="Y1660" s="8">
        <v>100</v>
      </c>
      <c r="Z1660" s="8">
        <v>100.16666666666667</v>
      </c>
      <c r="AA1660" s="8">
        <v>84.12</v>
      </c>
      <c r="AB1660" s="9">
        <v>77.628320719024074</v>
      </c>
      <c r="AC1660" s="9">
        <v>20.161123164771265</v>
      </c>
      <c r="AD1660" s="3">
        <v>31.628186002357005</v>
      </c>
      <c r="AE1660" s="3">
        <v>48.210690832871734</v>
      </c>
    </row>
    <row r="1661" spans="1:31" ht="13" x14ac:dyDescent="0.3">
      <c r="A1661" s="2">
        <v>2019</v>
      </c>
      <c r="B1661" s="13" t="s">
        <v>631</v>
      </c>
      <c r="C1661" s="2" t="s">
        <v>11</v>
      </c>
      <c r="D1661" s="2" t="str">
        <f t="shared" si="50"/>
        <v>M1</v>
      </c>
      <c r="E1661" s="2" t="str">
        <f t="shared" si="51"/>
        <v>E12c_M1_12</v>
      </c>
      <c r="F1661" s="21" t="s">
        <v>533</v>
      </c>
      <c r="G1661" s="2">
        <v>2012</v>
      </c>
      <c r="H1661" s="2" t="s">
        <v>780</v>
      </c>
      <c r="I1661" s="4">
        <v>2.5</v>
      </c>
      <c r="J1661" s="5">
        <v>0.156</v>
      </c>
      <c r="K1661" s="4">
        <v>0.74</v>
      </c>
      <c r="L1661" s="4">
        <v>1.01</v>
      </c>
      <c r="M1661" s="4">
        <v>0.19</v>
      </c>
      <c r="N1661" s="4">
        <v>0.67600000000000005</v>
      </c>
      <c r="O1661" s="4">
        <v>0.18099999999999999</v>
      </c>
      <c r="P1661" s="6">
        <v>25.25</v>
      </c>
      <c r="Q1661" s="6">
        <v>70.53</v>
      </c>
      <c r="R1661" s="4">
        <v>6.07</v>
      </c>
      <c r="S1661" s="7">
        <v>546.25</v>
      </c>
      <c r="T1661" s="6">
        <v>18.87</v>
      </c>
      <c r="U1661" s="4">
        <v>22.530439000000001</v>
      </c>
      <c r="V1661" s="8">
        <v>94.304744532840644</v>
      </c>
      <c r="W1661" s="8">
        <v>92.800396350509246</v>
      </c>
      <c r="X1661" s="8">
        <v>87.058823529411768</v>
      </c>
      <c r="Y1661" s="8">
        <v>100</v>
      </c>
      <c r="Z1661" s="8">
        <v>112.66666666666667</v>
      </c>
      <c r="AA1661" s="8">
        <v>168.33333333333334</v>
      </c>
      <c r="AB1661" s="9">
        <v>84.975774149758522</v>
      </c>
      <c r="AC1661" s="9">
        <v>18.417886165207207</v>
      </c>
      <c r="AD1661" s="3">
        <v>22.272031518879452</v>
      </c>
      <c r="AE1661" s="3">
        <v>59.310082315913334</v>
      </c>
    </row>
    <row r="1662" spans="1:31" ht="13" x14ac:dyDescent="0.3">
      <c r="A1662" s="2">
        <v>2019</v>
      </c>
      <c r="B1662" s="13" t="s">
        <v>631</v>
      </c>
      <c r="C1662" s="2" t="s">
        <v>12</v>
      </c>
      <c r="D1662" s="2" t="str">
        <f t="shared" si="50"/>
        <v>M2</v>
      </c>
      <c r="E1662" s="2" t="str">
        <f t="shared" si="51"/>
        <v>E12c_M2_12</v>
      </c>
      <c r="F1662" s="21" t="s">
        <v>533</v>
      </c>
      <c r="G1662" s="2">
        <v>2012</v>
      </c>
      <c r="H1662" s="2" t="s">
        <v>780</v>
      </c>
      <c r="I1662" s="4">
        <v>2.4500000000000002</v>
      </c>
      <c r="J1662" s="5">
        <v>0.157</v>
      </c>
      <c r="K1662" s="4">
        <v>0.72</v>
      </c>
      <c r="L1662" s="4">
        <v>0.96</v>
      </c>
      <c r="M1662" s="4">
        <v>0.2</v>
      </c>
      <c r="N1662" s="4">
        <v>0.69499999999999995</v>
      </c>
      <c r="O1662" s="4">
        <v>0.17100000000000001</v>
      </c>
      <c r="P1662" s="6">
        <v>18.710999999999999</v>
      </c>
      <c r="Q1662" s="6">
        <v>72.569999999999993</v>
      </c>
      <c r="R1662" s="4">
        <v>5.87</v>
      </c>
      <c r="S1662" s="7">
        <v>494.75</v>
      </c>
      <c r="T1662" s="6">
        <v>18.52</v>
      </c>
      <c r="U1662" s="4">
        <v>22.530439000000001</v>
      </c>
      <c r="V1662" s="8">
        <v>92.418649642183837</v>
      </c>
      <c r="W1662" s="8">
        <v>93.395270686089432</v>
      </c>
      <c r="X1662" s="8">
        <v>84.705882352941174</v>
      </c>
      <c r="Y1662" s="8">
        <v>105.26315789473684</v>
      </c>
      <c r="Z1662" s="8">
        <v>115.83333333333331</v>
      </c>
      <c r="AA1662" s="8">
        <v>124.73999999999998</v>
      </c>
      <c r="AB1662" s="9">
        <v>82.792978447307007</v>
      </c>
      <c r="AC1662" s="9">
        <v>19.898383762562915</v>
      </c>
      <c r="AD1662" s="3">
        <v>22.241405727852932</v>
      </c>
      <c r="AE1662" s="3">
        <v>57.860210509584157</v>
      </c>
    </row>
    <row r="1663" spans="1:31" ht="13" x14ac:dyDescent="0.3">
      <c r="A1663" s="2">
        <v>2019</v>
      </c>
      <c r="B1663" s="13" t="s">
        <v>631</v>
      </c>
      <c r="C1663" s="2" t="s">
        <v>28</v>
      </c>
      <c r="D1663" s="2" t="str">
        <f t="shared" si="50"/>
        <v>M1</v>
      </c>
      <c r="E1663" s="2" t="str">
        <f t="shared" si="51"/>
        <v>E13a_M1_12</v>
      </c>
      <c r="F1663" s="21" t="s">
        <v>541</v>
      </c>
      <c r="G1663" s="2">
        <v>2012</v>
      </c>
      <c r="H1663" s="2" t="s">
        <v>779</v>
      </c>
      <c r="I1663" s="4">
        <v>2.35</v>
      </c>
      <c r="J1663" s="5">
        <v>0.156</v>
      </c>
      <c r="K1663" s="4">
        <v>0.92</v>
      </c>
      <c r="L1663" s="4">
        <v>0.8</v>
      </c>
      <c r="M1663" s="4">
        <v>0.18</v>
      </c>
      <c r="N1663" s="4">
        <v>0.76100000000000001</v>
      </c>
      <c r="O1663" s="4">
        <v>0.161</v>
      </c>
      <c r="P1663" s="6">
        <v>13.565</v>
      </c>
      <c r="Q1663" s="6">
        <v>52.29</v>
      </c>
      <c r="R1663" s="4">
        <v>6.43</v>
      </c>
      <c r="S1663" s="7">
        <v>220.88</v>
      </c>
      <c r="T1663" s="6">
        <v>18.71</v>
      </c>
      <c r="U1663" s="4">
        <v>21.599534999999999</v>
      </c>
      <c r="V1663" s="8">
        <v>88.646459860870209</v>
      </c>
      <c r="W1663" s="8">
        <v>92.800396350509246</v>
      </c>
      <c r="X1663" s="8">
        <v>108.23529411764707</v>
      </c>
      <c r="Y1663" s="8">
        <v>94.73684210526315</v>
      </c>
      <c r="Z1663" s="8">
        <v>126.83333333333333</v>
      </c>
      <c r="AA1663" s="8">
        <v>90.433333333333337</v>
      </c>
      <c r="AB1663" s="9">
        <v>78.276589567255641</v>
      </c>
      <c r="AC1663" s="9">
        <v>18.941829484243929</v>
      </c>
      <c r="AD1663" s="3">
        <v>30.059321560617164</v>
      </c>
      <c r="AE1663" s="3">
        <v>50.998848955138918</v>
      </c>
    </row>
    <row r="1664" spans="1:31" ht="13" x14ac:dyDescent="0.3">
      <c r="A1664" s="2">
        <v>2019</v>
      </c>
      <c r="B1664" s="13" t="s">
        <v>631</v>
      </c>
      <c r="C1664" s="2" t="s">
        <v>29</v>
      </c>
      <c r="D1664" s="2" t="str">
        <f t="shared" si="50"/>
        <v>M2</v>
      </c>
      <c r="E1664" s="2" t="str">
        <f t="shared" si="51"/>
        <v>E13a_M2_12</v>
      </c>
      <c r="F1664" s="21" t="s">
        <v>541</v>
      </c>
      <c r="G1664" s="2">
        <v>2012</v>
      </c>
      <c r="H1664" s="2" t="s">
        <v>779</v>
      </c>
      <c r="I1664" s="4">
        <v>2.46</v>
      </c>
      <c r="J1664" s="5">
        <v>0.157</v>
      </c>
      <c r="K1664" s="4">
        <v>0.84</v>
      </c>
      <c r="L1664" s="4">
        <v>0.79</v>
      </c>
      <c r="M1664" s="4">
        <v>0.19</v>
      </c>
      <c r="N1664" s="4">
        <v>0.755</v>
      </c>
      <c r="O1664" s="4">
        <v>0.182</v>
      </c>
      <c r="P1664" s="6">
        <v>15.765000000000001</v>
      </c>
      <c r="Q1664" s="6">
        <v>56.16</v>
      </c>
      <c r="R1664" s="4">
        <v>6.32</v>
      </c>
      <c r="S1664" s="7">
        <v>288.44</v>
      </c>
      <c r="T1664" s="6">
        <v>16.59</v>
      </c>
      <c r="U1664" s="4">
        <v>21.599534999999999</v>
      </c>
      <c r="V1664" s="8">
        <v>92.79586862031519</v>
      </c>
      <c r="W1664" s="8">
        <v>93.395270686089432</v>
      </c>
      <c r="X1664" s="8">
        <v>98.82352941176471</v>
      </c>
      <c r="Y1664" s="8">
        <v>100</v>
      </c>
      <c r="Z1664" s="8">
        <v>125.83333333333333</v>
      </c>
      <c r="AA1664" s="8">
        <v>105.1</v>
      </c>
      <c r="AB1664" s="9">
        <v>76.555274994616113</v>
      </c>
      <c r="AC1664" s="9">
        <v>20.443713842066092</v>
      </c>
      <c r="AD1664" s="3">
        <v>28.062567812067996</v>
      </c>
      <c r="AE1664" s="3">
        <v>51.493718345865922</v>
      </c>
    </row>
    <row r="1665" spans="1:31" ht="13" x14ac:dyDescent="0.3">
      <c r="A1665" s="2">
        <v>2019</v>
      </c>
      <c r="B1665" s="13" t="s">
        <v>631</v>
      </c>
      <c r="C1665" s="2" t="s">
        <v>30</v>
      </c>
      <c r="D1665" s="2" t="str">
        <f t="shared" si="50"/>
        <v>M1</v>
      </c>
      <c r="E1665" s="2" t="str">
        <f t="shared" si="51"/>
        <v>E13b_M1_12</v>
      </c>
      <c r="F1665" s="21" t="s">
        <v>542</v>
      </c>
      <c r="G1665" s="2">
        <v>2012</v>
      </c>
      <c r="H1665" s="2" t="s">
        <v>809</v>
      </c>
      <c r="I1665" s="4">
        <v>2.4700000000000002</v>
      </c>
      <c r="J1665" s="5">
        <v>0.154</v>
      </c>
      <c r="K1665" s="4">
        <v>0.72</v>
      </c>
      <c r="L1665" s="4">
        <v>1.01</v>
      </c>
      <c r="M1665" s="4">
        <v>0.15</v>
      </c>
      <c r="N1665" s="4">
        <v>0.60099999999999998</v>
      </c>
      <c r="O1665" s="4">
        <v>0.18</v>
      </c>
      <c r="P1665" s="6">
        <v>19.033999999999999</v>
      </c>
      <c r="Q1665" s="6">
        <v>61.06</v>
      </c>
      <c r="R1665" s="4">
        <v>5.92</v>
      </c>
      <c r="S1665" s="7">
        <v>377.33</v>
      </c>
      <c r="T1665" s="6">
        <v>14.44</v>
      </c>
      <c r="U1665" s="4">
        <v>21.557497999999999</v>
      </c>
      <c r="V1665" s="8">
        <v>93.173087598446571</v>
      </c>
      <c r="W1665" s="8">
        <v>91.610647679348872</v>
      </c>
      <c r="X1665" s="8">
        <v>84.705882352941174</v>
      </c>
      <c r="Y1665" s="8">
        <v>78.94736842105263</v>
      </c>
      <c r="Z1665" s="8">
        <v>100.16666666666667</v>
      </c>
      <c r="AA1665" s="8">
        <v>126.89333333333333</v>
      </c>
      <c r="AB1665" s="9">
        <v>81.16937228237164</v>
      </c>
      <c r="AC1665" s="9">
        <v>15.222303792053973</v>
      </c>
      <c r="AD1665" s="3">
        <v>22.686293774183351</v>
      </c>
      <c r="AE1665" s="3">
        <v>62.091402433762667</v>
      </c>
    </row>
    <row r="1666" spans="1:31" ht="13" x14ac:dyDescent="0.3">
      <c r="A1666" s="2">
        <v>2019</v>
      </c>
      <c r="B1666" s="13" t="s">
        <v>631</v>
      </c>
      <c r="C1666" s="2" t="s">
        <v>31</v>
      </c>
      <c r="D1666" s="2" t="str">
        <f t="shared" si="50"/>
        <v>M2</v>
      </c>
      <c r="E1666" s="2" t="str">
        <f t="shared" si="51"/>
        <v>E13b_M2_12</v>
      </c>
      <c r="F1666" s="21" t="s">
        <v>542</v>
      </c>
      <c r="G1666" s="2">
        <v>2012</v>
      </c>
      <c r="H1666" s="2" t="s">
        <v>809</v>
      </c>
      <c r="I1666" s="4">
        <v>2.44</v>
      </c>
      <c r="J1666" s="5">
        <v>0.158</v>
      </c>
      <c r="K1666" s="4">
        <v>0.73</v>
      </c>
      <c r="L1666" s="4">
        <v>0.98</v>
      </c>
      <c r="M1666" s="4">
        <v>0.16</v>
      </c>
      <c r="N1666" s="4">
        <v>0.61699999999999999</v>
      </c>
      <c r="O1666" s="4">
        <v>0.18099999999999999</v>
      </c>
      <c r="P1666" s="6">
        <v>17.795999999999999</v>
      </c>
      <c r="Q1666" s="6">
        <v>60.31</v>
      </c>
      <c r="R1666" s="4">
        <v>6.3</v>
      </c>
      <c r="S1666" s="7">
        <v>302.39999999999998</v>
      </c>
      <c r="T1666" s="6">
        <v>14.44</v>
      </c>
      <c r="U1666" s="4">
        <v>21.557497999999999</v>
      </c>
      <c r="V1666" s="8">
        <v>92.04143066405247</v>
      </c>
      <c r="W1666" s="8">
        <v>93.990145021669619</v>
      </c>
      <c r="X1666" s="8">
        <v>85.882352941176464</v>
      </c>
      <c r="Y1666" s="8">
        <v>84.210526315789465</v>
      </c>
      <c r="Z1666" s="8">
        <v>102.83333333333333</v>
      </c>
      <c r="AA1666" s="8">
        <v>118.63999999999999</v>
      </c>
      <c r="AB1666" s="9">
        <v>80.751843999046073</v>
      </c>
      <c r="AC1666" s="9">
        <v>16.321078270456109</v>
      </c>
      <c r="AD1666" s="3">
        <v>23.120310078074827</v>
      </c>
      <c r="AE1666" s="3">
        <v>60.558611651469064</v>
      </c>
    </row>
    <row r="1667" spans="1:31" ht="13" x14ac:dyDescent="0.3">
      <c r="A1667" s="2">
        <v>2019</v>
      </c>
      <c r="B1667" s="13" t="s">
        <v>631</v>
      </c>
      <c r="C1667" s="2" t="s">
        <v>32</v>
      </c>
      <c r="D1667" s="2" t="str">
        <f t="shared" si="50"/>
        <v>M1</v>
      </c>
      <c r="E1667" s="2" t="str">
        <f t="shared" si="51"/>
        <v>E13c_M1_12</v>
      </c>
      <c r="F1667" s="21" t="s">
        <v>543</v>
      </c>
      <c r="G1667" s="2">
        <v>2012</v>
      </c>
      <c r="H1667" s="2" t="s">
        <v>810</v>
      </c>
      <c r="I1667" s="4">
        <v>2.33</v>
      </c>
      <c r="J1667" s="5">
        <v>0.14799999999999999</v>
      </c>
      <c r="K1667" s="4">
        <v>0.83</v>
      </c>
      <c r="L1667" s="4">
        <v>0.8</v>
      </c>
      <c r="M1667" s="4">
        <v>0.16</v>
      </c>
      <c r="N1667" s="4">
        <v>0.71399999999999997</v>
      </c>
      <c r="O1667" s="4">
        <v>0.17299999999999999</v>
      </c>
      <c r="P1667" s="6">
        <v>15.619</v>
      </c>
      <c r="Q1667" s="6">
        <v>50.95</v>
      </c>
      <c r="R1667" s="4">
        <v>5.85</v>
      </c>
      <c r="S1667" s="7">
        <v>352.34</v>
      </c>
      <c r="T1667" s="6">
        <v>16.77</v>
      </c>
      <c r="U1667" s="4">
        <v>21.697154999999999</v>
      </c>
      <c r="V1667" s="8">
        <v>87.892021904607489</v>
      </c>
      <c r="W1667" s="8">
        <v>88.041401665867738</v>
      </c>
      <c r="X1667" s="8">
        <v>97.647058823529406</v>
      </c>
      <c r="Y1667" s="8">
        <v>84.210526315789465</v>
      </c>
      <c r="Z1667" s="8">
        <v>119</v>
      </c>
      <c r="AA1667" s="8">
        <v>104.12666666666665</v>
      </c>
      <c r="AB1667" s="9">
        <v>74.327352827935613</v>
      </c>
      <c r="AC1667" s="9">
        <v>17.731792082560808</v>
      </c>
      <c r="AD1667" s="3">
        <v>28.559636090520968</v>
      </c>
      <c r="AE1667" s="3">
        <v>53.708571826918231</v>
      </c>
    </row>
    <row r="1668" spans="1:31" ht="13" x14ac:dyDescent="0.3">
      <c r="A1668" s="2">
        <v>2019</v>
      </c>
      <c r="B1668" s="13" t="s">
        <v>631</v>
      </c>
      <c r="C1668" s="2" t="s">
        <v>33</v>
      </c>
      <c r="D1668" s="2" t="str">
        <f t="shared" si="50"/>
        <v>M2</v>
      </c>
      <c r="E1668" s="2" t="str">
        <f t="shared" si="51"/>
        <v>E13c_M2_12</v>
      </c>
      <c r="F1668" s="21" t="s">
        <v>543</v>
      </c>
      <c r="G1668" s="2">
        <v>2012</v>
      </c>
      <c r="H1668" s="2" t="s">
        <v>810</v>
      </c>
      <c r="I1668" s="4">
        <v>2.3199999999999998</v>
      </c>
      <c r="J1668" s="5">
        <v>0.14899999999999999</v>
      </c>
      <c r="K1668" s="4">
        <v>0.86</v>
      </c>
      <c r="L1668" s="4">
        <v>0.71</v>
      </c>
      <c r="M1668" s="4">
        <v>0.17</v>
      </c>
      <c r="N1668" s="4">
        <v>0.69499999999999995</v>
      </c>
      <c r="O1668" s="4">
        <v>0.17100000000000001</v>
      </c>
      <c r="P1668" s="6">
        <v>12.848000000000001</v>
      </c>
      <c r="Q1668" s="6">
        <v>49.15</v>
      </c>
      <c r="R1668" s="4">
        <v>5.79</v>
      </c>
      <c r="S1668" s="7">
        <v>254.97</v>
      </c>
      <c r="T1668" s="6">
        <v>16.559999999999999</v>
      </c>
      <c r="U1668" s="4">
        <v>21.697154999999999</v>
      </c>
      <c r="V1668" s="8">
        <v>87.514802926476122</v>
      </c>
      <c r="W1668" s="8">
        <v>88.636276001447925</v>
      </c>
      <c r="X1668" s="8">
        <v>101.17647058823529</v>
      </c>
      <c r="Y1668" s="8">
        <v>89.473684210526315</v>
      </c>
      <c r="Z1668" s="8">
        <v>115.83333333333331</v>
      </c>
      <c r="AA1668" s="8">
        <v>85.653333333333336</v>
      </c>
      <c r="AB1668" s="9">
        <v>71.427321519968785</v>
      </c>
      <c r="AC1668" s="9">
        <v>19.60495591172505</v>
      </c>
      <c r="AD1668" s="3">
        <v>30.793377719388324</v>
      </c>
      <c r="AE1668" s="3">
        <v>49.601666368886619</v>
      </c>
    </row>
    <row r="1669" spans="1:31" ht="13" x14ac:dyDescent="0.3">
      <c r="A1669" s="2">
        <v>2019</v>
      </c>
      <c r="B1669" s="13" t="s">
        <v>631</v>
      </c>
      <c r="C1669" s="2" t="s">
        <v>52</v>
      </c>
      <c r="D1669" s="2" t="str">
        <f t="shared" si="50"/>
        <v>M1</v>
      </c>
      <c r="E1669" s="2" t="str">
        <f t="shared" si="51"/>
        <v>E14a_M1_12</v>
      </c>
      <c r="F1669" s="21" t="s">
        <v>553</v>
      </c>
      <c r="G1669" s="2">
        <v>2012</v>
      </c>
      <c r="H1669" s="2" t="s">
        <v>792</v>
      </c>
      <c r="I1669" s="4">
        <v>2.64</v>
      </c>
      <c r="J1669" s="5">
        <v>0.16</v>
      </c>
      <c r="K1669" s="4">
        <v>0.85</v>
      </c>
      <c r="L1669" s="4">
        <v>0.74</v>
      </c>
      <c r="M1669" s="4">
        <v>0.19</v>
      </c>
      <c r="N1669" s="4">
        <v>0.63700000000000001</v>
      </c>
      <c r="O1669" s="4">
        <v>0.17899999999999999</v>
      </c>
      <c r="P1669" s="6">
        <v>14.279</v>
      </c>
      <c r="Q1669" s="6">
        <v>61.24</v>
      </c>
      <c r="R1669" s="4">
        <v>6.51</v>
      </c>
      <c r="S1669" s="7">
        <v>301.64999999999998</v>
      </c>
      <c r="T1669" s="6">
        <v>17</v>
      </c>
      <c r="U1669" s="4">
        <v>26.330413</v>
      </c>
      <c r="V1669" s="8">
        <v>99.585810226679726</v>
      </c>
      <c r="W1669" s="8">
        <v>95.179893692829992</v>
      </c>
      <c r="X1669" s="8">
        <v>100</v>
      </c>
      <c r="Y1669" s="8">
        <v>100</v>
      </c>
      <c r="Z1669" s="8">
        <v>106.16666666666667</v>
      </c>
      <c r="AA1669" s="8">
        <v>95.193333333333328</v>
      </c>
      <c r="AB1669" s="9">
        <v>74.316019490279515</v>
      </c>
      <c r="AC1669" s="9">
        <v>21.05971425575774</v>
      </c>
      <c r="AD1669" s="3">
        <v>29.252280442208118</v>
      </c>
      <c r="AE1669" s="3">
        <v>49.688005302034163</v>
      </c>
    </row>
    <row r="1670" spans="1:31" ht="13" x14ac:dyDescent="0.3">
      <c r="A1670" s="2">
        <v>2019</v>
      </c>
      <c r="B1670" s="13" t="s">
        <v>631</v>
      </c>
      <c r="C1670" s="2" t="s">
        <v>53</v>
      </c>
      <c r="D1670" s="2" t="str">
        <f t="shared" ref="D1670:D1733" si="52">MID(C1670,8,2)</f>
        <v>M2</v>
      </c>
      <c r="E1670" s="2" t="str">
        <f t="shared" ref="E1670:E1733" si="53">CONCATENATE(F1670,"_",D1670,"_",MID(G1670,3,2))</f>
        <v>E14a_M2_12</v>
      </c>
      <c r="F1670" s="21" t="s">
        <v>553</v>
      </c>
      <c r="G1670" s="2">
        <v>2012</v>
      </c>
      <c r="H1670" s="2" t="s">
        <v>792</v>
      </c>
      <c r="I1670" s="4">
        <v>2.54</v>
      </c>
      <c r="J1670" s="5">
        <v>0.16500000000000001</v>
      </c>
      <c r="K1670" s="4">
        <v>0.91</v>
      </c>
      <c r="L1670" s="4">
        <v>0.73</v>
      </c>
      <c r="M1670" s="4">
        <v>0.2</v>
      </c>
      <c r="N1670" s="4">
        <v>0.65800000000000003</v>
      </c>
      <c r="O1670" s="4">
        <v>0.17499999999999999</v>
      </c>
      <c r="P1670" s="6">
        <v>13.515000000000001</v>
      </c>
      <c r="Q1670" s="6">
        <v>53.39</v>
      </c>
      <c r="R1670" s="4">
        <v>6.25</v>
      </c>
      <c r="S1670" s="7">
        <v>290.05</v>
      </c>
      <c r="T1670" s="6">
        <v>17</v>
      </c>
      <c r="U1670" s="4">
        <v>26.330413</v>
      </c>
      <c r="V1670" s="8">
        <v>95.813620445366098</v>
      </c>
      <c r="W1670" s="8">
        <v>98.154265370730926</v>
      </c>
      <c r="X1670" s="8">
        <v>107.05882352941177</v>
      </c>
      <c r="Y1670" s="8">
        <v>105.26315789473684</v>
      </c>
      <c r="Z1670" s="8">
        <v>109.66666666666667</v>
      </c>
      <c r="AA1670" s="8">
        <v>90.100000000000009</v>
      </c>
      <c r="AB1670" s="9">
        <v>76.175267577486551</v>
      </c>
      <c r="AC1670" s="9">
        <v>21.627051802795567</v>
      </c>
      <c r="AD1670" s="3">
        <v>30.55277392406698</v>
      </c>
      <c r="AE1670" s="3">
        <v>47.820174273137447</v>
      </c>
    </row>
    <row r="1671" spans="1:31" ht="13" x14ac:dyDescent="0.3">
      <c r="A1671" s="2">
        <v>2019</v>
      </c>
      <c r="B1671" s="13" t="s">
        <v>631</v>
      </c>
      <c r="C1671" s="2" t="s">
        <v>54</v>
      </c>
      <c r="D1671" s="2" t="str">
        <f t="shared" si="52"/>
        <v>M1</v>
      </c>
      <c r="E1671" s="2" t="str">
        <f t="shared" si="53"/>
        <v>E14b_M1_12</v>
      </c>
      <c r="F1671" s="21" t="s">
        <v>554</v>
      </c>
      <c r="G1671" s="2">
        <v>2012</v>
      </c>
      <c r="H1671" s="2" t="s">
        <v>791</v>
      </c>
      <c r="I1671" s="4">
        <v>2.29</v>
      </c>
      <c r="J1671" s="5">
        <v>0.14799999999999999</v>
      </c>
      <c r="K1671" s="4">
        <v>0.84</v>
      </c>
      <c r="L1671" s="4">
        <v>0.8</v>
      </c>
      <c r="M1671" s="4">
        <v>0.19</v>
      </c>
      <c r="N1671" s="4">
        <v>0.68200000000000005</v>
      </c>
      <c r="O1671" s="4">
        <v>0.192</v>
      </c>
      <c r="P1671" s="6">
        <v>17.007000000000001</v>
      </c>
      <c r="Q1671" s="6">
        <v>59.05</v>
      </c>
      <c r="R1671" s="4">
        <v>6.14</v>
      </c>
      <c r="S1671" s="7">
        <v>475.75</v>
      </c>
      <c r="T1671" s="6">
        <v>16.829999999999998</v>
      </c>
      <c r="U1671" s="4">
        <v>24.208055000000002</v>
      </c>
      <c r="V1671" s="8">
        <v>86.383145992082035</v>
      </c>
      <c r="W1671" s="8">
        <v>88.041401665867738</v>
      </c>
      <c r="X1671" s="8">
        <v>98.82352941176471</v>
      </c>
      <c r="Y1671" s="8">
        <v>100</v>
      </c>
      <c r="Z1671" s="8">
        <v>113.66666666666667</v>
      </c>
      <c r="AA1671" s="8">
        <v>113.38000000000001</v>
      </c>
      <c r="AB1671" s="9">
        <v>77.054276990624118</v>
      </c>
      <c r="AC1671" s="9">
        <v>20.311320749671637</v>
      </c>
      <c r="AD1671" s="3">
        <v>27.880835169854823</v>
      </c>
      <c r="AE1671" s="3">
        <v>51.807844080473529</v>
      </c>
    </row>
    <row r="1672" spans="1:31" ht="13" x14ac:dyDescent="0.3">
      <c r="A1672" s="2">
        <v>2019</v>
      </c>
      <c r="B1672" s="13" t="s">
        <v>631</v>
      </c>
      <c r="C1672" s="2" t="s">
        <v>55</v>
      </c>
      <c r="D1672" s="2" t="str">
        <f t="shared" si="52"/>
        <v>M2</v>
      </c>
      <c r="E1672" s="2" t="str">
        <f t="shared" si="53"/>
        <v>E14b_M2_12</v>
      </c>
      <c r="F1672" s="21" t="s">
        <v>554</v>
      </c>
      <c r="G1672" s="2">
        <v>2012</v>
      </c>
      <c r="H1672" s="2" t="s">
        <v>791</v>
      </c>
      <c r="I1672" s="4">
        <v>2.5</v>
      </c>
      <c r="J1672" s="5">
        <v>0.158</v>
      </c>
      <c r="K1672" s="4">
        <v>0.88</v>
      </c>
      <c r="L1672" s="4">
        <v>0.74</v>
      </c>
      <c r="M1672" s="4">
        <v>0.21</v>
      </c>
      <c r="N1672" s="4">
        <v>0.67</v>
      </c>
      <c r="O1672" s="4">
        <v>0.17499999999999999</v>
      </c>
      <c r="P1672" s="6">
        <v>15.711</v>
      </c>
      <c r="Q1672" s="6">
        <v>56.98</v>
      </c>
      <c r="R1672" s="4">
        <v>5.86</v>
      </c>
      <c r="S1672" s="7">
        <v>319.48</v>
      </c>
      <c r="T1672" s="6">
        <v>17.149999999999999</v>
      </c>
      <c r="U1672" s="4">
        <v>24.208055000000002</v>
      </c>
      <c r="V1672" s="8">
        <v>94.304744532840644</v>
      </c>
      <c r="W1672" s="8">
        <v>93.990145021669619</v>
      </c>
      <c r="X1672" s="8">
        <v>103.5294117647059</v>
      </c>
      <c r="Y1672" s="8">
        <v>110.52631578947367</v>
      </c>
      <c r="Z1672" s="8">
        <v>111.66666666666667</v>
      </c>
      <c r="AA1672" s="8">
        <v>104.74000000000001</v>
      </c>
      <c r="AB1672" s="9">
        <v>76.73072937537961</v>
      </c>
      <c r="AC1672" s="9">
        <v>22.544015871751423</v>
      </c>
      <c r="AD1672" s="3">
        <v>29.331656358676746</v>
      </c>
      <c r="AE1672" s="3">
        <v>48.124327769571842</v>
      </c>
    </row>
    <row r="1673" spans="1:31" ht="13" x14ac:dyDescent="0.3">
      <c r="A1673" s="2">
        <v>2019</v>
      </c>
      <c r="B1673" s="13" t="s">
        <v>631</v>
      </c>
      <c r="C1673" s="2" t="s">
        <v>56</v>
      </c>
      <c r="D1673" s="2" t="str">
        <f t="shared" si="52"/>
        <v>M1</v>
      </c>
      <c r="E1673" s="2" t="str">
        <f t="shared" si="53"/>
        <v>E14c_M1_12</v>
      </c>
      <c r="F1673" s="21" t="s">
        <v>555</v>
      </c>
      <c r="G1673" s="2">
        <v>2012</v>
      </c>
      <c r="H1673" s="2" t="s">
        <v>790</v>
      </c>
      <c r="I1673" s="4">
        <v>2.41</v>
      </c>
      <c r="J1673" s="5">
        <v>0.15</v>
      </c>
      <c r="K1673" s="4">
        <v>0.83</v>
      </c>
      <c r="L1673" s="4">
        <v>0.77</v>
      </c>
      <c r="M1673" s="4">
        <v>0.23</v>
      </c>
      <c r="N1673" s="4">
        <v>0.68300000000000005</v>
      </c>
      <c r="O1673" s="4">
        <v>0.17799999999999999</v>
      </c>
      <c r="P1673" s="6">
        <v>13.54</v>
      </c>
      <c r="Q1673" s="6">
        <v>64.540000000000006</v>
      </c>
      <c r="R1673" s="4">
        <v>5.8</v>
      </c>
      <c r="S1673" s="7">
        <v>305.45999999999998</v>
      </c>
      <c r="T1673" s="6">
        <v>15.07</v>
      </c>
      <c r="U1673" s="4">
        <v>21.941473999999999</v>
      </c>
      <c r="V1673" s="8">
        <v>90.909773729658397</v>
      </c>
      <c r="W1673" s="8">
        <v>89.231150337028112</v>
      </c>
      <c r="X1673" s="8">
        <v>97.647058823529406</v>
      </c>
      <c r="Y1673" s="8">
        <v>121.05263157894737</v>
      </c>
      <c r="Z1673" s="8">
        <v>113.83333333333334</v>
      </c>
      <c r="AA1673" s="8">
        <v>90.266666666666666</v>
      </c>
      <c r="AB1673" s="9">
        <v>78.596409442877047</v>
      </c>
      <c r="AC1673" s="9">
        <v>24.104961538549407</v>
      </c>
      <c r="AD1673" s="3">
        <v>27.008385795032968</v>
      </c>
      <c r="AE1673" s="3">
        <v>48.886652666417632</v>
      </c>
    </row>
    <row r="1674" spans="1:31" ht="13" x14ac:dyDescent="0.3">
      <c r="A1674" s="2">
        <v>2019</v>
      </c>
      <c r="B1674" s="13" t="s">
        <v>631</v>
      </c>
      <c r="C1674" s="2" t="s">
        <v>57</v>
      </c>
      <c r="D1674" s="2" t="str">
        <f t="shared" si="52"/>
        <v>M2</v>
      </c>
      <c r="E1674" s="2" t="str">
        <f t="shared" si="53"/>
        <v>E14c_M2_12</v>
      </c>
      <c r="F1674" s="21" t="s">
        <v>555</v>
      </c>
      <c r="G1674" s="2">
        <v>2012</v>
      </c>
      <c r="H1674" s="2" t="s">
        <v>790</v>
      </c>
      <c r="I1674" s="4">
        <v>2.4</v>
      </c>
      <c r="J1674" s="5">
        <v>0.14899999999999999</v>
      </c>
      <c r="K1674" s="4">
        <v>0.87</v>
      </c>
      <c r="L1674" s="4">
        <v>0.78</v>
      </c>
      <c r="M1674" s="4">
        <v>0.22</v>
      </c>
      <c r="N1674" s="4">
        <v>0.69099999999999995</v>
      </c>
      <c r="O1674" s="4">
        <v>0.19600000000000001</v>
      </c>
      <c r="P1674" s="6">
        <v>12.997</v>
      </c>
      <c r="Q1674" s="6">
        <v>62.07</v>
      </c>
      <c r="R1674" s="4">
        <v>5.89</v>
      </c>
      <c r="S1674" s="7">
        <v>241.11</v>
      </c>
      <c r="T1674" s="6">
        <v>16.68</v>
      </c>
      <c r="U1674" s="4">
        <v>21.941473999999999</v>
      </c>
      <c r="V1674" s="8">
        <v>90.532554751527016</v>
      </c>
      <c r="W1674" s="8">
        <v>88.636276001447925</v>
      </c>
      <c r="X1674" s="8">
        <v>102.35294117647058</v>
      </c>
      <c r="Y1674" s="8">
        <v>115.78947368421053</v>
      </c>
      <c r="Z1674" s="8">
        <v>115.16666666666666</v>
      </c>
      <c r="AA1674" s="8">
        <v>86.646666666666661</v>
      </c>
      <c r="AB1674" s="9">
        <v>79.294706112703281</v>
      </c>
      <c r="AC1674" s="9">
        <v>22.853872504595959</v>
      </c>
      <c r="AD1674" s="3">
        <v>28.060687121488215</v>
      </c>
      <c r="AE1674" s="3">
        <v>49.08544037391583</v>
      </c>
    </row>
    <row r="1675" spans="1:31" ht="13" x14ac:dyDescent="0.3">
      <c r="A1675" s="2">
        <v>2019</v>
      </c>
      <c r="B1675" s="13" t="s">
        <v>631</v>
      </c>
      <c r="C1675" s="2" t="s">
        <v>13</v>
      </c>
      <c r="D1675" s="2" t="str">
        <f t="shared" si="52"/>
        <v>M2</v>
      </c>
      <c r="E1675" s="2" t="str">
        <f t="shared" si="53"/>
        <v>F12a_M2_12</v>
      </c>
      <c r="F1675" s="21" t="s">
        <v>517</v>
      </c>
      <c r="G1675" s="2">
        <v>2012</v>
      </c>
      <c r="H1675" s="2" t="s">
        <v>807</v>
      </c>
      <c r="I1675" s="4">
        <v>2.31</v>
      </c>
      <c r="J1675" s="5">
        <v>0.15</v>
      </c>
      <c r="K1675" s="4">
        <v>0.74</v>
      </c>
      <c r="L1675" s="4">
        <v>0.83</v>
      </c>
      <c r="M1675" s="4">
        <v>0.22</v>
      </c>
      <c r="N1675" s="4">
        <v>0.78900000000000003</v>
      </c>
      <c r="O1675" s="4">
        <v>0.16200000000000001</v>
      </c>
      <c r="P1675" s="6">
        <v>13.367000000000001</v>
      </c>
      <c r="Q1675" s="6">
        <v>65.94</v>
      </c>
      <c r="R1675" s="4">
        <v>5.79</v>
      </c>
      <c r="S1675" s="7">
        <v>330.39</v>
      </c>
      <c r="T1675" s="6">
        <v>19.010000000000002</v>
      </c>
      <c r="U1675" s="4">
        <v>23.084579999999999</v>
      </c>
      <c r="V1675" s="8">
        <v>87.137583948344769</v>
      </c>
      <c r="W1675" s="8">
        <v>89.231150337028112</v>
      </c>
      <c r="X1675" s="8">
        <v>87.058823529411768</v>
      </c>
      <c r="Y1675" s="8">
        <v>115.78947368421053</v>
      </c>
      <c r="Z1675" s="8">
        <v>131.50000000000003</v>
      </c>
      <c r="AA1675" s="8">
        <v>89.113333333333344</v>
      </c>
      <c r="AB1675" s="9">
        <v>78.464907908599969</v>
      </c>
      <c r="AC1675" s="9">
        <v>23.095561469339408</v>
      </c>
      <c r="AD1675" s="3">
        <v>24.120121601483088</v>
      </c>
      <c r="AE1675" s="3">
        <v>52.784316929177507</v>
      </c>
    </row>
    <row r="1676" spans="1:31" ht="13" x14ac:dyDescent="0.3">
      <c r="A1676" s="2">
        <v>2019</v>
      </c>
      <c r="B1676" s="13" t="s">
        <v>631</v>
      </c>
      <c r="C1676" s="2" t="s">
        <v>34</v>
      </c>
      <c r="D1676" s="2" t="str">
        <f t="shared" si="52"/>
        <v>M1</v>
      </c>
      <c r="E1676" s="2" t="str">
        <f t="shared" si="53"/>
        <v>F13a_M1_12</v>
      </c>
      <c r="F1676" s="21" t="s">
        <v>544</v>
      </c>
      <c r="G1676" s="2">
        <v>2012</v>
      </c>
      <c r="H1676" s="2" t="s">
        <v>787</v>
      </c>
      <c r="I1676" s="4">
        <v>2.2999999999999998</v>
      </c>
      <c r="J1676" s="5">
        <v>0.153</v>
      </c>
      <c r="K1676" s="4">
        <v>0.74</v>
      </c>
      <c r="L1676" s="4">
        <v>0.89</v>
      </c>
      <c r="M1676" s="4">
        <v>0.21</v>
      </c>
      <c r="N1676" s="4">
        <v>0.65700000000000003</v>
      </c>
      <c r="O1676" s="4">
        <v>0.17199999999999999</v>
      </c>
      <c r="P1676" s="6">
        <v>17.785</v>
      </c>
      <c r="Q1676" s="6">
        <v>73.25</v>
      </c>
      <c r="R1676" s="4">
        <v>5.82</v>
      </c>
      <c r="S1676" s="7">
        <v>352.32</v>
      </c>
      <c r="T1676" s="6">
        <v>16.239999999999998</v>
      </c>
      <c r="U1676" s="4">
        <v>20.612144000000001</v>
      </c>
      <c r="V1676" s="8">
        <v>86.760364970213388</v>
      </c>
      <c r="W1676" s="8">
        <v>91.015773343768686</v>
      </c>
      <c r="X1676" s="8">
        <v>87.058823529411768</v>
      </c>
      <c r="Y1676" s="8">
        <v>110.52631578947367</v>
      </c>
      <c r="Z1676" s="8">
        <v>109.50000000000001</v>
      </c>
      <c r="AA1676" s="8">
        <v>118.56666666666666</v>
      </c>
      <c r="AB1676" s="9">
        <v>80.635196655652834</v>
      </c>
      <c r="AC1676" s="9">
        <v>21.452403573549837</v>
      </c>
      <c r="AD1676" s="3">
        <v>23.47093079324593</v>
      </c>
      <c r="AE1676" s="3">
        <v>55.076665633204215</v>
      </c>
    </row>
    <row r="1677" spans="1:31" ht="13" x14ac:dyDescent="0.3">
      <c r="A1677" s="2">
        <v>2019</v>
      </c>
      <c r="B1677" s="13" t="s">
        <v>631</v>
      </c>
      <c r="C1677" s="2" t="s">
        <v>35</v>
      </c>
      <c r="D1677" s="2" t="str">
        <f t="shared" si="52"/>
        <v>M2</v>
      </c>
      <c r="E1677" s="2" t="str">
        <f t="shared" si="53"/>
        <v>F13a_M2_12</v>
      </c>
      <c r="F1677" s="21" t="s">
        <v>544</v>
      </c>
      <c r="G1677" s="2">
        <v>2012</v>
      </c>
      <c r="H1677" s="2" t="s">
        <v>787</v>
      </c>
      <c r="I1677" s="4">
        <v>2.38</v>
      </c>
      <c r="J1677" s="5">
        <v>0.152</v>
      </c>
      <c r="K1677" s="4">
        <v>0.95</v>
      </c>
      <c r="L1677" s="4">
        <v>0.68</v>
      </c>
      <c r="M1677" s="4">
        <v>0.17</v>
      </c>
      <c r="N1677" s="4">
        <v>0.60199999999999998</v>
      </c>
      <c r="O1677" s="4">
        <v>0.17699999999999999</v>
      </c>
      <c r="P1677" s="6">
        <v>11.768000000000001</v>
      </c>
      <c r="Q1677" s="6">
        <v>73.430000000000007</v>
      </c>
      <c r="R1677" s="4">
        <v>6.99</v>
      </c>
      <c r="S1677" s="7">
        <v>284.76</v>
      </c>
      <c r="T1677" s="6">
        <v>15.17</v>
      </c>
      <c r="U1677" s="4">
        <v>20.612144000000001</v>
      </c>
      <c r="V1677" s="8">
        <v>89.778116795264296</v>
      </c>
      <c r="W1677" s="8">
        <v>90.420899008188485</v>
      </c>
      <c r="X1677" s="8">
        <v>111.76470588235294</v>
      </c>
      <c r="Y1677" s="8">
        <v>89.473684210526315</v>
      </c>
      <c r="Z1677" s="8">
        <v>100.33333333333334</v>
      </c>
      <c r="AA1677" s="8">
        <v>78.453333333333347</v>
      </c>
      <c r="AB1677" s="9">
        <v>72.232105813274742</v>
      </c>
      <c r="AC1677" s="9">
        <v>19.386524503543505</v>
      </c>
      <c r="AD1677" s="3">
        <v>33.636947058728332</v>
      </c>
      <c r="AE1677" s="3">
        <v>46.976528437728177</v>
      </c>
    </row>
    <row r="1678" spans="1:31" ht="13" x14ac:dyDescent="0.3">
      <c r="A1678" s="2">
        <v>2019</v>
      </c>
      <c r="B1678" s="13" t="s">
        <v>631</v>
      </c>
      <c r="C1678" s="2" t="s">
        <v>36</v>
      </c>
      <c r="D1678" s="2" t="str">
        <f t="shared" si="52"/>
        <v>M1</v>
      </c>
      <c r="E1678" s="2" t="str">
        <f t="shared" si="53"/>
        <v>F13b_M1_12</v>
      </c>
      <c r="F1678" s="21" t="s">
        <v>545</v>
      </c>
      <c r="G1678" s="2">
        <v>2012</v>
      </c>
      <c r="H1678" s="2" t="s">
        <v>786</v>
      </c>
      <c r="I1678" s="4">
        <v>2.29</v>
      </c>
      <c r="J1678" s="5">
        <v>0.14599999999999999</v>
      </c>
      <c r="K1678" s="4">
        <v>0.91</v>
      </c>
      <c r="L1678" s="4">
        <v>0.83</v>
      </c>
      <c r="M1678" s="4">
        <v>0.22</v>
      </c>
      <c r="N1678" s="4">
        <v>0.73099999999999998</v>
      </c>
      <c r="O1678" s="4">
        <v>0.16300000000000001</v>
      </c>
      <c r="P1678" s="6">
        <v>15.358000000000001</v>
      </c>
      <c r="Q1678" s="6">
        <v>75.91</v>
      </c>
      <c r="R1678" s="4">
        <v>6.71</v>
      </c>
      <c r="S1678" s="7">
        <v>244.92</v>
      </c>
      <c r="T1678" s="6">
        <v>19.7</v>
      </c>
      <c r="U1678" s="4">
        <v>21.319419</v>
      </c>
      <c r="V1678" s="8">
        <v>86.383145992082035</v>
      </c>
      <c r="W1678" s="8">
        <v>86.851652994707365</v>
      </c>
      <c r="X1678" s="8">
        <v>107.05882352941177</v>
      </c>
      <c r="Y1678" s="8">
        <v>115.78947368421053</v>
      </c>
      <c r="Z1678" s="8">
        <v>121.83333333333333</v>
      </c>
      <c r="AA1678" s="8">
        <v>102.38666666666667</v>
      </c>
      <c r="AB1678" s="9">
        <v>82.812733995556499</v>
      </c>
      <c r="AC1678" s="9">
        <v>21.883000552624718</v>
      </c>
      <c r="AD1678" s="3">
        <v>28.103959579756605</v>
      </c>
      <c r="AE1678" s="3">
        <v>50.01303986761868</v>
      </c>
    </row>
    <row r="1679" spans="1:31" ht="13" x14ac:dyDescent="0.3">
      <c r="A1679" s="2">
        <v>2019</v>
      </c>
      <c r="B1679" s="13" t="s">
        <v>631</v>
      </c>
      <c r="C1679" s="2" t="s">
        <v>37</v>
      </c>
      <c r="D1679" s="2" t="str">
        <f t="shared" si="52"/>
        <v>M2</v>
      </c>
      <c r="E1679" s="2" t="str">
        <f t="shared" si="53"/>
        <v>F13b_M2_12</v>
      </c>
      <c r="F1679" s="21" t="s">
        <v>545</v>
      </c>
      <c r="G1679" s="2">
        <v>2012</v>
      </c>
      <c r="H1679" s="2" t="s">
        <v>786</v>
      </c>
      <c r="I1679" s="4">
        <v>2.4</v>
      </c>
      <c r="J1679" s="5">
        <v>0.152</v>
      </c>
      <c r="K1679" s="4">
        <v>0.78</v>
      </c>
      <c r="L1679" s="4">
        <v>0.8</v>
      </c>
      <c r="M1679" s="4">
        <v>0.2</v>
      </c>
      <c r="N1679" s="4">
        <v>0.68200000000000005</v>
      </c>
      <c r="O1679" s="4">
        <v>0.17799999999999999</v>
      </c>
      <c r="P1679" s="6">
        <v>16.785</v>
      </c>
      <c r="Q1679" s="6">
        <v>70</v>
      </c>
      <c r="R1679" s="4">
        <v>6.08</v>
      </c>
      <c r="S1679" s="7">
        <v>356.19</v>
      </c>
      <c r="T1679" s="6">
        <v>17.5</v>
      </c>
      <c r="U1679" s="4">
        <v>21.319419</v>
      </c>
      <c r="V1679" s="8">
        <v>90.532554751527016</v>
      </c>
      <c r="W1679" s="8">
        <v>90.420899008188485</v>
      </c>
      <c r="X1679" s="8">
        <v>91.764705882352942</v>
      </c>
      <c r="Y1679" s="8">
        <v>105.26315789473684</v>
      </c>
      <c r="Z1679" s="8">
        <v>113.66666666666667</v>
      </c>
      <c r="AA1679" s="8">
        <v>111.9</v>
      </c>
      <c r="AB1679" s="9">
        <v>76.343473365399205</v>
      </c>
      <c r="AC1679" s="9">
        <v>21.579401425777668</v>
      </c>
      <c r="AD1679" s="3">
        <v>26.130392324932728</v>
      </c>
      <c r="AE1679" s="3">
        <v>52.290206249289618</v>
      </c>
    </row>
    <row r="1680" spans="1:31" ht="13" x14ac:dyDescent="0.3">
      <c r="A1680" s="2">
        <v>2019</v>
      </c>
      <c r="B1680" s="13" t="s">
        <v>631</v>
      </c>
      <c r="C1680" s="2" t="s">
        <v>38</v>
      </c>
      <c r="D1680" s="2" t="str">
        <f t="shared" si="52"/>
        <v>M1</v>
      </c>
      <c r="E1680" s="2" t="str">
        <f t="shared" si="53"/>
        <v>F13c_M1_12</v>
      </c>
      <c r="F1680" s="21" t="s">
        <v>546</v>
      </c>
      <c r="G1680" s="2">
        <v>2012</v>
      </c>
      <c r="H1680" s="2" t="s">
        <v>785</v>
      </c>
      <c r="I1680" s="4">
        <v>2.31</v>
      </c>
      <c r="J1680" s="5">
        <v>0.14000000000000001</v>
      </c>
      <c r="K1680" s="4">
        <v>0.8</v>
      </c>
      <c r="L1680" s="4">
        <v>0.67</v>
      </c>
      <c r="M1680" s="4">
        <v>0.18</v>
      </c>
      <c r="N1680" s="4">
        <v>0.67100000000000004</v>
      </c>
      <c r="O1680" s="4">
        <v>0.17799999999999999</v>
      </c>
      <c r="P1680" s="6">
        <v>11.577999999999999</v>
      </c>
      <c r="Q1680" s="6">
        <v>68.22</v>
      </c>
      <c r="R1680" s="4">
        <v>7.34</v>
      </c>
      <c r="S1680" s="7">
        <v>397.22</v>
      </c>
      <c r="T1680" s="6">
        <v>16.91</v>
      </c>
      <c r="U1680" s="4">
        <v>23.020211</v>
      </c>
      <c r="V1680" s="8">
        <v>87.137583948344769</v>
      </c>
      <c r="W1680" s="8">
        <v>83.282406981226259</v>
      </c>
      <c r="X1680" s="8">
        <v>94.117647058823536</v>
      </c>
      <c r="Y1680" s="8">
        <v>94.73684210526315</v>
      </c>
      <c r="Z1680" s="8">
        <v>111.83333333333334</v>
      </c>
      <c r="AA1680" s="8">
        <v>77.186666666666653</v>
      </c>
      <c r="AB1680" s="9">
        <v>68.720509910711968</v>
      </c>
      <c r="AC1680" s="9">
        <v>21.57582669449873</v>
      </c>
      <c r="AD1680" s="3">
        <v>29.773291966037462</v>
      </c>
      <c r="AE1680" s="3">
        <v>48.650881339463794</v>
      </c>
    </row>
    <row r="1681" spans="1:31" ht="13" x14ac:dyDescent="0.3">
      <c r="A1681" s="2">
        <v>2019</v>
      </c>
      <c r="B1681" s="13" t="s">
        <v>631</v>
      </c>
      <c r="C1681" s="2" t="s">
        <v>39</v>
      </c>
      <c r="D1681" s="2" t="str">
        <f t="shared" si="52"/>
        <v>M2</v>
      </c>
      <c r="E1681" s="2" t="str">
        <f t="shared" si="53"/>
        <v>F13c_M2_12</v>
      </c>
      <c r="F1681" s="21" t="s">
        <v>546</v>
      </c>
      <c r="G1681" s="2">
        <v>2012</v>
      </c>
      <c r="H1681" s="2" t="s">
        <v>785</v>
      </c>
      <c r="I1681" s="4">
        <v>2.36</v>
      </c>
      <c r="J1681" s="5">
        <v>0.15</v>
      </c>
      <c r="K1681" s="4">
        <v>0.98</v>
      </c>
      <c r="L1681" s="4">
        <v>0.69</v>
      </c>
      <c r="M1681" s="4">
        <v>0.19</v>
      </c>
      <c r="N1681" s="4">
        <v>0.624</v>
      </c>
      <c r="O1681" s="4">
        <v>0.17899999999999999</v>
      </c>
      <c r="P1681" s="6">
        <v>13.3</v>
      </c>
      <c r="Q1681" s="6">
        <v>77.959999999999994</v>
      </c>
      <c r="R1681" s="4">
        <v>6.2</v>
      </c>
      <c r="S1681" s="7">
        <v>458.93</v>
      </c>
      <c r="T1681" s="6">
        <v>18.79</v>
      </c>
      <c r="U1681" s="4">
        <v>23.020211</v>
      </c>
      <c r="V1681" s="8">
        <v>89.023678839001562</v>
      </c>
      <c r="W1681" s="8">
        <v>89.231150337028112</v>
      </c>
      <c r="X1681" s="8">
        <v>115.29411764705881</v>
      </c>
      <c r="Y1681" s="8">
        <v>100</v>
      </c>
      <c r="Z1681" s="8">
        <v>104</v>
      </c>
      <c r="AA1681" s="8">
        <v>88.666666666666671</v>
      </c>
      <c r="AB1681" s="9">
        <v>75.145817694382828</v>
      </c>
      <c r="AC1681" s="9">
        <v>20.827162217540142</v>
      </c>
      <c r="AD1681" s="3">
        <v>33.353737290956865</v>
      </c>
      <c r="AE1681" s="3">
        <v>45.819100491502986</v>
      </c>
    </row>
    <row r="1682" spans="1:31" ht="13" x14ac:dyDescent="0.3">
      <c r="A1682" s="2">
        <v>2019</v>
      </c>
      <c r="B1682" s="13" t="s">
        <v>631</v>
      </c>
      <c r="C1682" s="2" t="s">
        <v>58</v>
      </c>
      <c r="D1682" s="2" t="str">
        <f t="shared" si="52"/>
        <v>M1</v>
      </c>
      <c r="E1682" s="2" t="str">
        <f t="shared" si="53"/>
        <v>F14a_M1_12</v>
      </c>
      <c r="F1682" s="21" t="s">
        <v>556</v>
      </c>
      <c r="G1682" s="2">
        <v>2012</v>
      </c>
      <c r="H1682" s="2" t="s">
        <v>795</v>
      </c>
      <c r="I1682" s="4">
        <v>2.38</v>
      </c>
      <c r="J1682" s="5">
        <v>0.14799999999999999</v>
      </c>
      <c r="K1682" s="4">
        <v>0.78</v>
      </c>
      <c r="L1682" s="4">
        <v>0.78</v>
      </c>
      <c r="M1682" s="4">
        <v>0.24</v>
      </c>
      <c r="N1682" s="4">
        <v>0.65500000000000003</v>
      </c>
      <c r="O1682" s="4">
        <v>0.17100000000000001</v>
      </c>
      <c r="P1682" s="6">
        <v>14.294</v>
      </c>
      <c r="Q1682" s="6">
        <v>70.88</v>
      </c>
      <c r="R1682" s="4">
        <v>5.7</v>
      </c>
      <c r="S1682" s="7">
        <v>415.35</v>
      </c>
      <c r="T1682" s="6">
        <v>15.93</v>
      </c>
      <c r="U1682" s="4">
        <v>22.355836</v>
      </c>
      <c r="V1682" s="8">
        <v>89.778116795264296</v>
      </c>
      <c r="W1682" s="8">
        <v>88.041401665867738</v>
      </c>
      <c r="X1682" s="8">
        <v>91.764705882352942</v>
      </c>
      <c r="Y1682" s="8">
        <v>126.31578947368421</v>
      </c>
      <c r="Z1682" s="8">
        <v>109.16666666666669</v>
      </c>
      <c r="AA1682" s="8">
        <v>95.293333333333337</v>
      </c>
      <c r="AB1682" s="9">
        <v>78.640362289363466</v>
      </c>
      <c r="AC1682" s="9">
        <v>25.138945091756394</v>
      </c>
      <c r="AD1682" s="3">
        <v>25.367188710875922</v>
      </c>
      <c r="AE1682" s="3">
        <v>49.493866197367694</v>
      </c>
    </row>
    <row r="1683" spans="1:31" ht="13" x14ac:dyDescent="0.3">
      <c r="A1683" s="2">
        <v>2019</v>
      </c>
      <c r="B1683" s="13" t="s">
        <v>631</v>
      </c>
      <c r="C1683" s="2" t="s">
        <v>59</v>
      </c>
      <c r="D1683" s="2" t="str">
        <f t="shared" si="52"/>
        <v>M2</v>
      </c>
      <c r="E1683" s="2" t="str">
        <f t="shared" si="53"/>
        <v>F14a_M2_12</v>
      </c>
      <c r="F1683" s="21" t="s">
        <v>556</v>
      </c>
      <c r="G1683" s="2">
        <v>2012</v>
      </c>
      <c r="H1683" s="2" t="s">
        <v>795</v>
      </c>
      <c r="I1683" s="4">
        <v>2.3199999999999998</v>
      </c>
      <c r="J1683" s="5">
        <v>0.14599999999999999</v>
      </c>
      <c r="K1683" s="4">
        <v>0.85</v>
      </c>
      <c r="L1683" s="4">
        <v>0.68</v>
      </c>
      <c r="M1683" s="4">
        <v>0.22</v>
      </c>
      <c r="N1683" s="4">
        <v>0.65300000000000002</v>
      </c>
      <c r="O1683" s="4">
        <v>0.16800000000000001</v>
      </c>
      <c r="P1683" s="6">
        <v>13.788</v>
      </c>
      <c r="Q1683" s="6">
        <v>64.959999999999994</v>
      </c>
      <c r="R1683" s="4">
        <v>5.67</v>
      </c>
      <c r="S1683" s="7">
        <v>355.36</v>
      </c>
      <c r="T1683" s="6">
        <v>16.78</v>
      </c>
      <c r="U1683" s="4">
        <v>22.355836</v>
      </c>
      <c r="V1683" s="8">
        <v>87.514802926476122</v>
      </c>
      <c r="W1683" s="8">
        <v>86.851652994707365</v>
      </c>
      <c r="X1683" s="8">
        <v>100</v>
      </c>
      <c r="Y1683" s="8">
        <v>115.78947368421053</v>
      </c>
      <c r="Z1683" s="8">
        <v>108.83333333333334</v>
      </c>
      <c r="AA1683" s="8">
        <v>91.92</v>
      </c>
      <c r="AB1683" s="9">
        <v>73.793177201216778</v>
      </c>
      <c r="AC1683" s="9">
        <v>24.557705366821438</v>
      </c>
      <c r="AD1683" s="3">
        <v>29.45953983727394</v>
      </c>
      <c r="AE1683" s="3">
        <v>45.98275479590464</v>
      </c>
    </row>
    <row r="1684" spans="1:31" ht="13" x14ac:dyDescent="0.3">
      <c r="A1684" s="2">
        <v>2019</v>
      </c>
      <c r="B1684" s="13" t="s">
        <v>631</v>
      </c>
      <c r="C1684" s="2" t="s">
        <v>60</v>
      </c>
      <c r="D1684" s="2" t="str">
        <f t="shared" si="52"/>
        <v>M1</v>
      </c>
      <c r="E1684" s="2" t="str">
        <f t="shared" si="53"/>
        <v>F14b_M1_12</v>
      </c>
      <c r="F1684" s="21" t="s">
        <v>557</v>
      </c>
      <c r="G1684" s="2">
        <v>2012</v>
      </c>
      <c r="H1684" s="2" t="s">
        <v>796</v>
      </c>
      <c r="I1684" s="4">
        <v>2.4700000000000002</v>
      </c>
      <c r="J1684" s="5">
        <v>0.154</v>
      </c>
      <c r="K1684" s="4">
        <v>0.83</v>
      </c>
      <c r="L1684" s="4">
        <v>0.86</v>
      </c>
      <c r="M1684" s="4">
        <v>0.24</v>
      </c>
      <c r="N1684" s="4">
        <v>0.70199999999999996</v>
      </c>
      <c r="O1684" s="4">
        <v>0.18</v>
      </c>
      <c r="P1684" s="6">
        <v>17.308</v>
      </c>
      <c r="Q1684" s="6">
        <v>66.86</v>
      </c>
      <c r="R1684" s="4">
        <v>5.62</v>
      </c>
      <c r="S1684" s="7">
        <v>372.8</v>
      </c>
      <c r="T1684" s="6">
        <v>15.62</v>
      </c>
      <c r="U1684" s="4">
        <v>24.092728999999999</v>
      </c>
      <c r="V1684" s="8">
        <v>93.173087598446571</v>
      </c>
      <c r="W1684" s="8">
        <v>91.610647679348872</v>
      </c>
      <c r="X1684" s="8">
        <v>97.647058823529406</v>
      </c>
      <c r="Y1684" s="8">
        <v>126.31578947368421</v>
      </c>
      <c r="Z1684" s="8">
        <v>117</v>
      </c>
      <c r="AA1684" s="8">
        <v>115.38666666666666</v>
      </c>
      <c r="AB1684" s="9">
        <v>83.911150635943969</v>
      </c>
      <c r="AC1684" s="9">
        <v>23.559869392868308</v>
      </c>
      <c r="AD1684" s="3">
        <v>25.297736144119735</v>
      </c>
      <c r="AE1684" s="3">
        <v>51.142394463011954</v>
      </c>
    </row>
    <row r="1685" spans="1:31" ht="13" x14ac:dyDescent="0.3">
      <c r="A1685" s="2">
        <v>2019</v>
      </c>
      <c r="B1685" s="13" t="s">
        <v>631</v>
      </c>
      <c r="C1685" s="2" t="s">
        <v>61</v>
      </c>
      <c r="D1685" s="2" t="str">
        <f t="shared" si="52"/>
        <v>M2</v>
      </c>
      <c r="E1685" s="2" t="str">
        <f t="shared" si="53"/>
        <v>F14b_M2_12</v>
      </c>
      <c r="F1685" s="21" t="s">
        <v>557</v>
      </c>
      <c r="G1685" s="2">
        <v>2012</v>
      </c>
      <c r="H1685" s="2" t="s">
        <v>796</v>
      </c>
      <c r="I1685" s="4">
        <v>2.35</v>
      </c>
      <c r="J1685" s="5">
        <v>0.154</v>
      </c>
      <c r="K1685" s="4">
        <v>0.98</v>
      </c>
      <c r="L1685" s="4">
        <v>0.63</v>
      </c>
      <c r="M1685" s="4">
        <v>0.23</v>
      </c>
      <c r="N1685" s="4">
        <v>0.76100000000000001</v>
      </c>
      <c r="O1685" s="4">
        <v>0.16900000000000001</v>
      </c>
      <c r="P1685" s="6">
        <v>13.583</v>
      </c>
      <c r="Q1685" s="6">
        <v>63.66</v>
      </c>
      <c r="R1685" s="4">
        <v>6.47</v>
      </c>
      <c r="S1685" s="7">
        <v>315.18</v>
      </c>
      <c r="T1685" s="6">
        <v>15.86</v>
      </c>
      <c r="U1685" s="4">
        <v>24.092728999999999</v>
      </c>
      <c r="V1685" s="8">
        <v>88.646459860870209</v>
      </c>
      <c r="W1685" s="8">
        <v>91.610647679348872</v>
      </c>
      <c r="X1685" s="8">
        <v>115.29411764705881</v>
      </c>
      <c r="Y1685" s="8">
        <v>121.05263157894737</v>
      </c>
      <c r="Z1685" s="8">
        <v>126.83333333333333</v>
      </c>
      <c r="AA1685" s="8">
        <v>90.553333333333327</v>
      </c>
      <c r="AB1685" s="9">
        <v>75.446698634315169</v>
      </c>
      <c r="AC1685" s="9">
        <v>25.111283342846423</v>
      </c>
      <c r="AD1685" s="3">
        <v>33.220722805127593</v>
      </c>
      <c r="AE1685" s="3">
        <v>41.667993852025965</v>
      </c>
    </row>
    <row r="1686" spans="1:31" ht="13" x14ac:dyDescent="0.3">
      <c r="A1686" s="2">
        <v>2019</v>
      </c>
      <c r="B1686" s="13" t="s">
        <v>631</v>
      </c>
      <c r="C1686" s="2" t="s">
        <v>62</v>
      </c>
      <c r="D1686" s="2" t="str">
        <f t="shared" si="52"/>
        <v>M1</v>
      </c>
      <c r="E1686" s="2" t="str">
        <f t="shared" si="53"/>
        <v>F14c_M1_12</v>
      </c>
      <c r="F1686" s="21" t="s">
        <v>558</v>
      </c>
      <c r="G1686" s="2">
        <v>2012</v>
      </c>
      <c r="H1686" s="2" t="s">
        <v>797</v>
      </c>
      <c r="I1686" s="4">
        <v>2.33</v>
      </c>
      <c r="J1686" s="5">
        <v>0.14699999999999999</v>
      </c>
      <c r="K1686" s="4">
        <v>0.91</v>
      </c>
      <c r="L1686" s="4">
        <v>0.83</v>
      </c>
      <c r="M1686" s="4">
        <v>0.23</v>
      </c>
      <c r="N1686" s="4">
        <v>0.65100000000000002</v>
      </c>
      <c r="O1686" s="4">
        <v>0.16900000000000001</v>
      </c>
      <c r="P1686" s="6">
        <v>14.178000000000001</v>
      </c>
      <c r="Q1686" s="6">
        <v>59.16</v>
      </c>
      <c r="R1686" s="4">
        <v>6.68</v>
      </c>
      <c r="S1686" s="7">
        <v>236.97</v>
      </c>
      <c r="T1686" s="6">
        <v>18.420000000000002</v>
      </c>
      <c r="U1686" s="4">
        <v>23.822645000000001</v>
      </c>
      <c r="V1686" s="8">
        <v>87.892021904607489</v>
      </c>
      <c r="W1686" s="8">
        <v>87.446527330287552</v>
      </c>
      <c r="X1686" s="8">
        <v>107.05882352941177</v>
      </c>
      <c r="Y1686" s="8">
        <v>121.05263157894737</v>
      </c>
      <c r="Z1686" s="8">
        <v>108.50000000000001</v>
      </c>
      <c r="AA1686" s="8">
        <v>94.52000000000001</v>
      </c>
      <c r="AB1686" s="9">
        <v>83.636457224551549</v>
      </c>
      <c r="AC1686" s="9">
        <v>22.652363449613958</v>
      </c>
      <c r="AD1686" s="3">
        <v>27.82716779420274</v>
      </c>
      <c r="AE1686" s="3">
        <v>49.52046875618332</v>
      </c>
    </row>
    <row r="1687" spans="1:31" ht="13" x14ac:dyDescent="0.3">
      <c r="A1687" s="2">
        <v>2019</v>
      </c>
      <c r="B1687" s="13" t="s">
        <v>631</v>
      </c>
      <c r="C1687" s="2" t="s">
        <v>63</v>
      </c>
      <c r="D1687" s="2" t="str">
        <f t="shared" si="52"/>
        <v>M2</v>
      </c>
      <c r="E1687" s="2" t="str">
        <f t="shared" si="53"/>
        <v>F14c_M2_12</v>
      </c>
      <c r="F1687" s="21" t="s">
        <v>558</v>
      </c>
      <c r="G1687" s="2">
        <v>2012</v>
      </c>
      <c r="H1687" s="2" t="s">
        <v>797</v>
      </c>
      <c r="I1687" s="4">
        <v>2.39</v>
      </c>
      <c r="J1687" s="5">
        <v>0.155</v>
      </c>
      <c r="K1687" s="4">
        <v>0.86</v>
      </c>
      <c r="L1687" s="4">
        <v>0.71</v>
      </c>
      <c r="M1687" s="4">
        <v>0.21</v>
      </c>
      <c r="N1687" s="4">
        <v>0.68300000000000005</v>
      </c>
      <c r="O1687" s="4">
        <v>0.16700000000000001</v>
      </c>
      <c r="P1687" s="6">
        <v>12.669</v>
      </c>
      <c r="Q1687" s="6">
        <v>77.87</v>
      </c>
      <c r="R1687" s="4">
        <v>6.16</v>
      </c>
      <c r="S1687" s="7">
        <v>523.5</v>
      </c>
      <c r="T1687" s="6">
        <v>17.170000000000002</v>
      </c>
      <c r="U1687" s="4">
        <v>23.822645000000001</v>
      </c>
      <c r="V1687" s="8">
        <v>90.155335773395663</v>
      </c>
      <c r="W1687" s="8">
        <v>92.205522014929059</v>
      </c>
      <c r="X1687" s="8">
        <v>101.17647058823529</v>
      </c>
      <c r="Y1687" s="8">
        <v>110.52631578947367</v>
      </c>
      <c r="Z1687" s="8">
        <v>113.83333333333334</v>
      </c>
      <c r="AA1687" s="8">
        <v>84.460000000000008</v>
      </c>
      <c r="AB1687" s="9">
        <v>74.722214435949013</v>
      </c>
      <c r="AC1687" s="9">
        <v>23.149993532009159</v>
      </c>
      <c r="AD1687" s="3">
        <v>29.435536776469178</v>
      </c>
      <c r="AE1687" s="3">
        <v>47.41446969152166</v>
      </c>
    </row>
    <row r="1688" spans="1:31" ht="13" x14ac:dyDescent="0.3">
      <c r="A1688" s="2">
        <v>2019</v>
      </c>
      <c r="B1688" s="13" t="s">
        <v>631</v>
      </c>
      <c r="C1688" s="2" t="s">
        <v>16</v>
      </c>
      <c r="D1688" s="2" t="str">
        <f t="shared" si="52"/>
        <v>M2</v>
      </c>
      <c r="E1688" s="2" t="str">
        <f t="shared" si="53"/>
        <v>G12a_M2_12</v>
      </c>
      <c r="F1688" s="21" t="s">
        <v>534</v>
      </c>
      <c r="G1688" s="2">
        <v>2012</v>
      </c>
      <c r="H1688" s="2" t="s">
        <v>804</v>
      </c>
      <c r="I1688" s="4">
        <v>2.4</v>
      </c>
      <c r="J1688" s="5">
        <v>0.151</v>
      </c>
      <c r="K1688" s="4">
        <v>0.72</v>
      </c>
      <c r="L1688" s="4">
        <v>0.81</v>
      </c>
      <c r="M1688" s="4">
        <v>0.2</v>
      </c>
      <c r="N1688" s="4">
        <v>0.66800000000000004</v>
      </c>
      <c r="O1688" s="4">
        <v>0.17399999999999999</v>
      </c>
      <c r="P1688" s="6">
        <v>17.126999999999999</v>
      </c>
      <c r="Q1688" s="6">
        <v>62.97</v>
      </c>
      <c r="R1688" s="4">
        <v>6.85</v>
      </c>
      <c r="S1688" s="7">
        <v>605.24</v>
      </c>
      <c r="T1688" s="6">
        <v>17.05</v>
      </c>
      <c r="U1688" s="4">
        <v>24.353273000000002</v>
      </c>
      <c r="V1688" s="8">
        <v>90.532554751527016</v>
      </c>
      <c r="W1688" s="8">
        <v>89.826024672608298</v>
      </c>
      <c r="X1688" s="8">
        <v>84.705882352941174</v>
      </c>
      <c r="Y1688" s="8">
        <v>105.26315789473684</v>
      </c>
      <c r="Z1688" s="8">
        <v>111.33333333333336</v>
      </c>
      <c r="AA1688" s="8">
        <v>114.17999999999999</v>
      </c>
      <c r="AB1688" s="9">
        <v>75.307948507187248</v>
      </c>
      <c r="AC1688" s="9">
        <v>21.876129819588513</v>
      </c>
      <c r="AD1688" s="3">
        <v>24.452030118549779</v>
      </c>
      <c r="AE1688" s="3">
        <v>53.671840061861722</v>
      </c>
    </row>
    <row r="1689" spans="1:31" ht="13" x14ac:dyDescent="0.3">
      <c r="A1689" s="2">
        <v>2019</v>
      </c>
      <c r="B1689" s="13" t="s">
        <v>631</v>
      </c>
      <c r="C1689" s="2" t="s">
        <v>17</v>
      </c>
      <c r="D1689" s="2" t="str">
        <f t="shared" si="52"/>
        <v>M1</v>
      </c>
      <c r="E1689" s="2" t="str">
        <f t="shared" si="53"/>
        <v>G12b_M1_12</v>
      </c>
      <c r="F1689" s="21" t="s">
        <v>535</v>
      </c>
      <c r="G1689" s="2">
        <v>2012</v>
      </c>
      <c r="H1689" s="2" t="s">
        <v>802</v>
      </c>
      <c r="I1689" s="4">
        <v>2.33</v>
      </c>
      <c r="J1689" s="5">
        <v>0.14699999999999999</v>
      </c>
      <c r="K1689" s="4">
        <v>0.84</v>
      </c>
      <c r="L1689" s="4">
        <v>0.82</v>
      </c>
      <c r="M1689" s="4">
        <v>0.17</v>
      </c>
      <c r="N1689" s="4">
        <v>0.68600000000000005</v>
      </c>
      <c r="O1689" s="4">
        <v>0.17399999999999999</v>
      </c>
      <c r="P1689" s="6">
        <v>15.342000000000001</v>
      </c>
      <c r="Q1689" s="6">
        <v>62.44</v>
      </c>
      <c r="R1689" s="4">
        <v>6.84</v>
      </c>
      <c r="S1689" s="7">
        <v>366.61</v>
      </c>
      <c r="T1689" s="6">
        <v>16.899999999999999</v>
      </c>
      <c r="U1689" s="4">
        <v>19.475715000000001</v>
      </c>
      <c r="V1689" s="8">
        <v>87.892021904607489</v>
      </c>
      <c r="W1689" s="8">
        <v>87.446527330287552</v>
      </c>
      <c r="X1689" s="8">
        <v>98.82352941176471</v>
      </c>
      <c r="Y1689" s="8">
        <v>89.473684210526315</v>
      </c>
      <c r="Z1689" s="8">
        <v>114.33333333333336</v>
      </c>
      <c r="AA1689" s="8">
        <v>102.27999999999999</v>
      </c>
      <c r="AB1689" s="9">
        <v>76.404834524649957</v>
      </c>
      <c r="AC1689" s="9">
        <v>18.327760252393706</v>
      </c>
      <c r="AD1689" s="3">
        <v>28.117822769641954</v>
      </c>
      <c r="AE1689" s="3">
        <v>53.554416977964337</v>
      </c>
    </row>
    <row r="1690" spans="1:31" ht="13" x14ac:dyDescent="0.3">
      <c r="A1690" s="2">
        <v>2019</v>
      </c>
      <c r="B1690" s="13" t="s">
        <v>631</v>
      </c>
      <c r="C1690" s="2" t="s">
        <v>18</v>
      </c>
      <c r="D1690" s="2" t="str">
        <f t="shared" si="52"/>
        <v>M2</v>
      </c>
      <c r="E1690" s="2" t="str">
        <f t="shared" si="53"/>
        <v>G12b_M2_12</v>
      </c>
      <c r="F1690" s="21" t="s">
        <v>535</v>
      </c>
      <c r="G1690" s="2">
        <v>2012</v>
      </c>
      <c r="H1690" s="2" t="s">
        <v>802</v>
      </c>
      <c r="I1690" s="4">
        <v>2.41</v>
      </c>
      <c r="J1690" s="5">
        <v>0.153</v>
      </c>
      <c r="K1690" s="4">
        <v>1.03</v>
      </c>
      <c r="L1690" s="4">
        <v>0.7</v>
      </c>
      <c r="M1690" s="4">
        <v>0.17</v>
      </c>
      <c r="N1690" s="4">
        <v>0.65500000000000003</v>
      </c>
      <c r="O1690" s="4">
        <v>0.189</v>
      </c>
      <c r="P1690" s="6">
        <v>18.356999999999999</v>
      </c>
      <c r="Q1690" s="6">
        <v>65.47</v>
      </c>
      <c r="R1690" s="4">
        <v>7.46</v>
      </c>
      <c r="S1690" s="7">
        <v>497.91</v>
      </c>
      <c r="T1690" s="6">
        <v>19.11</v>
      </c>
      <c r="U1690" s="4">
        <v>19.475715000000001</v>
      </c>
      <c r="V1690" s="8">
        <v>90.909773729658397</v>
      </c>
      <c r="W1690" s="8">
        <v>91.015773343768686</v>
      </c>
      <c r="X1690" s="8">
        <v>121.1764705882353</v>
      </c>
      <c r="Y1690" s="8">
        <v>89.473684210526315</v>
      </c>
      <c r="Z1690" s="8">
        <v>109.16666666666669</v>
      </c>
      <c r="AA1690" s="8">
        <v>122.38</v>
      </c>
      <c r="AB1690" s="9">
        <v>75.276145610917311</v>
      </c>
      <c r="AC1690" s="9">
        <v>18.602566296759328</v>
      </c>
      <c r="AD1690" s="3">
        <v>34.994765982840079</v>
      </c>
      <c r="AE1690" s="3">
        <v>46.402667720400601</v>
      </c>
    </row>
    <row r="1691" spans="1:31" ht="13" x14ac:dyDescent="0.3">
      <c r="A1691" s="2">
        <v>2019</v>
      </c>
      <c r="B1691" s="13" t="s">
        <v>631</v>
      </c>
      <c r="C1691" s="2" t="s">
        <v>40</v>
      </c>
      <c r="D1691" s="2" t="str">
        <f t="shared" si="52"/>
        <v>M1</v>
      </c>
      <c r="E1691" s="2" t="str">
        <f t="shared" si="53"/>
        <v>G13a_M1_12</v>
      </c>
      <c r="F1691" s="21" t="s">
        <v>547</v>
      </c>
      <c r="G1691" s="2">
        <v>2012</v>
      </c>
      <c r="H1691" s="2" t="s">
        <v>778</v>
      </c>
      <c r="I1691" s="4">
        <v>2.44</v>
      </c>
      <c r="J1691" s="5">
        <v>0.14899999999999999</v>
      </c>
      <c r="K1691" s="4">
        <v>0.82</v>
      </c>
      <c r="L1691" s="4">
        <v>0.78</v>
      </c>
      <c r="M1691" s="4">
        <v>0.2</v>
      </c>
      <c r="N1691" s="4">
        <v>0.624</v>
      </c>
      <c r="O1691" s="4">
        <v>0.18</v>
      </c>
      <c r="P1691" s="6">
        <v>14.587</v>
      </c>
      <c r="Q1691" s="6">
        <v>96.42</v>
      </c>
      <c r="R1691" s="4">
        <v>6.15</v>
      </c>
      <c r="S1691" s="7">
        <v>695.54</v>
      </c>
      <c r="T1691" s="6">
        <v>15.41</v>
      </c>
      <c r="U1691" s="4">
        <v>24.807517000000001</v>
      </c>
      <c r="V1691" s="8">
        <v>92.04143066405247</v>
      </c>
      <c r="W1691" s="8">
        <v>88.636276001447925</v>
      </c>
      <c r="X1691" s="8">
        <v>96.470588235294116</v>
      </c>
      <c r="Y1691" s="8">
        <v>105.26315789473684</v>
      </c>
      <c r="Z1691" s="8">
        <v>104</v>
      </c>
      <c r="AA1691" s="8">
        <v>97.24666666666667</v>
      </c>
      <c r="AB1691" s="9">
        <v>76.368487276196532</v>
      </c>
      <c r="AC1691" s="9">
        <v>21.572333258768261</v>
      </c>
      <c r="AD1691" s="3">
        <v>27.461414721788525</v>
      </c>
      <c r="AE1691" s="3">
        <v>50.966252019443225</v>
      </c>
    </row>
    <row r="1692" spans="1:31" ht="13" x14ac:dyDescent="0.3">
      <c r="A1692" s="2">
        <v>2019</v>
      </c>
      <c r="B1692" s="13" t="s">
        <v>631</v>
      </c>
      <c r="C1692" s="2" t="s">
        <v>41</v>
      </c>
      <c r="D1692" s="2" t="str">
        <f t="shared" si="52"/>
        <v>M2</v>
      </c>
      <c r="E1692" s="2" t="str">
        <f t="shared" si="53"/>
        <v>G13a_M2_12</v>
      </c>
      <c r="F1692" s="21" t="s">
        <v>547</v>
      </c>
      <c r="G1692" s="2">
        <v>2012</v>
      </c>
      <c r="H1692" s="2" t="s">
        <v>778</v>
      </c>
      <c r="I1692" s="4">
        <v>2.35</v>
      </c>
      <c r="J1692" s="5">
        <v>0.153</v>
      </c>
      <c r="K1692" s="4">
        <v>0.92</v>
      </c>
      <c r="L1692" s="4">
        <v>0.66</v>
      </c>
      <c r="M1692" s="4">
        <v>0.22</v>
      </c>
      <c r="N1692" s="4">
        <v>0.68700000000000006</v>
      </c>
      <c r="O1692" s="4">
        <v>0.16500000000000001</v>
      </c>
      <c r="P1692" s="6">
        <v>14.391</v>
      </c>
      <c r="Q1692" s="6">
        <v>68.45</v>
      </c>
      <c r="R1692" s="4">
        <v>6.29</v>
      </c>
      <c r="S1692" s="7">
        <v>462.97</v>
      </c>
      <c r="T1692" s="6">
        <v>16.27</v>
      </c>
      <c r="U1692" s="4">
        <v>24.807517000000001</v>
      </c>
      <c r="V1692" s="8">
        <v>88.646459860870209</v>
      </c>
      <c r="W1692" s="8">
        <v>91.015773343768686</v>
      </c>
      <c r="X1692" s="8">
        <v>108.23529411764707</v>
      </c>
      <c r="Y1692" s="8">
        <v>115.78947368421053</v>
      </c>
      <c r="Z1692" s="8">
        <v>114.50000000000003</v>
      </c>
      <c r="AA1692" s="8">
        <v>95.94</v>
      </c>
      <c r="AB1692" s="9">
        <v>74.5854545391241</v>
      </c>
      <c r="AC1692" s="9">
        <v>24.296843332080716</v>
      </c>
      <c r="AD1692" s="3">
        <v>31.546917438658813</v>
      </c>
      <c r="AE1692" s="3">
        <v>44.156239229260471</v>
      </c>
    </row>
    <row r="1693" spans="1:31" ht="13" x14ac:dyDescent="0.3">
      <c r="A1693" s="2">
        <v>2019</v>
      </c>
      <c r="B1693" s="13" t="s">
        <v>631</v>
      </c>
      <c r="C1693" s="2" t="s">
        <v>42</v>
      </c>
      <c r="D1693" s="2" t="str">
        <f t="shared" si="52"/>
        <v>M1</v>
      </c>
      <c r="E1693" s="2" t="str">
        <f t="shared" si="53"/>
        <v>G13b_M1_12</v>
      </c>
      <c r="F1693" s="21" t="s">
        <v>548</v>
      </c>
      <c r="G1693" s="2">
        <v>2012</v>
      </c>
      <c r="H1693" s="2" t="s">
        <v>803</v>
      </c>
      <c r="I1693" s="4">
        <v>2.39</v>
      </c>
      <c r="J1693" s="5">
        <v>0.14699999999999999</v>
      </c>
      <c r="K1693" s="4">
        <v>0.75</v>
      </c>
      <c r="L1693" s="4">
        <v>0.79</v>
      </c>
      <c r="M1693" s="4">
        <v>0.2</v>
      </c>
      <c r="N1693" s="4">
        <v>0.58699999999999997</v>
      </c>
      <c r="O1693" s="4">
        <v>0.19700000000000001</v>
      </c>
      <c r="P1693" s="6">
        <v>14.935</v>
      </c>
      <c r="Q1693" s="6">
        <v>69.03</v>
      </c>
      <c r="R1693" s="4">
        <v>6.16</v>
      </c>
      <c r="S1693" s="7">
        <v>439.55</v>
      </c>
      <c r="T1693" s="6">
        <v>16.440000000000001</v>
      </c>
      <c r="U1693" s="4">
        <v>20.792524</v>
      </c>
      <c r="V1693" s="8">
        <v>90.155335773395663</v>
      </c>
      <c r="W1693" s="8">
        <v>87.446527330287552</v>
      </c>
      <c r="X1693" s="8">
        <v>88.235294117647058</v>
      </c>
      <c r="Y1693" s="8">
        <v>105.26315789473684</v>
      </c>
      <c r="Z1693" s="8">
        <v>97.833333333333329</v>
      </c>
      <c r="AA1693" s="8">
        <v>99.566666666666663</v>
      </c>
      <c r="AB1693" s="9">
        <v>75.077207942281262</v>
      </c>
      <c r="AC1693" s="9">
        <v>21.943363414055813</v>
      </c>
      <c r="AD1693" s="3">
        <v>25.549146276851431</v>
      </c>
      <c r="AE1693" s="3">
        <v>52.507490309092745</v>
      </c>
    </row>
    <row r="1694" spans="1:31" ht="13" x14ac:dyDescent="0.3">
      <c r="A1694" s="2">
        <v>2019</v>
      </c>
      <c r="B1694" s="13" t="s">
        <v>631</v>
      </c>
      <c r="C1694" s="2" t="s">
        <v>43</v>
      </c>
      <c r="D1694" s="2" t="str">
        <f t="shared" si="52"/>
        <v>M2</v>
      </c>
      <c r="E1694" s="2" t="str">
        <f t="shared" si="53"/>
        <v>G13b_M2_12</v>
      </c>
      <c r="F1694" s="21" t="s">
        <v>548</v>
      </c>
      <c r="G1694" s="2">
        <v>2012</v>
      </c>
      <c r="H1694" s="2" t="s">
        <v>803</v>
      </c>
      <c r="I1694" s="4">
        <v>2.5299999999999998</v>
      </c>
      <c r="J1694" s="5">
        <v>0.151</v>
      </c>
      <c r="K1694" s="4">
        <v>0.81</v>
      </c>
      <c r="L1694" s="4">
        <v>0.87</v>
      </c>
      <c r="M1694" s="4">
        <v>0.18</v>
      </c>
      <c r="N1694" s="4">
        <v>0.58899999999999997</v>
      </c>
      <c r="O1694" s="4">
        <v>0.187</v>
      </c>
      <c r="P1694" s="6">
        <v>18.541</v>
      </c>
      <c r="Q1694" s="6">
        <v>60.65</v>
      </c>
      <c r="R1694" s="4">
        <v>6.14</v>
      </c>
      <c r="S1694" s="7">
        <v>282.83</v>
      </c>
      <c r="T1694" s="6">
        <v>15.9</v>
      </c>
      <c r="U1694" s="4">
        <v>20.792524</v>
      </c>
      <c r="V1694" s="8">
        <v>95.436401467234731</v>
      </c>
      <c r="W1694" s="8">
        <v>89.826024672608298</v>
      </c>
      <c r="X1694" s="8">
        <v>95.294117647058826</v>
      </c>
      <c r="Y1694" s="8">
        <v>94.73684210526315</v>
      </c>
      <c r="Z1694" s="8">
        <v>98.166666666666671</v>
      </c>
      <c r="AA1694" s="8">
        <v>123.60666666666667</v>
      </c>
      <c r="AB1694" s="9">
        <v>78.956304306574964</v>
      </c>
      <c r="AC1694" s="9">
        <v>18.778764092529009</v>
      </c>
      <c r="AD1694" s="3">
        <v>26.237439446927368</v>
      </c>
      <c r="AE1694" s="3">
        <v>54.983796460543608</v>
      </c>
    </row>
    <row r="1695" spans="1:31" ht="13" x14ac:dyDescent="0.3">
      <c r="A1695" s="2">
        <v>2019</v>
      </c>
      <c r="B1695" s="13" t="s">
        <v>631</v>
      </c>
      <c r="C1695" s="2" t="s">
        <v>64</v>
      </c>
      <c r="D1695" s="2" t="str">
        <f t="shared" si="52"/>
        <v>M1</v>
      </c>
      <c r="E1695" s="2" t="str">
        <f t="shared" si="53"/>
        <v>G14a_M1_12</v>
      </c>
      <c r="F1695" s="21" t="s">
        <v>559</v>
      </c>
      <c r="G1695" s="2">
        <v>2012</v>
      </c>
      <c r="H1695" s="2" t="s">
        <v>798</v>
      </c>
      <c r="I1695" s="4">
        <v>2.44</v>
      </c>
      <c r="J1695" s="5">
        <v>0.14799999999999999</v>
      </c>
      <c r="K1695" s="4">
        <v>0.8</v>
      </c>
      <c r="L1695" s="4">
        <v>0.77</v>
      </c>
      <c r="M1695" s="4">
        <v>0.19</v>
      </c>
      <c r="N1695" s="4">
        <v>0.56499999999999995</v>
      </c>
      <c r="O1695" s="4">
        <v>0.17799999999999999</v>
      </c>
      <c r="P1695" s="6">
        <v>15.343999999999999</v>
      </c>
      <c r="Q1695" s="6">
        <v>76.38</v>
      </c>
      <c r="R1695" s="4">
        <v>6.01</v>
      </c>
      <c r="S1695" s="7">
        <v>352.53</v>
      </c>
      <c r="T1695" s="6">
        <v>18.920000000000002</v>
      </c>
      <c r="U1695" s="4">
        <v>23.904827000000001</v>
      </c>
      <c r="V1695" s="8">
        <v>92.04143066405247</v>
      </c>
      <c r="W1695" s="8">
        <v>88.041401665867738</v>
      </c>
      <c r="X1695" s="8">
        <v>94.117647058823536</v>
      </c>
      <c r="Y1695" s="8">
        <v>100</v>
      </c>
      <c r="Z1695" s="8">
        <v>94.166666666666671</v>
      </c>
      <c r="AA1695" s="8">
        <v>102.29333333333332</v>
      </c>
      <c r="AB1695" s="9">
        <v>74.534253099786852</v>
      </c>
      <c r="AC1695" s="9">
        <v>20.998052170661456</v>
      </c>
      <c r="AD1695" s="3">
        <v>27.450946652505593</v>
      </c>
      <c r="AE1695" s="3">
        <v>51.551001176832955</v>
      </c>
    </row>
    <row r="1696" spans="1:31" ht="13" x14ac:dyDescent="0.3">
      <c r="A1696" s="2">
        <v>2019</v>
      </c>
      <c r="B1696" s="13" t="s">
        <v>631</v>
      </c>
      <c r="C1696" s="2" t="s">
        <v>65</v>
      </c>
      <c r="D1696" s="2" t="str">
        <f t="shared" si="52"/>
        <v>M2</v>
      </c>
      <c r="E1696" s="2" t="str">
        <f t="shared" si="53"/>
        <v>G14a_M2_12</v>
      </c>
      <c r="F1696" s="21" t="s">
        <v>559</v>
      </c>
      <c r="G1696" s="2">
        <v>2012</v>
      </c>
      <c r="H1696" s="2" t="s">
        <v>798</v>
      </c>
      <c r="I1696" s="4">
        <v>2.46</v>
      </c>
      <c r="J1696" s="5">
        <v>0.152</v>
      </c>
      <c r="K1696" s="4">
        <v>0.84</v>
      </c>
      <c r="L1696" s="4">
        <v>0.75</v>
      </c>
      <c r="M1696" s="4">
        <v>0.21</v>
      </c>
      <c r="N1696" s="4">
        <v>0.60099999999999998</v>
      </c>
      <c r="O1696" s="4">
        <v>0.17699999999999999</v>
      </c>
      <c r="P1696" s="6">
        <v>15.013</v>
      </c>
      <c r="Q1696" s="6">
        <v>71.75</v>
      </c>
      <c r="R1696" s="4">
        <v>5.88</v>
      </c>
      <c r="S1696" s="7">
        <v>387.27</v>
      </c>
      <c r="T1696" s="6">
        <v>17.45</v>
      </c>
      <c r="U1696" s="4">
        <v>23.904827000000001</v>
      </c>
      <c r="V1696" s="8">
        <v>92.79586862031519</v>
      </c>
      <c r="W1696" s="8">
        <v>90.420899008188485</v>
      </c>
      <c r="X1696" s="8">
        <v>98.82352941176471</v>
      </c>
      <c r="Y1696" s="8">
        <v>110.52631578947367</v>
      </c>
      <c r="Z1696" s="8">
        <v>100.16666666666667</v>
      </c>
      <c r="AA1696" s="8">
        <v>100.08666666666666</v>
      </c>
      <c r="AB1696" s="9">
        <v>76.206713468574293</v>
      </c>
      <c r="AC1696" s="9">
        <v>22.699034010998968</v>
      </c>
      <c r="AD1696" s="3">
        <v>28.190923058161378</v>
      </c>
      <c r="AE1696" s="3">
        <v>49.110042930839661</v>
      </c>
    </row>
    <row r="1697" spans="1:31" ht="13" x14ac:dyDescent="0.3">
      <c r="A1697" s="2">
        <v>2019</v>
      </c>
      <c r="B1697" s="13" t="s">
        <v>631</v>
      </c>
      <c r="C1697" s="2" t="s">
        <v>66</v>
      </c>
      <c r="D1697" s="2" t="str">
        <f t="shared" si="52"/>
        <v>M2</v>
      </c>
      <c r="E1697" s="2" t="str">
        <f t="shared" si="53"/>
        <v>G14b_M2_12</v>
      </c>
      <c r="F1697" s="21" t="s">
        <v>560</v>
      </c>
      <c r="G1697" s="2">
        <v>2012</v>
      </c>
      <c r="H1697" s="2" t="s">
        <v>799</v>
      </c>
      <c r="I1697" s="4">
        <v>2.38</v>
      </c>
      <c r="J1697" s="5">
        <v>0.152</v>
      </c>
      <c r="K1697" s="4">
        <v>0.95</v>
      </c>
      <c r="L1697" s="4">
        <v>0.59</v>
      </c>
      <c r="M1697" s="4">
        <v>0.23</v>
      </c>
      <c r="N1697" s="4">
        <v>0.66700000000000004</v>
      </c>
      <c r="O1697" s="4">
        <v>0.16700000000000001</v>
      </c>
      <c r="P1697" s="6">
        <v>13.976000000000001</v>
      </c>
      <c r="Q1697" s="6">
        <v>61.89</v>
      </c>
      <c r="R1697" s="4">
        <v>6</v>
      </c>
      <c r="S1697" s="7">
        <v>417.87</v>
      </c>
      <c r="T1697" s="6">
        <v>17.23</v>
      </c>
      <c r="U1697" s="4">
        <v>22.405124000000001</v>
      </c>
      <c r="V1697" s="8">
        <v>89.778116795264296</v>
      </c>
      <c r="W1697" s="8">
        <v>90.420899008188485</v>
      </c>
      <c r="X1697" s="8">
        <v>111.76470588235294</v>
      </c>
      <c r="Y1697" s="8">
        <v>121.05263157894737</v>
      </c>
      <c r="Z1697" s="8">
        <v>111.16666666666669</v>
      </c>
      <c r="AA1697" s="8">
        <v>93.173333333333346</v>
      </c>
      <c r="AB1697" s="9">
        <v>72.68342722317324</v>
      </c>
      <c r="AC1697" s="9">
        <v>26.065961651359775</v>
      </c>
      <c r="AD1697" s="3">
        <v>33.428081366077194</v>
      </c>
      <c r="AE1697" s="3">
        <v>40.505956982563028</v>
      </c>
    </row>
    <row r="1698" spans="1:31" ht="13" x14ac:dyDescent="0.3">
      <c r="A1698" s="2">
        <v>2019</v>
      </c>
      <c r="B1698" s="13" t="s">
        <v>631</v>
      </c>
      <c r="C1698" s="2" t="s">
        <v>67</v>
      </c>
      <c r="D1698" s="2" t="str">
        <f t="shared" si="52"/>
        <v>M1</v>
      </c>
      <c r="E1698" s="2" t="str">
        <f t="shared" si="53"/>
        <v>C12c_M1_13</v>
      </c>
      <c r="F1698" s="21" t="s">
        <v>561</v>
      </c>
      <c r="G1698" s="2">
        <v>2013</v>
      </c>
      <c r="H1698" s="2" t="s">
        <v>815</v>
      </c>
      <c r="I1698" s="4">
        <v>2.74</v>
      </c>
      <c r="J1698" s="5">
        <v>0.16200000000000001</v>
      </c>
      <c r="K1698" s="4">
        <v>0.82</v>
      </c>
      <c r="L1698" s="4">
        <v>0.96</v>
      </c>
      <c r="M1698" s="4">
        <v>0.19</v>
      </c>
      <c r="N1698" s="4">
        <v>0.66400000000000003</v>
      </c>
      <c r="O1698" s="4">
        <v>0.19</v>
      </c>
      <c r="P1698" s="6">
        <v>14.683</v>
      </c>
      <c r="Q1698" s="6">
        <v>78.91</v>
      </c>
      <c r="R1698" s="4">
        <v>6.68</v>
      </c>
      <c r="S1698" s="7">
        <v>295.11</v>
      </c>
      <c r="T1698" s="6">
        <v>16.91</v>
      </c>
      <c r="U1698" s="4">
        <v>23.818873</v>
      </c>
      <c r="V1698" s="8">
        <v>102.08289679566604</v>
      </c>
      <c r="W1698" s="8">
        <v>95.453955583991217</v>
      </c>
      <c r="X1698" s="8">
        <v>96.470588235294116</v>
      </c>
      <c r="Y1698" s="8">
        <v>100</v>
      </c>
      <c r="Z1698" s="8">
        <v>110.66666666666667</v>
      </c>
      <c r="AA1698" s="8">
        <v>97.88666666666667</v>
      </c>
      <c r="AB1698" s="9">
        <v>84.526799975345199</v>
      </c>
      <c r="AC1698" s="9">
        <v>18.515714963149094</v>
      </c>
      <c r="AD1698" s="3">
        <v>24.810908509241699</v>
      </c>
      <c r="AE1698" s="3">
        <v>56.6733765276092</v>
      </c>
    </row>
    <row r="1699" spans="1:31" ht="13" x14ac:dyDescent="0.3">
      <c r="A1699" s="2">
        <v>2019</v>
      </c>
      <c r="B1699" s="13" t="s">
        <v>631</v>
      </c>
      <c r="C1699" s="2" t="s">
        <v>68</v>
      </c>
      <c r="D1699" s="2" t="str">
        <f t="shared" si="52"/>
        <v>M2</v>
      </c>
      <c r="E1699" s="2" t="str">
        <f t="shared" si="53"/>
        <v>C12c_M2_13</v>
      </c>
      <c r="F1699" s="21" t="s">
        <v>561</v>
      </c>
      <c r="G1699" s="2">
        <v>2013</v>
      </c>
      <c r="H1699" s="2" t="s">
        <v>815</v>
      </c>
      <c r="I1699" s="4">
        <v>2.59</v>
      </c>
      <c r="J1699" s="5">
        <v>0.158</v>
      </c>
      <c r="K1699" s="4">
        <v>0.87</v>
      </c>
      <c r="L1699" s="4">
        <v>0.89</v>
      </c>
      <c r="M1699" s="4">
        <v>0.21</v>
      </c>
      <c r="N1699" s="4">
        <v>0.72</v>
      </c>
      <c r="O1699" s="4">
        <v>0.18</v>
      </c>
      <c r="P1699" s="6">
        <v>14.22</v>
      </c>
      <c r="Q1699" s="6">
        <v>55.29</v>
      </c>
      <c r="R1699" s="4">
        <v>6.75</v>
      </c>
      <c r="S1699" s="7">
        <v>209.93</v>
      </c>
      <c r="T1699" s="6">
        <v>15.61</v>
      </c>
      <c r="U1699" s="4">
        <v>23.818873</v>
      </c>
      <c r="V1699" s="8">
        <v>96.494417044078475</v>
      </c>
      <c r="W1699" s="8">
        <v>93.097067791793904</v>
      </c>
      <c r="X1699" s="8">
        <v>102.35294117647058</v>
      </c>
      <c r="Y1699" s="8">
        <v>110.52631578947367</v>
      </c>
      <c r="Z1699" s="8">
        <v>120</v>
      </c>
      <c r="AA1699" s="8">
        <v>94.800000000000011</v>
      </c>
      <c r="AB1699" s="9">
        <v>83.960004839796042</v>
      </c>
      <c r="AC1699" s="9">
        <v>20.602890438016118</v>
      </c>
      <c r="AD1699" s="3">
        <v>26.501474635030892</v>
      </c>
      <c r="AE1699" s="3">
        <v>52.895634926952994</v>
      </c>
    </row>
    <row r="1700" spans="1:31" ht="13" x14ac:dyDescent="0.3">
      <c r="A1700" s="2">
        <v>2019</v>
      </c>
      <c r="B1700" s="13" t="s">
        <v>631</v>
      </c>
      <c r="C1700" s="2" t="s">
        <v>72</v>
      </c>
      <c r="D1700" s="2" t="str">
        <f t="shared" si="52"/>
        <v>M1</v>
      </c>
      <c r="E1700" s="2" t="str">
        <f t="shared" si="53"/>
        <v>D12a_M1_13</v>
      </c>
      <c r="F1700" s="21" t="s">
        <v>562</v>
      </c>
      <c r="G1700" s="2">
        <v>2013</v>
      </c>
      <c r="H1700" s="2" t="s">
        <v>814</v>
      </c>
      <c r="I1700" s="4">
        <v>2.48</v>
      </c>
      <c r="J1700" s="5">
        <v>0.161</v>
      </c>
      <c r="K1700" s="4">
        <v>1</v>
      </c>
      <c r="L1700" s="4">
        <v>0.86</v>
      </c>
      <c r="M1700" s="4">
        <v>0.15</v>
      </c>
      <c r="N1700" s="4">
        <v>0.64100000000000001</v>
      </c>
      <c r="O1700" s="4">
        <v>0.18</v>
      </c>
      <c r="P1700" s="6">
        <v>15.907999999999999</v>
      </c>
      <c r="Q1700" s="6">
        <v>60.93</v>
      </c>
      <c r="R1700" s="4">
        <v>6.24</v>
      </c>
      <c r="S1700" s="7">
        <v>317.7</v>
      </c>
      <c r="T1700" s="6">
        <v>15.4</v>
      </c>
      <c r="U1700" s="4">
        <v>25.128944000000001</v>
      </c>
      <c r="V1700" s="8">
        <v>92.396198559580938</v>
      </c>
      <c r="W1700" s="8">
        <v>94.864733635941874</v>
      </c>
      <c r="X1700" s="8">
        <v>117.64705882352942</v>
      </c>
      <c r="Y1700" s="8">
        <v>78.94736842105263</v>
      </c>
      <c r="Z1700" s="8">
        <v>106.83333333333334</v>
      </c>
      <c r="AA1700" s="8">
        <v>106.05333333333333</v>
      </c>
      <c r="AB1700" s="9">
        <v>80.84546766194498</v>
      </c>
      <c r="AC1700" s="9">
        <v>15.283291435200546</v>
      </c>
      <c r="AD1700" s="3">
        <v>31.634980055129517</v>
      </c>
      <c r="AE1700" s="3">
        <v>53.081728509669922</v>
      </c>
    </row>
    <row r="1701" spans="1:31" ht="13" x14ac:dyDescent="0.3">
      <c r="A1701" s="2">
        <v>2019</v>
      </c>
      <c r="B1701" s="13" t="s">
        <v>631</v>
      </c>
      <c r="C1701" s="2" t="s">
        <v>73</v>
      </c>
      <c r="D1701" s="2" t="str">
        <f t="shared" si="52"/>
        <v>M2</v>
      </c>
      <c r="E1701" s="2" t="str">
        <f t="shared" si="53"/>
        <v>D12a_M2_13</v>
      </c>
      <c r="F1701" s="21" t="s">
        <v>562</v>
      </c>
      <c r="G1701" s="2">
        <v>2013</v>
      </c>
      <c r="H1701" s="2" t="s">
        <v>814</v>
      </c>
      <c r="I1701" s="4">
        <v>2.39</v>
      </c>
      <c r="J1701" s="5">
        <v>0.14799999999999999</v>
      </c>
      <c r="K1701" s="4">
        <v>0.82</v>
      </c>
      <c r="L1701" s="4">
        <v>0.91</v>
      </c>
      <c r="M1701" s="4">
        <v>0.19</v>
      </c>
      <c r="N1701" s="4">
        <v>0.64300000000000002</v>
      </c>
      <c r="O1701" s="4">
        <v>0.16800000000000001</v>
      </c>
      <c r="P1701" s="6">
        <v>13.337</v>
      </c>
      <c r="Q1701" s="6">
        <v>58.04</v>
      </c>
      <c r="R1701" s="4">
        <v>6.27</v>
      </c>
      <c r="S1701" s="7">
        <v>213.11</v>
      </c>
      <c r="T1701" s="6">
        <v>16.96</v>
      </c>
      <c r="U1701" s="4">
        <v>25.128944000000001</v>
      </c>
      <c r="V1701" s="8">
        <v>89.043110708628404</v>
      </c>
      <c r="W1701" s="8">
        <v>87.204848311300609</v>
      </c>
      <c r="X1701" s="8">
        <v>96.470588235294116</v>
      </c>
      <c r="Y1701" s="8">
        <v>100</v>
      </c>
      <c r="Z1701" s="8">
        <v>107.16666666666667</v>
      </c>
      <c r="AA1701" s="8">
        <v>88.913333333333327</v>
      </c>
      <c r="AB1701" s="9">
        <v>82.031789995305274</v>
      </c>
      <c r="AC1701" s="9">
        <v>19.078873387746135</v>
      </c>
      <c r="AD1701" s="3">
        <v>25.565536249876864</v>
      </c>
      <c r="AE1701" s="3">
        <v>55.355590362377008</v>
      </c>
    </row>
    <row r="1702" spans="1:31" ht="13" x14ac:dyDescent="0.3">
      <c r="A1702" s="2">
        <v>2019</v>
      </c>
      <c r="B1702" s="13" t="s">
        <v>631</v>
      </c>
      <c r="C1702" s="2" t="s">
        <v>74</v>
      </c>
      <c r="D1702" s="2" t="str">
        <f t="shared" si="52"/>
        <v>M1</v>
      </c>
      <c r="E1702" s="2" t="str">
        <f t="shared" si="53"/>
        <v>D12b_M1_13</v>
      </c>
      <c r="F1702" s="21" t="s">
        <v>563</v>
      </c>
      <c r="G1702" s="2">
        <v>2013</v>
      </c>
      <c r="H1702" s="2" t="s">
        <v>813</v>
      </c>
      <c r="I1702" s="4">
        <v>2.57</v>
      </c>
      <c r="J1702" s="5">
        <v>0.156</v>
      </c>
      <c r="K1702" s="4">
        <v>0.82</v>
      </c>
      <c r="L1702" s="4">
        <v>0.89</v>
      </c>
      <c r="M1702" s="4">
        <v>0.16</v>
      </c>
      <c r="N1702" s="4">
        <v>0.60599999999999998</v>
      </c>
      <c r="O1702" s="4">
        <v>0.186</v>
      </c>
      <c r="P1702" s="6">
        <v>16.960999999999999</v>
      </c>
      <c r="Q1702" s="6">
        <v>64.040000000000006</v>
      </c>
      <c r="R1702" s="4">
        <v>6.24</v>
      </c>
      <c r="S1702" s="7">
        <v>313.02999999999997</v>
      </c>
      <c r="T1702" s="6">
        <v>16.440000000000001</v>
      </c>
      <c r="U1702" s="4">
        <v>25.442892000000001</v>
      </c>
      <c r="V1702" s="8">
        <v>95.749286410533458</v>
      </c>
      <c r="W1702" s="8">
        <v>91.918623895695234</v>
      </c>
      <c r="X1702" s="8">
        <v>96.470588235294116</v>
      </c>
      <c r="Y1702" s="8">
        <v>84.210526315789465</v>
      </c>
      <c r="Z1702" s="8">
        <v>101</v>
      </c>
      <c r="AA1702" s="8">
        <v>113.07333333333331</v>
      </c>
      <c r="AB1702" s="9">
        <v>78.56261631630413</v>
      </c>
      <c r="AC1702" s="9">
        <v>16.775881814905599</v>
      </c>
      <c r="AD1702" s="3">
        <v>26.694461043961354</v>
      </c>
      <c r="AE1702" s="3">
        <v>56.52965714113305</v>
      </c>
    </row>
    <row r="1703" spans="1:31" ht="13" x14ac:dyDescent="0.3">
      <c r="A1703" s="2">
        <v>2019</v>
      </c>
      <c r="B1703" s="13" t="s">
        <v>631</v>
      </c>
      <c r="C1703" s="2" t="s">
        <v>75</v>
      </c>
      <c r="D1703" s="2" t="str">
        <f t="shared" si="52"/>
        <v>M2</v>
      </c>
      <c r="E1703" s="2" t="str">
        <f t="shared" si="53"/>
        <v>D12b_M2_13</v>
      </c>
      <c r="F1703" s="21" t="s">
        <v>563</v>
      </c>
      <c r="G1703" s="2">
        <v>2013</v>
      </c>
      <c r="H1703" s="2" t="s">
        <v>813</v>
      </c>
      <c r="I1703" s="4">
        <v>2.5299999999999998</v>
      </c>
      <c r="J1703" s="5">
        <v>0.157</v>
      </c>
      <c r="K1703" s="4">
        <v>0.84</v>
      </c>
      <c r="L1703" s="4">
        <v>0.84</v>
      </c>
      <c r="M1703" s="4">
        <v>0.16</v>
      </c>
      <c r="N1703" s="4">
        <v>0.57099999999999995</v>
      </c>
      <c r="O1703" s="4">
        <v>0.184</v>
      </c>
      <c r="P1703" s="6">
        <v>20.123000000000001</v>
      </c>
      <c r="Q1703" s="6">
        <v>65.930000000000007</v>
      </c>
      <c r="R1703" s="4">
        <v>6.03</v>
      </c>
      <c r="S1703" s="7">
        <v>357.08</v>
      </c>
      <c r="T1703" s="6">
        <v>14.87</v>
      </c>
      <c r="U1703" s="4">
        <v>25.442892000000001</v>
      </c>
      <c r="V1703" s="8">
        <v>94.259025143443452</v>
      </c>
      <c r="W1703" s="8">
        <v>92.507845843744562</v>
      </c>
      <c r="X1703" s="8">
        <v>98.82352941176471</v>
      </c>
      <c r="Y1703" s="8">
        <v>84.210526315789465</v>
      </c>
      <c r="Z1703" s="8">
        <v>95.166666666666671</v>
      </c>
      <c r="AA1703" s="8">
        <v>134.15333333333334</v>
      </c>
      <c r="AB1703" s="9">
        <v>76.579115287670859</v>
      </c>
      <c r="AC1703" s="9">
        <v>17.210399486089152</v>
      </c>
      <c r="AD1703" s="3">
        <v>28.053831489664756</v>
      </c>
      <c r="AE1703" s="3">
        <v>54.735769024246096</v>
      </c>
    </row>
    <row r="1704" spans="1:31" ht="13" x14ac:dyDescent="0.3">
      <c r="A1704" s="2">
        <v>2019</v>
      </c>
      <c r="B1704" s="13" t="s">
        <v>631</v>
      </c>
      <c r="C1704" s="2" t="s">
        <v>76</v>
      </c>
      <c r="D1704" s="2" t="str">
        <f t="shared" si="52"/>
        <v>M1</v>
      </c>
      <c r="E1704" s="2" t="str">
        <f t="shared" si="53"/>
        <v>D12c_M1_13</v>
      </c>
      <c r="F1704" s="21" t="s">
        <v>564</v>
      </c>
      <c r="G1704" s="2">
        <v>2013</v>
      </c>
      <c r="H1704" s="2" t="s">
        <v>812</v>
      </c>
      <c r="I1704" s="4">
        <v>2.5099999999999998</v>
      </c>
      <c r="J1704" s="5">
        <v>0.153</v>
      </c>
      <c r="K1704" s="4">
        <v>0.87</v>
      </c>
      <c r="L1704" s="4">
        <v>0.83</v>
      </c>
      <c r="M1704" s="4">
        <v>0.18</v>
      </c>
      <c r="N1704" s="4">
        <v>0.64100000000000001</v>
      </c>
      <c r="O1704" s="4">
        <v>0.17899999999999999</v>
      </c>
      <c r="P1704" s="6">
        <v>14.006</v>
      </c>
      <c r="Q1704" s="6">
        <v>59.23</v>
      </c>
      <c r="R1704" s="4">
        <v>6.12</v>
      </c>
      <c r="S1704" s="7">
        <v>280.19</v>
      </c>
      <c r="T1704" s="6">
        <v>16.79</v>
      </c>
      <c r="U1704" s="4">
        <v>24.086217000000001</v>
      </c>
      <c r="V1704" s="8">
        <v>93.513894509898449</v>
      </c>
      <c r="W1704" s="8">
        <v>90.150958051547249</v>
      </c>
      <c r="X1704" s="8">
        <v>102.35294117647058</v>
      </c>
      <c r="Y1704" s="8">
        <v>94.73684210526315</v>
      </c>
      <c r="Z1704" s="8">
        <v>106.83333333333334</v>
      </c>
      <c r="AA1704" s="8">
        <v>93.373333333333335</v>
      </c>
      <c r="AB1704" s="9">
        <v>78.494823176762964</v>
      </c>
      <c r="AC1704" s="9">
        <v>18.889166854382214</v>
      </c>
      <c r="AD1704" s="3">
        <v>28.346632918814159</v>
      </c>
      <c r="AE1704" s="3">
        <v>52.764200226803638</v>
      </c>
    </row>
    <row r="1705" spans="1:31" ht="13" x14ac:dyDescent="0.3">
      <c r="A1705" s="2">
        <v>2019</v>
      </c>
      <c r="B1705" s="13" t="s">
        <v>631</v>
      </c>
      <c r="C1705" s="2" t="s">
        <v>77</v>
      </c>
      <c r="D1705" s="2" t="str">
        <f t="shared" si="52"/>
        <v>M2</v>
      </c>
      <c r="E1705" s="2" t="str">
        <f t="shared" si="53"/>
        <v>D12c_M2_13</v>
      </c>
      <c r="F1705" s="21" t="s">
        <v>564</v>
      </c>
      <c r="G1705" s="2">
        <v>2013</v>
      </c>
      <c r="H1705" s="2" t="s">
        <v>812</v>
      </c>
      <c r="I1705" s="4">
        <v>2.65</v>
      </c>
      <c r="J1705" s="5">
        <v>0.161</v>
      </c>
      <c r="K1705" s="4">
        <v>0.83</v>
      </c>
      <c r="L1705" s="4">
        <v>0.84</v>
      </c>
      <c r="M1705" s="4">
        <v>0.2</v>
      </c>
      <c r="N1705" s="4">
        <v>0.63800000000000001</v>
      </c>
      <c r="O1705" s="4">
        <v>0.17399999999999999</v>
      </c>
      <c r="P1705" s="6">
        <v>13.839</v>
      </c>
      <c r="Q1705" s="6">
        <v>57.33</v>
      </c>
      <c r="R1705" s="4">
        <v>6.07</v>
      </c>
      <c r="S1705" s="7">
        <v>284.39</v>
      </c>
      <c r="T1705" s="6">
        <v>21.6</v>
      </c>
      <c r="U1705" s="4">
        <v>24.086217000000001</v>
      </c>
      <c r="V1705" s="8">
        <v>98.729808944713511</v>
      </c>
      <c r="W1705" s="8">
        <v>94.864733635941874</v>
      </c>
      <c r="X1705" s="8">
        <v>97.647058823529406</v>
      </c>
      <c r="Y1705" s="8">
        <v>105.26315789473684</v>
      </c>
      <c r="Z1705" s="8">
        <v>106.33333333333334</v>
      </c>
      <c r="AA1705" s="8">
        <v>92.259999999999991</v>
      </c>
      <c r="AB1705" s="9">
        <v>79.61825372794776</v>
      </c>
      <c r="AC1705" s="9">
        <v>20.691818532209595</v>
      </c>
      <c r="AD1705" s="3">
        <v>26.661752160390069</v>
      </c>
      <c r="AE1705" s="3">
        <v>52.646429307400346</v>
      </c>
    </row>
    <row r="1706" spans="1:31" ht="13" x14ac:dyDescent="0.3">
      <c r="A1706" s="2">
        <v>2019</v>
      </c>
      <c r="B1706" s="13" t="s">
        <v>631</v>
      </c>
      <c r="C1706" s="2" t="s">
        <v>290</v>
      </c>
      <c r="D1706" s="2" t="str">
        <f t="shared" si="52"/>
        <v>M2</v>
      </c>
      <c r="E1706" s="2" t="str">
        <f t="shared" si="53"/>
        <v>E11b_M2_13</v>
      </c>
      <c r="F1706" s="21" t="s">
        <v>629</v>
      </c>
      <c r="G1706" s="2">
        <v>2013</v>
      </c>
      <c r="H1706" s="2" t="s">
        <v>850</v>
      </c>
      <c r="I1706" s="4">
        <v>2.57</v>
      </c>
      <c r="J1706" s="5">
        <v>0.159</v>
      </c>
      <c r="K1706" s="4">
        <v>0.83</v>
      </c>
      <c r="L1706" s="4">
        <v>0.87</v>
      </c>
      <c r="M1706" s="4">
        <v>0.19</v>
      </c>
      <c r="N1706" s="4">
        <v>0.60899999999999999</v>
      </c>
      <c r="O1706" s="4">
        <v>0.18</v>
      </c>
      <c r="P1706" s="6">
        <v>14.848000000000001</v>
      </c>
      <c r="Q1706" s="6">
        <v>69.31</v>
      </c>
      <c r="R1706" s="4">
        <v>6.75</v>
      </c>
      <c r="S1706" s="7">
        <v>410.23</v>
      </c>
      <c r="T1706" s="6">
        <v>18.309999999999999</v>
      </c>
      <c r="U1706" s="4">
        <v>21.484286999999998</v>
      </c>
      <c r="V1706" s="8">
        <v>95.749286410533458</v>
      </c>
      <c r="W1706" s="8">
        <v>93.686289739843218</v>
      </c>
      <c r="X1706" s="8">
        <v>97.647058823529406</v>
      </c>
      <c r="Y1706" s="8">
        <v>100</v>
      </c>
      <c r="Z1706" s="8">
        <v>101.50000000000001</v>
      </c>
      <c r="AA1706" s="8">
        <v>98.986666666666665</v>
      </c>
      <c r="AB1706" s="9">
        <v>80.291536486976668</v>
      </c>
      <c r="AC1706" s="9">
        <v>19.492392393617543</v>
      </c>
      <c r="AD1706" s="3">
        <v>26.43818067526842</v>
      </c>
      <c r="AE1706" s="3">
        <v>54.06942693111403</v>
      </c>
    </row>
    <row r="1707" spans="1:31" ht="13" x14ac:dyDescent="0.3">
      <c r="A1707" s="2">
        <v>2019</v>
      </c>
      <c r="B1707" s="13" t="s">
        <v>631</v>
      </c>
      <c r="C1707" s="2" t="s">
        <v>78</v>
      </c>
      <c r="D1707" s="2" t="str">
        <f t="shared" si="52"/>
        <v>M2</v>
      </c>
      <c r="E1707" s="2" t="str">
        <f t="shared" si="53"/>
        <v>E12a_M2_13</v>
      </c>
      <c r="F1707" s="21" t="s">
        <v>531</v>
      </c>
      <c r="G1707" s="2">
        <v>2013</v>
      </c>
      <c r="H1707" s="2" t="s">
        <v>811</v>
      </c>
      <c r="I1707" s="4">
        <v>2.4300000000000002</v>
      </c>
      <c r="J1707" s="5">
        <v>0.151</v>
      </c>
      <c r="K1707" s="4">
        <v>0.85</v>
      </c>
      <c r="L1707" s="4">
        <v>0.75</v>
      </c>
      <c r="M1707" s="4">
        <v>0.16</v>
      </c>
      <c r="N1707" s="4">
        <v>0.57999999999999996</v>
      </c>
      <c r="O1707" s="4">
        <v>0.17799999999999999</v>
      </c>
      <c r="P1707" s="6">
        <v>13.318</v>
      </c>
      <c r="Q1707" s="6">
        <v>62.37</v>
      </c>
      <c r="R1707" s="4">
        <v>6.1</v>
      </c>
      <c r="S1707" s="7">
        <v>204.79</v>
      </c>
      <c r="T1707" s="6">
        <v>15.13</v>
      </c>
      <c r="U1707" s="4">
        <v>22.653424999999999</v>
      </c>
      <c r="V1707" s="8">
        <v>90.533371975718424</v>
      </c>
      <c r="W1707" s="8">
        <v>88.972514155448593</v>
      </c>
      <c r="X1707" s="8">
        <v>100</v>
      </c>
      <c r="Y1707" s="8">
        <v>84.210526315789465</v>
      </c>
      <c r="Z1707" s="8">
        <v>96.666666666666671</v>
      </c>
      <c r="AA1707" s="8">
        <v>88.786666666666676</v>
      </c>
      <c r="AB1707" s="9">
        <v>72.343851799302328</v>
      </c>
      <c r="AC1707" s="9">
        <v>18.217956794011933</v>
      </c>
      <c r="AD1707" s="3">
        <v>30.049727646644687</v>
      </c>
      <c r="AE1707" s="3">
        <v>51.732315559343398</v>
      </c>
    </row>
    <row r="1708" spans="1:31" ht="13" x14ac:dyDescent="0.3">
      <c r="A1708" s="2">
        <v>2019</v>
      </c>
      <c r="B1708" s="13" t="s">
        <v>630</v>
      </c>
      <c r="C1708" s="2" t="s">
        <v>291</v>
      </c>
      <c r="D1708" s="2" t="str">
        <f t="shared" si="52"/>
        <v>M2</v>
      </c>
      <c r="E1708" s="2" t="str">
        <f t="shared" si="53"/>
        <v>G11a_M2_13</v>
      </c>
      <c r="F1708" s="21" t="s">
        <v>459</v>
      </c>
      <c r="G1708" s="2">
        <v>2013</v>
      </c>
      <c r="H1708" s="2" t="s">
        <v>816</v>
      </c>
      <c r="I1708" s="4">
        <v>2.69</v>
      </c>
      <c r="J1708" s="5">
        <v>0.16500000000000001</v>
      </c>
      <c r="K1708" s="4">
        <v>1.05</v>
      </c>
      <c r="L1708" s="4">
        <v>0.79</v>
      </c>
      <c r="M1708" s="4">
        <v>0.19</v>
      </c>
      <c r="N1708" s="4">
        <v>0.76300000000000001</v>
      </c>
      <c r="O1708" s="4">
        <v>0.186</v>
      </c>
      <c r="P1708" s="6">
        <v>15.554</v>
      </c>
      <c r="Q1708" s="6">
        <v>60.32</v>
      </c>
      <c r="R1708" s="4">
        <v>5.99</v>
      </c>
      <c r="S1708" s="7">
        <v>229.03</v>
      </c>
      <c r="T1708" s="6">
        <v>13.23</v>
      </c>
      <c r="U1708" s="4">
        <v>16.64903</v>
      </c>
      <c r="V1708" s="8">
        <v>100.22007021180353</v>
      </c>
      <c r="W1708" s="8">
        <v>97.221621428139187</v>
      </c>
      <c r="X1708" s="8">
        <v>123.52941176470588</v>
      </c>
      <c r="Y1708" s="8">
        <v>100</v>
      </c>
      <c r="Z1708" s="8">
        <v>127.16666666666667</v>
      </c>
      <c r="AA1708" s="8">
        <v>103.69333333333333</v>
      </c>
      <c r="AB1708" s="9">
        <v>81.926118984385937</v>
      </c>
      <c r="AC1708" s="9">
        <v>19.103481948032865</v>
      </c>
      <c r="AD1708" s="3">
        <v>32.778581826837389</v>
      </c>
      <c r="AE1708" s="3">
        <v>48.117936225129746</v>
      </c>
    </row>
    <row r="1709" spans="1:31" ht="13" x14ac:dyDescent="0.3">
      <c r="A1709" s="2">
        <v>2019</v>
      </c>
      <c r="B1709" s="13" t="s">
        <v>630</v>
      </c>
      <c r="C1709" s="2" t="s">
        <v>293</v>
      </c>
      <c r="D1709" s="2" t="str">
        <f t="shared" si="52"/>
        <v>M2</v>
      </c>
      <c r="E1709" s="2" t="str">
        <f t="shared" si="53"/>
        <v>G11b_M2_13</v>
      </c>
      <c r="F1709" s="21" t="s">
        <v>460</v>
      </c>
      <c r="G1709" s="2">
        <v>2013</v>
      </c>
      <c r="H1709" s="2" t="s">
        <v>818</v>
      </c>
      <c r="I1709" s="4">
        <v>2.5499999999999998</v>
      </c>
      <c r="J1709" s="5">
        <v>0.155</v>
      </c>
      <c r="K1709" s="4">
        <v>0.83</v>
      </c>
      <c r="L1709" s="4">
        <v>0.89</v>
      </c>
      <c r="M1709" s="4">
        <v>0.18</v>
      </c>
      <c r="N1709" s="4">
        <v>0.58799999999999997</v>
      </c>
      <c r="O1709" s="4">
        <v>0.16900000000000001</v>
      </c>
      <c r="P1709" s="6">
        <v>17.48</v>
      </c>
      <c r="Q1709" s="6">
        <v>54.92</v>
      </c>
      <c r="R1709" s="4">
        <v>6</v>
      </c>
      <c r="S1709" s="7">
        <v>534.07000000000005</v>
      </c>
      <c r="T1709" s="6">
        <v>18</v>
      </c>
      <c r="U1709" s="4">
        <v>19.367512000000001</v>
      </c>
      <c r="V1709" s="8">
        <v>95.004155776988455</v>
      </c>
      <c r="W1709" s="8">
        <v>91.329401947645906</v>
      </c>
      <c r="X1709" s="8">
        <v>97.647058823529406</v>
      </c>
      <c r="Y1709" s="8">
        <v>94.73684210526315</v>
      </c>
      <c r="Z1709" s="8">
        <v>98</v>
      </c>
      <c r="AA1709" s="8">
        <v>116.53333333333333</v>
      </c>
      <c r="AB1709" s="9">
        <v>80.465817249997571</v>
      </c>
      <c r="AC1709" s="9">
        <v>18.426480496488693</v>
      </c>
      <c r="AD1709" s="3">
        <v>26.380918269212749</v>
      </c>
      <c r="AE1709" s="3">
        <v>55.192601234298557</v>
      </c>
    </row>
    <row r="1710" spans="1:31" ht="13" x14ac:dyDescent="0.3">
      <c r="A1710" s="2">
        <v>2019</v>
      </c>
      <c r="B1710" s="13" t="s">
        <v>630</v>
      </c>
      <c r="C1710" s="2" t="s">
        <v>294</v>
      </c>
      <c r="D1710" s="2" t="str">
        <f t="shared" si="52"/>
        <v>M1</v>
      </c>
      <c r="E1710" s="2" t="str">
        <f t="shared" si="53"/>
        <v>G11c_M1_13</v>
      </c>
      <c r="F1710" s="21" t="s">
        <v>461</v>
      </c>
      <c r="G1710" s="2">
        <v>2013</v>
      </c>
      <c r="H1710" s="2" t="s">
        <v>819</v>
      </c>
      <c r="I1710" s="4">
        <v>2.41</v>
      </c>
      <c r="J1710" s="5">
        <v>0.15</v>
      </c>
      <c r="K1710" s="4">
        <v>0.83</v>
      </c>
      <c r="L1710" s="4">
        <v>0.82</v>
      </c>
      <c r="M1710" s="4">
        <v>0.17</v>
      </c>
      <c r="N1710" s="4">
        <v>0.53900000000000003</v>
      </c>
      <c r="O1710" s="4">
        <v>0.18099999999999999</v>
      </c>
      <c r="P1710" s="6">
        <v>17.745999999999999</v>
      </c>
      <c r="Q1710" s="6">
        <v>57.69</v>
      </c>
      <c r="R1710" s="4">
        <v>5.85</v>
      </c>
      <c r="S1710" s="7">
        <v>340.91</v>
      </c>
      <c r="T1710" s="6">
        <v>15.86</v>
      </c>
      <c r="U1710" s="4">
        <v>21.440522000000001</v>
      </c>
      <c r="V1710" s="8">
        <v>89.788241342173407</v>
      </c>
      <c r="W1710" s="8">
        <v>88.383292207399265</v>
      </c>
      <c r="X1710" s="8">
        <v>97.647058823529406</v>
      </c>
      <c r="Y1710" s="8">
        <v>89.473684210526315</v>
      </c>
      <c r="Z1710" s="8">
        <v>89.833333333333343</v>
      </c>
      <c r="AA1710" s="8">
        <v>118.30666666666664</v>
      </c>
      <c r="AB1710" s="9">
        <v>76.14908004894663</v>
      </c>
      <c r="AC1710" s="9">
        <v>18.38931591020539</v>
      </c>
      <c r="AD1710" s="3">
        <v>27.876399123576277</v>
      </c>
      <c r="AE1710" s="3">
        <v>53.73428496621834</v>
      </c>
    </row>
    <row r="1711" spans="1:31" ht="13" x14ac:dyDescent="0.3">
      <c r="A1711" s="2">
        <v>2019</v>
      </c>
      <c r="B1711" s="13" t="s">
        <v>630</v>
      </c>
      <c r="C1711" s="2" t="s">
        <v>295</v>
      </c>
      <c r="D1711" s="2" t="str">
        <f t="shared" si="52"/>
        <v>M2</v>
      </c>
      <c r="E1711" s="2" t="str">
        <f t="shared" si="53"/>
        <v>G11c_M2_13</v>
      </c>
      <c r="F1711" s="21" t="s">
        <v>461</v>
      </c>
      <c r="G1711" s="2">
        <v>2013</v>
      </c>
      <c r="H1711" s="2" t="s">
        <v>819</v>
      </c>
      <c r="I1711" s="4">
        <v>2.44</v>
      </c>
      <c r="J1711" s="5">
        <v>0.155</v>
      </c>
      <c r="K1711" s="4">
        <v>0.84</v>
      </c>
      <c r="L1711" s="4">
        <v>0.81</v>
      </c>
      <c r="M1711" s="4">
        <v>0.19</v>
      </c>
      <c r="N1711" s="4">
        <v>0.60099999999999998</v>
      </c>
      <c r="O1711" s="4">
        <v>0.17299999999999999</v>
      </c>
      <c r="P1711" s="6">
        <v>15.218999999999999</v>
      </c>
      <c r="Q1711" s="6">
        <v>54.91</v>
      </c>
      <c r="R1711" s="4">
        <v>5.81</v>
      </c>
      <c r="S1711" s="7">
        <v>350.42</v>
      </c>
      <c r="T1711" s="6">
        <v>16.04</v>
      </c>
      <c r="U1711" s="4">
        <v>21.440522000000001</v>
      </c>
      <c r="V1711" s="8">
        <v>90.905937292490918</v>
      </c>
      <c r="W1711" s="8">
        <v>91.329401947645906</v>
      </c>
      <c r="X1711" s="8">
        <v>98.82352941176471</v>
      </c>
      <c r="Y1711" s="8">
        <v>100</v>
      </c>
      <c r="Z1711" s="8">
        <v>100.16666666666667</v>
      </c>
      <c r="AA1711" s="8">
        <v>101.46</v>
      </c>
      <c r="AB1711" s="9">
        <v>77.55327898663208</v>
      </c>
      <c r="AC1711" s="9">
        <v>20.180631374211561</v>
      </c>
      <c r="AD1711" s="3">
        <v>27.701441176694008</v>
      </c>
      <c r="AE1711" s="3">
        <v>52.117927449094445</v>
      </c>
    </row>
    <row r="1712" spans="1:31" ht="13" x14ac:dyDescent="0.3">
      <c r="A1712" s="2">
        <v>2019</v>
      </c>
      <c r="B1712" s="13" t="s">
        <v>630</v>
      </c>
      <c r="C1712" s="2" t="s">
        <v>332</v>
      </c>
      <c r="D1712" s="2" t="str">
        <f t="shared" si="52"/>
        <v>M1</v>
      </c>
      <c r="E1712" s="2" t="str">
        <f t="shared" si="53"/>
        <v>G13c_M1_13</v>
      </c>
      <c r="F1712" s="21" t="s">
        <v>481</v>
      </c>
      <c r="G1712" s="2">
        <v>2013</v>
      </c>
      <c r="H1712" s="2" t="s">
        <v>831</v>
      </c>
      <c r="I1712" s="4">
        <v>2.44</v>
      </c>
      <c r="J1712" s="5">
        <v>0.157</v>
      </c>
      <c r="K1712" s="4">
        <v>0.87</v>
      </c>
      <c r="L1712" s="4">
        <v>0.78</v>
      </c>
      <c r="M1712" s="4">
        <v>0.2</v>
      </c>
      <c r="N1712" s="4">
        <v>0.61499999999999999</v>
      </c>
      <c r="O1712" s="4">
        <v>0.17699999999999999</v>
      </c>
      <c r="P1712" s="6">
        <v>15.163</v>
      </c>
      <c r="Q1712" s="6">
        <v>50.01</v>
      </c>
      <c r="R1712" s="4">
        <v>5.54</v>
      </c>
      <c r="S1712" s="7">
        <v>353.7</v>
      </c>
      <c r="T1712" s="6">
        <v>16.91</v>
      </c>
      <c r="U1712" s="4">
        <v>19.058952000000001</v>
      </c>
      <c r="V1712" s="8">
        <v>90.905937292490918</v>
      </c>
      <c r="W1712" s="8">
        <v>92.507845843744562</v>
      </c>
      <c r="X1712" s="8">
        <v>102.35294117647058</v>
      </c>
      <c r="Y1712" s="8">
        <v>105.26315789473684</v>
      </c>
      <c r="Z1712" s="8">
        <v>102.50000000000001</v>
      </c>
      <c r="AA1712" s="8">
        <v>101.08666666666666</v>
      </c>
      <c r="AB1712" s="9">
        <v>77.647259654713167</v>
      </c>
      <c r="AC1712" s="9">
        <v>21.217058596994747</v>
      </c>
      <c r="AD1712" s="3">
        <v>28.656052364416762</v>
      </c>
      <c r="AE1712" s="3">
        <v>50.126889038588494</v>
      </c>
    </row>
    <row r="1713" spans="1:31" ht="13" x14ac:dyDescent="0.3">
      <c r="A1713" s="2">
        <v>2019</v>
      </c>
      <c r="B1713" s="13" t="s">
        <v>630</v>
      </c>
      <c r="C1713" s="2" t="s">
        <v>333</v>
      </c>
      <c r="D1713" s="2" t="str">
        <f t="shared" si="52"/>
        <v>M2</v>
      </c>
      <c r="E1713" s="2" t="str">
        <f t="shared" si="53"/>
        <v>G13c_M2_13</v>
      </c>
      <c r="F1713" s="21" t="s">
        <v>481</v>
      </c>
      <c r="G1713" s="2">
        <v>2013</v>
      </c>
      <c r="H1713" s="2" t="s">
        <v>831</v>
      </c>
      <c r="I1713" s="4">
        <v>2.37</v>
      </c>
      <c r="J1713" s="5">
        <v>0.15</v>
      </c>
      <c r="K1713" s="4">
        <v>0.87</v>
      </c>
      <c r="L1713" s="4">
        <v>0.78</v>
      </c>
      <c r="M1713" s="4">
        <v>0.18</v>
      </c>
      <c r="N1713" s="4">
        <v>0.65</v>
      </c>
      <c r="O1713" s="4">
        <v>0.17</v>
      </c>
      <c r="P1713" s="6">
        <v>21.529</v>
      </c>
      <c r="Q1713" s="6">
        <v>61.84</v>
      </c>
      <c r="R1713" s="4">
        <v>5.43</v>
      </c>
      <c r="S1713" s="7">
        <v>613.5</v>
      </c>
      <c r="T1713" s="6">
        <v>16.100000000000001</v>
      </c>
      <c r="U1713" s="4">
        <v>19.058952000000001</v>
      </c>
      <c r="V1713" s="8">
        <v>88.297980075083402</v>
      </c>
      <c r="W1713" s="8">
        <v>88.383292207399265</v>
      </c>
      <c r="X1713" s="8">
        <v>102.35294117647058</v>
      </c>
      <c r="Y1713" s="8">
        <v>94.73684210526315</v>
      </c>
      <c r="Z1713" s="8">
        <v>108.33333333333334</v>
      </c>
      <c r="AA1713" s="8">
        <v>143.52666666666667</v>
      </c>
      <c r="AB1713" s="9">
        <v>75.999813196723053</v>
      </c>
      <c r="AC1713" s="9">
        <v>19.509282323539111</v>
      </c>
      <c r="AD1713" s="3">
        <v>29.277229048700683</v>
      </c>
      <c r="AE1713" s="3">
        <v>51.213488627760206</v>
      </c>
    </row>
    <row r="1714" spans="1:31" ht="13" x14ac:dyDescent="0.3">
      <c r="A1714" s="2">
        <v>2019</v>
      </c>
      <c r="B1714" s="13" t="s">
        <v>630</v>
      </c>
      <c r="C1714" s="2" t="s">
        <v>297</v>
      </c>
      <c r="D1714" s="2" t="str">
        <f t="shared" si="52"/>
        <v>M2</v>
      </c>
      <c r="E1714" s="2" t="str">
        <f t="shared" si="53"/>
        <v>H11a_M2_13</v>
      </c>
      <c r="F1714" s="21" t="s">
        <v>462</v>
      </c>
      <c r="G1714" s="2">
        <v>2013</v>
      </c>
      <c r="H1714" s="2" t="s">
        <v>820</v>
      </c>
      <c r="I1714" s="4">
        <v>2.4500000000000002</v>
      </c>
      <c r="J1714" s="5">
        <v>0.153</v>
      </c>
      <c r="K1714" s="4">
        <v>0.84</v>
      </c>
      <c r="L1714" s="4">
        <v>0.67</v>
      </c>
      <c r="M1714" s="4">
        <v>0.19</v>
      </c>
      <c r="N1714" s="4">
        <v>0.58299999999999996</v>
      </c>
      <c r="O1714" s="4">
        <v>0.17100000000000001</v>
      </c>
      <c r="P1714" s="6">
        <v>12.481</v>
      </c>
      <c r="Q1714" s="6">
        <v>50.34</v>
      </c>
      <c r="R1714" s="4">
        <v>5.91</v>
      </c>
      <c r="S1714" s="7">
        <v>213.83</v>
      </c>
      <c r="T1714" s="6">
        <v>16.36</v>
      </c>
      <c r="U1714" s="4">
        <v>19.890979999999999</v>
      </c>
      <c r="V1714" s="8">
        <v>91.278502609263441</v>
      </c>
      <c r="W1714" s="8">
        <v>90.150958051547249</v>
      </c>
      <c r="X1714" s="8">
        <v>98.82352941176471</v>
      </c>
      <c r="Y1714" s="8">
        <v>100</v>
      </c>
      <c r="Z1714" s="8">
        <v>97.166666666666671</v>
      </c>
      <c r="AA1714" s="8">
        <v>83.206666666666663</v>
      </c>
      <c r="AB1714" s="9">
        <v>70.567251042520311</v>
      </c>
      <c r="AC1714" s="9">
        <v>22.178476729206494</v>
      </c>
      <c r="AD1714" s="3">
        <v>30.443832856879276</v>
      </c>
      <c r="AE1714" s="3">
        <v>47.37769041391423</v>
      </c>
    </row>
    <row r="1715" spans="1:31" ht="13" x14ac:dyDescent="0.3">
      <c r="A1715" s="2">
        <v>2019</v>
      </c>
      <c r="B1715" s="13" t="s">
        <v>630</v>
      </c>
      <c r="C1715" s="2" t="s">
        <v>298</v>
      </c>
      <c r="D1715" s="2" t="str">
        <f t="shared" si="52"/>
        <v>M1</v>
      </c>
      <c r="E1715" s="2" t="str">
        <f t="shared" si="53"/>
        <v>H11b_M1_13</v>
      </c>
      <c r="F1715" s="21" t="s">
        <v>463</v>
      </c>
      <c r="G1715" s="2">
        <v>2013</v>
      </c>
      <c r="H1715" s="2" t="s">
        <v>824</v>
      </c>
      <c r="I1715" s="4">
        <v>2.48</v>
      </c>
      <c r="J1715" s="5">
        <v>0.154</v>
      </c>
      <c r="K1715" s="4">
        <v>0.84</v>
      </c>
      <c r="L1715" s="4">
        <v>0.8</v>
      </c>
      <c r="M1715" s="4">
        <v>0.21</v>
      </c>
      <c r="N1715" s="4">
        <v>0.60899999999999999</v>
      </c>
      <c r="O1715" s="4">
        <v>0.17599999999999999</v>
      </c>
      <c r="P1715" s="6">
        <v>25.687999999999999</v>
      </c>
      <c r="Q1715" s="6">
        <v>56.73</v>
      </c>
      <c r="R1715" s="4">
        <v>5.4</v>
      </c>
      <c r="S1715" s="7">
        <v>467.47</v>
      </c>
      <c r="T1715" s="6">
        <v>16.809999999999999</v>
      </c>
      <c r="U1715" s="4">
        <v>19.254408999999999</v>
      </c>
      <c r="V1715" s="8">
        <v>92.396198559580938</v>
      </c>
      <c r="W1715" s="8">
        <v>90.740179999596577</v>
      </c>
      <c r="X1715" s="8">
        <v>98.82352941176471</v>
      </c>
      <c r="Y1715" s="8">
        <v>110.52631578947367</v>
      </c>
      <c r="Z1715" s="8">
        <v>101.50000000000001</v>
      </c>
      <c r="AA1715" s="8">
        <v>171.25333333333333</v>
      </c>
      <c r="AB1715" s="9">
        <v>78.701723448614231</v>
      </c>
      <c r="AC1715" s="9">
        <v>21.979426943795591</v>
      </c>
      <c r="AD1715" s="3">
        <v>27.297211570094987</v>
      </c>
      <c r="AE1715" s="3">
        <v>50.723361486109418</v>
      </c>
    </row>
    <row r="1716" spans="1:31" ht="13" x14ac:dyDescent="0.3">
      <c r="A1716" s="2">
        <v>2019</v>
      </c>
      <c r="B1716" s="13" t="s">
        <v>630</v>
      </c>
      <c r="C1716" s="2" t="s">
        <v>299</v>
      </c>
      <c r="D1716" s="2" t="str">
        <f t="shared" si="52"/>
        <v>M2</v>
      </c>
      <c r="E1716" s="2" t="str">
        <f t="shared" si="53"/>
        <v>H11b_M2_13</v>
      </c>
      <c r="F1716" s="21" t="s">
        <v>463</v>
      </c>
      <c r="G1716" s="2">
        <v>2013</v>
      </c>
      <c r="H1716" s="2" t="s">
        <v>824</v>
      </c>
      <c r="I1716" s="4">
        <v>2.57</v>
      </c>
      <c r="J1716" s="5">
        <v>0.158</v>
      </c>
      <c r="K1716" s="4">
        <v>0.84</v>
      </c>
      <c r="L1716" s="4">
        <v>0.74</v>
      </c>
      <c r="M1716" s="4">
        <v>0.19</v>
      </c>
      <c r="N1716" s="4">
        <v>0.57499999999999996</v>
      </c>
      <c r="O1716" s="4">
        <v>0.185</v>
      </c>
      <c r="P1716" s="6">
        <v>17.952000000000002</v>
      </c>
      <c r="Q1716" s="6">
        <v>57.18</v>
      </c>
      <c r="R1716" s="4">
        <v>6.34</v>
      </c>
      <c r="S1716" s="7">
        <v>512.11</v>
      </c>
      <c r="T1716" s="6">
        <v>20.48</v>
      </c>
      <c r="U1716" s="4">
        <v>19.254408999999999</v>
      </c>
      <c r="V1716" s="8">
        <v>95.749286410533458</v>
      </c>
      <c r="W1716" s="8">
        <v>93.097067791793904</v>
      </c>
      <c r="X1716" s="8">
        <v>98.82352941176471</v>
      </c>
      <c r="Y1716" s="8">
        <v>100</v>
      </c>
      <c r="Z1716" s="8">
        <v>95.833333333333329</v>
      </c>
      <c r="AA1716" s="8">
        <v>119.68</v>
      </c>
      <c r="AB1716" s="9">
        <v>74.060265014576203</v>
      </c>
      <c r="AC1716" s="9">
        <v>21.132440381931914</v>
      </c>
      <c r="AD1716" s="3">
        <v>29.007965276455632</v>
      </c>
      <c r="AE1716" s="3">
        <v>49.859594341612457</v>
      </c>
    </row>
    <row r="1717" spans="1:31" ht="13" x14ac:dyDescent="0.3">
      <c r="A1717" s="2">
        <v>2019</v>
      </c>
      <c r="B1717" s="13" t="s">
        <v>630</v>
      </c>
      <c r="C1717" s="2" t="s">
        <v>300</v>
      </c>
      <c r="D1717" s="2" t="str">
        <f t="shared" si="52"/>
        <v>M1</v>
      </c>
      <c r="E1717" s="2" t="str">
        <f t="shared" si="53"/>
        <v>H11c_M1_13</v>
      </c>
      <c r="F1717" s="21" t="s">
        <v>464</v>
      </c>
      <c r="G1717" s="2">
        <v>2013</v>
      </c>
      <c r="H1717" s="2" t="s">
        <v>825</v>
      </c>
      <c r="I1717" s="4">
        <v>2.4</v>
      </c>
      <c r="J1717" s="5">
        <v>0.14899999999999999</v>
      </c>
      <c r="K1717" s="4">
        <v>0.84</v>
      </c>
      <c r="L1717" s="4">
        <v>0.73</v>
      </c>
      <c r="M1717" s="4">
        <v>0.17</v>
      </c>
      <c r="N1717" s="4">
        <v>0.56499999999999995</v>
      </c>
      <c r="O1717" s="4">
        <v>0.17</v>
      </c>
      <c r="P1717" s="6">
        <v>14.835000000000001</v>
      </c>
      <c r="Q1717" s="6">
        <v>53.89</v>
      </c>
      <c r="R1717" s="4">
        <v>6.42</v>
      </c>
      <c r="S1717" s="7">
        <v>333.74</v>
      </c>
      <c r="T1717" s="6">
        <v>17.399999999999999</v>
      </c>
      <c r="U1717" s="4">
        <v>21.960464999999999</v>
      </c>
      <c r="V1717" s="8">
        <v>89.415676025400899</v>
      </c>
      <c r="W1717" s="8">
        <v>87.794070259349937</v>
      </c>
      <c r="X1717" s="8">
        <v>98.82352941176471</v>
      </c>
      <c r="Y1717" s="8">
        <v>89.473684210526315</v>
      </c>
      <c r="Z1717" s="8">
        <v>94.166666666666671</v>
      </c>
      <c r="AA1717" s="8">
        <v>98.9</v>
      </c>
      <c r="AB1717" s="9">
        <v>71.913816560578098</v>
      </c>
      <c r="AC1717" s="9">
        <v>19.472328910703844</v>
      </c>
      <c r="AD1717" s="3">
        <v>29.873780848472027</v>
      </c>
      <c r="AE1717" s="3">
        <v>50.653890240824126</v>
      </c>
    </row>
    <row r="1718" spans="1:31" ht="13" x14ac:dyDescent="0.3">
      <c r="A1718" s="2">
        <v>2019</v>
      </c>
      <c r="B1718" s="13" t="s">
        <v>630</v>
      </c>
      <c r="C1718" s="2" t="s">
        <v>301</v>
      </c>
      <c r="D1718" s="2" t="str">
        <f t="shared" si="52"/>
        <v>M2</v>
      </c>
      <c r="E1718" s="2" t="str">
        <f t="shared" si="53"/>
        <v>H11c_M2_13</v>
      </c>
      <c r="F1718" s="21" t="s">
        <v>464</v>
      </c>
      <c r="G1718" s="2">
        <v>2013</v>
      </c>
      <c r="H1718" s="2" t="s">
        <v>825</v>
      </c>
      <c r="I1718" s="4">
        <v>2.46</v>
      </c>
      <c r="J1718" s="5">
        <v>0.152</v>
      </c>
      <c r="K1718" s="4">
        <v>0.84</v>
      </c>
      <c r="L1718" s="4">
        <v>0.81</v>
      </c>
      <c r="M1718" s="4">
        <v>0.18</v>
      </c>
      <c r="N1718" s="4">
        <v>0.53800000000000003</v>
      </c>
      <c r="O1718" s="4">
        <v>0.17699999999999999</v>
      </c>
      <c r="P1718" s="6">
        <v>17.803000000000001</v>
      </c>
      <c r="Q1718" s="6">
        <v>57.3</v>
      </c>
      <c r="R1718" s="4">
        <v>5.83</v>
      </c>
      <c r="S1718" s="7">
        <v>359.9</v>
      </c>
      <c r="T1718" s="6">
        <v>17.02</v>
      </c>
      <c r="U1718" s="4">
        <v>21.960464999999999</v>
      </c>
      <c r="V1718" s="8">
        <v>91.651067926035935</v>
      </c>
      <c r="W1718" s="8">
        <v>89.561736103497921</v>
      </c>
      <c r="X1718" s="8">
        <v>98.82352941176471</v>
      </c>
      <c r="Y1718" s="8">
        <v>94.73684210526315</v>
      </c>
      <c r="Z1718" s="8">
        <v>89.666666666666671</v>
      </c>
      <c r="AA1718" s="8">
        <v>118.68666666666667</v>
      </c>
      <c r="AB1718" s="9">
        <v>76.729555757637044</v>
      </c>
      <c r="AC1718" s="9">
        <v>19.323737737703865</v>
      </c>
      <c r="AD1718" s="3">
        <v>27.998827501280037</v>
      </c>
      <c r="AE1718" s="3">
        <v>52.677434761016087</v>
      </c>
    </row>
    <row r="1719" spans="1:31" ht="13" x14ac:dyDescent="0.3">
      <c r="A1719" s="2">
        <v>2019</v>
      </c>
      <c r="B1719" s="13" t="s">
        <v>630</v>
      </c>
      <c r="C1719" s="2" t="s">
        <v>334</v>
      </c>
      <c r="D1719" s="2" t="str">
        <f t="shared" si="52"/>
        <v>M1</v>
      </c>
      <c r="E1719" s="2" t="str">
        <f t="shared" si="53"/>
        <v>H13a_M1_13</v>
      </c>
      <c r="F1719" s="21" t="s">
        <v>482</v>
      </c>
      <c r="G1719" s="2">
        <v>2013</v>
      </c>
      <c r="H1719" s="2" t="s">
        <v>821</v>
      </c>
      <c r="I1719" s="4">
        <v>2.39</v>
      </c>
      <c r="J1719" s="5">
        <v>0.155</v>
      </c>
      <c r="K1719" s="4">
        <v>0.87</v>
      </c>
      <c r="L1719" s="4">
        <v>0.74</v>
      </c>
      <c r="M1719" s="4">
        <v>0.18</v>
      </c>
      <c r="N1719" s="4">
        <v>0.57699999999999996</v>
      </c>
      <c r="O1719" s="4">
        <v>0.191</v>
      </c>
      <c r="P1719" s="6">
        <v>16.238</v>
      </c>
      <c r="Q1719" s="6">
        <v>56.47</v>
      </c>
      <c r="R1719" s="4">
        <v>5</v>
      </c>
      <c r="S1719" s="7">
        <v>332.95</v>
      </c>
      <c r="T1719" s="6">
        <v>17.87</v>
      </c>
      <c r="U1719" s="4">
        <v>18.834430000000001</v>
      </c>
      <c r="V1719" s="8">
        <v>89.043110708628404</v>
      </c>
      <c r="W1719" s="8">
        <v>91.329401947645906</v>
      </c>
      <c r="X1719" s="8">
        <v>102.35294117647058</v>
      </c>
      <c r="Y1719" s="8">
        <v>94.73684210526315</v>
      </c>
      <c r="Z1719" s="8">
        <v>96.166666666666671</v>
      </c>
      <c r="AA1719" s="8">
        <v>108.25333333333333</v>
      </c>
      <c r="AB1719" s="9">
        <v>74.00380521269112</v>
      </c>
      <c r="AC1719" s="9">
        <v>20.035480715210994</v>
      </c>
      <c r="AD1719" s="3">
        <v>30.066885509791909</v>
      </c>
      <c r="AE1719" s="3">
        <v>49.897633774997097</v>
      </c>
    </row>
    <row r="1720" spans="1:31" ht="13" x14ac:dyDescent="0.3">
      <c r="A1720" s="2">
        <v>2019</v>
      </c>
      <c r="B1720" s="13" t="s">
        <v>630</v>
      </c>
      <c r="C1720" s="2" t="s">
        <v>335</v>
      </c>
      <c r="D1720" s="2" t="str">
        <f t="shared" si="52"/>
        <v>M2</v>
      </c>
      <c r="E1720" s="2" t="str">
        <f t="shared" si="53"/>
        <v>H13a_M2_13</v>
      </c>
      <c r="F1720" s="21" t="s">
        <v>482</v>
      </c>
      <c r="G1720" s="2">
        <v>2013</v>
      </c>
      <c r="H1720" s="2" t="s">
        <v>821</v>
      </c>
      <c r="I1720" s="4">
        <v>2.4</v>
      </c>
      <c r="J1720" s="5">
        <v>0.156</v>
      </c>
      <c r="K1720" s="4">
        <v>0.87</v>
      </c>
      <c r="L1720" s="4">
        <v>0.82</v>
      </c>
      <c r="M1720" s="4">
        <v>0.16</v>
      </c>
      <c r="N1720" s="4">
        <v>0.56100000000000005</v>
      </c>
      <c r="O1720" s="4">
        <v>0.18</v>
      </c>
      <c r="P1720" s="6">
        <v>16.437999999999999</v>
      </c>
      <c r="Q1720" s="6">
        <v>45.51</v>
      </c>
      <c r="R1720" s="4">
        <v>5.17</v>
      </c>
      <c r="S1720" s="7">
        <v>305.89</v>
      </c>
      <c r="T1720" s="6">
        <v>15.74</v>
      </c>
      <c r="U1720" s="4">
        <v>18.834430000000001</v>
      </c>
      <c r="V1720" s="8">
        <v>89.415676025400899</v>
      </c>
      <c r="W1720" s="8">
        <v>91.918623895695234</v>
      </c>
      <c r="X1720" s="8">
        <v>102.35294117647058</v>
      </c>
      <c r="Y1720" s="8">
        <v>84.210526315789465</v>
      </c>
      <c r="Z1720" s="8">
        <v>93.500000000000014</v>
      </c>
      <c r="AA1720" s="8">
        <v>109.58666666666666</v>
      </c>
      <c r="AB1720" s="9">
        <v>76.348374722764873</v>
      </c>
      <c r="AC1720" s="9">
        <v>17.262412869662771</v>
      </c>
      <c r="AD1720" s="3">
        <v>29.14356653561449</v>
      </c>
      <c r="AE1720" s="3">
        <v>53.594020594722735</v>
      </c>
    </row>
    <row r="1721" spans="1:31" ht="13" x14ac:dyDescent="0.3">
      <c r="A1721" s="2">
        <v>2019</v>
      </c>
      <c r="B1721" s="13" t="s">
        <v>630</v>
      </c>
      <c r="C1721" s="2" t="s">
        <v>336</v>
      </c>
      <c r="D1721" s="2" t="str">
        <f t="shared" si="52"/>
        <v>M1</v>
      </c>
      <c r="E1721" s="2" t="str">
        <f t="shared" si="53"/>
        <v>H13b_M1_13</v>
      </c>
      <c r="F1721" s="21" t="s">
        <v>483</v>
      </c>
      <c r="G1721" s="2">
        <v>2013</v>
      </c>
      <c r="H1721" s="2" t="s">
        <v>830</v>
      </c>
      <c r="I1721" s="4">
        <v>2.2799999999999998</v>
      </c>
      <c r="J1721" s="5">
        <v>0.14699999999999999</v>
      </c>
      <c r="K1721" s="4">
        <v>0.87</v>
      </c>
      <c r="L1721" s="4">
        <v>0.73</v>
      </c>
      <c r="M1721" s="4">
        <v>0.18</v>
      </c>
      <c r="N1721" s="4">
        <v>0.64500000000000002</v>
      </c>
      <c r="O1721" s="4">
        <v>0.16400000000000001</v>
      </c>
      <c r="P1721" s="6">
        <v>14.62</v>
      </c>
      <c r="Q1721" s="6">
        <v>47.3</v>
      </c>
      <c r="R1721" s="4">
        <v>5.14</v>
      </c>
      <c r="S1721" s="7">
        <v>536.76</v>
      </c>
      <c r="T1721" s="6">
        <v>16.489999999999998</v>
      </c>
      <c r="U1721" s="4">
        <v>18.564357999999999</v>
      </c>
      <c r="V1721" s="8">
        <v>84.944892224130854</v>
      </c>
      <c r="W1721" s="8">
        <v>86.61562636325128</v>
      </c>
      <c r="X1721" s="8">
        <v>102.35294117647058</v>
      </c>
      <c r="Y1721" s="8">
        <v>94.73684210526315</v>
      </c>
      <c r="Z1721" s="8">
        <v>107.50000000000001</v>
      </c>
      <c r="AA1721" s="8">
        <v>97.466666666666654</v>
      </c>
      <c r="AB1721" s="9">
        <v>73.504803216683129</v>
      </c>
      <c r="AC1721" s="9">
        <v>20.171495566354771</v>
      </c>
      <c r="AD1721" s="3">
        <v>30.271000550259426</v>
      </c>
      <c r="AE1721" s="3">
        <v>49.557503883385799</v>
      </c>
    </row>
    <row r="1722" spans="1:31" ht="13" x14ac:dyDescent="0.3">
      <c r="A1722" s="2">
        <v>2019</v>
      </c>
      <c r="B1722" s="13" t="s">
        <v>630</v>
      </c>
      <c r="C1722" s="2" t="s">
        <v>337</v>
      </c>
      <c r="D1722" s="2" t="str">
        <f t="shared" si="52"/>
        <v>M2</v>
      </c>
      <c r="E1722" s="2" t="str">
        <f t="shared" si="53"/>
        <v>H13b_M2_13</v>
      </c>
      <c r="F1722" s="21" t="s">
        <v>483</v>
      </c>
      <c r="G1722" s="2">
        <v>2013</v>
      </c>
      <c r="H1722" s="2" t="s">
        <v>830</v>
      </c>
      <c r="I1722" s="4">
        <v>2.42</v>
      </c>
      <c r="J1722" s="5">
        <v>0.155</v>
      </c>
      <c r="K1722" s="4">
        <v>0.87</v>
      </c>
      <c r="L1722" s="4">
        <v>0.79</v>
      </c>
      <c r="M1722" s="4">
        <v>0.2</v>
      </c>
      <c r="N1722" s="4">
        <v>0.61799999999999999</v>
      </c>
      <c r="O1722" s="4">
        <v>0.16300000000000001</v>
      </c>
      <c r="P1722" s="6">
        <v>14.929</v>
      </c>
      <c r="Q1722" s="6">
        <v>50.55</v>
      </c>
      <c r="R1722" s="4">
        <v>5.82</v>
      </c>
      <c r="S1722" s="7">
        <v>380.96</v>
      </c>
      <c r="T1722" s="6">
        <v>15.63</v>
      </c>
      <c r="U1722" s="4">
        <v>18.564357999999999</v>
      </c>
      <c r="V1722" s="8">
        <v>90.160806658945916</v>
      </c>
      <c r="W1722" s="8">
        <v>91.329401947645906</v>
      </c>
      <c r="X1722" s="8">
        <v>102.35294117647058</v>
      </c>
      <c r="Y1722" s="8">
        <v>105.26315789473684</v>
      </c>
      <c r="Z1722" s="8">
        <v>103</v>
      </c>
      <c r="AA1722" s="8">
        <v>99.526666666666657</v>
      </c>
      <c r="AB1722" s="9">
        <v>78.146261650721158</v>
      </c>
      <c r="AC1722" s="9">
        <v>21.081577329360478</v>
      </c>
      <c r="AD1722" s="3">
        <v>28.473069493253128</v>
      </c>
      <c r="AE1722" s="3">
        <v>50.445353177386387</v>
      </c>
    </row>
    <row r="1723" spans="1:31" ht="13" x14ac:dyDescent="0.3">
      <c r="A1723" s="2">
        <v>2019</v>
      </c>
      <c r="B1723" s="13" t="s">
        <v>630</v>
      </c>
      <c r="C1723" s="2" t="s">
        <v>338</v>
      </c>
      <c r="D1723" s="2" t="str">
        <f t="shared" si="52"/>
        <v>M1</v>
      </c>
      <c r="E1723" s="2" t="str">
        <f t="shared" si="53"/>
        <v>H13c_M1_13</v>
      </c>
      <c r="F1723" s="21" t="s">
        <v>484</v>
      </c>
      <c r="G1723" s="2">
        <v>2013</v>
      </c>
      <c r="H1723" s="2" t="s">
        <v>829</v>
      </c>
      <c r="I1723" s="4">
        <v>2.23</v>
      </c>
      <c r="J1723" s="5">
        <v>0.151</v>
      </c>
      <c r="K1723" s="4">
        <v>0.87</v>
      </c>
      <c r="L1723" s="4">
        <v>0.75</v>
      </c>
      <c r="M1723" s="4">
        <v>0.18</v>
      </c>
      <c r="N1723" s="4">
        <v>0.69799999999999995</v>
      </c>
      <c r="O1723" s="4">
        <v>0.16200000000000001</v>
      </c>
      <c r="P1723" s="6">
        <v>18.405000000000001</v>
      </c>
      <c r="Q1723" s="6">
        <v>45.75</v>
      </c>
      <c r="R1723" s="4">
        <v>5.72</v>
      </c>
      <c r="S1723" s="7">
        <v>269.25</v>
      </c>
      <c r="T1723" s="6">
        <v>19.61</v>
      </c>
      <c r="U1723" s="4">
        <v>18.915125</v>
      </c>
      <c r="V1723" s="8">
        <v>83.08206564026834</v>
      </c>
      <c r="W1723" s="8">
        <v>88.972514155448593</v>
      </c>
      <c r="X1723" s="8">
        <v>102.35294117647058</v>
      </c>
      <c r="Y1723" s="8">
        <v>94.73684210526315</v>
      </c>
      <c r="Z1723" s="8">
        <v>116.33333333333333</v>
      </c>
      <c r="AA1723" s="8">
        <v>122.7</v>
      </c>
      <c r="AB1723" s="9">
        <v>74.502807208699096</v>
      </c>
      <c r="AC1723" s="9">
        <v>19.901287853996198</v>
      </c>
      <c r="AD1723" s="3">
        <v>29.865504696836748</v>
      </c>
      <c r="AE1723" s="3">
        <v>50.233207449167061</v>
      </c>
    </row>
    <row r="1724" spans="1:31" ht="13" x14ac:dyDescent="0.3">
      <c r="A1724" s="2">
        <v>2019</v>
      </c>
      <c r="B1724" s="13" t="s">
        <v>630</v>
      </c>
      <c r="C1724" s="2" t="s">
        <v>283</v>
      </c>
      <c r="D1724" s="2" t="str">
        <f t="shared" si="52"/>
        <v>M2</v>
      </c>
      <c r="E1724" s="2" t="str">
        <f t="shared" si="53"/>
        <v>I10a_M2_13</v>
      </c>
      <c r="F1724" s="21" t="s">
        <v>451</v>
      </c>
      <c r="G1724" s="2">
        <v>2013</v>
      </c>
      <c r="H1724" s="2" t="s">
        <v>851</v>
      </c>
      <c r="I1724" s="4">
        <v>2.5099999999999998</v>
      </c>
      <c r="J1724" s="5">
        <v>0.154</v>
      </c>
      <c r="K1724" s="4">
        <v>0.83</v>
      </c>
      <c r="L1724" s="4">
        <v>0.52</v>
      </c>
      <c r="M1724" s="4">
        <v>0.22</v>
      </c>
      <c r="N1724" s="4">
        <v>0.59399999999999997</v>
      </c>
      <c r="O1724" s="4">
        <v>0.193</v>
      </c>
      <c r="P1724" s="6">
        <v>13.384</v>
      </c>
      <c r="Q1724" s="6">
        <v>57.91</v>
      </c>
      <c r="R1724" s="4">
        <v>5.17</v>
      </c>
      <c r="S1724" s="7">
        <v>600.20000000000005</v>
      </c>
      <c r="T1724" s="6">
        <v>14.27</v>
      </c>
      <c r="U1724" s="4">
        <v>17.292397000000001</v>
      </c>
      <c r="V1724" s="8">
        <v>93.513894509898449</v>
      </c>
      <c r="W1724" s="8">
        <v>90.740179999596577</v>
      </c>
      <c r="X1724" s="8">
        <v>97.647058823529406</v>
      </c>
      <c r="Y1724" s="8">
        <v>115.78947368421053</v>
      </c>
      <c r="Z1724" s="8">
        <v>99</v>
      </c>
      <c r="AA1724" s="8">
        <v>89.226666666666659</v>
      </c>
      <c r="AB1724" s="9">
        <v>65.297636313682389</v>
      </c>
      <c r="AC1724" s="9">
        <v>27.752782582872793</v>
      </c>
      <c r="AD1724" s="3">
        <v>32.509019746749921</v>
      </c>
      <c r="AE1724" s="3">
        <v>39.738197670377289</v>
      </c>
    </row>
    <row r="1725" spans="1:31" ht="13" x14ac:dyDescent="0.3">
      <c r="A1725" s="2">
        <v>2019</v>
      </c>
      <c r="B1725" s="13" t="s">
        <v>630</v>
      </c>
      <c r="C1725" s="2" t="s">
        <v>302</v>
      </c>
      <c r="D1725" s="2" t="str">
        <f t="shared" si="52"/>
        <v>M1</v>
      </c>
      <c r="E1725" s="2" t="str">
        <f t="shared" si="53"/>
        <v>I11a_M1_13</v>
      </c>
      <c r="F1725" s="21" t="s">
        <v>465</v>
      </c>
      <c r="G1725" s="2">
        <v>2013</v>
      </c>
      <c r="H1725" s="2" t="s">
        <v>822</v>
      </c>
      <c r="I1725" s="4">
        <v>2.52</v>
      </c>
      <c r="J1725" s="5">
        <v>0.156</v>
      </c>
      <c r="K1725" s="4">
        <v>0.84</v>
      </c>
      <c r="L1725" s="4">
        <v>0.69</v>
      </c>
      <c r="M1725" s="4">
        <v>0.2</v>
      </c>
      <c r="N1725" s="4">
        <v>0.53500000000000003</v>
      </c>
      <c r="O1725" s="4">
        <v>0.188</v>
      </c>
      <c r="P1725" s="6">
        <v>19.405000000000001</v>
      </c>
      <c r="Q1725" s="6">
        <v>66.599999999999994</v>
      </c>
      <c r="R1725" s="4">
        <v>6.95</v>
      </c>
      <c r="S1725" s="7">
        <v>392.98</v>
      </c>
      <c r="T1725" s="6">
        <v>19.86</v>
      </c>
      <c r="U1725" s="4">
        <v>17.608293</v>
      </c>
      <c r="V1725" s="8">
        <v>93.886459826670958</v>
      </c>
      <c r="W1725" s="8">
        <v>91.918623895695234</v>
      </c>
      <c r="X1725" s="8">
        <v>98.82352941176471</v>
      </c>
      <c r="Y1725" s="8">
        <v>105.26315789473684</v>
      </c>
      <c r="Z1725" s="8">
        <v>89.166666666666671</v>
      </c>
      <c r="AA1725" s="8">
        <v>129.36666666666667</v>
      </c>
      <c r="AB1725" s="9">
        <v>72.388978263531328</v>
      </c>
      <c r="AC1725" s="9">
        <v>22.75824990915887</v>
      </c>
      <c r="AD1725" s="3">
        <v>29.677689165426919</v>
      </c>
      <c r="AE1725" s="3">
        <v>47.564060925414225</v>
      </c>
    </row>
    <row r="1726" spans="1:31" ht="13" x14ac:dyDescent="0.3">
      <c r="A1726" s="2">
        <v>2019</v>
      </c>
      <c r="B1726" s="13" t="s">
        <v>630</v>
      </c>
      <c r="C1726" s="2" t="s">
        <v>303</v>
      </c>
      <c r="D1726" s="2" t="str">
        <f t="shared" si="52"/>
        <v>M2</v>
      </c>
      <c r="E1726" s="2" t="str">
        <f t="shared" si="53"/>
        <v>I11a_M2_13</v>
      </c>
      <c r="F1726" s="21" t="s">
        <v>465</v>
      </c>
      <c r="G1726" s="2">
        <v>2013</v>
      </c>
      <c r="H1726" s="2" t="s">
        <v>822</v>
      </c>
      <c r="I1726" s="4">
        <v>2.4900000000000002</v>
      </c>
      <c r="J1726" s="5">
        <v>0.156</v>
      </c>
      <c r="K1726" s="4">
        <v>0.84</v>
      </c>
      <c r="L1726" s="4">
        <v>0.74</v>
      </c>
      <c r="M1726" s="4">
        <v>0.17</v>
      </c>
      <c r="N1726" s="4">
        <v>0.47699999999999998</v>
      </c>
      <c r="O1726" s="4">
        <v>0.184</v>
      </c>
      <c r="P1726" s="6">
        <v>17.763000000000002</v>
      </c>
      <c r="Q1726" s="6">
        <v>59.89</v>
      </c>
      <c r="R1726" s="4">
        <v>6.43</v>
      </c>
      <c r="S1726" s="7">
        <v>390.22</v>
      </c>
      <c r="T1726" s="6">
        <v>19.440000000000001</v>
      </c>
      <c r="U1726" s="4">
        <v>17.608293</v>
      </c>
      <c r="V1726" s="8">
        <v>92.768763876353447</v>
      </c>
      <c r="W1726" s="8">
        <v>91.918623895695234</v>
      </c>
      <c r="X1726" s="8">
        <v>98.82352941176471</v>
      </c>
      <c r="Y1726" s="8">
        <v>89.473684210526315</v>
      </c>
      <c r="Z1726" s="8">
        <v>79.5</v>
      </c>
      <c r="AA1726" s="8">
        <v>118.42000000000002</v>
      </c>
      <c r="AB1726" s="9">
        <v>72.412818556586089</v>
      </c>
      <c r="AC1726" s="9">
        <v>19.338143676831582</v>
      </c>
      <c r="AD1726" s="3">
        <v>29.667918453265795</v>
      </c>
      <c r="AE1726" s="3">
        <v>50.993937869902616</v>
      </c>
    </row>
    <row r="1727" spans="1:31" ht="13" x14ac:dyDescent="0.3">
      <c r="A1727" s="2">
        <v>2019</v>
      </c>
      <c r="B1727" s="13" t="s">
        <v>630</v>
      </c>
      <c r="C1727" s="2" t="s">
        <v>304</v>
      </c>
      <c r="D1727" s="2" t="str">
        <f t="shared" si="52"/>
        <v>M1</v>
      </c>
      <c r="E1727" s="2" t="str">
        <f t="shared" si="53"/>
        <v>I11b_M1_13</v>
      </c>
      <c r="F1727" s="21" t="s">
        <v>466</v>
      </c>
      <c r="G1727" s="2">
        <v>2013</v>
      </c>
      <c r="H1727" s="2" t="s">
        <v>823</v>
      </c>
      <c r="I1727" s="4">
        <v>2.36</v>
      </c>
      <c r="J1727" s="5">
        <v>0.14899999999999999</v>
      </c>
      <c r="K1727" s="4">
        <v>0.84</v>
      </c>
      <c r="L1727" s="4">
        <v>0.63</v>
      </c>
      <c r="M1727" s="4">
        <v>0.17</v>
      </c>
      <c r="N1727" s="4">
        <v>0.58599999999999997</v>
      </c>
      <c r="O1727" s="4">
        <v>0.17199999999999999</v>
      </c>
      <c r="P1727" s="6">
        <v>15.513</v>
      </c>
      <c r="Q1727" s="6">
        <v>51.42</v>
      </c>
      <c r="R1727" s="4">
        <v>5.78</v>
      </c>
      <c r="S1727" s="7">
        <v>299.52999999999997</v>
      </c>
      <c r="T1727" s="6">
        <v>17.2</v>
      </c>
      <c r="U1727" s="4">
        <v>20.085989000000001</v>
      </c>
      <c r="V1727" s="8">
        <v>87.925414758310879</v>
      </c>
      <c r="W1727" s="8">
        <v>87.794070259349937</v>
      </c>
      <c r="X1727" s="8">
        <v>98.82352941176471</v>
      </c>
      <c r="Y1727" s="8">
        <v>89.473684210526315</v>
      </c>
      <c r="Z1727" s="8">
        <v>97.666666666666671</v>
      </c>
      <c r="AA1727" s="8">
        <v>103.42</v>
      </c>
      <c r="AB1727" s="9">
        <v>66.923796600498264</v>
      </c>
      <c r="AC1727" s="9">
        <v>20.924238618004111</v>
      </c>
      <c r="AD1727" s="3">
        <v>32.10125105024202</v>
      </c>
      <c r="AE1727" s="3">
        <v>46.974510331753869</v>
      </c>
    </row>
    <row r="1728" spans="1:31" ht="13" x14ac:dyDescent="0.3">
      <c r="A1728" s="2">
        <v>2019</v>
      </c>
      <c r="B1728" s="13" t="s">
        <v>630</v>
      </c>
      <c r="C1728" s="2" t="s">
        <v>305</v>
      </c>
      <c r="D1728" s="2" t="str">
        <f t="shared" si="52"/>
        <v>M2</v>
      </c>
      <c r="E1728" s="2" t="str">
        <f t="shared" si="53"/>
        <v>I11b_M2_13</v>
      </c>
      <c r="F1728" s="21" t="s">
        <v>466</v>
      </c>
      <c r="G1728" s="2">
        <v>2013</v>
      </c>
      <c r="H1728" s="2" t="s">
        <v>823</v>
      </c>
      <c r="I1728" s="4">
        <v>2.35</v>
      </c>
      <c r="J1728" s="5">
        <v>0.153</v>
      </c>
      <c r="K1728" s="4">
        <v>0.84</v>
      </c>
      <c r="L1728" s="4">
        <v>0.79</v>
      </c>
      <c r="M1728" s="4">
        <v>0.17</v>
      </c>
      <c r="N1728" s="4">
        <v>0.53700000000000003</v>
      </c>
      <c r="O1728" s="4">
        <v>0.17199999999999999</v>
      </c>
      <c r="P1728" s="6">
        <v>17.248999999999999</v>
      </c>
      <c r="Q1728" s="6">
        <v>47.09</v>
      </c>
      <c r="R1728" s="4">
        <v>5.01</v>
      </c>
      <c r="S1728" s="7">
        <v>269.60000000000002</v>
      </c>
      <c r="T1728" s="6">
        <v>16.72</v>
      </c>
      <c r="U1728" s="4">
        <v>20.085989000000001</v>
      </c>
      <c r="V1728" s="8">
        <v>87.552849441538399</v>
      </c>
      <c r="W1728" s="8">
        <v>90.150958051547249</v>
      </c>
      <c r="X1728" s="8">
        <v>98.82352941176471</v>
      </c>
      <c r="Y1728" s="8">
        <v>89.473684210526315</v>
      </c>
      <c r="Z1728" s="8">
        <v>89.500000000000014</v>
      </c>
      <c r="AA1728" s="8">
        <v>114.99333333333333</v>
      </c>
      <c r="AB1728" s="9">
        <v>74.907828536625999</v>
      </c>
      <c r="AC1728" s="9">
        <v>18.694033943420347</v>
      </c>
      <c r="AD1728" s="3">
        <v>28.679747335854273</v>
      </c>
      <c r="AE1728" s="3">
        <v>52.626218720725383</v>
      </c>
    </row>
    <row r="1729" spans="1:31" ht="13" x14ac:dyDescent="0.3">
      <c r="A1729" s="2">
        <v>2019</v>
      </c>
      <c r="B1729" s="13" t="s">
        <v>630</v>
      </c>
      <c r="C1729" s="2" t="s">
        <v>306</v>
      </c>
      <c r="D1729" s="2" t="str">
        <f t="shared" si="52"/>
        <v>M1</v>
      </c>
      <c r="E1729" s="2" t="str">
        <f t="shared" si="53"/>
        <v>I11c_M1_13</v>
      </c>
      <c r="F1729" s="21" t="s">
        <v>467</v>
      </c>
      <c r="G1729" s="2">
        <v>2013</v>
      </c>
      <c r="H1729" s="2" t="s">
        <v>817</v>
      </c>
      <c r="I1729" s="4">
        <v>2.4900000000000002</v>
      </c>
      <c r="J1729" s="5">
        <v>0.15</v>
      </c>
      <c r="K1729" s="4">
        <v>0.84</v>
      </c>
      <c r="L1729" s="4">
        <v>0.81</v>
      </c>
      <c r="M1729" s="4">
        <v>0.21</v>
      </c>
      <c r="N1729" s="4">
        <v>0.57299999999999995</v>
      </c>
      <c r="O1729" s="4">
        <v>0.182</v>
      </c>
      <c r="P1729" s="6">
        <v>13.699</v>
      </c>
      <c r="Q1729" s="6">
        <v>53.32</v>
      </c>
      <c r="R1729" s="4">
        <v>6.37</v>
      </c>
      <c r="S1729" s="7">
        <v>358.47</v>
      </c>
      <c r="T1729" s="6">
        <v>17.28</v>
      </c>
      <c r="U1729" s="4">
        <v>17.052856999999999</v>
      </c>
      <c r="V1729" s="8">
        <v>92.768763876353447</v>
      </c>
      <c r="W1729" s="8">
        <v>88.383292207399265</v>
      </c>
      <c r="X1729" s="8">
        <v>98.82352941176471</v>
      </c>
      <c r="Y1729" s="8">
        <v>110.52631578947367</v>
      </c>
      <c r="Z1729" s="8">
        <v>95.5</v>
      </c>
      <c r="AA1729" s="8">
        <v>91.326666666666668</v>
      </c>
      <c r="AB1729" s="9">
        <v>79.200725444622194</v>
      </c>
      <c r="AC1729" s="9">
        <v>21.840946167836865</v>
      </c>
      <c r="AD1729" s="3">
        <v>27.125226238111466</v>
      </c>
      <c r="AE1729" s="3">
        <v>51.033827594051687</v>
      </c>
    </row>
    <row r="1730" spans="1:31" ht="13" x14ac:dyDescent="0.3">
      <c r="A1730" s="2">
        <v>2019</v>
      </c>
      <c r="B1730" s="13" t="s">
        <v>630</v>
      </c>
      <c r="C1730" s="2" t="s">
        <v>307</v>
      </c>
      <c r="D1730" s="2" t="str">
        <f t="shared" si="52"/>
        <v>M2</v>
      </c>
      <c r="E1730" s="2" t="str">
        <f t="shared" si="53"/>
        <v>I11c_M2_13</v>
      </c>
      <c r="F1730" s="21" t="s">
        <v>467</v>
      </c>
      <c r="G1730" s="2">
        <v>2013</v>
      </c>
      <c r="H1730" s="2" t="s">
        <v>817</v>
      </c>
      <c r="I1730" s="4">
        <v>2.37</v>
      </c>
      <c r="J1730" s="5">
        <v>0.152</v>
      </c>
      <c r="K1730" s="4">
        <v>0.84</v>
      </c>
      <c r="L1730" s="4">
        <v>0.83</v>
      </c>
      <c r="M1730" s="4">
        <v>0.14000000000000001</v>
      </c>
      <c r="N1730" s="4">
        <v>0.59799999999999998</v>
      </c>
      <c r="O1730" s="4">
        <v>0.17199999999999999</v>
      </c>
      <c r="P1730" s="6">
        <v>17.446000000000002</v>
      </c>
      <c r="Q1730" s="6">
        <v>48.47</v>
      </c>
      <c r="R1730" s="4">
        <v>6.57</v>
      </c>
      <c r="S1730" s="7">
        <v>375.31</v>
      </c>
      <c r="T1730" s="6">
        <v>16</v>
      </c>
      <c r="U1730" s="4">
        <v>17.052856999999999</v>
      </c>
      <c r="V1730" s="8">
        <v>88.297980075083402</v>
      </c>
      <c r="W1730" s="8">
        <v>89.561736103497921</v>
      </c>
      <c r="X1730" s="8">
        <v>98.82352941176471</v>
      </c>
      <c r="Y1730" s="8">
        <v>73.684210526315795</v>
      </c>
      <c r="Z1730" s="8">
        <v>99.666666666666671</v>
      </c>
      <c r="AA1730" s="8">
        <v>116.30666666666667</v>
      </c>
      <c r="AB1730" s="9">
        <v>74.432666833672769</v>
      </c>
      <c r="AC1730" s="9">
        <v>15.493365610156751</v>
      </c>
      <c r="AD1730" s="3">
        <v>28.862832507514518</v>
      </c>
      <c r="AE1730" s="3">
        <v>55.643801882328724</v>
      </c>
    </row>
    <row r="1731" spans="1:31" ht="13" x14ac:dyDescent="0.3">
      <c r="A1731" s="2">
        <v>2019</v>
      </c>
      <c r="B1731" s="13" t="s">
        <v>630</v>
      </c>
      <c r="C1731" s="2" t="s">
        <v>321</v>
      </c>
      <c r="D1731" s="2" t="str">
        <f t="shared" si="52"/>
        <v>M1</v>
      </c>
      <c r="E1731" s="2" t="str">
        <f t="shared" si="53"/>
        <v>I12b_M1_13</v>
      </c>
      <c r="F1731" s="21" t="s">
        <v>475</v>
      </c>
      <c r="G1731" s="2">
        <v>2013</v>
      </c>
      <c r="H1731" s="2" t="s">
        <v>838</v>
      </c>
      <c r="I1731" s="4">
        <v>2.37</v>
      </c>
      <c r="J1731" s="5">
        <v>0.152</v>
      </c>
      <c r="K1731" s="4">
        <v>0.85</v>
      </c>
      <c r="L1731" s="4">
        <v>0.9</v>
      </c>
      <c r="M1731" s="4">
        <v>0.12</v>
      </c>
      <c r="N1731" s="4">
        <v>0.60799999999999998</v>
      </c>
      <c r="O1731" s="4">
        <v>0.17199999999999999</v>
      </c>
      <c r="P1731" s="6">
        <v>19.023</v>
      </c>
      <c r="Q1731" s="6">
        <v>50.95</v>
      </c>
      <c r="R1731" s="4">
        <v>6.32</v>
      </c>
      <c r="S1731" s="7">
        <v>549.02</v>
      </c>
      <c r="T1731" s="6">
        <v>16.72</v>
      </c>
      <c r="U1731" s="4">
        <v>20.050421</v>
      </c>
      <c r="V1731" s="8">
        <v>88.297980075083402</v>
      </c>
      <c r="W1731" s="8">
        <v>89.561736103497921</v>
      </c>
      <c r="X1731" s="8">
        <v>100</v>
      </c>
      <c r="Y1731" s="8">
        <v>63.157894736842103</v>
      </c>
      <c r="Z1731" s="8">
        <v>101.33333333333334</v>
      </c>
      <c r="AA1731" s="8">
        <v>126.82</v>
      </c>
      <c r="AB1731" s="9">
        <v>76.533988823441874</v>
      </c>
      <c r="AC1731" s="9">
        <v>12.915410394646878</v>
      </c>
      <c r="AD1731" s="3">
        <v>28.404543875183535</v>
      </c>
      <c r="AE1731" s="3">
        <v>58.680045730169574</v>
      </c>
    </row>
    <row r="1732" spans="1:31" ht="13" x14ac:dyDescent="0.3">
      <c r="A1732" s="2">
        <v>2019</v>
      </c>
      <c r="B1732" s="13" t="s">
        <v>630</v>
      </c>
      <c r="C1732" s="2" t="s">
        <v>322</v>
      </c>
      <c r="D1732" s="2" t="str">
        <f t="shared" si="52"/>
        <v>M2</v>
      </c>
      <c r="E1732" s="2" t="str">
        <f t="shared" si="53"/>
        <v>I12b_M2_13</v>
      </c>
      <c r="F1732" s="21" t="s">
        <v>475</v>
      </c>
      <c r="G1732" s="2">
        <v>2013</v>
      </c>
      <c r="H1732" s="2" t="s">
        <v>838</v>
      </c>
      <c r="I1732" s="4">
        <v>2.4900000000000002</v>
      </c>
      <c r="J1732" s="5">
        <v>0.154</v>
      </c>
      <c r="K1732" s="4">
        <v>0.85</v>
      </c>
      <c r="L1732" s="4">
        <v>0.81</v>
      </c>
      <c r="M1732" s="4">
        <v>0.23</v>
      </c>
      <c r="N1732" s="4">
        <v>0.54600000000000004</v>
      </c>
      <c r="O1732" s="4">
        <v>0.187</v>
      </c>
      <c r="P1732" s="6">
        <v>17.103000000000002</v>
      </c>
      <c r="Q1732" s="6">
        <v>51.63</v>
      </c>
      <c r="R1732" s="4">
        <v>5.55</v>
      </c>
      <c r="S1732" s="7">
        <v>337.66</v>
      </c>
      <c r="T1732" s="6">
        <v>15.45</v>
      </c>
      <c r="U1732" s="4">
        <v>20.050421</v>
      </c>
      <c r="V1732" s="8">
        <v>92.768763876353447</v>
      </c>
      <c r="W1732" s="8">
        <v>90.740179999596577</v>
      </c>
      <c r="X1732" s="8">
        <v>100</v>
      </c>
      <c r="Y1732" s="8">
        <v>121.05263157894737</v>
      </c>
      <c r="Z1732" s="8">
        <v>91.000000000000014</v>
      </c>
      <c r="AA1732" s="8">
        <v>114.02000000000001</v>
      </c>
      <c r="AB1732" s="9">
        <v>81.103926378315649</v>
      </c>
      <c r="AC1732" s="9">
        <v>23.359700464454612</v>
      </c>
      <c r="AD1732" s="3">
        <v>26.804041931803308</v>
      </c>
      <c r="AE1732" s="3">
        <v>49.836257603742084</v>
      </c>
    </row>
    <row r="1733" spans="1:31" ht="13" x14ac:dyDescent="0.3">
      <c r="A1733" s="2">
        <v>2019</v>
      </c>
      <c r="B1733" s="13" t="s">
        <v>630</v>
      </c>
      <c r="C1733" s="2" t="s">
        <v>323</v>
      </c>
      <c r="D1733" s="2" t="str">
        <f t="shared" si="52"/>
        <v>M1</v>
      </c>
      <c r="E1733" s="2" t="str">
        <f t="shared" si="53"/>
        <v>I12c_M1_13</v>
      </c>
      <c r="F1733" s="21" t="s">
        <v>476</v>
      </c>
      <c r="G1733" s="2">
        <v>2013</v>
      </c>
      <c r="H1733" s="2" t="s">
        <v>835</v>
      </c>
      <c r="I1733" s="4">
        <v>2.41</v>
      </c>
      <c r="J1733" s="5">
        <v>0.151</v>
      </c>
      <c r="K1733" s="4">
        <v>0.85</v>
      </c>
      <c r="L1733" s="4">
        <v>0.85</v>
      </c>
      <c r="M1733" s="4">
        <v>0.19</v>
      </c>
      <c r="N1733" s="4">
        <v>0.54600000000000004</v>
      </c>
      <c r="O1733" s="4">
        <v>0.17199999999999999</v>
      </c>
      <c r="P1733" s="6">
        <v>15.791</v>
      </c>
      <c r="Q1733" s="6">
        <v>59.22</v>
      </c>
      <c r="R1733" s="4">
        <v>5.37</v>
      </c>
      <c r="S1733" s="7">
        <v>236.89</v>
      </c>
      <c r="T1733" s="6">
        <v>16.899999999999999</v>
      </c>
      <c r="U1733" s="4">
        <v>20.149992000000001</v>
      </c>
      <c r="V1733" s="8">
        <v>89.788241342173407</v>
      </c>
      <c r="W1733" s="8">
        <v>88.972514155448593</v>
      </c>
      <c r="X1733" s="8">
        <v>100</v>
      </c>
      <c r="Y1733" s="8">
        <v>100</v>
      </c>
      <c r="Z1733" s="8">
        <v>91.000000000000014</v>
      </c>
      <c r="AA1733" s="8">
        <v>105.27333333333333</v>
      </c>
      <c r="AB1733" s="9">
        <v>79.805041446367355</v>
      </c>
      <c r="AC1733" s="9">
        <v>19.611218874466861</v>
      </c>
      <c r="AD1733" s="3">
        <v>27.240297155151911</v>
      </c>
      <c r="AE1733" s="3">
        <v>53.148483970381221</v>
      </c>
    </row>
    <row r="1734" spans="1:31" ht="13" x14ac:dyDescent="0.3">
      <c r="A1734" s="2">
        <v>2019</v>
      </c>
      <c r="B1734" s="13" t="s">
        <v>630</v>
      </c>
      <c r="C1734" s="2" t="s">
        <v>324</v>
      </c>
      <c r="D1734" s="2" t="str">
        <f t="shared" ref="D1734:D1797" si="54">MID(C1734,8,2)</f>
        <v>M2</v>
      </c>
      <c r="E1734" s="2" t="str">
        <f t="shared" ref="E1734:E1797" si="55">CONCATENATE(F1734,"_",D1734,"_",MID(G1734,3,2))</f>
        <v>I12c_M2_13</v>
      </c>
      <c r="F1734" s="21" t="s">
        <v>476</v>
      </c>
      <c r="G1734" s="2">
        <v>2013</v>
      </c>
      <c r="H1734" s="2" t="s">
        <v>835</v>
      </c>
      <c r="I1734" s="4">
        <v>2.37</v>
      </c>
      <c r="J1734" s="5">
        <v>0.15</v>
      </c>
      <c r="K1734" s="4">
        <v>0.86</v>
      </c>
      <c r="L1734" s="4">
        <v>0.8</v>
      </c>
      <c r="M1734" s="4">
        <v>0.21</v>
      </c>
      <c r="N1734" s="4">
        <v>0.57299999999999995</v>
      </c>
      <c r="O1734" s="4">
        <v>0.183</v>
      </c>
      <c r="P1734" s="6">
        <v>13.074</v>
      </c>
      <c r="Q1734" s="6">
        <v>57.12</v>
      </c>
      <c r="R1734" s="4">
        <v>6.12</v>
      </c>
      <c r="S1734" s="7">
        <v>261.64</v>
      </c>
      <c r="T1734" s="6">
        <v>18.86</v>
      </c>
      <c r="U1734" s="4">
        <v>20.149992000000001</v>
      </c>
      <c r="V1734" s="8">
        <v>88.297980075083402</v>
      </c>
      <c r="W1734" s="8">
        <v>88.383292207399265</v>
      </c>
      <c r="X1734" s="8">
        <v>101.17647058823529</v>
      </c>
      <c r="Y1734" s="8">
        <v>110.52631578947367</v>
      </c>
      <c r="Z1734" s="8">
        <v>95.5</v>
      </c>
      <c r="AA1734" s="8">
        <v>87.160000000000011</v>
      </c>
      <c r="AB1734" s="9">
        <v>79.213232400020871</v>
      </c>
      <c r="AC1734" s="9">
        <v>21.837497706875109</v>
      </c>
      <c r="AD1734" s="3">
        <v>27.766680192285826</v>
      </c>
      <c r="AE1734" s="3">
        <v>50.395822100839069</v>
      </c>
    </row>
    <row r="1735" spans="1:31" ht="13" x14ac:dyDescent="0.3">
      <c r="A1735" s="2">
        <v>2019</v>
      </c>
      <c r="B1735" s="13" t="s">
        <v>630</v>
      </c>
      <c r="C1735" s="2" t="s">
        <v>339</v>
      </c>
      <c r="D1735" s="2" t="str">
        <f t="shared" si="54"/>
        <v>M1</v>
      </c>
      <c r="E1735" s="2" t="str">
        <f t="shared" si="55"/>
        <v>I13a_M1_13</v>
      </c>
      <c r="F1735" s="21" t="s">
        <v>485</v>
      </c>
      <c r="G1735" s="2">
        <v>2013</v>
      </c>
      <c r="H1735" s="2" t="s">
        <v>837</v>
      </c>
      <c r="I1735" s="4">
        <v>2.21</v>
      </c>
      <c r="J1735" s="5">
        <v>0.14499999999999999</v>
      </c>
      <c r="K1735" s="4">
        <v>0.87</v>
      </c>
      <c r="L1735" s="4">
        <v>0.73</v>
      </c>
      <c r="M1735" s="4">
        <v>0.18</v>
      </c>
      <c r="N1735" s="4">
        <v>0.63600000000000001</v>
      </c>
      <c r="O1735" s="4">
        <v>0.17199999999999999</v>
      </c>
      <c r="P1735" s="6">
        <v>18.018999999999998</v>
      </c>
      <c r="Q1735" s="6">
        <v>53.65</v>
      </c>
      <c r="R1735" s="4">
        <v>5.42</v>
      </c>
      <c r="S1735" s="7">
        <v>261.22000000000003</v>
      </c>
      <c r="T1735" s="6">
        <v>16.62</v>
      </c>
      <c r="U1735" s="4">
        <v>17.409248999999999</v>
      </c>
      <c r="V1735" s="8">
        <v>82.336935006723337</v>
      </c>
      <c r="W1735" s="8">
        <v>85.43718246715261</v>
      </c>
      <c r="X1735" s="8">
        <v>102.35294117647058</v>
      </c>
      <c r="Y1735" s="8">
        <v>94.73684210526315</v>
      </c>
      <c r="Z1735" s="8">
        <v>106</v>
      </c>
      <c r="AA1735" s="8">
        <v>120.12666666666665</v>
      </c>
      <c r="AB1735" s="9">
        <v>73.504803216683129</v>
      </c>
      <c r="AC1735" s="9">
        <v>20.171495566354771</v>
      </c>
      <c r="AD1735" s="3">
        <v>30.271000550259426</v>
      </c>
      <c r="AE1735" s="3">
        <v>49.557503883385799</v>
      </c>
    </row>
    <row r="1736" spans="1:31" ht="13" x14ac:dyDescent="0.3">
      <c r="A1736" s="2">
        <v>2019</v>
      </c>
      <c r="B1736" s="13" t="s">
        <v>630</v>
      </c>
      <c r="C1736" s="2" t="s">
        <v>340</v>
      </c>
      <c r="D1736" s="2" t="str">
        <f t="shared" si="54"/>
        <v>M1</v>
      </c>
      <c r="E1736" s="2" t="str">
        <f t="shared" si="55"/>
        <v>I13b_M1_13</v>
      </c>
      <c r="F1736" s="21" t="s">
        <v>486</v>
      </c>
      <c r="G1736" s="2">
        <v>2013</v>
      </c>
      <c r="H1736" s="2" t="s">
        <v>836</v>
      </c>
      <c r="I1736" s="4">
        <v>2.2999999999999998</v>
      </c>
      <c r="J1736" s="5">
        <v>0.15</v>
      </c>
      <c r="K1736" s="4">
        <v>0.87</v>
      </c>
      <c r="L1736" s="4">
        <v>0.78</v>
      </c>
      <c r="M1736" s="4">
        <v>0.21</v>
      </c>
      <c r="N1736" s="4">
        <v>0.67400000000000004</v>
      </c>
      <c r="O1736" s="4">
        <v>0.16500000000000001</v>
      </c>
      <c r="P1736" s="6">
        <v>21.672999999999998</v>
      </c>
      <c r="Q1736" s="6">
        <v>68.569999999999993</v>
      </c>
      <c r="R1736" s="4">
        <v>5.58</v>
      </c>
      <c r="S1736" s="7">
        <v>249.92</v>
      </c>
      <c r="T1736" s="6">
        <v>17.57</v>
      </c>
      <c r="U1736" s="4">
        <v>18.875672999999999</v>
      </c>
      <c r="V1736" s="8">
        <v>85.690022857675856</v>
      </c>
      <c r="W1736" s="8">
        <v>88.383292207399265</v>
      </c>
      <c r="X1736" s="8">
        <v>102.35294117647058</v>
      </c>
      <c r="Y1736" s="8">
        <v>110.52631578947367</v>
      </c>
      <c r="Z1736" s="8">
        <v>112.33333333333336</v>
      </c>
      <c r="AA1736" s="8">
        <v>144.48666666666665</v>
      </c>
      <c r="AB1736" s="9">
        <v>78.470982883708231</v>
      </c>
      <c r="AC1736" s="9">
        <v>22.044056507526651</v>
      </c>
      <c r="AD1736" s="3">
        <v>28.355244917938737</v>
      </c>
      <c r="AE1736" s="3">
        <v>49.600698574534604</v>
      </c>
    </row>
    <row r="1737" spans="1:31" ht="13" x14ac:dyDescent="0.3">
      <c r="A1737" s="2">
        <v>2019</v>
      </c>
      <c r="B1737" s="13" t="s">
        <v>630</v>
      </c>
      <c r="C1737" s="2" t="s">
        <v>341</v>
      </c>
      <c r="D1737" s="2" t="str">
        <f t="shared" si="54"/>
        <v>M1</v>
      </c>
      <c r="E1737" s="2" t="str">
        <f t="shared" si="55"/>
        <v>I13c_M1_13</v>
      </c>
      <c r="F1737" s="21" t="s">
        <v>487</v>
      </c>
      <c r="G1737" s="2">
        <v>2013</v>
      </c>
      <c r="H1737" s="2" t="s">
        <v>834</v>
      </c>
      <c r="I1737" s="4">
        <v>2.42</v>
      </c>
      <c r="J1737" s="5">
        <v>0.157</v>
      </c>
      <c r="K1737" s="4">
        <v>0.87</v>
      </c>
      <c r="L1737" s="4">
        <v>0.86</v>
      </c>
      <c r="M1737" s="4">
        <v>0.15</v>
      </c>
      <c r="N1737" s="4">
        <v>0.59699999999999998</v>
      </c>
      <c r="O1737" s="4">
        <v>0.17</v>
      </c>
      <c r="P1737" s="6">
        <v>17.399999999999999</v>
      </c>
      <c r="Q1737" s="6">
        <v>51.25</v>
      </c>
      <c r="R1737" s="4">
        <v>5.32</v>
      </c>
      <c r="S1737" s="7">
        <v>229.3</v>
      </c>
      <c r="T1737" s="6">
        <v>17.16</v>
      </c>
      <c r="U1737" s="4">
        <v>16.927803999999998</v>
      </c>
      <c r="V1737" s="8">
        <v>90.160806658945916</v>
      </c>
      <c r="W1737" s="8">
        <v>92.507845843744562</v>
      </c>
      <c r="X1737" s="8">
        <v>102.35294117647058</v>
      </c>
      <c r="Y1737" s="8">
        <v>78.94736842105263</v>
      </c>
      <c r="Z1737" s="8">
        <v>99.5</v>
      </c>
      <c r="AA1737" s="8">
        <v>115.99999999999999</v>
      </c>
      <c r="AB1737" s="9">
        <v>77.520659477801743</v>
      </c>
      <c r="AC1737" s="9">
        <v>15.938781375388061</v>
      </c>
      <c r="AD1737" s="3">
        <v>28.70285100265535</v>
      </c>
      <c r="AE1737" s="3">
        <v>55.358367621956596</v>
      </c>
    </row>
    <row r="1738" spans="1:31" ht="13" x14ac:dyDescent="0.3">
      <c r="A1738" s="2">
        <v>2019</v>
      </c>
      <c r="B1738" s="13" t="s">
        <v>630</v>
      </c>
      <c r="C1738" s="2" t="s">
        <v>284</v>
      </c>
      <c r="D1738" s="2" t="str">
        <f t="shared" si="54"/>
        <v>M1</v>
      </c>
      <c r="E1738" s="2" t="str">
        <f t="shared" si="55"/>
        <v>J10a_M1_13</v>
      </c>
      <c r="F1738" s="21" t="s">
        <v>271</v>
      </c>
      <c r="G1738" s="2">
        <v>2013</v>
      </c>
      <c r="H1738" s="2" t="s">
        <v>847</v>
      </c>
      <c r="I1738" s="4">
        <v>2.5499999999999998</v>
      </c>
      <c r="J1738" s="5">
        <v>0.159</v>
      </c>
      <c r="K1738" s="4">
        <v>0.83</v>
      </c>
      <c r="L1738" s="4">
        <v>0.78</v>
      </c>
      <c r="M1738" s="4">
        <v>0.21</v>
      </c>
      <c r="N1738" s="4">
        <v>0.59399999999999997</v>
      </c>
      <c r="O1738" s="4">
        <v>0.186</v>
      </c>
      <c r="P1738" s="6">
        <v>17.332999999999998</v>
      </c>
      <c r="Q1738" s="6">
        <v>49.46</v>
      </c>
      <c r="R1738" s="4">
        <v>5.58</v>
      </c>
      <c r="S1738" s="7">
        <v>352.07</v>
      </c>
      <c r="T1738" s="6">
        <v>15.27</v>
      </c>
      <c r="U1738" s="4">
        <v>18.446446000000002</v>
      </c>
      <c r="V1738" s="8">
        <v>95.004155776988455</v>
      </c>
      <c r="W1738" s="8">
        <v>93.686289739843218</v>
      </c>
      <c r="X1738" s="8">
        <v>97.647058823529406</v>
      </c>
      <c r="Y1738" s="8">
        <v>110.52631578947367</v>
      </c>
      <c r="Z1738" s="8">
        <v>99</v>
      </c>
      <c r="AA1738" s="8">
        <v>115.55333333333333</v>
      </c>
      <c r="AB1738" s="9">
        <v>77.447964980894923</v>
      </c>
      <c r="AC1738" s="9">
        <v>22.335238651090926</v>
      </c>
      <c r="AD1738" s="3">
        <v>27.408882194144731</v>
      </c>
      <c r="AE1738" s="3">
        <v>50.255879154764337</v>
      </c>
    </row>
    <row r="1739" spans="1:31" ht="13" x14ac:dyDescent="0.3">
      <c r="A1739" s="2">
        <v>2019</v>
      </c>
      <c r="B1739" s="13" t="s">
        <v>630</v>
      </c>
      <c r="C1739" s="2" t="s">
        <v>285</v>
      </c>
      <c r="D1739" s="2" t="str">
        <f t="shared" si="54"/>
        <v>M2</v>
      </c>
      <c r="E1739" s="2" t="str">
        <f t="shared" si="55"/>
        <v>J10a_M2_13</v>
      </c>
      <c r="F1739" s="21" t="s">
        <v>271</v>
      </c>
      <c r="G1739" s="2">
        <v>2013</v>
      </c>
      <c r="H1739" s="2" t="s">
        <v>847</v>
      </c>
      <c r="I1739" s="4">
        <v>2.48</v>
      </c>
      <c r="J1739" s="5">
        <v>0.15</v>
      </c>
      <c r="K1739" s="4">
        <v>0.83</v>
      </c>
      <c r="L1739" s="4">
        <v>0.67</v>
      </c>
      <c r="M1739" s="4">
        <v>0.2</v>
      </c>
      <c r="N1739" s="4">
        <v>0.54600000000000004</v>
      </c>
      <c r="O1739" s="4">
        <v>0.189</v>
      </c>
      <c r="P1739" s="6">
        <v>15.487</v>
      </c>
      <c r="Q1739" s="6">
        <v>52.12</v>
      </c>
      <c r="R1739" s="4">
        <v>4.9000000000000004</v>
      </c>
      <c r="S1739" s="7">
        <v>322.51</v>
      </c>
      <c r="T1739" s="6">
        <v>14.81</v>
      </c>
      <c r="U1739" s="4">
        <v>18.446446000000002</v>
      </c>
      <c r="V1739" s="8">
        <v>92.396198559580938</v>
      </c>
      <c r="W1739" s="8">
        <v>88.383292207399265</v>
      </c>
      <c r="X1739" s="8">
        <v>97.647058823529406</v>
      </c>
      <c r="Y1739" s="8">
        <v>105.26315789473684</v>
      </c>
      <c r="Z1739" s="8">
        <v>91.000000000000014</v>
      </c>
      <c r="AA1739" s="8">
        <v>103.24666666666667</v>
      </c>
      <c r="AB1739" s="9">
        <v>71.135219795812034</v>
      </c>
      <c r="AC1739" s="9">
        <v>23.159364133814144</v>
      </c>
      <c r="AD1739" s="3">
        <v>29.84122568863658</v>
      </c>
      <c r="AE1739" s="3">
        <v>46.999410177549287</v>
      </c>
    </row>
    <row r="1740" spans="1:31" ht="13" x14ac:dyDescent="0.3">
      <c r="A1740" s="2">
        <v>2019</v>
      </c>
      <c r="B1740" s="13" t="s">
        <v>630</v>
      </c>
      <c r="C1740" s="2" t="s">
        <v>286</v>
      </c>
      <c r="D1740" s="2" t="str">
        <f t="shared" si="54"/>
        <v>M1</v>
      </c>
      <c r="E1740" s="2" t="str">
        <f t="shared" si="55"/>
        <v>J10b_M1_13</v>
      </c>
      <c r="F1740" s="21" t="s">
        <v>458</v>
      </c>
      <c r="G1740" s="2">
        <v>2013</v>
      </c>
      <c r="H1740" s="2" t="s">
        <v>848</v>
      </c>
      <c r="I1740" s="4">
        <v>2.25</v>
      </c>
      <c r="J1740" s="5">
        <v>0.14499999999999999</v>
      </c>
      <c r="K1740" s="4">
        <v>0.83</v>
      </c>
      <c r="L1740" s="4">
        <v>0.71</v>
      </c>
      <c r="M1740" s="4">
        <v>0.23</v>
      </c>
      <c r="N1740" s="4">
        <v>0.65700000000000003</v>
      </c>
      <c r="O1740" s="4">
        <v>0.16500000000000001</v>
      </c>
      <c r="P1740" s="6">
        <v>13.98</v>
      </c>
      <c r="Q1740" s="6">
        <v>61.45</v>
      </c>
      <c r="R1740" s="4">
        <v>4.43</v>
      </c>
      <c r="S1740" s="7">
        <v>324.7</v>
      </c>
      <c r="T1740" s="6">
        <v>15.08</v>
      </c>
      <c r="U1740" s="4">
        <v>18.105212000000002</v>
      </c>
      <c r="V1740" s="8">
        <v>83.827196273813357</v>
      </c>
      <c r="W1740" s="8">
        <v>85.43718246715261</v>
      </c>
      <c r="X1740" s="8">
        <v>97.647058823529406</v>
      </c>
      <c r="Y1740" s="8">
        <v>121.05263157894737</v>
      </c>
      <c r="Z1740" s="8">
        <v>109.50000000000001</v>
      </c>
      <c r="AA1740" s="8">
        <v>93.2</v>
      </c>
      <c r="AB1740" s="9">
        <v>75.602397466829146</v>
      </c>
      <c r="AC1740" s="9">
        <v>25.059568084727466</v>
      </c>
      <c r="AD1740" s="3">
        <v>28.077973972570984</v>
      </c>
      <c r="AE1740" s="3">
        <v>46.862457942701546</v>
      </c>
    </row>
    <row r="1741" spans="1:31" ht="13" x14ac:dyDescent="0.3">
      <c r="A1741" s="2">
        <v>2019</v>
      </c>
      <c r="B1741" s="13" t="s">
        <v>630</v>
      </c>
      <c r="C1741" s="2" t="s">
        <v>287</v>
      </c>
      <c r="D1741" s="2" t="str">
        <f t="shared" si="54"/>
        <v>M2</v>
      </c>
      <c r="E1741" s="2" t="str">
        <f t="shared" si="55"/>
        <v>J10b_M2_13</v>
      </c>
      <c r="F1741" s="21" t="s">
        <v>458</v>
      </c>
      <c r="G1741" s="2">
        <v>2013</v>
      </c>
      <c r="H1741" s="2" t="s">
        <v>848</v>
      </c>
      <c r="I1741" s="4">
        <v>2.29</v>
      </c>
      <c r="J1741" s="5">
        <v>0.14299999999999999</v>
      </c>
      <c r="K1741" s="4">
        <v>0.83</v>
      </c>
      <c r="L1741" s="4">
        <v>0.68</v>
      </c>
      <c r="M1741" s="4">
        <v>0.2</v>
      </c>
      <c r="N1741" s="4">
        <v>0.51600000000000001</v>
      </c>
      <c r="O1741" s="4">
        <v>0.17100000000000001</v>
      </c>
      <c r="P1741" s="6">
        <v>12.368</v>
      </c>
      <c r="Q1741" s="6">
        <v>54.24</v>
      </c>
      <c r="R1741" s="4">
        <v>4.28</v>
      </c>
      <c r="S1741" s="7">
        <v>304.67</v>
      </c>
      <c r="T1741" s="6">
        <v>15.2</v>
      </c>
      <c r="U1741" s="4">
        <v>18.105212000000002</v>
      </c>
      <c r="V1741" s="8">
        <v>85.317457540903362</v>
      </c>
      <c r="W1741" s="8">
        <v>84.258738571053954</v>
      </c>
      <c r="X1741" s="8">
        <v>97.647058823529406</v>
      </c>
      <c r="Y1741" s="8">
        <v>105.26315789473684</v>
      </c>
      <c r="Z1741" s="8">
        <v>86.000000000000014</v>
      </c>
      <c r="AA1741" s="8">
        <v>82.453333333333333</v>
      </c>
      <c r="AB1741" s="9">
        <v>71.634221791820025</v>
      </c>
      <c r="AC1741" s="9">
        <v>22.998036647593466</v>
      </c>
      <c r="AD1741" s="3">
        <v>29.633352540726499</v>
      </c>
      <c r="AE1741" s="3">
        <v>47.368610811680036</v>
      </c>
    </row>
    <row r="1742" spans="1:31" ht="13" x14ac:dyDescent="0.3">
      <c r="A1742" s="2">
        <v>2019</v>
      </c>
      <c r="B1742" s="13" t="s">
        <v>630</v>
      </c>
      <c r="C1742" s="2" t="s">
        <v>288</v>
      </c>
      <c r="D1742" s="2" t="str">
        <f t="shared" si="54"/>
        <v>M1</v>
      </c>
      <c r="E1742" s="2" t="str">
        <f t="shared" si="55"/>
        <v>J10c_M1_13</v>
      </c>
      <c r="F1742" s="21" t="s">
        <v>428</v>
      </c>
      <c r="G1742" s="2">
        <v>2013</v>
      </c>
      <c r="H1742" s="2" t="s">
        <v>849</v>
      </c>
      <c r="I1742" s="4">
        <v>2.35</v>
      </c>
      <c r="J1742" s="5">
        <v>0.15</v>
      </c>
      <c r="K1742" s="4">
        <v>0.83</v>
      </c>
      <c r="L1742" s="4">
        <v>0.77</v>
      </c>
      <c r="M1742" s="4">
        <v>0.23</v>
      </c>
      <c r="N1742" s="4">
        <v>0.64700000000000002</v>
      </c>
      <c r="O1742" s="4">
        <v>0.17599999999999999</v>
      </c>
      <c r="P1742" s="6">
        <v>21.667000000000002</v>
      </c>
      <c r="Q1742" s="6">
        <v>49.08</v>
      </c>
      <c r="R1742" s="4">
        <v>4.79</v>
      </c>
      <c r="S1742" s="7">
        <v>552.79999999999995</v>
      </c>
      <c r="T1742" s="6">
        <v>18.93</v>
      </c>
      <c r="U1742" s="4">
        <v>20.105848000000002</v>
      </c>
      <c r="V1742" s="8">
        <v>87.552849441538399</v>
      </c>
      <c r="W1742" s="8">
        <v>88.383292207399265</v>
      </c>
      <c r="X1742" s="8">
        <v>97.647058823529406</v>
      </c>
      <c r="Y1742" s="8">
        <v>121.05263157894737</v>
      </c>
      <c r="Z1742" s="8">
        <v>107.83333333333334</v>
      </c>
      <c r="AA1742" s="8">
        <v>144.44666666666669</v>
      </c>
      <c r="AB1742" s="9">
        <v>78.596409442877047</v>
      </c>
      <c r="AC1742" s="9">
        <v>24.104961538549407</v>
      </c>
      <c r="AD1742" s="3">
        <v>27.008385795032968</v>
      </c>
      <c r="AE1742" s="3">
        <v>48.886652666417632</v>
      </c>
    </row>
    <row r="1743" spans="1:31" ht="13" x14ac:dyDescent="0.3">
      <c r="A1743" s="2">
        <v>2019</v>
      </c>
      <c r="B1743" s="13" t="s">
        <v>630</v>
      </c>
      <c r="C1743" s="2" t="s">
        <v>289</v>
      </c>
      <c r="D1743" s="2" t="str">
        <f t="shared" si="54"/>
        <v>M2</v>
      </c>
      <c r="E1743" s="2" t="str">
        <f t="shared" si="55"/>
        <v>J10c_M2_13</v>
      </c>
      <c r="F1743" s="21" t="s">
        <v>428</v>
      </c>
      <c r="G1743" s="2">
        <v>2013</v>
      </c>
      <c r="H1743" s="2" t="s">
        <v>849</v>
      </c>
      <c r="I1743" s="4">
        <v>2.3199999999999998</v>
      </c>
      <c r="J1743" s="5">
        <v>0.15</v>
      </c>
      <c r="K1743" s="4">
        <v>0.83</v>
      </c>
      <c r="L1743" s="4">
        <v>0.74</v>
      </c>
      <c r="M1743" s="4">
        <v>0.22</v>
      </c>
      <c r="N1743" s="4">
        <v>0.60299999999999998</v>
      </c>
      <c r="O1743" s="4">
        <v>0.16400000000000001</v>
      </c>
      <c r="P1743" s="6">
        <v>15.417</v>
      </c>
      <c r="Q1743" s="6">
        <v>50.45</v>
      </c>
      <c r="R1743" s="4">
        <v>4.47</v>
      </c>
      <c r="S1743" s="7">
        <v>298.69</v>
      </c>
      <c r="T1743" s="6">
        <v>18.25</v>
      </c>
      <c r="U1743" s="4">
        <v>20.105848000000002</v>
      </c>
      <c r="V1743" s="8">
        <v>86.435153491220873</v>
      </c>
      <c r="W1743" s="8">
        <v>88.383292207399265</v>
      </c>
      <c r="X1743" s="8">
        <v>97.647058823529406</v>
      </c>
      <c r="Y1743" s="8">
        <v>115.78947368421053</v>
      </c>
      <c r="Z1743" s="8">
        <v>100.50000000000001</v>
      </c>
      <c r="AA1743" s="8">
        <v>102.78</v>
      </c>
      <c r="AB1743" s="9">
        <v>76.275680225858039</v>
      </c>
      <c r="AC1743" s="9">
        <v>23.758439104352686</v>
      </c>
      <c r="AD1743" s="3">
        <v>27.830130679293021</v>
      </c>
      <c r="AE1743" s="3">
        <v>48.411430216354304</v>
      </c>
    </row>
    <row r="1744" spans="1:31" ht="13" x14ac:dyDescent="0.3">
      <c r="A1744" s="2">
        <v>2019</v>
      </c>
      <c r="B1744" s="13" t="s">
        <v>630</v>
      </c>
      <c r="C1744" s="2" t="s">
        <v>308</v>
      </c>
      <c r="D1744" s="2" t="str">
        <f t="shared" si="54"/>
        <v>M1</v>
      </c>
      <c r="E1744" s="2" t="str">
        <f t="shared" si="55"/>
        <v>J11a_M1_13</v>
      </c>
      <c r="F1744" s="21" t="s">
        <v>468</v>
      </c>
      <c r="G1744" s="2">
        <v>2013</v>
      </c>
      <c r="H1744" s="2" t="s">
        <v>826</v>
      </c>
      <c r="I1744" s="4">
        <v>2.4700000000000002</v>
      </c>
      <c r="J1744" s="5">
        <v>0.154</v>
      </c>
      <c r="K1744" s="4">
        <v>0.84</v>
      </c>
      <c r="L1744" s="4">
        <v>0.95</v>
      </c>
      <c r="M1744" s="4">
        <v>0.14000000000000001</v>
      </c>
      <c r="N1744" s="4">
        <v>0.56899999999999995</v>
      </c>
      <c r="O1744" s="4">
        <v>0.188</v>
      </c>
      <c r="P1744" s="6">
        <v>19.300999999999998</v>
      </c>
      <c r="Q1744" s="6">
        <v>46.46</v>
      </c>
      <c r="R1744" s="4">
        <v>6.09</v>
      </c>
      <c r="S1744" s="7">
        <v>585.32000000000005</v>
      </c>
      <c r="T1744" s="6">
        <v>19.71</v>
      </c>
      <c r="U1744" s="4">
        <v>18.813638999999998</v>
      </c>
      <c r="V1744" s="8">
        <v>92.023633242808444</v>
      </c>
      <c r="W1744" s="8">
        <v>90.740179999596577</v>
      </c>
      <c r="X1744" s="8">
        <v>98.82352941176471</v>
      </c>
      <c r="Y1744" s="8">
        <v>73.684210526315795</v>
      </c>
      <c r="Z1744" s="8">
        <v>94.833333333333329</v>
      </c>
      <c r="AA1744" s="8">
        <v>128.67333333333332</v>
      </c>
      <c r="AB1744" s="9">
        <v>80.420690785768585</v>
      </c>
      <c r="AC1744" s="9">
        <v>14.339749003961</v>
      </c>
      <c r="AD1744" s="3">
        <v>26.713742134233232</v>
      </c>
      <c r="AE1744" s="3">
        <v>58.946508861805746</v>
      </c>
    </row>
    <row r="1745" spans="1:31" ht="13" x14ac:dyDescent="0.3">
      <c r="A1745" s="2">
        <v>2019</v>
      </c>
      <c r="B1745" s="13" t="s">
        <v>630</v>
      </c>
      <c r="C1745" s="2" t="s">
        <v>309</v>
      </c>
      <c r="D1745" s="2" t="str">
        <f t="shared" si="54"/>
        <v>M2</v>
      </c>
      <c r="E1745" s="2" t="str">
        <f t="shared" si="55"/>
        <v>J11a_M2_13</v>
      </c>
      <c r="F1745" s="21" t="s">
        <v>468</v>
      </c>
      <c r="G1745" s="2">
        <v>2013</v>
      </c>
      <c r="H1745" s="2" t="s">
        <v>826</v>
      </c>
      <c r="I1745" s="4">
        <v>2.5299999999999998</v>
      </c>
      <c r="J1745" s="5">
        <v>0.155</v>
      </c>
      <c r="K1745" s="4">
        <v>0.84</v>
      </c>
      <c r="L1745" s="4">
        <v>0.9</v>
      </c>
      <c r="M1745" s="4">
        <v>0.18</v>
      </c>
      <c r="N1745" s="4">
        <v>0.58399999999999996</v>
      </c>
      <c r="O1745" s="4">
        <v>0.18099999999999999</v>
      </c>
      <c r="P1745" s="6">
        <v>16.364000000000001</v>
      </c>
      <c r="Q1745" s="6">
        <v>50.74</v>
      </c>
      <c r="R1745" s="4">
        <v>5.75</v>
      </c>
      <c r="S1745" s="7">
        <v>296.79000000000002</v>
      </c>
      <c r="T1745" s="6">
        <v>17.2</v>
      </c>
      <c r="U1745" s="4">
        <v>18.813638999999998</v>
      </c>
      <c r="V1745" s="8">
        <v>94.259025143443452</v>
      </c>
      <c r="W1745" s="8">
        <v>91.329401947645906</v>
      </c>
      <c r="X1745" s="8">
        <v>98.82352941176471</v>
      </c>
      <c r="Y1745" s="8">
        <v>94.73684210526315</v>
      </c>
      <c r="Z1745" s="8">
        <v>97.333333333333329</v>
      </c>
      <c r="AA1745" s="8">
        <v>109.09333333333333</v>
      </c>
      <c r="AB1745" s="9">
        <v>81.220573721708874</v>
      </c>
      <c r="AC1745" s="9">
        <v>18.255249184416964</v>
      </c>
      <c r="AD1745" s="3">
        <v>26.450657727054622</v>
      </c>
      <c r="AE1745" s="3">
        <v>55.294093088528427</v>
      </c>
    </row>
    <row r="1746" spans="1:31" ht="13" x14ac:dyDescent="0.3">
      <c r="A1746" s="2">
        <v>2019</v>
      </c>
      <c r="B1746" s="13" t="s">
        <v>630</v>
      </c>
      <c r="C1746" s="2" t="s">
        <v>310</v>
      </c>
      <c r="D1746" s="2" t="str">
        <f t="shared" si="54"/>
        <v>M1</v>
      </c>
      <c r="E1746" s="2" t="str">
        <f t="shared" si="55"/>
        <v>J11b_M1_13</v>
      </c>
      <c r="F1746" s="21" t="s">
        <v>469</v>
      </c>
      <c r="G1746" s="2">
        <v>2013</v>
      </c>
      <c r="H1746" s="2" t="s">
        <v>839</v>
      </c>
      <c r="I1746" s="4">
        <v>2.39</v>
      </c>
      <c r="J1746" s="5">
        <v>0.151</v>
      </c>
      <c r="K1746" s="4">
        <v>0.84</v>
      </c>
      <c r="L1746" s="4">
        <v>0.76</v>
      </c>
      <c r="M1746" s="4">
        <v>0.17</v>
      </c>
      <c r="N1746" s="4">
        <v>0.59599999999999997</v>
      </c>
      <c r="O1746" s="4">
        <v>0.17299999999999999</v>
      </c>
      <c r="P1746" s="6">
        <v>14.084</v>
      </c>
      <c r="Q1746" s="6">
        <v>46.22</v>
      </c>
      <c r="R1746" s="4">
        <v>5.69</v>
      </c>
      <c r="S1746" s="7">
        <v>259.58</v>
      </c>
      <c r="T1746" s="6">
        <v>17.16</v>
      </c>
      <c r="U1746" s="4">
        <v>20.148949999999999</v>
      </c>
      <c r="V1746" s="8">
        <v>89.043110708628404</v>
      </c>
      <c r="W1746" s="8">
        <v>88.972514155448593</v>
      </c>
      <c r="X1746" s="8">
        <v>98.82352941176471</v>
      </c>
      <c r="Y1746" s="8">
        <v>89.473684210526315</v>
      </c>
      <c r="Z1746" s="8">
        <v>99.333333333333329</v>
      </c>
      <c r="AA1746" s="8">
        <v>93.893333333333331</v>
      </c>
      <c r="AB1746" s="9">
        <v>73.410822548602056</v>
      </c>
      <c r="AC1746" s="9">
        <v>19.075245865342293</v>
      </c>
      <c r="AD1746" s="3">
        <v>29.264589624855503</v>
      </c>
      <c r="AE1746" s="3">
        <v>51.6601645098022</v>
      </c>
    </row>
    <row r="1747" spans="1:31" ht="13" x14ac:dyDescent="0.3">
      <c r="A1747" s="2">
        <v>2019</v>
      </c>
      <c r="B1747" s="13" t="s">
        <v>630</v>
      </c>
      <c r="C1747" s="2" t="s">
        <v>311</v>
      </c>
      <c r="D1747" s="2" t="str">
        <f t="shared" si="54"/>
        <v>M2</v>
      </c>
      <c r="E1747" s="2" t="str">
        <f t="shared" si="55"/>
        <v>J11b_M2_13</v>
      </c>
      <c r="F1747" s="21" t="s">
        <v>469</v>
      </c>
      <c r="G1747" s="2">
        <v>2013</v>
      </c>
      <c r="H1747" s="2" t="s">
        <v>839</v>
      </c>
      <c r="I1747" s="4">
        <v>2.4</v>
      </c>
      <c r="J1747" s="5">
        <v>0.151</v>
      </c>
      <c r="K1747" s="4">
        <v>0.84</v>
      </c>
      <c r="L1747" s="4">
        <v>0.74</v>
      </c>
      <c r="M1747" s="4">
        <v>0.18</v>
      </c>
      <c r="N1747" s="4">
        <v>0.48699999999999999</v>
      </c>
      <c r="O1747" s="4">
        <v>0.17499999999999999</v>
      </c>
      <c r="P1747" s="6">
        <v>14.95</v>
      </c>
      <c r="Q1747" s="6">
        <v>47.97</v>
      </c>
      <c r="R1747" s="4">
        <v>5.73</v>
      </c>
      <c r="S1747" s="7">
        <v>246.91</v>
      </c>
      <c r="T1747" s="6">
        <v>16.170000000000002</v>
      </c>
      <c r="U1747" s="4">
        <v>20.148949999999999</v>
      </c>
      <c r="V1747" s="8">
        <v>89.415676025400899</v>
      </c>
      <c r="W1747" s="8">
        <v>88.972514155448593</v>
      </c>
      <c r="X1747" s="8">
        <v>98.82352941176471</v>
      </c>
      <c r="Y1747" s="8">
        <v>94.73684210526315</v>
      </c>
      <c r="Z1747" s="8">
        <v>81.166666666666671</v>
      </c>
      <c r="AA1747" s="8">
        <v>99.666666666666657</v>
      </c>
      <c r="AB1747" s="9">
        <v>73.236541785581139</v>
      </c>
      <c r="AC1747" s="9">
        <v>20.245382646986467</v>
      </c>
      <c r="AD1747" s="3">
        <v>29.334230474695822</v>
      </c>
      <c r="AE1747" s="3">
        <v>50.420386878317714</v>
      </c>
    </row>
    <row r="1748" spans="1:31" ht="13" x14ac:dyDescent="0.3">
      <c r="A1748" s="2">
        <v>2019</v>
      </c>
      <c r="B1748" s="13" t="s">
        <v>630</v>
      </c>
      <c r="C1748" s="2" t="s">
        <v>312</v>
      </c>
      <c r="D1748" s="2" t="str">
        <f t="shared" si="54"/>
        <v>M1</v>
      </c>
      <c r="E1748" s="2" t="str">
        <f t="shared" si="55"/>
        <v>J11c_M1_13</v>
      </c>
      <c r="F1748" s="21" t="s">
        <v>470</v>
      </c>
      <c r="G1748" s="2">
        <v>2013</v>
      </c>
      <c r="H1748" s="2" t="s">
        <v>842</v>
      </c>
      <c r="I1748" s="4">
        <v>2.34</v>
      </c>
      <c r="J1748" s="5">
        <v>0.153</v>
      </c>
      <c r="K1748" s="4">
        <v>0.84</v>
      </c>
      <c r="L1748" s="4">
        <v>0.9</v>
      </c>
      <c r="M1748" s="4">
        <v>0.16</v>
      </c>
      <c r="N1748" s="4">
        <v>0.624</v>
      </c>
      <c r="O1748" s="4">
        <v>0.17299999999999999</v>
      </c>
      <c r="P1748" s="6">
        <v>16.608000000000001</v>
      </c>
      <c r="Q1748" s="6">
        <v>53.69</v>
      </c>
      <c r="R1748" s="4">
        <v>5.85</v>
      </c>
      <c r="S1748" s="7">
        <v>273.83999999999997</v>
      </c>
      <c r="T1748" s="6">
        <v>18.32</v>
      </c>
      <c r="U1748" s="4">
        <v>22.635142999999999</v>
      </c>
      <c r="V1748" s="8">
        <v>87.180284124765876</v>
      </c>
      <c r="W1748" s="8">
        <v>90.150958051547249</v>
      </c>
      <c r="X1748" s="8">
        <v>98.82352941176471</v>
      </c>
      <c r="Y1748" s="8">
        <v>84.210526315789465</v>
      </c>
      <c r="Z1748" s="8">
        <v>104</v>
      </c>
      <c r="AA1748" s="8">
        <v>110.72</v>
      </c>
      <c r="AB1748" s="9">
        <v>79.57312726371876</v>
      </c>
      <c r="AC1748" s="9">
        <v>16.562842403116317</v>
      </c>
      <c r="AD1748" s="3">
        <v>26.998280321294587</v>
      </c>
      <c r="AE1748" s="3">
        <v>56.438877275589093</v>
      </c>
    </row>
    <row r="1749" spans="1:31" ht="13" x14ac:dyDescent="0.3">
      <c r="A1749" s="2">
        <v>2019</v>
      </c>
      <c r="B1749" s="13" t="s">
        <v>630</v>
      </c>
      <c r="C1749" s="2" t="s">
        <v>313</v>
      </c>
      <c r="D1749" s="2" t="str">
        <f t="shared" si="54"/>
        <v>M2</v>
      </c>
      <c r="E1749" s="2" t="str">
        <f t="shared" si="55"/>
        <v>J11c_M2_13</v>
      </c>
      <c r="F1749" s="21" t="s">
        <v>470</v>
      </c>
      <c r="G1749" s="2">
        <v>2013</v>
      </c>
      <c r="H1749" s="2" t="s">
        <v>842</v>
      </c>
      <c r="I1749" s="4">
        <v>2.31</v>
      </c>
      <c r="J1749" s="5">
        <v>0.15</v>
      </c>
      <c r="K1749" s="4">
        <v>0.84</v>
      </c>
      <c r="L1749" s="4">
        <v>0.86</v>
      </c>
      <c r="M1749" s="4">
        <v>0.19</v>
      </c>
      <c r="N1749" s="4">
        <v>0.58499999999999996</v>
      </c>
      <c r="O1749" s="4">
        <v>0.16600000000000001</v>
      </c>
      <c r="P1749" s="6">
        <v>14.817</v>
      </c>
      <c r="Q1749" s="6">
        <v>55.84</v>
      </c>
      <c r="R1749" s="4">
        <v>5.5</v>
      </c>
      <c r="S1749" s="7">
        <v>320.08999999999997</v>
      </c>
      <c r="T1749" s="6">
        <v>15.55</v>
      </c>
      <c r="U1749" s="4">
        <v>22.635142999999999</v>
      </c>
      <c r="V1749" s="8">
        <v>86.062588174448379</v>
      </c>
      <c r="W1749" s="8">
        <v>88.383292207399265</v>
      </c>
      <c r="X1749" s="8">
        <v>98.82352941176471</v>
      </c>
      <c r="Y1749" s="8">
        <v>100</v>
      </c>
      <c r="Z1749" s="8">
        <v>97.5</v>
      </c>
      <c r="AA1749" s="8">
        <v>98.78</v>
      </c>
      <c r="AB1749" s="9">
        <v>80.048288966672018</v>
      </c>
      <c r="AC1749" s="9">
        <v>19.551625091477291</v>
      </c>
      <c r="AD1749" s="3">
        <v>26.838020195564521</v>
      </c>
      <c r="AE1749" s="3">
        <v>53.610354712958163</v>
      </c>
    </row>
    <row r="1750" spans="1:31" ht="13" x14ac:dyDescent="0.3">
      <c r="A1750" s="2">
        <v>2019</v>
      </c>
      <c r="B1750" s="13" t="s">
        <v>630</v>
      </c>
      <c r="C1750" s="2" t="s">
        <v>325</v>
      </c>
      <c r="D1750" s="2" t="str">
        <f t="shared" si="54"/>
        <v>M1</v>
      </c>
      <c r="E1750" s="2" t="str">
        <f t="shared" si="55"/>
        <v>J12a_M1_13</v>
      </c>
      <c r="F1750" s="21" t="s">
        <v>477</v>
      </c>
      <c r="G1750" s="2">
        <v>2013</v>
      </c>
      <c r="H1750" s="2" t="s">
        <v>833</v>
      </c>
      <c r="I1750" s="4">
        <v>2.4700000000000002</v>
      </c>
      <c r="J1750" s="5">
        <v>0.154</v>
      </c>
      <c r="K1750" s="4">
        <v>0.86</v>
      </c>
      <c r="L1750" s="4">
        <v>0.86</v>
      </c>
      <c r="M1750" s="4">
        <v>0.14000000000000001</v>
      </c>
      <c r="N1750" s="4">
        <v>0.626</v>
      </c>
      <c r="O1750" s="4">
        <v>0.182</v>
      </c>
      <c r="P1750" s="6">
        <v>29.728999999999999</v>
      </c>
      <c r="Q1750" s="6">
        <v>55.24</v>
      </c>
      <c r="R1750" s="4">
        <v>5.34</v>
      </c>
      <c r="S1750" s="7">
        <v>246.25</v>
      </c>
      <c r="T1750" s="6">
        <v>15.27</v>
      </c>
      <c r="U1750" s="4">
        <v>19.833158000000001</v>
      </c>
      <c r="V1750" s="8">
        <v>92.023633242808444</v>
      </c>
      <c r="W1750" s="8">
        <v>90.740179999596577</v>
      </c>
      <c r="X1750" s="8">
        <v>101.17647058823529</v>
      </c>
      <c r="Y1750" s="8">
        <v>73.684210526315795</v>
      </c>
      <c r="Z1750" s="8">
        <v>104.33333333333334</v>
      </c>
      <c r="AA1750" s="8">
        <v>198.19333333333333</v>
      </c>
      <c r="AB1750" s="9">
        <v>76.441181773103366</v>
      </c>
      <c r="AC1750" s="9">
        <v>15.086272789660752</v>
      </c>
      <c r="AD1750" s="3">
        <v>28.773606582603968</v>
      </c>
      <c r="AE1750" s="3">
        <v>56.140120627735278</v>
      </c>
    </row>
    <row r="1751" spans="1:31" ht="13" x14ac:dyDescent="0.3">
      <c r="A1751" s="2">
        <v>2019</v>
      </c>
      <c r="B1751" s="13" t="s">
        <v>630</v>
      </c>
      <c r="C1751" s="2" t="s">
        <v>326</v>
      </c>
      <c r="D1751" s="2" t="str">
        <f t="shared" si="54"/>
        <v>M2</v>
      </c>
      <c r="E1751" s="2" t="str">
        <f t="shared" si="55"/>
        <v>J12a_M2_13</v>
      </c>
      <c r="F1751" s="21" t="s">
        <v>477</v>
      </c>
      <c r="G1751" s="2">
        <v>2013</v>
      </c>
      <c r="H1751" s="2" t="s">
        <v>833</v>
      </c>
      <c r="I1751" s="4">
        <v>2.4500000000000002</v>
      </c>
      <c r="J1751" s="5">
        <v>0.151</v>
      </c>
      <c r="K1751" s="4">
        <v>0.86</v>
      </c>
      <c r="L1751" s="4">
        <v>0.83</v>
      </c>
      <c r="M1751" s="4">
        <v>0.14000000000000001</v>
      </c>
      <c r="N1751" s="4">
        <v>0.495</v>
      </c>
      <c r="O1751" s="4">
        <v>0.185</v>
      </c>
      <c r="P1751" s="6">
        <v>22.373000000000001</v>
      </c>
      <c r="Q1751" s="6">
        <v>54.59</v>
      </c>
      <c r="R1751" s="4">
        <v>5.59</v>
      </c>
      <c r="S1751" s="7">
        <v>241.91</v>
      </c>
      <c r="T1751" s="6">
        <v>15.87</v>
      </c>
      <c r="U1751" s="4">
        <v>19.833158000000001</v>
      </c>
      <c r="V1751" s="8">
        <v>91.278502609263441</v>
      </c>
      <c r="W1751" s="8">
        <v>88.972514155448593</v>
      </c>
      <c r="X1751" s="8">
        <v>101.17647058823529</v>
      </c>
      <c r="Y1751" s="8">
        <v>73.684210526315795</v>
      </c>
      <c r="Z1751" s="8">
        <v>82.5</v>
      </c>
      <c r="AA1751" s="8">
        <v>149.15333333333334</v>
      </c>
      <c r="AB1751" s="9">
        <v>74.944175785079423</v>
      </c>
      <c r="AC1751" s="9">
        <v>15.38762029887682</v>
      </c>
      <c r="AD1751" s="3">
        <v>29.348357867810293</v>
      </c>
      <c r="AE1751" s="3">
        <v>55.264021833312881</v>
      </c>
    </row>
    <row r="1752" spans="1:31" ht="13" x14ac:dyDescent="0.3">
      <c r="A1752" s="2">
        <v>2019</v>
      </c>
      <c r="B1752" s="13" t="s">
        <v>630</v>
      </c>
      <c r="C1752" s="2" t="s">
        <v>327</v>
      </c>
      <c r="D1752" s="2" t="str">
        <f t="shared" si="54"/>
        <v>M1</v>
      </c>
      <c r="E1752" s="2" t="str">
        <f t="shared" si="55"/>
        <v>J12b_M1_13</v>
      </c>
      <c r="F1752" s="21" t="s">
        <v>478</v>
      </c>
      <c r="G1752" s="2">
        <v>2013</v>
      </c>
      <c r="H1752" s="2" t="s">
        <v>841</v>
      </c>
      <c r="I1752" s="4">
        <v>2.39</v>
      </c>
      <c r="J1752" s="5">
        <v>0.157</v>
      </c>
      <c r="K1752" s="4">
        <v>0.86</v>
      </c>
      <c r="L1752" s="4">
        <v>0.8</v>
      </c>
      <c r="M1752" s="4">
        <v>0.19</v>
      </c>
      <c r="N1752" s="4">
        <v>0.59599999999999997</v>
      </c>
      <c r="O1752" s="4">
        <v>0.17299999999999999</v>
      </c>
      <c r="P1752" s="6">
        <v>14.054</v>
      </c>
      <c r="Q1752" s="6">
        <v>57.73</v>
      </c>
      <c r="R1752" s="4">
        <v>5.85</v>
      </c>
      <c r="S1752" s="7">
        <v>206.14</v>
      </c>
      <c r="T1752" s="6">
        <v>20.28</v>
      </c>
      <c r="U1752" s="4">
        <v>19.541656</v>
      </c>
      <c r="V1752" s="8">
        <v>89.043110708628404</v>
      </c>
      <c r="W1752" s="8">
        <v>92.507845843744562</v>
      </c>
      <c r="X1752" s="8">
        <v>101.17647058823529</v>
      </c>
      <c r="Y1752" s="8">
        <v>100</v>
      </c>
      <c r="Z1752" s="8">
        <v>99.333333333333329</v>
      </c>
      <c r="AA1752" s="8">
        <v>93.693333333333342</v>
      </c>
      <c r="AB1752" s="9">
        <v>77.565785942030757</v>
      </c>
      <c r="AC1752" s="9">
        <v>20.177377384666439</v>
      </c>
      <c r="AD1752" s="3">
        <v>28.356426281716452</v>
      </c>
      <c r="AE1752" s="3">
        <v>51.466196333617106</v>
      </c>
    </row>
    <row r="1753" spans="1:31" ht="13" x14ac:dyDescent="0.3">
      <c r="A1753" s="2">
        <v>2019</v>
      </c>
      <c r="B1753" s="13" t="s">
        <v>630</v>
      </c>
      <c r="C1753" s="2" t="s">
        <v>328</v>
      </c>
      <c r="D1753" s="2" t="str">
        <f t="shared" si="54"/>
        <v>M2</v>
      </c>
      <c r="E1753" s="2" t="str">
        <f t="shared" si="55"/>
        <v>J12b_M2_13</v>
      </c>
      <c r="F1753" s="21" t="s">
        <v>478</v>
      </c>
      <c r="G1753" s="2">
        <v>2013</v>
      </c>
      <c r="H1753" s="2" t="s">
        <v>841</v>
      </c>
      <c r="I1753" s="4">
        <v>2.37</v>
      </c>
      <c r="J1753" s="5">
        <v>0.155</v>
      </c>
      <c r="K1753" s="4">
        <v>0.86</v>
      </c>
      <c r="L1753" s="4">
        <v>0.85</v>
      </c>
      <c r="M1753" s="4">
        <v>0.18</v>
      </c>
      <c r="N1753" s="4">
        <v>0.59899999999999998</v>
      </c>
      <c r="O1753" s="4">
        <v>0.17</v>
      </c>
      <c r="P1753" s="6">
        <v>11.801</v>
      </c>
      <c r="Q1753" s="6">
        <v>51.29</v>
      </c>
      <c r="R1753" s="4">
        <v>6.59</v>
      </c>
      <c r="S1753" s="7">
        <v>160.80000000000001</v>
      </c>
      <c r="T1753" s="6">
        <v>23.06</v>
      </c>
      <c r="U1753" s="4">
        <v>19.541656</v>
      </c>
      <c r="V1753" s="8">
        <v>88.297980075083402</v>
      </c>
      <c r="W1753" s="8">
        <v>91.329401947645906</v>
      </c>
      <c r="X1753" s="8">
        <v>101.17647058823529</v>
      </c>
      <c r="Y1753" s="8">
        <v>94.73684210526315</v>
      </c>
      <c r="Z1753" s="8">
        <v>99.833333333333329</v>
      </c>
      <c r="AA1753" s="8">
        <v>78.673333333333346</v>
      </c>
      <c r="AB1753" s="9">
        <v>79.237072693075618</v>
      </c>
      <c r="AC1753" s="9">
        <v>18.712223480722734</v>
      </c>
      <c r="AD1753" s="3">
        <v>27.758325948868663</v>
      </c>
      <c r="AE1753" s="3">
        <v>53.529450570408599</v>
      </c>
    </row>
    <row r="1754" spans="1:31" ht="13" x14ac:dyDescent="0.3">
      <c r="A1754" s="2">
        <v>2019</v>
      </c>
      <c r="B1754" s="13" t="s">
        <v>630</v>
      </c>
      <c r="C1754" s="2" t="s">
        <v>329</v>
      </c>
      <c r="D1754" s="2" t="str">
        <f t="shared" si="54"/>
        <v>M1</v>
      </c>
      <c r="E1754" s="2" t="str">
        <f t="shared" si="55"/>
        <v>J12c_M1_13</v>
      </c>
      <c r="F1754" s="21" t="s">
        <v>479</v>
      </c>
      <c r="G1754" s="2">
        <v>2013</v>
      </c>
      <c r="H1754" s="2" t="s">
        <v>827</v>
      </c>
      <c r="I1754" s="4">
        <v>2.4</v>
      </c>
      <c r="J1754" s="5">
        <v>0.14599999999999999</v>
      </c>
      <c r="K1754" s="4">
        <v>0.86</v>
      </c>
      <c r="L1754" s="4">
        <v>0.78</v>
      </c>
      <c r="M1754" s="4">
        <v>0.13</v>
      </c>
      <c r="N1754" s="4">
        <v>0.51300000000000001</v>
      </c>
      <c r="O1754" s="4">
        <v>0.187</v>
      </c>
      <c r="P1754" s="6">
        <v>28.129000000000001</v>
      </c>
      <c r="Q1754" s="6">
        <v>65.91</v>
      </c>
      <c r="R1754" s="4">
        <v>5.7</v>
      </c>
      <c r="S1754" s="7">
        <v>393.28</v>
      </c>
      <c r="T1754" s="6">
        <v>15.61</v>
      </c>
      <c r="U1754" s="4">
        <v>18.158342000000001</v>
      </c>
      <c r="V1754" s="8">
        <v>89.415676025400899</v>
      </c>
      <c r="W1754" s="8">
        <v>86.026404415201952</v>
      </c>
      <c r="X1754" s="8">
        <v>101.17647058823529</v>
      </c>
      <c r="Y1754" s="8">
        <v>68.421052631578945</v>
      </c>
      <c r="Z1754" s="8">
        <v>85.500000000000014</v>
      </c>
      <c r="AA1754" s="8">
        <v>187.5266666666667</v>
      </c>
      <c r="AB1754" s="9">
        <v>71.625442576044449</v>
      </c>
      <c r="AC1754" s="9">
        <v>14.950556103812804</v>
      </c>
      <c r="AD1754" s="3">
        <v>30.708201051789736</v>
      </c>
      <c r="AE1754" s="3">
        <v>54.341242844397456</v>
      </c>
    </row>
    <row r="1755" spans="1:31" ht="13" x14ac:dyDescent="0.3">
      <c r="A1755" s="2">
        <v>2019</v>
      </c>
      <c r="B1755" s="13" t="s">
        <v>630</v>
      </c>
      <c r="C1755" s="2" t="s">
        <v>330</v>
      </c>
      <c r="D1755" s="2" t="str">
        <f t="shared" si="54"/>
        <v>M2</v>
      </c>
      <c r="E1755" s="2" t="str">
        <f t="shared" si="55"/>
        <v>J12c_M2_13</v>
      </c>
      <c r="F1755" s="21" t="s">
        <v>479</v>
      </c>
      <c r="G1755" s="2">
        <v>2013</v>
      </c>
      <c r="H1755" s="2" t="s">
        <v>827</v>
      </c>
      <c r="I1755" s="4">
        <v>2.42</v>
      </c>
      <c r="J1755" s="5">
        <v>0.15</v>
      </c>
      <c r="K1755" s="4">
        <v>0.86</v>
      </c>
      <c r="L1755" s="4">
        <v>0.84</v>
      </c>
      <c r="M1755" s="4">
        <v>0.17</v>
      </c>
      <c r="N1755" s="4">
        <v>0.63700000000000001</v>
      </c>
      <c r="O1755" s="4">
        <v>0.183</v>
      </c>
      <c r="P1755" s="6">
        <v>16.259</v>
      </c>
      <c r="Q1755" s="6">
        <v>52.06</v>
      </c>
      <c r="R1755" s="4">
        <v>5.65</v>
      </c>
      <c r="S1755" s="7">
        <v>253.72</v>
      </c>
      <c r="T1755" s="6">
        <v>15.82</v>
      </c>
      <c r="U1755" s="4">
        <v>18.158342000000001</v>
      </c>
      <c r="V1755" s="8">
        <v>90.160806658945916</v>
      </c>
      <c r="W1755" s="8">
        <v>88.383292207399265</v>
      </c>
      <c r="X1755" s="8">
        <v>101.17647058823529</v>
      </c>
      <c r="Y1755" s="8">
        <v>89.473684210526315</v>
      </c>
      <c r="Z1755" s="8">
        <v>106.16666666666667</v>
      </c>
      <c r="AA1755" s="8">
        <v>108.39333333333335</v>
      </c>
      <c r="AB1755" s="9">
        <v>77.914347468072577</v>
      </c>
      <c r="AC1755" s="9">
        <v>17.9726781369172</v>
      </c>
      <c r="AD1755" s="3">
        <v>28.229569553282737</v>
      </c>
      <c r="AE1755" s="3">
        <v>53.797752309800053</v>
      </c>
    </row>
    <row r="1756" spans="1:31" ht="13" x14ac:dyDescent="0.3">
      <c r="A1756" s="2">
        <v>2019</v>
      </c>
      <c r="B1756" s="13" t="s">
        <v>630</v>
      </c>
      <c r="C1756" s="2" t="s">
        <v>342</v>
      </c>
      <c r="D1756" s="2" t="str">
        <f t="shared" si="54"/>
        <v>M1</v>
      </c>
      <c r="E1756" s="2" t="str">
        <f t="shared" si="55"/>
        <v>J13a_M1_13</v>
      </c>
      <c r="F1756" s="21" t="s">
        <v>488</v>
      </c>
      <c r="G1756" s="2">
        <v>2013</v>
      </c>
      <c r="H1756" s="2" t="s">
        <v>832</v>
      </c>
      <c r="I1756" s="4">
        <v>2.34</v>
      </c>
      <c r="J1756" s="5">
        <v>0.152</v>
      </c>
      <c r="K1756" s="4">
        <v>0.87</v>
      </c>
      <c r="L1756" s="4">
        <v>0.88</v>
      </c>
      <c r="M1756" s="4">
        <v>0.17</v>
      </c>
      <c r="N1756" s="4">
        <v>0.57499999999999996</v>
      </c>
      <c r="O1756" s="4">
        <v>0.188</v>
      </c>
      <c r="P1756" s="6">
        <v>22.193000000000001</v>
      </c>
      <c r="Q1756" s="6">
        <v>47.96</v>
      </c>
      <c r="R1756" s="4">
        <v>5.31</v>
      </c>
      <c r="S1756" s="7">
        <v>259.98</v>
      </c>
      <c r="T1756" s="6">
        <v>18.579999999999998</v>
      </c>
      <c r="U1756" s="4">
        <v>15.510051000000001</v>
      </c>
      <c r="V1756" s="8">
        <v>87.180284124765876</v>
      </c>
      <c r="W1756" s="8">
        <v>89.561736103497921</v>
      </c>
      <c r="X1756" s="8">
        <v>102.35294117647058</v>
      </c>
      <c r="Y1756" s="8">
        <v>89.473684210526315</v>
      </c>
      <c r="Z1756" s="8">
        <v>95.833333333333329</v>
      </c>
      <c r="AA1756" s="8">
        <v>147.95333333333335</v>
      </c>
      <c r="AB1756" s="9">
        <v>80.166109927807838</v>
      </c>
      <c r="AC1756" s="9">
        <v>17.467848827299211</v>
      </c>
      <c r="AD1756" s="3">
        <v>27.755668082468603</v>
      </c>
      <c r="AE1756" s="3">
        <v>54.776483090232176</v>
      </c>
    </row>
    <row r="1757" spans="1:31" ht="13" x14ac:dyDescent="0.3">
      <c r="A1757" s="2">
        <v>2019</v>
      </c>
      <c r="B1757" s="13" t="s">
        <v>630</v>
      </c>
      <c r="C1757" s="2" t="s">
        <v>314</v>
      </c>
      <c r="D1757" s="2" t="str">
        <f t="shared" si="54"/>
        <v>M1</v>
      </c>
      <c r="E1757" s="2" t="str">
        <f t="shared" si="55"/>
        <v>K11a_M1_13</v>
      </c>
      <c r="F1757" s="21" t="s">
        <v>471</v>
      </c>
      <c r="G1757" s="2">
        <v>2013</v>
      </c>
      <c r="H1757" s="2" t="s">
        <v>843</v>
      </c>
      <c r="I1757" s="4">
        <v>2.33</v>
      </c>
      <c r="J1757" s="5">
        <v>0.14699999999999999</v>
      </c>
      <c r="K1757" s="4">
        <v>0.84</v>
      </c>
      <c r="L1757" s="4">
        <v>0.77</v>
      </c>
      <c r="M1757" s="4">
        <v>0.2</v>
      </c>
      <c r="N1757" s="4">
        <v>0.69399999999999995</v>
      </c>
      <c r="O1757" s="4">
        <v>0.16900000000000001</v>
      </c>
      <c r="P1757" s="6">
        <v>12.972</v>
      </c>
      <c r="Q1757" s="6">
        <v>69.010000000000005</v>
      </c>
      <c r="R1757" s="4">
        <v>6.5</v>
      </c>
      <c r="S1757" s="7">
        <v>316.31</v>
      </c>
      <c r="T1757" s="6">
        <v>19.48</v>
      </c>
      <c r="U1757" s="4">
        <v>21.114115000000002</v>
      </c>
      <c r="V1757" s="8">
        <v>86.807718807993382</v>
      </c>
      <c r="W1757" s="8">
        <v>86.61562636325128</v>
      </c>
      <c r="X1757" s="8">
        <v>98.82352941176471</v>
      </c>
      <c r="Y1757" s="8">
        <v>105.26315789473684</v>
      </c>
      <c r="Z1757" s="8">
        <v>115.66666666666667</v>
      </c>
      <c r="AA1757" s="8">
        <v>86.48</v>
      </c>
      <c r="AB1757" s="9">
        <v>76.38099423159521</v>
      </c>
      <c r="AC1757" s="9">
        <v>21.568800911322054</v>
      </c>
      <c r="AD1757" s="3">
        <v>28.126598999142939</v>
      </c>
      <c r="AE1757" s="3">
        <v>50.304600089535015</v>
      </c>
    </row>
    <row r="1758" spans="1:31" ht="13" x14ac:dyDescent="0.3">
      <c r="A1758" s="2">
        <v>2019</v>
      </c>
      <c r="B1758" s="13" t="s">
        <v>630</v>
      </c>
      <c r="C1758" s="2" t="s">
        <v>315</v>
      </c>
      <c r="D1758" s="2" t="str">
        <f t="shared" si="54"/>
        <v>M2</v>
      </c>
      <c r="E1758" s="2" t="str">
        <f t="shared" si="55"/>
        <v>K11a_M2_13</v>
      </c>
      <c r="F1758" s="21" t="s">
        <v>471</v>
      </c>
      <c r="G1758" s="2">
        <v>2013</v>
      </c>
      <c r="H1758" s="2" t="s">
        <v>843</v>
      </c>
      <c r="I1758" s="4">
        <v>2.38</v>
      </c>
      <c r="J1758" s="5">
        <v>0.15</v>
      </c>
      <c r="K1758" s="4">
        <v>0.85</v>
      </c>
      <c r="L1758" s="4">
        <v>0.78</v>
      </c>
      <c r="M1758" s="4">
        <v>0.2</v>
      </c>
      <c r="N1758" s="4">
        <v>0.66400000000000003</v>
      </c>
      <c r="O1758" s="4">
        <v>0.17299999999999999</v>
      </c>
      <c r="P1758" s="6">
        <v>11.984999999999999</v>
      </c>
      <c r="Q1758" s="6">
        <v>51.96</v>
      </c>
      <c r="R1758" s="4">
        <v>7.26</v>
      </c>
      <c r="S1758" s="7">
        <v>231.85</v>
      </c>
      <c r="T1758" s="6">
        <v>20.05</v>
      </c>
      <c r="U1758" s="4">
        <v>21.114115000000002</v>
      </c>
      <c r="V1758" s="8">
        <v>88.670545391855896</v>
      </c>
      <c r="W1758" s="8">
        <v>88.383292207399265</v>
      </c>
      <c r="X1758" s="8">
        <v>100</v>
      </c>
      <c r="Y1758" s="8">
        <v>105.26315789473684</v>
      </c>
      <c r="Z1758" s="8">
        <v>110.66666666666667</v>
      </c>
      <c r="AA1758" s="8">
        <v>79.899999999999991</v>
      </c>
      <c r="AB1758" s="9">
        <v>77.135750703306513</v>
      </c>
      <c r="AC1758" s="9">
        <v>21.357754905722278</v>
      </c>
      <c r="AD1758" s="3">
        <v>28.182950495159613</v>
      </c>
      <c r="AE1758" s="3">
        <v>50.459294599118124</v>
      </c>
    </row>
    <row r="1759" spans="1:31" ht="13" x14ac:dyDescent="0.3">
      <c r="A1759" s="2">
        <v>2019</v>
      </c>
      <c r="B1759" s="13" t="s">
        <v>630</v>
      </c>
      <c r="C1759" s="2" t="s">
        <v>316</v>
      </c>
      <c r="D1759" s="2" t="str">
        <f t="shared" si="54"/>
        <v>M1</v>
      </c>
      <c r="E1759" s="2" t="str">
        <f t="shared" si="55"/>
        <v>K11b_M1_13</v>
      </c>
      <c r="F1759" s="21" t="s">
        <v>472</v>
      </c>
      <c r="G1759" s="2">
        <v>2013</v>
      </c>
      <c r="H1759" s="2" t="s">
        <v>846</v>
      </c>
      <c r="I1759" s="4">
        <v>2.46</v>
      </c>
      <c r="J1759" s="5">
        <v>0.157</v>
      </c>
      <c r="K1759" s="4">
        <v>0.85</v>
      </c>
      <c r="L1759" s="4">
        <v>0.86</v>
      </c>
      <c r="M1759" s="4">
        <v>0.2</v>
      </c>
      <c r="N1759" s="4">
        <v>0.69399999999999995</v>
      </c>
      <c r="O1759" s="4">
        <v>0.17</v>
      </c>
      <c r="P1759" s="6">
        <v>13.287000000000001</v>
      </c>
      <c r="Q1759" s="6">
        <v>52.46</v>
      </c>
      <c r="R1759" s="4">
        <v>5.74</v>
      </c>
      <c r="S1759" s="7">
        <v>263.02</v>
      </c>
      <c r="T1759" s="6">
        <v>20.7</v>
      </c>
      <c r="U1759" s="4">
        <v>21.714919999999999</v>
      </c>
      <c r="V1759" s="8">
        <v>91.651067926035935</v>
      </c>
      <c r="W1759" s="8">
        <v>92.507845843744562</v>
      </c>
      <c r="X1759" s="8">
        <v>100</v>
      </c>
      <c r="Y1759" s="8">
        <v>105.26315789473684</v>
      </c>
      <c r="Z1759" s="8">
        <v>115.66666666666667</v>
      </c>
      <c r="AA1759" s="8">
        <v>88.58</v>
      </c>
      <c r="AB1759" s="9">
        <v>81.127766671370395</v>
      </c>
      <c r="AC1759" s="9">
        <v>20.306813876234699</v>
      </c>
      <c r="AD1759" s="3">
        <v>26.796165267118401</v>
      </c>
      <c r="AE1759" s="3">
        <v>52.89702085664689</v>
      </c>
    </row>
    <row r="1760" spans="1:31" ht="13" x14ac:dyDescent="0.3">
      <c r="A1760" s="2">
        <v>2019</v>
      </c>
      <c r="B1760" s="13" t="s">
        <v>630</v>
      </c>
      <c r="C1760" s="2" t="s">
        <v>317</v>
      </c>
      <c r="D1760" s="2" t="str">
        <f t="shared" si="54"/>
        <v>M2</v>
      </c>
      <c r="E1760" s="2" t="str">
        <f t="shared" si="55"/>
        <v>K11b_M2_13</v>
      </c>
      <c r="F1760" s="21" t="s">
        <v>472</v>
      </c>
      <c r="G1760" s="2">
        <v>2013</v>
      </c>
      <c r="H1760" s="2" t="s">
        <v>846</v>
      </c>
      <c r="I1760" s="4">
        <v>2.35</v>
      </c>
      <c r="J1760" s="5">
        <v>0.158</v>
      </c>
      <c r="K1760" s="4">
        <v>0.85</v>
      </c>
      <c r="L1760" s="4">
        <v>0.86</v>
      </c>
      <c r="M1760" s="4">
        <v>0.2</v>
      </c>
      <c r="N1760" s="4">
        <v>0.68</v>
      </c>
      <c r="O1760" s="4">
        <v>0.16500000000000001</v>
      </c>
      <c r="P1760" s="6">
        <v>14.759</v>
      </c>
      <c r="Q1760" s="6">
        <v>60.7</v>
      </c>
      <c r="R1760" s="4">
        <v>6.15</v>
      </c>
      <c r="S1760" s="7">
        <v>266.02999999999997</v>
      </c>
      <c r="T1760" s="6">
        <v>18.510000000000002</v>
      </c>
      <c r="U1760" s="4">
        <v>21.714919999999999</v>
      </c>
      <c r="V1760" s="8">
        <v>87.552849441538399</v>
      </c>
      <c r="W1760" s="8">
        <v>93.097067791793904</v>
      </c>
      <c r="X1760" s="8">
        <v>100</v>
      </c>
      <c r="Y1760" s="8">
        <v>105.26315789473684</v>
      </c>
      <c r="Z1760" s="8">
        <v>113.33333333333336</v>
      </c>
      <c r="AA1760" s="8">
        <v>98.393333333333331</v>
      </c>
      <c r="AB1760" s="9">
        <v>81.127766671370395</v>
      </c>
      <c r="AC1760" s="9">
        <v>20.306813876234699</v>
      </c>
      <c r="AD1760" s="3">
        <v>26.796165267118401</v>
      </c>
      <c r="AE1760" s="3">
        <v>52.89702085664689</v>
      </c>
    </row>
    <row r="1761" spans="1:31" ht="13" x14ac:dyDescent="0.3">
      <c r="A1761" s="2">
        <v>2019</v>
      </c>
      <c r="B1761" s="13" t="s">
        <v>630</v>
      </c>
      <c r="C1761" s="2" t="s">
        <v>318</v>
      </c>
      <c r="D1761" s="2" t="str">
        <f t="shared" si="54"/>
        <v>M1</v>
      </c>
      <c r="E1761" s="2" t="str">
        <f t="shared" si="55"/>
        <v>K11c_M1_13</v>
      </c>
      <c r="F1761" s="21" t="s">
        <v>473</v>
      </c>
      <c r="G1761" s="2">
        <v>2013</v>
      </c>
      <c r="H1761" s="2" t="s">
        <v>845</v>
      </c>
      <c r="I1761" s="4">
        <v>2.23</v>
      </c>
      <c r="J1761" s="5">
        <v>0.14699999999999999</v>
      </c>
      <c r="K1761" s="4">
        <v>0.85</v>
      </c>
      <c r="L1761" s="4">
        <v>0.8</v>
      </c>
      <c r="M1761" s="4">
        <v>0.16</v>
      </c>
      <c r="N1761" s="4">
        <v>0.56799999999999995</v>
      </c>
      <c r="O1761" s="4">
        <v>0.17299999999999999</v>
      </c>
      <c r="P1761" s="6">
        <v>12.375</v>
      </c>
      <c r="Q1761" s="6">
        <v>48.45</v>
      </c>
      <c r="R1761" s="4">
        <v>5.26</v>
      </c>
      <c r="S1761" s="7">
        <v>236.48</v>
      </c>
      <c r="T1761" s="6">
        <v>17.03</v>
      </c>
      <c r="U1761" s="4">
        <v>18.066004</v>
      </c>
      <c r="V1761" s="8">
        <v>83.08206564026834</v>
      </c>
      <c r="W1761" s="8">
        <v>86.61562636325128</v>
      </c>
      <c r="X1761" s="8">
        <v>100</v>
      </c>
      <c r="Y1761" s="8">
        <v>84.210526315789465</v>
      </c>
      <c r="Z1761" s="8">
        <v>94.666666666666671</v>
      </c>
      <c r="AA1761" s="8">
        <v>82.5</v>
      </c>
      <c r="AB1761" s="9">
        <v>74.838861779342267</v>
      </c>
      <c r="AC1761" s="9">
        <v>17.610598759211584</v>
      </c>
      <c r="AD1761" s="3">
        <v>29.047916975112585</v>
      </c>
      <c r="AE1761" s="3">
        <v>53.341484265675817</v>
      </c>
    </row>
    <row r="1762" spans="1:31" ht="13" x14ac:dyDescent="0.3">
      <c r="A1762" s="2">
        <v>2019</v>
      </c>
      <c r="B1762" s="13" t="s">
        <v>630</v>
      </c>
      <c r="C1762" s="2" t="s">
        <v>319</v>
      </c>
      <c r="D1762" s="2" t="str">
        <f t="shared" si="54"/>
        <v>M2</v>
      </c>
      <c r="E1762" s="2" t="str">
        <f t="shared" si="55"/>
        <v>K11c_M2_13</v>
      </c>
      <c r="F1762" s="21" t="s">
        <v>473</v>
      </c>
      <c r="G1762" s="2">
        <v>2013</v>
      </c>
      <c r="H1762" s="2" t="s">
        <v>845</v>
      </c>
      <c r="I1762" s="4">
        <v>2.16</v>
      </c>
      <c r="J1762" s="5">
        <v>0.14399999999999999</v>
      </c>
      <c r="K1762" s="4">
        <v>0.85</v>
      </c>
      <c r="L1762" s="4">
        <v>0.91</v>
      </c>
      <c r="M1762" s="4">
        <v>0.15</v>
      </c>
      <c r="N1762" s="4">
        <v>0.71099999999999997</v>
      </c>
      <c r="O1762" s="4">
        <v>0.158</v>
      </c>
      <c r="P1762" s="6">
        <v>13.42</v>
      </c>
      <c r="Q1762" s="6">
        <v>46.58</v>
      </c>
      <c r="R1762" s="4">
        <v>5.88</v>
      </c>
      <c r="S1762" s="7">
        <v>299.31</v>
      </c>
      <c r="T1762" s="6">
        <v>19.22</v>
      </c>
      <c r="U1762" s="4">
        <v>18.066004</v>
      </c>
      <c r="V1762" s="8">
        <v>80.474108422860823</v>
      </c>
      <c r="W1762" s="8">
        <v>84.847960519103296</v>
      </c>
      <c r="X1762" s="8">
        <v>100</v>
      </c>
      <c r="Y1762" s="8">
        <v>78.94736842105263</v>
      </c>
      <c r="Z1762" s="8">
        <v>118.5</v>
      </c>
      <c r="AA1762" s="8">
        <v>89.466666666666654</v>
      </c>
      <c r="AB1762" s="9">
        <v>79.504160506435028</v>
      </c>
      <c r="AC1762" s="9">
        <v>15.541134396263184</v>
      </c>
      <c r="AD1762" s="3">
        <v>27.343387184150007</v>
      </c>
      <c r="AE1762" s="3">
        <v>57.115478419586793</v>
      </c>
    </row>
    <row r="1763" spans="1:31" ht="13" x14ac:dyDescent="0.3">
      <c r="A1763" s="2">
        <v>2019</v>
      </c>
      <c r="B1763" s="13" t="s">
        <v>630</v>
      </c>
      <c r="C1763" s="2" t="s">
        <v>331</v>
      </c>
      <c r="D1763" s="2" t="str">
        <f t="shared" si="54"/>
        <v>M1</v>
      </c>
      <c r="E1763" s="2" t="str">
        <f t="shared" si="55"/>
        <v>K12a_M1_13</v>
      </c>
      <c r="F1763" s="21" t="s">
        <v>480</v>
      </c>
      <c r="G1763" s="2">
        <v>2013</v>
      </c>
      <c r="H1763" s="2" t="s">
        <v>828</v>
      </c>
      <c r="I1763" s="4">
        <v>2.4700000000000002</v>
      </c>
      <c r="J1763" s="5">
        <v>0.14799999999999999</v>
      </c>
      <c r="K1763" s="4">
        <v>1.06</v>
      </c>
      <c r="L1763" s="4">
        <v>0.74</v>
      </c>
      <c r="M1763" s="4">
        <v>0.15</v>
      </c>
      <c r="N1763" s="4">
        <v>0.62</v>
      </c>
      <c r="O1763" s="4">
        <v>0.17699999999999999</v>
      </c>
      <c r="P1763" s="6">
        <v>13.448</v>
      </c>
      <c r="Q1763" s="6">
        <v>53.75</v>
      </c>
      <c r="R1763" s="4">
        <v>6.64</v>
      </c>
      <c r="S1763" s="7">
        <v>254.64</v>
      </c>
      <c r="T1763" s="6">
        <v>17.91</v>
      </c>
      <c r="U1763" s="4">
        <v>19.680852000000002</v>
      </c>
      <c r="V1763" s="8">
        <v>92.023633242808444</v>
      </c>
      <c r="W1763" s="8">
        <v>87.204848311300609</v>
      </c>
      <c r="X1763" s="8">
        <v>124.70588235294117</v>
      </c>
      <c r="Y1763" s="8">
        <v>78.94736842105263</v>
      </c>
      <c r="Z1763" s="8">
        <v>103.33333333333334</v>
      </c>
      <c r="AA1763" s="8">
        <v>89.653333333333336</v>
      </c>
      <c r="AB1763" s="9">
        <v>76.391970564069112</v>
      </c>
      <c r="AC1763" s="9">
        <v>16.174276358747871</v>
      </c>
      <c r="AD1763" s="3">
        <v>35.487989410897043</v>
      </c>
      <c r="AE1763" s="3">
        <v>48.337734230355096</v>
      </c>
    </row>
    <row r="1764" spans="1:31" ht="13" x14ac:dyDescent="0.3">
      <c r="A1764" s="2">
        <v>2019</v>
      </c>
      <c r="B1764" s="13" t="s">
        <v>630</v>
      </c>
      <c r="C1764" s="2" t="s">
        <v>320</v>
      </c>
      <c r="D1764" s="2" t="str">
        <f t="shared" si="54"/>
        <v>M1</v>
      </c>
      <c r="E1764" s="2" t="str">
        <f t="shared" si="55"/>
        <v>L11a_M1_13</v>
      </c>
      <c r="F1764" s="21" t="s">
        <v>474</v>
      </c>
      <c r="G1764" s="2">
        <v>2013</v>
      </c>
      <c r="H1764" s="2" t="s">
        <v>844</v>
      </c>
      <c r="I1764" s="4">
        <v>2.29</v>
      </c>
      <c r="J1764" s="5">
        <v>0.153</v>
      </c>
      <c r="K1764" s="4">
        <v>0.85</v>
      </c>
      <c r="L1764" s="4">
        <v>0.88</v>
      </c>
      <c r="M1764" s="4">
        <v>0.18</v>
      </c>
      <c r="N1764" s="4">
        <v>0.69899999999999995</v>
      </c>
      <c r="O1764" s="4">
        <v>0.17599999999999999</v>
      </c>
      <c r="P1764" s="6">
        <v>17.599</v>
      </c>
      <c r="Q1764" s="6">
        <v>48.99</v>
      </c>
      <c r="R1764" s="4">
        <v>5.51</v>
      </c>
      <c r="S1764" s="7">
        <v>305.35000000000002</v>
      </c>
      <c r="T1764" s="6">
        <v>17.09</v>
      </c>
      <c r="U1764" s="4">
        <v>17.173873</v>
      </c>
      <c r="V1764" s="8">
        <v>85.317457540903362</v>
      </c>
      <c r="W1764" s="8">
        <v>90.150958051547249</v>
      </c>
      <c r="X1764" s="8">
        <v>100</v>
      </c>
      <c r="Y1764" s="8">
        <v>94.73684210526315</v>
      </c>
      <c r="Z1764" s="8">
        <v>116.5</v>
      </c>
      <c r="AA1764" s="8">
        <v>117.32666666666667</v>
      </c>
      <c r="AB1764" s="9">
        <v>80.478324205396248</v>
      </c>
      <c r="AC1764" s="9">
        <v>18.423616878589094</v>
      </c>
      <c r="AD1764" s="3">
        <v>27.01240445725503</v>
      </c>
      <c r="AE1764" s="3">
        <v>54.563978664155869</v>
      </c>
    </row>
    <row r="1765" spans="1:31" ht="13" x14ac:dyDescent="0.3">
      <c r="A1765" s="2">
        <v>2019</v>
      </c>
      <c r="B1765" s="13" t="s">
        <v>630</v>
      </c>
      <c r="C1765" s="2" t="s">
        <v>345</v>
      </c>
      <c r="D1765" s="2" t="str">
        <f t="shared" si="54"/>
        <v>M1</v>
      </c>
      <c r="E1765" s="2" t="str">
        <f t="shared" si="55"/>
        <v>A05a_M1_14</v>
      </c>
      <c r="F1765" s="21" t="s">
        <v>118</v>
      </c>
      <c r="G1765" s="2">
        <v>2014</v>
      </c>
      <c r="H1765" s="2" t="s">
        <v>886</v>
      </c>
      <c r="I1765" s="4">
        <v>2.65</v>
      </c>
      <c r="J1765" s="5">
        <v>0.152</v>
      </c>
      <c r="K1765" s="4">
        <v>1.06</v>
      </c>
      <c r="L1765" s="4">
        <v>0.63</v>
      </c>
      <c r="M1765" s="4">
        <v>0.21</v>
      </c>
      <c r="N1765" s="4">
        <v>0.52100000000000002</v>
      </c>
      <c r="O1765" s="4">
        <v>0.184</v>
      </c>
      <c r="P1765" s="6">
        <v>20.629000000000001</v>
      </c>
      <c r="Q1765" s="6">
        <v>59.5</v>
      </c>
      <c r="R1765" s="4">
        <v>4.07</v>
      </c>
      <c r="S1765" s="7">
        <v>253.98</v>
      </c>
      <c r="T1765" s="6">
        <v>18.48</v>
      </c>
      <c r="U1765" s="4">
        <v>24.518768999999999</v>
      </c>
      <c r="V1765" s="8">
        <v>97.405099550633309</v>
      </c>
      <c r="W1765" s="8">
        <v>88.633322690541178</v>
      </c>
      <c r="X1765" s="8">
        <v>124.70588235294117</v>
      </c>
      <c r="Y1765" s="8">
        <v>110.52631578947367</v>
      </c>
      <c r="Z1765" s="8">
        <v>86.833333333333343</v>
      </c>
      <c r="AA1765" s="8">
        <v>137.5266666666667</v>
      </c>
      <c r="AB1765" s="9">
        <v>75.845287981951643</v>
      </c>
      <c r="AC1765" s="9">
        <v>22.807201698558433</v>
      </c>
      <c r="AD1765" s="3">
        <v>35.743782040887758</v>
      </c>
      <c r="AE1765" s="3">
        <v>41.449016260553805</v>
      </c>
    </row>
    <row r="1766" spans="1:31" ht="13" x14ac:dyDescent="0.3">
      <c r="A1766" s="2">
        <v>2019</v>
      </c>
      <c r="B1766" s="13" t="s">
        <v>630</v>
      </c>
      <c r="C1766" s="2" t="s">
        <v>347</v>
      </c>
      <c r="D1766" s="2" t="str">
        <f t="shared" si="54"/>
        <v>M2</v>
      </c>
      <c r="E1766" s="2" t="str">
        <f t="shared" si="55"/>
        <v>B05c_M2_14</v>
      </c>
      <c r="F1766" s="21" t="s">
        <v>491</v>
      </c>
      <c r="G1766" s="2">
        <v>2014</v>
      </c>
      <c r="H1766" s="2" t="s">
        <v>864</v>
      </c>
      <c r="I1766" s="4">
        <v>2.2599999999999998</v>
      </c>
      <c r="J1766" s="5">
        <v>0.14399999999999999</v>
      </c>
      <c r="K1766" s="4">
        <v>1.06</v>
      </c>
      <c r="L1766" s="4">
        <v>0.64</v>
      </c>
      <c r="M1766" s="4">
        <v>0.19</v>
      </c>
      <c r="N1766" s="4">
        <v>0.68400000000000005</v>
      </c>
      <c r="O1766" s="4">
        <v>0.161</v>
      </c>
      <c r="P1766" s="6">
        <v>12.728999999999999</v>
      </c>
      <c r="Q1766" s="6">
        <v>47.06</v>
      </c>
      <c r="R1766" s="4">
        <v>5.14</v>
      </c>
      <c r="S1766" s="7">
        <v>279.47000000000003</v>
      </c>
      <c r="T1766" s="6">
        <v>14.36</v>
      </c>
      <c r="U1766" s="4">
        <v>25.355609999999999</v>
      </c>
      <c r="V1766" s="8">
        <v>83.070009428087275</v>
      </c>
      <c r="W1766" s="8">
        <v>83.96841096998638</v>
      </c>
      <c r="X1766" s="8">
        <v>124.70588235294117</v>
      </c>
      <c r="Y1766" s="8">
        <v>100</v>
      </c>
      <c r="Z1766" s="8">
        <v>114.00000000000001</v>
      </c>
      <c r="AA1766" s="8">
        <v>84.859999999999985</v>
      </c>
      <c r="AB1766" s="9">
        <v>74.696843519969491</v>
      </c>
      <c r="AC1766" s="9">
        <v>20.952346328693285</v>
      </c>
      <c r="AD1766" s="3">
        <v>36.293333355250596</v>
      </c>
      <c r="AE1766" s="3">
        <v>42.754320316056145</v>
      </c>
    </row>
    <row r="1767" spans="1:31" ht="13" x14ac:dyDescent="0.3">
      <c r="A1767" s="2">
        <v>2019</v>
      </c>
      <c r="B1767" s="13" t="s">
        <v>630</v>
      </c>
      <c r="C1767" s="2" t="s">
        <v>348</v>
      </c>
      <c r="D1767" s="2" t="str">
        <f t="shared" si="54"/>
        <v>M1</v>
      </c>
      <c r="E1767" s="2" t="str">
        <f t="shared" si="55"/>
        <v>C05a_M1_14</v>
      </c>
      <c r="F1767" s="21" t="s">
        <v>492</v>
      </c>
      <c r="G1767" s="2">
        <v>2014</v>
      </c>
      <c r="H1767" s="2" t="s">
        <v>866</v>
      </c>
      <c r="I1767" s="4">
        <v>2.35</v>
      </c>
      <c r="J1767" s="5">
        <v>0.14499999999999999</v>
      </c>
      <c r="K1767" s="4">
        <v>0.88</v>
      </c>
      <c r="L1767" s="4">
        <v>0.7</v>
      </c>
      <c r="M1767" s="4">
        <v>0.21</v>
      </c>
      <c r="N1767" s="4">
        <v>0.64400000000000002</v>
      </c>
      <c r="O1767" s="4">
        <v>0.17199999999999999</v>
      </c>
      <c r="P1767" s="6">
        <v>17.760999999999999</v>
      </c>
      <c r="Q1767" s="6">
        <v>58.08</v>
      </c>
      <c r="R1767" s="4">
        <v>6.11</v>
      </c>
      <c r="S1767" s="7">
        <v>514.69000000000005</v>
      </c>
      <c r="T1767" s="6">
        <v>16.02</v>
      </c>
      <c r="U1767" s="4">
        <v>22.901164000000001</v>
      </c>
      <c r="V1767" s="8">
        <v>86.378107148674829</v>
      </c>
      <c r="W1767" s="8">
        <v>84.551524935055724</v>
      </c>
      <c r="X1767" s="8">
        <v>103.5294117647059</v>
      </c>
      <c r="Y1767" s="8">
        <v>110.52631578947367</v>
      </c>
      <c r="Z1767" s="8">
        <v>107.33333333333334</v>
      </c>
      <c r="AA1767" s="8">
        <v>118.40666666666667</v>
      </c>
      <c r="AB1767" s="9">
        <v>74.734721391347676</v>
      </c>
      <c r="AC1767" s="9">
        <v>23.146119349685414</v>
      </c>
      <c r="AD1767" s="3">
        <v>30.115043507070904</v>
      </c>
      <c r="AE1767" s="3">
        <v>46.738837143243678</v>
      </c>
    </row>
    <row r="1768" spans="1:31" ht="13" x14ac:dyDescent="0.3">
      <c r="A1768" s="2">
        <v>2019</v>
      </c>
      <c r="B1768" s="13" t="s">
        <v>630</v>
      </c>
      <c r="C1768" s="2" t="s">
        <v>349</v>
      </c>
      <c r="D1768" s="2" t="str">
        <f t="shared" si="54"/>
        <v>M2</v>
      </c>
      <c r="E1768" s="2" t="str">
        <f t="shared" si="55"/>
        <v>C05b_M2_14</v>
      </c>
      <c r="F1768" s="21" t="s">
        <v>493</v>
      </c>
      <c r="G1768" s="2">
        <v>2014</v>
      </c>
      <c r="H1768" s="2" t="s">
        <v>889</v>
      </c>
      <c r="I1768" s="4">
        <v>2.6</v>
      </c>
      <c r="J1768" s="5">
        <v>0.155</v>
      </c>
      <c r="K1768" s="4">
        <v>1.07</v>
      </c>
      <c r="L1768" s="4">
        <v>0.68</v>
      </c>
      <c r="M1768" s="4">
        <v>0.18</v>
      </c>
      <c r="N1768" s="4">
        <v>0.61499999999999999</v>
      </c>
      <c r="O1768" s="4">
        <v>0.16600000000000001</v>
      </c>
      <c r="P1768" s="6">
        <v>10.417</v>
      </c>
      <c r="Q1768" s="6">
        <v>49.88</v>
      </c>
      <c r="R1768" s="4">
        <v>5.36</v>
      </c>
      <c r="S1768" s="7">
        <v>317.72000000000003</v>
      </c>
      <c r="T1768" s="6">
        <v>17.71</v>
      </c>
      <c r="U1768" s="4">
        <v>20.887274000000001</v>
      </c>
      <c r="V1768" s="8">
        <v>95.567267483640236</v>
      </c>
      <c r="W1768" s="8">
        <v>90.382664585749225</v>
      </c>
      <c r="X1768" s="8">
        <v>125.88235294117649</v>
      </c>
      <c r="Y1768" s="8">
        <v>94.73684210526315</v>
      </c>
      <c r="Z1768" s="8">
        <v>102.50000000000001</v>
      </c>
      <c r="AA1768" s="8">
        <v>69.446666666666673</v>
      </c>
      <c r="AB1768" s="9">
        <v>76.124882750709702</v>
      </c>
      <c r="AC1768" s="9">
        <v>19.477229502560785</v>
      </c>
      <c r="AD1768" s="3">
        <v>35.948467717016783</v>
      </c>
      <c r="AE1768" s="3">
        <v>44.574302780422443</v>
      </c>
    </row>
    <row r="1769" spans="1:31" ht="13" x14ac:dyDescent="0.3">
      <c r="A1769" s="2">
        <v>2019</v>
      </c>
      <c r="B1769" s="13" t="s">
        <v>630</v>
      </c>
      <c r="C1769" s="2" t="s">
        <v>350</v>
      </c>
      <c r="D1769" s="2" t="str">
        <f t="shared" si="54"/>
        <v>M1</v>
      </c>
      <c r="E1769" s="2" t="str">
        <f t="shared" si="55"/>
        <v>C05c_M1_14</v>
      </c>
      <c r="F1769" s="21" t="s">
        <v>436</v>
      </c>
      <c r="G1769" s="2">
        <v>2014</v>
      </c>
      <c r="H1769" s="2" t="s">
        <v>865</v>
      </c>
      <c r="I1769" s="4">
        <v>2.48</v>
      </c>
      <c r="J1769" s="5">
        <v>0.14699999999999999</v>
      </c>
      <c r="K1769" s="4">
        <v>1.07</v>
      </c>
      <c r="L1769" s="4">
        <v>0.71</v>
      </c>
      <c r="M1769" s="4">
        <v>0.25</v>
      </c>
      <c r="N1769" s="4">
        <v>0.69299999999999995</v>
      </c>
      <c r="O1769" s="4">
        <v>0.16600000000000001</v>
      </c>
      <c r="P1769" s="6">
        <v>12.683999999999999</v>
      </c>
      <c r="Q1769" s="6">
        <v>51.27</v>
      </c>
      <c r="R1769" s="4">
        <v>6.08</v>
      </c>
      <c r="S1769" s="7">
        <v>586.4</v>
      </c>
      <c r="T1769" s="6">
        <v>19.77</v>
      </c>
      <c r="U1769" s="4">
        <v>18.958175000000001</v>
      </c>
      <c r="V1769" s="8">
        <v>91.156470522856836</v>
      </c>
      <c r="W1769" s="8">
        <v>85.717752865194413</v>
      </c>
      <c r="X1769" s="8">
        <v>125.88235294117649</v>
      </c>
      <c r="Y1769" s="8">
        <v>131.57894736842107</v>
      </c>
      <c r="Z1769" s="8">
        <v>115.5</v>
      </c>
      <c r="AA1769" s="8">
        <v>84.559999999999988</v>
      </c>
      <c r="AB1769" s="9">
        <v>83.387951341699065</v>
      </c>
      <c r="AC1769" s="9">
        <v>24.69551103431251</v>
      </c>
      <c r="AD1769" s="3">
        <v>32.817365650487233</v>
      </c>
      <c r="AE1769" s="3">
        <v>42.48712331520025</v>
      </c>
    </row>
    <row r="1770" spans="1:31" ht="13" x14ac:dyDescent="0.3">
      <c r="A1770" s="2">
        <v>2019</v>
      </c>
      <c r="B1770" s="13" t="s">
        <v>630</v>
      </c>
      <c r="C1770" s="2" t="s">
        <v>351</v>
      </c>
      <c r="D1770" s="2" t="str">
        <f t="shared" si="54"/>
        <v>M1</v>
      </c>
      <c r="E1770" s="2" t="str">
        <f t="shared" si="55"/>
        <v>D05a_M1_14</v>
      </c>
      <c r="F1770" s="21" t="s">
        <v>438</v>
      </c>
      <c r="G1770" s="2">
        <v>2014</v>
      </c>
      <c r="H1770" s="2" t="s">
        <v>890</v>
      </c>
      <c r="I1770" s="4">
        <v>2.5099999999999998</v>
      </c>
      <c r="J1770" s="5">
        <v>0.14799999999999999</v>
      </c>
      <c r="K1770" s="4">
        <v>1.08</v>
      </c>
      <c r="L1770" s="4">
        <v>0.69</v>
      </c>
      <c r="M1770" s="4">
        <v>0.23</v>
      </c>
      <c r="N1770" s="4">
        <v>0.80700000000000005</v>
      </c>
      <c r="O1770" s="4">
        <v>0.16500000000000001</v>
      </c>
      <c r="P1770" s="6">
        <v>14.51</v>
      </c>
      <c r="Q1770" s="6">
        <v>47.18</v>
      </c>
      <c r="R1770" s="4">
        <v>4.8899999999999997</v>
      </c>
      <c r="S1770" s="7">
        <v>378.38</v>
      </c>
      <c r="T1770" s="6">
        <v>16.73</v>
      </c>
      <c r="U1770" s="4">
        <v>18.828644000000001</v>
      </c>
      <c r="V1770" s="8">
        <v>92.259169763052668</v>
      </c>
      <c r="W1770" s="8">
        <v>86.300866830263772</v>
      </c>
      <c r="X1770" s="8">
        <v>127.05882352941178</v>
      </c>
      <c r="Y1770" s="8">
        <v>121.05263157894737</v>
      </c>
      <c r="Z1770" s="8">
        <v>134.50000000000003</v>
      </c>
      <c r="AA1770" s="8">
        <v>96.73333333333332</v>
      </c>
      <c r="AB1770" s="9">
        <v>80.998255367396297</v>
      </c>
      <c r="AC1770" s="9">
        <v>23.39017572780017</v>
      </c>
      <c r="AD1770" s="3">
        <v>34.10133125790432</v>
      </c>
      <c r="AE1770" s="3">
        <v>42.508493014295517</v>
      </c>
    </row>
    <row r="1771" spans="1:31" ht="13" x14ac:dyDescent="0.3">
      <c r="A1771" s="2">
        <v>2019</v>
      </c>
      <c r="B1771" s="13" t="s">
        <v>630</v>
      </c>
      <c r="C1771" s="2" t="s">
        <v>398</v>
      </c>
      <c r="D1771" s="2" t="str">
        <f t="shared" si="54"/>
        <v>M1</v>
      </c>
      <c r="E1771" s="2" t="str">
        <f t="shared" si="55"/>
        <v>F12a_M1_14</v>
      </c>
      <c r="F1771" s="21" t="s">
        <v>517</v>
      </c>
      <c r="G1771" s="2">
        <v>2014</v>
      </c>
      <c r="H1771" s="2" t="s">
        <v>855</v>
      </c>
      <c r="I1771" s="4">
        <v>2.5099999999999998</v>
      </c>
      <c r="J1771" s="5">
        <v>0.158</v>
      </c>
      <c r="K1771" s="4">
        <v>1.1000000000000001</v>
      </c>
      <c r="L1771" s="4">
        <v>0.75</v>
      </c>
      <c r="M1771" s="4">
        <v>0.18</v>
      </c>
      <c r="N1771" s="4">
        <v>0.63</v>
      </c>
      <c r="O1771" s="4">
        <v>0.17699999999999999</v>
      </c>
      <c r="P1771" s="6">
        <v>14.032</v>
      </c>
      <c r="Q1771" s="6">
        <v>68.45</v>
      </c>
      <c r="R1771" s="4">
        <v>6.52</v>
      </c>
      <c r="S1771" s="7">
        <v>513.35</v>
      </c>
      <c r="T1771" s="6">
        <v>14.92</v>
      </c>
      <c r="U1771" s="4">
        <v>27.449448</v>
      </c>
      <c r="V1771" s="8">
        <v>92.259169763052668</v>
      </c>
      <c r="W1771" s="8">
        <v>92.132006480957273</v>
      </c>
      <c r="X1771" s="8">
        <v>129.41176470588235</v>
      </c>
      <c r="Y1771" s="8">
        <v>94.73684210526315</v>
      </c>
      <c r="Z1771" s="8">
        <v>105</v>
      </c>
      <c r="AA1771" s="8">
        <v>93.546666666666667</v>
      </c>
      <c r="AB1771" s="9">
        <v>80.385160149875574</v>
      </c>
      <c r="AC1771" s="9">
        <v>18.444969313075365</v>
      </c>
      <c r="AD1771" s="3">
        <v>34.997743706565565</v>
      </c>
      <c r="AE1771" s="3">
        <v>46.557286980359066</v>
      </c>
    </row>
    <row r="1772" spans="1:31" ht="13" x14ac:dyDescent="0.3">
      <c r="A1772" s="2">
        <v>2019</v>
      </c>
      <c r="B1772" s="13" t="s">
        <v>630</v>
      </c>
      <c r="C1772" s="2" t="s">
        <v>399</v>
      </c>
      <c r="D1772" s="2" t="str">
        <f t="shared" si="54"/>
        <v>M1</v>
      </c>
      <c r="E1772" s="2" t="str">
        <f t="shared" si="55"/>
        <v>F12b_M1_14</v>
      </c>
      <c r="F1772" s="21" t="s">
        <v>518</v>
      </c>
      <c r="G1772" s="2">
        <v>2014</v>
      </c>
      <c r="H1772" s="2" t="s">
        <v>884</v>
      </c>
      <c r="I1772" s="4">
        <v>2.4900000000000002</v>
      </c>
      <c r="J1772" s="5">
        <v>0.159</v>
      </c>
      <c r="K1772" s="4">
        <v>1.1000000000000001</v>
      </c>
      <c r="L1772" s="4">
        <v>0.77</v>
      </c>
      <c r="M1772" s="4">
        <v>0.19</v>
      </c>
      <c r="N1772" s="4">
        <v>0.623</v>
      </c>
      <c r="O1772" s="4">
        <v>0.17799999999999999</v>
      </c>
      <c r="P1772" s="6">
        <v>11.169</v>
      </c>
      <c r="Q1772" s="6">
        <v>58.45</v>
      </c>
      <c r="R1772" s="4">
        <v>5.87</v>
      </c>
      <c r="S1772" s="7">
        <v>669.74</v>
      </c>
      <c r="T1772" s="6">
        <v>15.49</v>
      </c>
      <c r="U1772" s="4">
        <v>24.003727000000001</v>
      </c>
      <c r="V1772" s="8">
        <v>91.524036936255456</v>
      </c>
      <c r="W1772" s="8">
        <v>92.715120446026617</v>
      </c>
      <c r="X1772" s="8">
        <v>129.41176470588235</v>
      </c>
      <c r="Y1772" s="8">
        <v>100</v>
      </c>
      <c r="Z1772" s="8">
        <v>103.83333333333333</v>
      </c>
      <c r="AA1772" s="8">
        <v>74.460000000000008</v>
      </c>
      <c r="AB1772" s="9">
        <v>82.206887370886605</v>
      </c>
      <c r="AC1772" s="9">
        <v>19.038236152034109</v>
      </c>
      <c r="AD1772" s="3">
        <v>34.222184085915131</v>
      </c>
      <c r="AE1772" s="3">
        <v>46.739579762050759</v>
      </c>
    </row>
    <row r="1773" spans="1:31" ht="13" x14ac:dyDescent="0.3">
      <c r="A1773" s="2">
        <v>2019</v>
      </c>
      <c r="B1773" s="13" t="s">
        <v>630</v>
      </c>
      <c r="C1773" s="2" t="s">
        <v>400</v>
      </c>
      <c r="D1773" s="2" t="str">
        <f t="shared" si="54"/>
        <v>M1</v>
      </c>
      <c r="E1773" s="2" t="str">
        <f t="shared" si="55"/>
        <v>F12c_M1_14</v>
      </c>
      <c r="F1773" s="21" t="s">
        <v>15</v>
      </c>
      <c r="G1773" s="2">
        <v>2014</v>
      </c>
      <c r="H1773" s="2" t="s">
        <v>876</v>
      </c>
      <c r="I1773" s="4">
        <v>2.48</v>
      </c>
      <c r="J1773" s="5">
        <v>0.16</v>
      </c>
      <c r="K1773" s="4">
        <v>1.1100000000000001</v>
      </c>
      <c r="L1773" s="4">
        <v>0.85</v>
      </c>
      <c r="M1773" s="4">
        <v>0.19</v>
      </c>
      <c r="N1773" s="4">
        <v>0.55300000000000005</v>
      </c>
      <c r="O1773" s="4">
        <v>0.186</v>
      </c>
      <c r="P1773" s="6">
        <v>18.742999999999999</v>
      </c>
      <c r="Q1773" s="6">
        <v>57.58</v>
      </c>
      <c r="R1773" s="4">
        <v>5.18</v>
      </c>
      <c r="S1773" s="7">
        <v>602.85</v>
      </c>
      <c r="T1773" s="6">
        <v>14.58</v>
      </c>
      <c r="U1773" s="4">
        <v>24.096509000000001</v>
      </c>
      <c r="V1773" s="8">
        <v>91.156470522856836</v>
      </c>
      <c r="W1773" s="8">
        <v>93.298234411095976</v>
      </c>
      <c r="X1773" s="8">
        <v>130.58823529411768</v>
      </c>
      <c r="Y1773" s="8">
        <v>100</v>
      </c>
      <c r="Z1773" s="8">
        <v>92.166666666666671</v>
      </c>
      <c r="AA1773" s="8">
        <v>124.95333333333332</v>
      </c>
      <c r="AB1773" s="9">
        <v>86.454657814653814</v>
      </c>
      <c r="AC1773" s="9">
        <v>18.10283187339542</v>
      </c>
      <c r="AD1773" s="3">
        <v>32.83657297439126</v>
      </c>
      <c r="AE1773" s="3">
        <v>49.060595152213295</v>
      </c>
    </row>
    <row r="1774" spans="1:31" ht="13" x14ac:dyDescent="0.3">
      <c r="A1774" s="2">
        <v>2019</v>
      </c>
      <c r="B1774" s="13" t="s">
        <v>630</v>
      </c>
      <c r="C1774" s="2" t="s">
        <v>353</v>
      </c>
      <c r="D1774" s="2" t="str">
        <f t="shared" si="54"/>
        <v>M2</v>
      </c>
      <c r="E1774" s="2" t="str">
        <f t="shared" si="55"/>
        <v>H05b_M2_14</v>
      </c>
      <c r="F1774" s="21" t="s">
        <v>494</v>
      </c>
      <c r="G1774" s="2">
        <v>2014</v>
      </c>
      <c r="H1774" s="2" t="s">
        <v>871</v>
      </c>
      <c r="I1774" s="4">
        <v>2.2200000000000002</v>
      </c>
      <c r="J1774" s="5">
        <v>0.13500000000000001</v>
      </c>
      <c r="K1774" s="4">
        <v>0.88</v>
      </c>
      <c r="L1774" s="4">
        <v>0.45</v>
      </c>
      <c r="M1774" s="4">
        <v>0.21</v>
      </c>
      <c r="N1774" s="4">
        <v>0.499</v>
      </c>
      <c r="O1774" s="4">
        <v>0.157</v>
      </c>
      <c r="P1774" s="6">
        <v>14.101000000000001</v>
      </c>
      <c r="Q1774" s="6">
        <v>52.54</v>
      </c>
      <c r="R1774" s="4">
        <v>4.2</v>
      </c>
      <c r="S1774" s="7">
        <v>382.08</v>
      </c>
      <c r="T1774" s="6">
        <v>16.16</v>
      </c>
      <c r="U1774" s="4">
        <v>17.519220000000001</v>
      </c>
      <c r="V1774" s="8">
        <v>81.599743774492822</v>
      </c>
      <c r="W1774" s="8">
        <v>78.720385284362237</v>
      </c>
      <c r="X1774" s="8">
        <v>103.5294117647059</v>
      </c>
      <c r="Y1774" s="8">
        <v>110.52631578947367</v>
      </c>
      <c r="Z1774" s="8">
        <v>83.166666666666671</v>
      </c>
      <c r="AA1774" s="8">
        <v>94.006666666666675</v>
      </c>
      <c r="AB1774" s="9">
        <v>62.259671491148069</v>
      </c>
      <c r="AC1774" s="9">
        <v>27.783936848037538</v>
      </c>
      <c r="AD1774" s="3">
        <v>36.1492332401601</v>
      </c>
      <c r="AE1774" s="3">
        <v>36.066829911802358</v>
      </c>
    </row>
    <row r="1775" spans="1:31" ht="13" x14ac:dyDescent="0.3">
      <c r="A1775" s="2">
        <v>2019</v>
      </c>
      <c r="B1775" s="13" t="s">
        <v>630</v>
      </c>
      <c r="C1775" s="2" t="s">
        <v>354</v>
      </c>
      <c r="D1775" s="2" t="str">
        <f t="shared" si="54"/>
        <v>M1</v>
      </c>
      <c r="E1775" s="2" t="str">
        <f t="shared" si="55"/>
        <v>H05c_M1_14</v>
      </c>
      <c r="F1775" s="21" t="s">
        <v>495</v>
      </c>
      <c r="G1775" s="2">
        <v>2014</v>
      </c>
      <c r="H1775" s="2" t="s">
        <v>895</v>
      </c>
      <c r="I1775" s="4">
        <v>2.5099999999999998</v>
      </c>
      <c r="J1775" s="5">
        <v>0.14899999999999999</v>
      </c>
      <c r="K1775" s="4">
        <v>0.88</v>
      </c>
      <c r="L1775" s="4">
        <v>0.7</v>
      </c>
      <c r="M1775" s="4">
        <v>0.17</v>
      </c>
      <c r="N1775" s="4">
        <v>0.45700000000000002</v>
      </c>
      <c r="O1775" s="4">
        <v>0.17899999999999999</v>
      </c>
      <c r="P1775" s="6">
        <v>17.713999999999999</v>
      </c>
      <c r="Q1775" s="6">
        <v>53.83</v>
      </c>
      <c r="R1775" s="4">
        <v>5.8</v>
      </c>
      <c r="S1775" s="7">
        <v>397.83</v>
      </c>
      <c r="T1775" s="6">
        <v>16.8</v>
      </c>
      <c r="U1775" s="4">
        <v>12.406504</v>
      </c>
      <c r="V1775" s="8">
        <v>92.259169763052668</v>
      </c>
      <c r="W1775" s="8">
        <v>86.88398079533313</v>
      </c>
      <c r="X1775" s="8">
        <v>103.5294117647059</v>
      </c>
      <c r="Y1775" s="8">
        <v>89.473684210526315</v>
      </c>
      <c r="Z1775" s="8">
        <v>76.166666666666671</v>
      </c>
      <c r="AA1775" s="8">
        <v>118.09333333333332</v>
      </c>
      <c r="AB1775" s="9">
        <v>71.439828475367449</v>
      </c>
      <c r="AC1775" s="9">
        <v>19.601523676312205</v>
      </c>
      <c r="AD1775" s="3">
        <v>31.503986420758018</v>
      </c>
      <c r="AE1775" s="3">
        <v>48.89448990292977</v>
      </c>
    </row>
    <row r="1776" spans="1:31" ht="13" x14ac:dyDescent="0.3">
      <c r="A1776" s="2">
        <v>2019</v>
      </c>
      <c r="B1776" s="13" t="s">
        <v>630</v>
      </c>
      <c r="C1776" s="2" t="s">
        <v>358</v>
      </c>
      <c r="D1776" s="2" t="str">
        <f t="shared" si="54"/>
        <v>M1</v>
      </c>
      <c r="E1776" s="2" t="str">
        <f t="shared" si="55"/>
        <v>H06a_M1_14</v>
      </c>
      <c r="F1776" s="21" t="s">
        <v>499</v>
      </c>
      <c r="G1776" s="2">
        <v>2014</v>
      </c>
      <c r="H1776" s="2" t="s">
        <v>867</v>
      </c>
      <c r="I1776" s="4">
        <v>2.4900000000000002</v>
      </c>
      <c r="J1776" s="5">
        <v>0.153</v>
      </c>
      <c r="K1776" s="4">
        <v>0.88</v>
      </c>
      <c r="L1776" s="4">
        <v>0.54</v>
      </c>
      <c r="M1776" s="4">
        <v>0.23</v>
      </c>
      <c r="N1776" s="4">
        <v>0.51700000000000002</v>
      </c>
      <c r="O1776" s="4">
        <v>0.16500000000000001</v>
      </c>
      <c r="P1776" s="6">
        <v>28.085000000000001</v>
      </c>
      <c r="Q1776" s="6">
        <v>53.96</v>
      </c>
      <c r="R1776" s="4">
        <v>4.4800000000000004</v>
      </c>
      <c r="S1776" s="7">
        <v>750.73</v>
      </c>
      <c r="T1776" s="6">
        <v>14.6</v>
      </c>
      <c r="U1776" s="4">
        <v>19.030711</v>
      </c>
      <c r="V1776" s="8">
        <v>91.524036936255456</v>
      </c>
      <c r="W1776" s="8">
        <v>89.216436655610522</v>
      </c>
      <c r="X1776" s="8">
        <v>103.5294117647059</v>
      </c>
      <c r="Y1776" s="8">
        <v>121.05263157894737</v>
      </c>
      <c r="Z1776" s="8">
        <v>86.166666666666671</v>
      </c>
      <c r="AA1776" s="8">
        <v>187.23333333333335</v>
      </c>
      <c r="AB1776" s="9">
        <v>68.398135913210055</v>
      </c>
      <c r="AC1776" s="9">
        <v>27.69905058659247</v>
      </c>
      <c r="AD1776" s="3">
        <v>32.904981344010302</v>
      </c>
      <c r="AE1776" s="3">
        <v>39.395968069397213</v>
      </c>
    </row>
    <row r="1777" spans="1:31" ht="13" x14ac:dyDescent="0.3">
      <c r="A1777" s="2">
        <v>2019</v>
      </c>
      <c r="B1777" s="13" t="s">
        <v>630</v>
      </c>
      <c r="C1777" s="2" t="s">
        <v>359</v>
      </c>
      <c r="D1777" s="2" t="str">
        <f t="shared" si="54"/>
        <v>M2</v>
      </c>
      <c r="E1777" s="2" t="str">
        <f t="shared" si="55"/>
        <v>H06a_M2_14</v>
      </c>
      <c r="F1777" s="21" t="s">
        <v>499</v>
      </c>
      <c r="G1777" s="2">
        <v>2014</v>
      </c>
      <c r="H1777" s="2" t="s">
        <v>867</v>
      </c>
      <c r="I1777" s="4">
        <v>2.33</v>
      </c>
      <c r="J1777" s="5">
        <v>0.14399999999999999</v>
      </c>
      <c r="K1777" s="4">
        <v>0.88</v>
      </c>
      <c r="L1777" s="4">
        <v>0.55000000000000004</v>
      </c>
      <c r="M1777" s="4">
        <v>0.25</v>
      </c>
      <c r="N1777" s="4">
        <v>0.48799999999999999</v>
      </c>
      <c r="O1777" s="4">
        <v>0.16900000000000001</v>
      </c>
      <c r="P1777" s="6">
        <v>18.942</v>
      </c>
      <c r="Q1777" s="6">
        <v>57.39</v>
      </c>
      <c r="R1777" s="4">
        <v>4.97</v>
      </c>
      <c r="S1777" s="7">
        <v>668.44</v>
      </c>
      <c r="T1777" s="6">
        <v>17.36</v>
      </c>
      <c r="U1777" s="4">
        <v>19.030711</v>
      </c>
      <c r="V1777" s="8">
        <v>85.642974321877603</v>
      </c>
      <c r="W1777" s="8">
        <v>83.96841096998638</v>
      </c>
      <c r="X1777" s="8">
        <v>103.5294117647059</v>
      </c>
      <c r="Y1777" s="8">
        <v>131.57894736842107</v>
      </c>
      <c r="Z1777" s="8">
        <v>81.333333333333329</v>
      </c>
      <c r="AA1777" s="8">
        <v>126.27999999999999</v>
      </c>
      <c r="AB1777" s="9">
        <v>70.544584367208145</v>
      </c>
      <c r="AC1777" s="9">
        <v>29.191582755215585</v>
      </c>
      <c r="AD1777" s="3">
        <v>31.90378689417075</v>
      </c>
      <c r="AE1777" s="3">
        <v>38.904630350613665</v>
      </c>
    </row>
    <row r="1778" spans="1:31" ht="13" x14ac:dyDescent="0.3">
      <c r="A1778" s="2">
        <v>2019</v>
      </c>
      <c r="B1778" s="13" t="s">
        <v>630</v>
      </c>
      <c r="C1778" s="2" t="s">
        <v>360</v>
      </c>
      <c r="D1778" s="2" t="str">
        <f t="shared" si="54"/>
        <v>M1</v>
      </c>
      <c r="E1778" s="2" t="str">
        <f t="shared" si="55"/>
        <v>H06b_M1_14</v>
      </c>
      <c r="F1778" s="21" t="s">
        <v>500</v>
      </c>
      <c r="G1778" s="2">
        <v>2014</v>
      </c>
      <c r="H1778" s="2" t="s">
        <v>880</v>
      </c>
      <c r="I1778" s="4">
        <v>2.36</v>
      </c>
      <c r="J1778" s="5">
        <v>0.15</v>
      </c>
      <c r="K1778" s="4">
        <v>0.89</v>
      </c>
      <c r="L1778" s="4">
        <v>0.65</v>
      </c>
      <c r="M1778" s="4">
        <v>0.17</v>
      </c>
      <c r="N1778" s="4">
        <v>0.55400000000000005</v>
      </c>
      <c r="O1778" s="4">
        <v>0.18099999999999999</v>
      </c>
      <c r="P1778" s="6">
        <v>13.272</v>
      </c>
      <c r="Q1778" s="6">
        <v>61.87</v>
      </c>
      <c r="R1778" s="4">
        <v>5.93</v>
      </c>
      <c r="S1778" s="7">
        <v>546.86</v>
      </c>
      <c r="T1778" s="6">
        <v>18.34</v>
      </c>
      <c r="U1778" s="4">
        <v>18.632345000000001</v>
      </c>
      <c r="V1778" s="8">
        <v>86.745673562073435</v>
      </c>
      <c r="W1778" s="8">
        <v>87.467094760402475</v>
      </c>
      <c r="X1778" s="8">
        <v>104.70588235294119</v>
      </c>
      <c r="Y1778" s="8">
        <v>89.473684210526315</v>
      </c>
      <c r="Z1778" s="8">
        <v>92.333333333333343</v>
      </c>
      <c r="AA1778" s="8">
        <v>88.48</v>
      </c>
      <c r="AB1778" s="9">
        <v>69.200572971030851</v>
      </c>
      <c r="AC1778" s="9">
        <v>20.235807727745435</v>
      </c>
      <c r="AD1778" s="3">
        <v>32.893005592778451</v>
      </c>
      <c r="AE1778" s="3">
        <v>46.871186679476125</v>
      </c>
    </row>
    <row r="1779" spans="1:31" ht="13" x14ac:dyDescent="0.3">
      <c r="A1779" s="2">
        <v>2019</v>
      </c>
      <c r="B1779" s="13" t="s">
        <v>630</v>
      </c>
      <c r="C1779" s="2" t="s">
        <v>361</v>
      </c>
      <c r="D1779" s="2" t="str">
        <f t="shared" si="54"/>
        <v>M2</v>
      </c>
      <c r="E1779" s="2" t="str">
        <f t="shared" si="55"/>
        <v>H06b_M2_14</v>
      </c>
      <c r="F1779" s="21" t="s">
        <v>500</v>
      </c>
      <c r="G1779" s="2">
        <v>2014</v>
      </c>
      <c r="H1779" s="2" t="s">
        <v>880</v>
      </c>
      <c r="I1779" s="4">
        <v>2.5499999999999998</v>
      </c>
      <c r="J1779" s="5">
        <v>0.158</v>
      </c>
      <c r="K1779" s="4">
        <v>0.89</v>
      </c>
      <c r="L1779" s="4">
        <v>0.59</v>
      </c>
      <c r="M1779" s="4">
        <v>0.25</v>
      </c>
      <c r="N1779" s="4">
        <v>0.46</v>
      </c>
      <c r="O1779" s="4">
        <v>0.17599999999999999</v>
      </c>
      <c r="P1779" s="6">
        <v>21.91</v>
      </c>
      <c r="Q1779" s="6">
        <v>67.83</v>
      </c>
      <c r="R1779" s="4">
        <v>4.96</v>
      </c>
      <c r="S1779" s="7">
        <v>544.66</v>
      </c>
      <c r="T1779" s="6">
        <v>15.16</v>
      </c>
      <c r="U1779" s="4">
        <v>18.632345000000001</v>
      </c>
      <c r="V1779" s="8">
        <v>93.729435416647149</v>
      </c>
      <c r="W1779" s="8">
        <v>92.132006480957273</v>
      </c>
      <c r="X1779" s="8">
        <v>104.70588235294119</v>
      </c>
      <c r="Y1779" s="8">
        <v>131.57894736842107</v>
      </c>
      <c r="Z1779" s="8">
        <v>76.666666666666671</v>
      </c>
      <c r="AA1779" s="8">
        <v>146.06666666666669</v>
      </c>
      <c r="AB1779" s="9">
        <v>72.79634682694342</v>
      </c>
      <c r="AC1779" s="9">
        <v>28.288618347609884</v>
      </c>
      <c r="AD1779" s="3">
        <v>31.268256347681412</v>
      </c>
      <c r="AE1779" s="3">
        <v>40.443125304708694</v>
      </c>
    </row>
    <row r="1780" spans="1:31" ht="13" x14ac:dyDescent="0.3">
      <c r="A1780" s="2">
        <v>2019</v>
      </c>
      <c r="B1780" s="13" t="s">
        <v>630</v>
      </c>
      <c r="C1780" s="2" t="s">
        <v>362</v>
      </c>
      <c r="D1780" s="2" t="str">
        <f t="shared" si="54"/>
        <v>M1</v>
      </c>
      <c r="E1780" s="2" t="str">
        <f t="shared" si="55"/>
        <v>H06c_M1_14</v>
      </c>
      <c r="F1780" s="21" t="s">
        <v>247</v>
      </c>
      <c r="G1780" s="2">
        <v>2014</v>
      </c>
      <c r="H1780" s="2" t="s">
        <v>882</v>
      </c>
      <c r="I1780" s="4">
        <v>2.52</v>
      </c>
      <c r="J1780" s="5">
        <v>0.155</v>
      </c>
      <c r="K1780" s="4">
        <v>0.89</v>
      </c>
      <c r="L1780" s="4">
        <v>0.59</v>
      </c>
      <c r="M1780" s="4">
        <v>0.22</v>
      </c>
      <c r="N1780" s="4">
        <v>0.53800000000000003</v>
      </c>
      <c r="O1780" s="4">
        <v>0.17699999999999999</v>
      </c>
      <c r="P1780" s="6">
        <v>23.501000000000001</v>
      </c>
      <c r="Q1780" s="6">
        <v>56.78</v>
      </c>
      <c r="R1780" s="4">
        <v>4.93</v>
      </c>
      <c r="S1780" s="7">
        <v>606.52</v>
      </c>
      <c r="T1780" s="6">
        <v>17.399999999999999</v>
      </c>
      <c r="U1780" s="4">
        <v>24.374631000000001</v>
      </c>
      <c r="V1780" s="8">
        <v>92.626736176451303</v>
      </c>
      <c r="W1780" s="8">
        <v>90.382664585749225</v>
      </c>
      <c r="X1780" s="8">
        <v>104.70588235294119</v>
      </c>
      <c r="Y1780" s="8">
        <v>115.78947368421053</v>
      </c>
      <c r="Z1780" s="8">
        <v>89.666666666666671</v>
      </c>
      <c r="AA1780" s="8">
        <v>156.67333333333332</v>
      </c>
      <c r="AB1780" s="9">
        <v>70.325177139958228</v>
      </c>
      <c r="AC1780" s="9">
        <v>25.768738558348453</v>
      </c>
      <c r="AD1780" s="3">
        <v>32.366997515407078</v>
      </c>
      <c r="AE1780" s="3">
        <v>41.864263926244476</v>
      </c>
    </row>
    <row r="1781" spans="1:31" ht="13" x14ac:dyDescent="0.3">
      <c r="A1781" s="2">
        <v>2019</v>
      </c>
      <c r="B1781" s="13" t="s">
        <v>630</v>
      </c>
      <c r="C1781" s="2" t="s">
        <v>363</v>
      </c>
      <c r="D1781" s="2" t="str">
        <f t="shared" si="54"/>
        <v>M2</v>
      </c>
      <c r="E1781" s="2" t="str">
        <f t="shared" si="55"/>
        <v>H06c_M2_14</v>
      </c>
      <c r="F1781" s="21" t="s">
        <v>247</v>
      </c>
      <c r="G1781" s="2">
        <v>2014</v>
      </c>
      <c r="H1781" s="2" t="s">
        <v>882</v>
      </c>
      <c r="I1781" s="4">
        <v>2.46</v>
      </c>
      <c r="J1781" s="5">
        <v>0.156</v>
      </c>
      <c r="K1781" s="4">
        <v>0.89</v>
      </c>
      <c r="L1781" s="4">
        <v>0.89</v>
      </c>
      <c r="M1781" s="4">
        <v>0.21</v>
      </c>
      <c r="N1781" s="4">
        <v>0.61199999999999999</v>
      </c>
      <c r="O1781" s="4">
        <v>0.17699999999999999</v>
      </c>
      <c r="P1781" s="6">
        <v>15.488</v>
      </c>
      <c r="Q1781" s="6">
        <v>56.65</v>
      </c>
      <c r="R1781" s="4">
        <v>6.23</v>
      </c>
      <c r="S1781" s="7">
        <v>466.88</v>
      </c>
      <c r="T1781" s="6">
        <v>19.59</v>
      </c>
      <c r="U1781" s="4">
        <v>24.374631000000001</v>
      </c>
      <c r="V1781" s="8">
        <v>90.421337696059595</v>
      </c>
      <c r="W1781" s="8">
        <v>90.965778550818584</v>
      </c>
      <c r="X1781" s="8">
        <v>104.70588235294119</v>
      </c>
      <c r="Y1781" s="8">
        <v>110.52631578947367</v>
      </c>
      <c r="Z1781" s="8">
        <v>102</v>
      </c>
      <c r="AA1781" s="8">
        <v>103.25333333333333</v>
      </c>
      <c r="AB1781" s="9">
        <v>84.471513791202696</v>
      </c>
      <c r="AC1781" s="9">
        <v>20.478131659453854</v>
      </c>
      <c r="AD1781" s="3">
        <v>26.946537733252363</v>
      </c>
      <c r="AE1781" s="3">
        <v>52.575330607293779</v>
      </c>
    </row>
    <row r="1782" spans="1:31" ht="13" x14ac:dyDescent="0.3">
      <c r="A1782" s="2">
        <v>2019</v>
      </c>
      <c r="B1782" s="13" t="s">
        <v>630</v>
      </c>
      <c r="C1782" s="2" t="s">
        <v>355</v>
      </c>
      <c r="D1782" s="2" t="str">
        <f t="shared" si="54"/>
        <v>M1</v>
      </c>
      <c r="E1782" s="2" t="str">
        <f t="shared" si="55"/>
        <v>I05a_M1_14</v>
      </c>
      <c r="F1782" s="21" t="s">
        <v>496</v>
      </c>
      <c r="G1782" s="2">
        <v>2014</v>
      </c>
      <c r="H1782" s="2" t="s">
        <v>869</v>
      </c>
      <c r="I1782" s="4">
        <v>2.4900000000000002</v>
      </c>
      <c r="J1782" s="5">
        <v>0.15</v>
      </c>
      <c r="K1782" s="4">
        <v>0.88</v>
      </c>
      <c r="L1782" s="4">
        <v>0.69</v>
      </c>
      <c r="M1782" s="4">
        <v>0.2</v>
      </c>
      <c r="N1782" s="4">
        <v>0.52300000000000002</v>
      </c>
      <c r="O1782" s="4">
        <v>0.17499999999999999</v>
      </c>
      <c r="P1782" s="6">
        <v>16.559999999999999</v>
      </c>
      <c r="Q1782" s="6">
        <v>52.32</v>
      </c>
      <c r="R1782" s="4">
        <v>5.32</v>
      </c>
      <c r="S1782" s="7">
        <v>504.01</v>
      </c>
      <c r="T1782" s="6">
        <v>16.04</v>
      </c>
      <c r="U1782" s="4">
        <v>18.689536</v>
      </c>
      <c r="V1782" s="8">
        <v>91.524036936255456</v>
      </c>
      <c r="W1782" s="8">
        <v>87.467094760402475</v>
      </c>
      <c r="X1782" s="8">
        <v>103.5294117647059</v>
      </c>
      <c r="Y1782" s="8">
        <v>105.26315789473684</v>
      </c>
      <c r="Z1782" s="8">
        <v>87.166666666666671</v>
      </c>
      <c r="AA1782" s="8">
        <v>110.39999999999999</v>
      </c>
      <c r="AB1782" s="9">
        <v>73.411996166344636</v>
      </c>
      <c r="AC1782" s="9">
        <v>22.44110695828455</v>
      </c>
      <c r="AD1782" s="3">
        <v>30.657651388330621</v>
      </c>
      <c r="AE1782" s="3">
        <v>46.901241653384822</v>
      </c>
    </row>
    <row r="1783" spans="1:31" ht="13" x14ac:dyDescent="0.3">
      <c r="A1783" s="2">
        <v>2019</v>
      </c>
      <c r="B1783" s="13" t="s">
        <v>630</v>
      </c>
      <c r="C1783" s="2" t="s">
        <v>356</v>
      </c>
      <c r="D1783" s="2" t="str">
        <f t="shared" si="54"/>
        <v>M1</v>
      </c>
      <c r="E1783" s="2" t="str">
        <f t="shared" si="55"/>
        <v>I05b_M1_14</v>
      </c>
      <c r="F1783" s="21" t="s">
        <v>497</v>
      </c>
      <c r="G1783" s="2">
        <v>2014</v>
      </c>
      <c r="H1783" s="2" t="s">
        <v>868</v>
      </c>
      <c r="I1783" s="4">
        <v>2.44</v>
      </c>
      <c r="J1783" s="5">
        <v>0.14899999999999999</v>
      </c>
      <c r="K1783" s="4">
        <v>0.88</v>
      </c>
      <c r="L1783" s="4">
        <v>0.84</v>
      </c>
      <c r="M1783" s="4">
        <v>0.21</v>
      </c>
      <c r="N1783" s="4">
        <v>0.57999999999999996</v>
      </c>
      <c r="O1783" s="4">
        <v>0.185</v>
      </c>
      <c r="P1783" s="6">
        <v>21.701000000000001</v>
      </c>
      <c r="Q1783" s="6">
        <v>68.61</v>
      </c>
      <c r="R1783" s="4">
        <v>5.81</v>
      </c>
      <c r="S1783" s="7">
        <v>768.7</v>
      </c>
      <c r="T1783" s="6">
        <v>20.22</v>
      </c>
      <c r="U1783" s="4">
        <v>17.017565999999999</v>
      </c>
      <c r="V1783" s="8">
        <v>89.686204869262383</v>
      </c>
      <c r="W1783" s="8">
        <v>86.88398079533313</v>
      </c>
      <c r="X1783" s="8">
        <v>103.5294117647059</v>
      </c>
      <c r="Y1783" s="8">
        <v>110.52631578947367</v>
      </c>
      <c r="Z1783" s="8">
        <v>96.666666666666671</v>
      </c>
      <c r="AA1783" s="8">
        <v>144.67333333333335</v>
      </c>
      <c r="AB1783" s="9">
        <v>81.720749335459445</v>
      </c>
      <c r="AC1783" s="9">
        <v>21.167436605222552</v>
      </c>
      <c r="AD1783" s="3">
        <v>27.540611221643353</v>
      </c>
      <c r="AE1783" s="3">
        <v>51.291952173134092</v>
      </c>
    </row>
    <row r="1784" spans="1:31" ht="13" x14ac:dyDescent="0.3">
      <c r="A1784" s="2">
        <v>2019</v>
      </c>
      <c r="B1784" s="13" t="s">
        <v>630</v>
      </c>
      <c r="C1784" s="2" t="s">
        <v>357</v>
      </c>
      <c r="D1784" s="2" t="str">
        <f t="shared" si="54"/>
        <v>M1</v>
      </c>
      <c r="E1784" s="2" t="str">
        <f t="shared" si="55"/>
        <v>I05c_M1_14</v>
      </c>
      <c r="F1784" s="21" t="s">
        <v>498</v>
      </c>
      <c r="G1784" s="2">
        <v>2014</v>
      </c>
      <c r="H1784" s="2" t="s">
        <v>870</v>
      </c>
      <c r="I1784" s="4">
        <v>2.59</v>
      </c>
      <c r="J1784" s="5">
        <v>0.158</v>
      </c>
      <c r="K1784" s="4">
        <v>1.0900000000000001</v>
      </c>
      <c r="L1784" s="4">
        <v>0.73</v>
      </c>
      <c r="M1784" s="4">
        <v>0.17</v>
      </c>
      <c r="N1784" s="4">
        <v>0.52300000000000002</v>
      </c>
      <c r="O1784" s="4">
        <v>0.183</v>
      </c>
      <c r="P1784" s="6">
        <v>12.819000000000001</v>
      </c>
      <c r="Q1784" s="6">
        <v>59.11</v>
      </c>
      <c r="R1784" s="4">
        <v>6.94</v>
      </c>
      <c r="S1784" s="7">
        <v>463.42</v>
      </c>
      <c r="T1784" s="6">
        <v>14.78</v>
      </c>
      <c r="U1784" s="4">
        <v>19.078157999999998</v>
      </c>
      <c r="V1784" s="8">
        <v>95.199701070241616</v>
      </c>
      <c r="W1784" s="8">
        <v>92.132006480957273</v>
      </c>
      <c r="X1784" s="8">
        <v>128.23529411764707</v>
      </c>
      <c r="Y1784" s="8">
        <v>89.473684210526315</v>
      </c>
      <c r="Z1784" s="8">
        <v>87.166666666666671</v>
      </c>
      <c r="AA1784" s="8">
        <v>85.460000000000008</v>
      </c>
      <c r="AB1784" s="9">
        <v>78.307678453161216</v>
      </c>
      <c r="AC1784" s="9">
        <v>17.882403321778824</v>
      </c>
      <c r="AD1784" s="3">
        <v>35.599622415491275</v>
      </c>
      <c r="AE1784" s="3">
        <v>46.517974262729915</v>
      </c>
    </row>
    <row r="1785" spans="1:31" ht="13" x14ac:dyDescent="0.3">
      <c r="A1785" s="2">
        <v>2019</v>
      </c>
      <c r="B1785" s="13" t="s">
        <v>630</v>
      </c>
      <c r="C1785" s="2" t="s">
        <v>364</v>
      </c>
      <c r="D1785" s="2" t="str">
        <f t="shared" si="54"/>
        <v>M1</v>
      </c>
      <c r="E1785" s="2" t="str">
        <f t="shared" si="55"/>
        <v>I06a_M1_14</v>
      </c>
      <c r="F1785" s="21" t="s">
        <v>501</v>
      </c>
      <c r="G1785" s="2">
        <v>2014</v>
      </c>
      <c r="H1785" s="2" t="s">
        <v>863</v>
      </c>
      <c r="I1785" s="4">
        <v>2.5</v>
      </c>
      <c r="J1785" s="5">
        <v>0.16200000000000001</v>
      </c>
      <c r="K1785" s="4">
        <v>0.89</v>
      </c>
      <c r="L1785" s="4">
        <v>0.66</v>
      </c>
      <c r="M1785" s="4">
        <v>0.22</v>
      </c>
      <c r="N1785" s="4">
        <v>0.57599999999999996</v>
      </c>
      <c r="O1785" s="4">
        <v>0.17899999999999999</v>
      </c>
      <c r="P1785" s="6">
        <v>13.077999999999999</v>
      </c>
      <c r="Q1785" s="6">
        <v>45.74</v>
      </c>
      <c r="R1785" s="4">
        <v>5.81</v>
      </c>
      <c r="S1785" s="7">
        <v>541.59</v>
      </c>
      <c r="T1785" s="6">
        <v>15.99</v>
      </c>
      <c r="U1785" s="4">
        <v>21.405861000000002</v>
      </c>
      <c r="V1785" s="8">
        <v>91.891603349654076</v>
      </c>
      <c r="W1785" s="8">
        <v>94.464462341234679</v>
      </c>
      <c r="X1785" s="8">
        <v>104.70588235294119</v>
      </c>
      <c r="Y1785" s="8">
        <v>115.78947368421053</v>
      </c>
      <c r="Z1785" s="8">
        <v>96</v>
      </c>
      <c r="AA1785" s="8">
        <v>87.186666666666667</v>
      </c>
      <c r="AB1785" s="9">
        <v>73.818191112014119</v>
      </c>
      <c r="AC1785" s="9">
        <v>24.54938378318224</v>
      </c>
      <c r="AD1785" s="3">
        <v>30.835418742591358</v>
      </c>
      <c r="AE1785" s="3">
        <v>44.615197474226413</v>
      </c>
    </row>
    <row r="1786" spans="1:31" ht="13" x14ac:dyDescent="0.3">
      <c r="A1786" s="2">
        <v>2019</v>
      </c>
      <c r="B1786" s="13" t="s">
        <v>630</v>
      </c>
      <c r="C1786" s="2" t="s">
        <v>365</v>
      </c>
      <c r="D1786" s="2" t="str">
        <f t="shared" si="54"/>
        <v>M2</v>
      </c>
      <c r="E1786" s="2" t="str">
        <f t="shared" si="55"/>
        <v>I06a_M2_14</v>
      </c>
      <c r="F1786" s="21" t="s">
        <v>501</v>
      </c>
      <c r="G1786" s="2">
        <v>2014</v>
      </c>
      <c r="H1786" s="2" t="s">
        <v>863</v>
      </c>
      <c r="I1786" s="4">
        <v>2.4700000000000002</v>
      </c>
      <c r="J1786" s="5">
        <v>0.155</v>
      </c>
      <c r="K1786" s="4">
        <v>0.89</v>
      </c>
      <c r="L1786" s="4">
        <v>0.69</v>
      </c>
      <c r="M1786" s="4">
        <v>0.2</v>
      </c>
      <c r="N1786" s="4">
        <v>0.61199999999999999</v>
      </c>
      <c r="O1786" s="4">
        <v>0.18099999999999999</v>
      </c>
      <c r="P1786" s="6">
        <v>10.45</v>
      </c>
      <c r="Q1786" s="6">
        <v>54.57</v>
      </c>
      <c r="R1786" s="4">
        <v>6.89</v>
      </c>
      <c r="S1786" s="7">
        <v>371.04</v>
      </c>
      <c r="T1786" s="6">
        <v>15.86</v>
      </c>
      <c r="U1786" s="4">
        <v>21.405861000000002</v>
      </c>
      <c r="V1786" s="8">
        <v>90.78890410945823</v>
      </c>
      <c r="W1786" s="8">
        <v>90.382664585749225</v>
      </c>
      <c r="X1786" s="8">
        <v>104.70588235294119</v>
      </c>
      <c r="Y1786" s="8">
        <v>105.26315789473684</v>
      </c>
      <c r="Z1786" s="8">
        <v>102</v>
      </c>
      <c r="AA1786" s="8">
        <v>69.666666666666671</v>
      </c>
      <c r="AB1786" s="9">
        <v>73.667750642047963</v>
      </c>
      <c r="AC1786" s="9">
        <v>22.363197513591359</v>
      </c>
      <c r="AD1786" s="3">
        <v>30.898389239814477</v>
      </c>
      <c r="AE1786" s="3">
        <v>46.738413246594163</v>
      </c>
    </row>
    <row r="1787" spans="1:31" ht="13" x14ac:dyDescent="0.3">
      <c r="A1787" s="2">
        <v>2019</v>
      </c>
      <c r="B1787" s="13" t="s">
        <v>630</v>
      </c>
      <c r="C1787" s="2" t="s">
        <v>366</v>
      </c>
      <c r="D1787" s="2" t="str">
        <f t="shared" si="54"/>
        <v>M1</v>
      </c>
      <c r="E1787" s="2" t="str">
        <f t="shared" si="55"/>
        <v>I06b_M1_14</v>
      </c>
      <c r="F1787" s="21" t="s">
        <v>416</v>
      </c>
      <c r="G1787" s="2">
        <v>2014</v>
      </c>
      <c r="H1787" s="2" t="s">
        <v>881</v>
      </c>
      <c r="I1787" s="4">
        <v>2.37</v>
      </c>
      <c r="J1787" s="5">
        <v>0.152</v>
      </c>
      <c r="K1787" s="4">
        <v>0.89</v>
      </c>
      <c r="L1787" s="4">
        <v>0.74</v>
      </c>
      <c r="M1787" s="4">
        <v>0.22</v>
      </c>
      <c r="N1787" s="4">
        <v>0.55000000000000004</v>
      </c>
      <c r="O1787" s="4">
        <v>0.187</v>
      </c>
      <c r="P1787" s="6">
        <v>11.375</v>
      </c>
      <c r="Q1787" s="6">
        <v>51.5</v>
      </c>
      <c r="R1787" s="4">
        <v>6.02</v>
      </c>
      <c r="S1787" s="7">
        <v>287.95</v>
      </c>
      <c r="T1787" s="6">
        <v>18.03</v>
      </c>
      <c r="U1787" s="4">
        <v>23.212073</v>
      </c>
      <c r="V1787" s="8">
        <v>87.113239975472069</v>
      </c>
      <c r="W1787" s="8">
        <v>88.633322690541178</v>
      </c>
      <c r="X1787" s="8">
        <v>104.70588235294119</v>
      </c>
      <c r="Y1787" s="8">
        <v>115.78947368421053</v>
      </c>
      <c r="Z1787" s="8">
        <v>91.666666666666671</v>
      </c>
      <c r="AA1787" s="8">
        <v>75.833333333333329</v>
      </c>
      <c r="AB1787" s="9">
        <v>77.810207080077987</v>
      </c>
      <c r="AC1787" s="9">
        <v>23.289889229109995</v>
      </c>
      <c r="AD1787" s="3">
        <v>29.253422130300155</v>
      </c>
      <c r="AE1787" s="3">
        <v>47.456688640589874</v>
      </c>
    </row>
    <row r="1788" spans="1:31" ht="13" x14ac:dyDescent="0.3">
      <c r="A1788" s="2">
        <v>2019</v>
      </c>
      <c r="B1788" s="13" t="s">
        <v>630</v>
      </c>
      <c r="C1788" s="2" t="s">
        <v>367</v>
      </c>
      <c r="D1788" s="2" t="str">
        <f t="shared" si="54"/>
        <v>M2</v>
      </c>
      <c r="E1788" s="2" t="str">
        <f t="shared" si="55"/>
        <v>I06b_M2_14</v>
      </c>
      <c r="F1788" s="21" t="s">
        <v>416</v>
      </c>
      <c r="G1788" s="2">
        <v>2014</v>
      </c>
      <c r="H1788" s="2" t="s">
        <v>881</v>
      </c>
      <c r="I1788" s="4">
        <v>2.42</v>
      </c>
      <c r="J1788" s="5">
        <v>0.151</v>
      </c>
      <c r="K1788" s="4">
        <v>0.89</v>
      </c>
      <c r="L1788" s="4">
        <v>0.67</v>
      </c>
      <c r="M1788" s="4">
        <v>0.24</v>
      </c>
      <c r="N1788" s="4">
        <v>0.60399999999999998</v>
      </c>
      <c r="O1788" s="4">
        <v>0.17699999999999999</v>
      </c>
      <c r="P1788" s="6">
        <v>11.266</v>
      </c>
      <c r="Q1788" s="6">
        <v>63.41</v>
      </c>
      <c r="R1788" s="4">
        <v>6.27</v>
      </c>
      <c r="S1788" s="7">
        <v>372.7</v>
      </c>
      <c r="T1788" s="6">
        <v>18.809999999999999</v>
      </c>
      <c r="U1788" s="4">
        <v>23.212073</v>
      </c>
      <c r="V1788" s="8">
        <v>88.951072042465142</v>
      </c>
      <c r="W1788" s="8">
        <v>88.050208725471819</v>
      </c>
      <c r="X1788" s="8">
        <v>104.70588235294119</v>
      </c>
      <c r="Y1788" s="8">
        <v>126.31578947368421</v>
      </c>
      <c r="Z1788" s="8">
        <v>100.66666666666666</v>
      </c>
      <c r="AA1788" s="8">
        <v>75.106666666666669</v>
      </c>
      <c r="AB1788" s="9">
        <v>75.964639566012224</v>
      </c>
      <c r="AC1788" s="9">
        <v>26.024420847415573</v>
      </c>
      <c r="AD1788" s="3">
        <v>29.964136560953357</v>
      </c>
      <c r="AE1788" s="3">
        <v>44.011442591631074</v>
      </c>
    </row>
    <row r="1789" spans="1:31" ht="13" x14ac:dyDescent="0.3">
      <c r="A1789" s="2">
        <v>2019</v>
      </c>
      <c r="B1789" s="13" t="s">
        <v>630</v>
      </c>
      <c r="C1789" s="2" t="s">
        <v>368</v>
      </c>
      <c r="D1789" s="2" t="str">
        <f t="shared" si="54"/>
        <v>M2</v>
      </c>
      <c r="E1789" s="2" t="str">
        <f t="shared" si="55"/>
        <v>I06c_M2_14</v>
      </c>
      <c r="F1789" s="21" t="s">
        <v>502</v>
      </c>
      <c r="G1789" s="2">
        <v>2014</v>
      </c>
      <c r="H1789" s="2" t="s">
        <v>883</v>
      </c>
      <c r="I1789" s="4">
        <v>2.23</v>
      </c>
      <c r="J1789" s="5">
        <v>0.151</v>
      </c>
      <c r="K1789" s="4">
        <v>0.89</v>
      </c>
      <c r="L1789" s="4">
        <v>0.73</v>
      </c>
      <c r="M1789" s="4">
        <v>0.2</v>
      </c>
      <c r="N1789" s="4">
        <v>0.69599999999999995</v>
      </c>
      <c r="O1789" s="4">
        <v>0.16900000000000001</v>
      </c>
      <c r="P1789" s="6">
        <v>13.711</v>
      </c>
      <c r="Q1789" s="6">
        <v>52.29</v>
      </c>
      <c r="R1789" s="4">
        <v>5.21</v>
      </c>
      <c r="S1789" s="7">
        <v>365.13</v>
      </c>
      <c r="T1789" s="6">
        <v>19.649999999999999</v>
      </c>
      <c r="U1789" s="4">
        <v>17.692658000000002</v>
      </c>
      <c r="V1789" s="8">
        <v>81.967310187891428</v>
      </c>
      <c r="W1789" s="8">
        <v>88.050208725471819</v>
      </c>
      <c r="X1789" s="8">
        <v>104.70588235294119</v>
      </c>
      <c r="Y1789" s="8">
        <v>105.26315789473684</v>
      </c>
      <c r="Z1789" s="8">
        <v>115.99999999999999</v>
      </c>
      <c r="AA1789" s="8">
        <v>91.406666666666666</v>
      </c>
      <c r="AB1789" s="9">
        <v>75.663758626079897</v>
      </c>
      <c r="AC1789" s="9">
        <v>21.773256945000231</v>
      </c>
      <c r="AD1789" s="3">
        <v>30.083290535543416</v>
      </c>
      <c r="AE1789" s="3">
        <v>48.143452519456353</v>
      </c>
    </row>
    <row r="1790" spans="1:31" ht="13" x14ac:dyDescent="0.3">
      <c r="A1790" s="2">
        <v>2019</v>
      </c>
      <c r="B1790" s="13" t="s">
        <v>630</v>
      </c>
      <c r="C1790" s="2" t="s">
        <v>377</v>
      </c>
      <c r="D1790" s="2" t="str">
        <f t="shared" si="54"/>
        <v>M2</v>
      </c>
      <c r="E1790" s="2" t="str">
        <f t="shared" si="55"/>
        <v>I08a_M2_14</v>
      </c>
      <c r="F1790" s="21" t="s">
        <v>508</v>
      </c>
      <c r="G1790" s="2">
        <v>2014</v>
      </c>
      <c r="H1790" s="2" t="s">
        <v>856</v>
      </c>
      <c r="I1790" s="4">
        <v>2.42</v>
      </c>
      <c r="J1790" s="5">
        <v>0.14499999999999999</v>
      </c>
      <c r="K1790" s="4">
        <v>0.9</v>
      </c>
      <c r="L1790" s="4">
        <v>0.66</v>
      </c>
      <c r="M1790" s="4">
        <v>0.22</v>
      </c>
      <c r="N1790" s="4">
        <v>0.53200000000000003</v>
      </c>
      <c r="O1790" s="4">
        <v>0.157</v>
      </c>
      <c r="P1790" s="6">
        <v>13.161</v>
      </c>
      <c r="Q1790" s="6">
        <v>57.12</v>
      </c>
      <c r="R1790" s="4">
        <v>5.55</v>
      </c>
      <c r="S1790" s="7">
        <v>354.91</v>
      </c>
      <c r="T1790" s="6">
        <v>15.51</v>
      </c>
      <c r="U1790" s="4">
        <v>23.481795000000002</v>
      </c>
      <c r="V1790" s="8">
        <v>88.951072042465142</v>
      </c>
      <c r="W1790" s="8">
        <v>84.551524935055724</v>
      </c>
      <c r="X1790" s="8">
        <v>105.88235294117648</v>
      </c>
      <c r="Y1790" s="8">
        <v>115.78947368421053</v>
      </c>
      <c r="Z1790" s="8">
        <v>88.666666666666671</v>
      </c>
      <c r="AA1790" s="8">
        <v>87.74</v>
      </c>
      <c r="AB1790" s="9">
        <v>74.073945587717461</v>
      </c>
      <c r="AC1790" s="9">
        <v>24.464622336650773</v>
      </c>
      <c r="AD1790" s="3">
        <v>31.074222698238362</v>
      </c>
      <c r="AE1790" s="3">
        <v>44.46115496511085</v>
      </c>
    </row>
    <row r="1791" spans="1:31" ht="13" x14ac:dyDescent="0.3">
      <c r="A1791" s="2">
        <v>2019</v>
      </c>
      <c r="B1791" s="13" t="s">
        <v>630</v>
      </c>
      <c r="C1791" s="2" t="s">
        <v>378</v>
      </c>
      <c r="D1791" s="2" t="str">
        <f t="shared" si="54"/>
        <v>M2</v>
      </c>
      <c r="E1791" s="2" t="str">
        <f t="shared" si="55"/>
        <v>I08b_M2_14</v>
      </c>
      <c r="F1791" s="21" t="s">
        <v>425</v>
      </c>
      <c r="G1791" s="2">
        <v>2014</v>
      </c>
      <c r="H1791" s="2" t="s">
        <v>857</v>
      </c>
      <c r="I1791" s="4">
        <v>2.58</v>
      </c>
      <c r="J1791" s="5">
        <v>0.156</v>
      </c>
      <c r="K1791" s="4">
        <v>0.9</v>
      </c>
      <c r="L1791" s="4">
        <v>0.79</v>
      </c>
      <c r="M1791" s="4">
        <v>0.24</v>
      </c>
      <c r="N1791" s="4">
        <v>0.48499999999999999</v>
      </c>
      <c r="O1791" s="4">
        <v>0.17899999999999999</v>
      </c>
      <c r="P1791" s="6">
        <v>15.882999999999999</v>
      </c>
      <c r="Q1791" s="6">
        <v>62.62</v>
      </c>
      <c r="R1791" s="4">
        <v>6.09</v>
      </c>
      <c r="S1791" s="7">
        <v>299.85000000000002</v>
      </c>
      <c r="T1791" s="6">
        <v>17.66</v>
      </c>
      <c r="U1791" s="4">
        <v>23.059673</v>
      </c>
      <c r="V1791" s="8">
        <v>94.83213465684301</v>
      </c>
      <c r="W1791" s="8">
        <v>90.965778550818584</v>
      </c>
      <c r="X1791" s="8">
        <v>105.88235294117648</v>
      </c>
      <c r="Y1791" s="8">
        <v>126.31578947368421</v>
      </c>
      <c r="Z1791" s="8">
        <v>80.833333333333329</v>
      </c>
      <c r="AA1791" s="8">
        <v>105.88666666666666</v>
      </c>
      <c r="AB1791" s="9">
        <v>82.208417993811352</v>
      </c>
      <c r="AC1791" s="9">
        <v>24.047850546606579</v>
      </c>
      <c r="AD1791" s="3">
        <v>27.999447471464567</v>
      </c>
      <c r="AE1791" s="3">
        <v>47.952701981928861</v>
      </c>
    </row>
    <row r="1792" spans="1:31" ht="13" x14ac:dyDescent="0.3">
      <c r="A1792" s="2">
        <v>2019</v>
      </c>
      <c r="B1792" s="13" t="s">
        <v>630</v>
      </c>
      <c r="C1792" s="2" t="s">
        <v>379</v>
      </c>
      <c r="D1792" s="2" t="str">
        <f t="shared" si="54"/>
        <v>M2</v>
      </c>
      <c r="E1792" s="2" t="str">
        <f t="shared" si="55"/>
        <v>I08c_M2_14</v>
      </c>
      <c r="F1792" s="21" t="s">
        <v>426</v>
      </c>
      <c r="G1792" s="2">
        <v>2014</v>
      </c>
      <c r="H1792" s="2" t="s">
        <v>891</v>
      </c>
      <c r="I1792" s="4">
        <v>2.41</v>
      </c>
      <c r="J1792" s="5">
        <v>0.14699999999999999</v>
      </c>
      <c r="K1792" s="4">
        <v>0.9</v>
      </c>
      <c r="L1792" s="4">
        <v>0.79</v>
      </c>
      <c r="M1792" s="4">
        <v>0.31</v>
      </c>
      <c r="N1792" s="4">
        <v>0.498</v>
      </c>
      <c r="O1792" s="4">
        <v>0.17100000000000001</v>
      </c>
      <c r="P1792" s="6">
        <v>16.190999999999999</v>
      </c>
      <c r="Q1792" s="6">
        <v>64.53</v>
      </c>
      <c r="R1792" s="4">
        <v>6.2</v>
      </c>
      <c r="S1792" s="7">
        <v>437.56</v>
      </c>
      <c r="T1792" s="6">
        <v>16.91</v>
      </c>
      <c r="U1792" s="4">
        <v>24.675915</v>
      </c>
      <c r="V1792" s="8">
        <v>88.583505629066522</v>
      </c>
      <c r="W1792" s="8">
        <v>85.717752865194413</v>
      </c>
      <c r="X1792" s="8">
        <v>105.88235294117648</v>
      </c>
      <c r="Y1792" s="8">
        <v>163.15789473684211</v>
      </c>
      <c r="Z1792" s="8">
        <v>83</v>
      </c>
      <c r="AA1792" s="8">
        <v>107.94</v>
      </c>
      <c r="AB1792" s="9">
        <v>87.974480596776758</v>
      </c>
      <c r="AC1792" s="9">
        <v>29.025940165405608</v>
      </c>
      <c r="AD1792" s="3">
        <v>26.164295210561971</v>
      </c>
      <c r="AE1792" s="3">
        <v>44.809764624032425</v>
      </c>
    </row>
    <row r="1793" spans="1:31" ht="13" x14ac:dyDescent="0.3">
      <c r="A1793" s="2">
        <v>2019</v>
      </c>
      <c r="B1793" s="13" t="s">
        <v>630</v>
      </c>
      <c r="C1793" s="2" t="s">
        <v>381</v>
      </c>
      <c r="D1793" s="2" t="str">
        <f t="shared" si="54"/>
        <v>M1</v>
      </c>
      <c r="E1793" s="2" t="str">
        <f t="shared" si="55"/>
        <v>I09a_M1_14</v>
      </c>
      <c r="F1793" s="21" t="s">
        <v>510</v>
      </c>
      <c r="G1793" s="2">
        <v>2014</v>
      </c>
      <c r="H1793" s="2" t="s">
        <v>893</v>
      </c>
      <c r="I1793" s="4">
        <v>2.38</v>
      </c>
      <c r="J1793" s="5">
        <v>0.158</v>
      </c>
      <c r="K1793" s="4">
        <v>0.9</v>
      </c>
      <c r="L1793" s="4">
        <v>0.73</v>
      </c>
      <c r="M1793" s="4">
        <v>0.22</v>
      </c>
      <c r="N1793" s="4">
        <v>0.60799999999999998</v>
      </c>
      <c r="O1793" s="4">
        <v>0.17399999999999999</v>
      </c>
      <c r="P1793" s="6">
        <v>15.984</v>
      </c>
      <c r="Q1793" s="6">
        <v>68.56</v>
      </c>
      <c r="R1793" s="4">
        <v>6.08</v>
      </c>
      <c r="S1793" s="7">
        <v>370.7</v>
      </c>
      <c r="T1793" s="6">
        <v>19.77</v>
      </c>
      <c r="U1793" s="4">
        <v>22.685668</v>
      </c>
      <c r="V1793" s="8">
        <v>87.480806388870676</v>
      </c>
      <c r="W1793" s="8">
        <v>92.132006480957273</v>
      </c>
      <c r="X1793" s="8">
        <v>105.88235294117648</v>
      </c>
      <c r="Y1793" s="8">
        <v>115.78947368421053</v>
      </c>
      <c r="Z1793" s="8">
        <v>101.33333333333334</v>
      </c>
      <c r="AA1793" s="8">
        <v>106.56000000000002</v>
      </c>
      <c r="AB1793" s="9">
        <v>77.566959559773323</v>
      </c>
      <c r="AC1793" s="9">
        <v>23.362925581640816</v>
      </c>
      <c r="AD1793" s="3">
        <v>29.674880830621664</v>
      </c>
      <c r="AE1793" s="3">
        <v>46.962193587737531</v>
      </c>
    </row>
    <row r="1794" spans="1:31" ht="13" x14ac:dyDescent="0.3">
      <c r="A1794" s="2">
        <v>2019</v>
      </c>
      <c r="B1794" s="13" t="s">
        <v>630</v>
      </c>
      <c r="C1794" s="2" t="s">
        <v>382</v>
      </c>
      <c r="D1794" s="2" t="str">
        <f t="shared" si="54"/>
        <v>M1</v>
      </c>
      <c r="E1794" s="2" t="str">
        <f t="shared" si="55"/>
        <v>I09b_M1_14</v>
      </c>
      <c r="F1794" s="21" t="s">
        <v>263</v>
      </c>
      <c r="G1794" s="2">
        <v>2014</v>
      </c>
      <c r="H1794" s="2" t="s">
        <v>853</v>
      </c>
      <c r="I1794" s="4">
        <v>2.4</v>
      </c>
      <c r="J1794" s="5">
        <v>0.154</v>
      </c>
      <c r="K1794" s="4">
        <v>0.9</v>
      </c>
      <c r="L1794" s="4">
        <v>0.75</v>
      </c>
      <c r="M1794" s="4">
        <v>0.19</v>
      </c>
      <c r="N1794" s="4">
        <v>0.53600000000000003</v>
      </c>
      <c r="O1794" s="4">
        <v>0.17299999999999999</v>
      </c>
      <c r="P1794" s="6">
        <v>13.91</v>
      </c>
      <c r="Q1794" s="6">
        <v>60.84</v>
      </c>
      <c r="R1794" s="4">
        <v>6.51</v>
      </c>
      <c r="S1794" s="7">
        <v>455.01</v>
      </c>
      <c r="T1794" s="6">
        <v>17.399999999999999</v>
      </c>
      <c r="U1794" s="4">
        <v>22.396212999999999</v>
      </c>
      <c r="V1794" s="8">
        <v>88.215939215667902</v>
      </c>
      <c r="W1794" s="8">
        <v>89.799550620679867</v>
      </c>
      <c r="X1794" s="8">
        <v>105.88235294117648</v>
      </c>
      <c r="Y1794" s="8">
        <v>100</v>
      </c>
      <c r="Z1794" s="8">
        <v>89.333333333333343</v>
      </c>
      <c r="AA1794" s="8">
        <v>92.733333333333334</v>
      </c>
      <c r="AB1794" s="9">
        <v>76.093793864804141</v>
      </c>
      <c r="AC1794" s="9">
        <v>20.567697516452878</v>
      </c>
      <c r="AD1794" s="3">
        <v>30.249382563570354</v>
      </c>
      <c r="AE1794" s="3">
        <v>49.182919919976761</v>
      </c>
    </row>
    <row r="1795" spans="1:31" ht="13" x14ac:dyDescent="0.3">
      <c r="A1795" s="2">
        <v>2019</v>
      </c>
      <c r="B1795" s="13" t="s">
        <v>630</v>
      </c>
      <c r="C1795" s="2" t="s">
        <v>383</v>
      </c>
      <c r="D1795" s="2" t="str">
        <f t="shared" si="54"/>
        <v>M2</v>
      </c>
      <c r="E1795" s="2" t="str">
        <f t="shared" si="55"/>
        <v>I09b_M2_14</v>
      </c>
      <c r="F1795" s="21" t="s">
        <v>263</v>
      </c>
      <c r="G1795" s="2">
        <v>2014</v>
      </c>
      <c r="H1795" s="2" t="s">
        <v>853</v>
      </c>
      <c r="I1795" s="4">
        <v>2.29</v>
      </c>
      <c r="J1795" s="5">
        <v>0.153</v>
      </c>
      <c r="K1795" s="4">
        <v>0.9</v>
      </c>
      <c r="L1795" s="4">
        <v>0.68</v>
      </c>
      <c r="M1795" s="4">
        <v>0.2</v>
      </c>
      <c r="N1795" s="4">
        <v>0.60899999999999999</v>
      </c>
      <c r="O1795" s="4">
        <v>0.17399999999999999</v>
      </c>
      <c r="P1795" s="6">
        <v>16.082999999999998</v>
      </c>
      <c r="Q1795" s="6">
        <v>53.21</v>
      </c>
      <c r="R1795" s="4">
        <v>5.96</v>
      </c>
      <c r="S1795" s="7">
        <v>486.04</v>
      </c>
      <c r="T1795" s="6">
        <v>17.579999999999998</v>
      </c>
      <c r="U1795" s="4">
        <v>22.396212999999999</v>
      </c>
      <c r="V1795" s="8">
        <v>84.172708668283121</v>
      </c>
      <c r="W1795" s="8">
        <v>89.216436655610522</v>
      </c>
      <c r="X1795" s="8">
        <v>105.88235294117648</v>
      </c>
      <c r="Y1795" s="8">
        <v>105.26315789473684</v>
      </c>
      <c r="Z1795" s="8">
        <v>101.50000000000001</v>
      </c>
      <c r="AA1795" s="8">
        <v>107.21999999999998</v>
      </c>
      <c r="AB1795" s="9">
        <v>73.424503121743314</v>
      </c>
      <c r="AC1795" s="9">
        <v>22.437284393447317</v>
      </c>
      <c r="AD1795" s="3">
        <v>31.349075355857469</v>
      </c>
      <c r="AE1795" s="3">
        <v>46.213640250695192</v>
      </c>
    </row>
    <row r="1796" spans="1:31" ht="13" x14ac:dyDescent="0.3">
      <c r="A1796" s="2">
        <v>2019</v>
      </c>
      <c r="B1796" s="13" t="s">
        <v>630</v>
      </c>
      <c r="C1796" s="2" t="s">
        <v>384</v>
      </c>
      <c r="D1796" s="2" t="str">
        <f t="shared" si="54"/>
        <v>M1</v>
      </c>
      <c r="E1796" s="2" t="str">
        <f t="shared" si="55"/>
        <v>I09c_M1_14</v>
      </c>
      <c r="F1796" s="21" t="s">
        <v>511</v>
      </c>
      <c r="G1796" s="2">
        <v>2014</v>
      </c>
      <c r="H1796" s="2" t="s">
        <v>858</v>
      </c>
      <c r="I1796" s="4">
        <v>2.5299999999999998</v>
      </c>
      <c r="J1796" s="5">
        <v>0.158</v>
      </c>
      <c r="K1796" s="4">
        <v>0.91</v>
      </c>
      <c r="L1796" s="4">
        <v>0.78</v>
      </c>
      <c r="M1796" s="4">
        <v>0.21</v>
      </c>
      <c r="N1796" s="4">
        <v>0.436</v>
      </c>
      <c r="O1796" s="4">
        <v>0.189</v>
      </c>
      <c r="P1796" s="6">
        <v>18.472000000000001</v>
      </c>
      <c r="Q1796" s="6">
        <v>65.2</v>
      </c>
      <c r="R1796" s="4">
        <v>5.82</v>
      </c>
      <c r="S1796" s="7">
        <v>365.16</v>
      </c>
      <c r="T1796" s="6">
        <v>17.79</v>
      </c>
      <c r="U1796" s="4">
        <v>22.066825999999999</v>
      </c>
      <c r="V1796" s="8">
        <v>92.994302589849909</v>
      </c>
      <c r="W1796" s="8">
        <v>92.132006480957273</v>
      </c>
      <c r="X1796" s="8">
        <v>107.05882352941177</v>
      </c>
      <c r="Y1796" s="8">
        <v>110.52631578947367</v>
      </c>
      <c r="Z1796" s="8">
        <v>72.666666666666671</v>
      </c>
      <c r="AA1796" s="8">
        <v>123.14666666666668</v>
      </c>
      <c r="AB1796" s="9">
        <v>79.494000786521525</v>
      </c>
      <c r="AC1796" s="9">
        <v>21.760368880350999</v>
      </c>
      <c r="AD1796" s="3">
        <v>29.277249929215643</v>
      </c>
      <c r="AE1796" s="3">
        <v>48.962381190433355</v>
      </c>
    </row>
    <row r="1797" spans="1:31" ht="13" x14ac:dyDescent="0.3">
      <c r="A1797" s="2">
        <v>2019</v>
      </c>
      <c r="B1797" s="13" t="s">
        <v>630</v>
      </c>
      <c r="C1797" s="2" t="s">
        <v>385</v>
      </c>
      <c r="D1797" s="2" t="str">
        <f t="shared" si="54"/>
        <v>M2</v>
      </c>
      <c r="E1797" s="2" t="str">
        <f t="shared" si="55"/>
        <v>I09c_M2_14</v>
      </c>
      <c r="F1797" s="21" t="s">
        <v>511</v>
      </c>
      <c r="G1797" s="2">
        <v>2014</v>
      </c>
      <c r="H1797" s="2" t="s">
        <v>858</v>
      </c>
      <c r="I1797" s="4">
        <v>2.2999999999999998</v>
      </c>
      <c r="J1797" s="5">
        <v>0.14799999999999999</v>
      </c>
      <c r="K1797" s="4">
        <v>0.91</v>
      </c>
      <c r="L1797" s="4">
        <v>0.77</v>
      </c>
      <c r="M1797" s="4">
        <v>0.17</v>
      </c>
      <c r="N1797" s="4">
        <v>0.54900000000000004</v>
      </c>
      <c r="O1797" s="4">
        <v>0.16900000000000001</v>
      </c>
      <c r="P1797" s="6">
        <v>15.475</v>
      </c>
      <c r="Q1797" s="6">
        <v>62.38</v>
      </c>
      <c r="R1797" s="4">
        <v>5.62</v>
      </c>
      <c r="S1797" s="7">
        <v>440.34</v>
      </c>
      <c r="T1797" s="6">
        <v>17.61</v>
      </c>
      <c r="U1797" s="4">
        <v>22.066825999999999</v>
      </c>
      <c r="V1797" s="8">
        <v>84.540275081681742</v>
      </c>
      <c r="W1797" s="8">
        <v>86.300866830263772</v>
      </c>
      <c r="X1797" s="8">
        <v>107.05882352941177</v>
      </c>
      <c r="Y1797" s="8">
        <v>89.473684210526315</v>
      </c>
      <c r="Z1797" s="8">
        <v>91.500000000000014</v>
      </c>
      <c r="AA1797" s="8">
        <v>103.16666666666667</v>
      </c>
      <c r="AB1797" s="9">
        <v>75.700105874533307</v>
      </c>
      <c r="AC1797" s="9">
        <v>18.49838217680341</v>
      </c>
      <c r="AD1797" s="3">
        <v>30.744550513016094</v>
      </c>
      <c r="AE1797" s="3">
        <v>50.757067310180503</v>
      </c>
    </row>
    <row r="1798" spans="1:31" ht="13" x14ac:dyDescent="0.3">
      <c r="A1798" s="2">
        <v>2019</v>
      </c>
      <c r="B1798" s="13" t="s">
        <v>630</v>
      </c>
      <c r="C1798" s="2" t="s">
        <v>396</v>
      </c>
      <c r="D1798" s="2" t="str">
        <f t="shared" ref="D1798:D1861" si="56">MID(C1798,8,2)</f>
        <v>M2</v>
      </c>
      <c r="E1798" s="2" t="str">
        <f t="shared" ref="E1798:E1861" si="57">CONCATENATE(F1798,"_",D1798,"_",MID(G1798,3,2))</f>
        <v>I10b_M2_14</v>
      </c>
      <c r="F1798" s="21" t="s">
        <v>452</v>
      </c>
      <c r="G1798" s="2">
        <v>2014</v>
      </c>
      <c r="H1798" s="2" t="s">
        <v>854</v>
      </c>
      <c r="I1798" s="4">
        <v>2.63</v>
      </c>
      <c r="J1798" s="5">
        <v>0.154</v>
      </c>
      <c r="K1798" s="4">
        <v>0.92</v>
      </c>
      <c r="L1798" s="4">
        <v>0.52</v>
      </c>
      <c r="M1798" s="4">
        <v>0.21</v>
      </c>
      <c r="N1798" s="4">
        <v>0.51800000000000002</v>
      </c>
      <c r="O1798" s="4">
        <v>0.191</v>
      </c>
      <c r="P1798" s="6">
        <v>12.904999999999999</v>
      </c>
      <c r="Q1798" s="6">
        <v>54.85</v>
      </c>
      <c r="R1798" s="4">
        <v>5.68</v>
      </c>
      <c r="S1798" s="7">
        <v>371.34</v>
      </c>
      <c r="T1798" s="6">
        <v>15.9</v>
      </c>
      <c r="U1798" s="4">
        <v>18.867956</v>
      </c>
      <c r="V1798" s="8">
        <v>96.669966723836069</v>
      </c>
      <c r="W1798" s="8">
        <v>89.799550620679867</v>
      </c>
      <c r="X1798" s="8">
        <v>108.23529411764707</v>
      </c>
      <c r="Y1798" s="8">
        <v>110.52631578947367</v>
      </c>
      <c r="Z1798" s="8">
        <v>86.333333333333343</v>
      </c>
      <c r="AA1798" s="8">
        <v>86.033333333333331</v>
      </c>
      <c r="AB1798" s="9">
        <v>66.775703366017268</v>
      </c>
      <c r="AC1798" s="9">
        <v>25.904912920317368</v>
      </c>
      <c r="AD1798" s="3">
        <v>35.236486594134782</v>
      </c>
      <c r="AE1798" s="3">
        <v>38.858600485547839</v>
      </c>
    </row>
    <row r="1799" spans="1:31" ht="13" x14ac:dyDescent="0.3">
      <c r="A1799" s="2">
        <v>2019</v>
      </c>
      <c r="B1799" s="13" t="s">
        <v>630</v>
      </c>
      <c r="C1799" s="2" t="s">
        <v>397</v>
      </c>
      <c r="D1799" s="2" t="str">
        <f t="shared" si="56"/>
        <v>M2</v>
      </c>
      <c r="E1799" s="2" t="str">
        <f t="shared" si="57"/>
        <v>I10c_M2_14</v>
      </c>
      <c r="F1799" s="21" t="s">
        <v>453</v>
      </c>
      <c r="G1799" s="2">
        <v>2014</v>
      </c>
      <c r="H1799" s="2" t="s">
        <v>894</v>
      </c>
      <c r="I1799" s="4">
        <v>2.71</v>
      </c>
      <c r="J1799" s="5">
        <v>0.154</v>
      </c>
      <c r="K1799" s="4">
        <v>0.92</v>
      </c>
      <c r="L1799" s="4">
        <v>0.75</v>
      </c>
      <c r="M1799" s="4">
        <v>0.22</v>
      </c>
      <c r="N1799" s="4">
        <v>0.47</v>
      </c>
      <c r="O1799" s="4">
        <v>0.191</v>
      </c>
      <c r="P1799" s="6">
        <v>15.971</v>
      </c>
      <c r="Q1799" s="6">
        <v>74.25</v>
      </c>
      <c r="R1799" s="4">
        <v>5.88</v>
      </c>
      <c r="S1799" s="7">
        <v>382.7</v>
      </c>
      <c r="T1799" s="6">
        <v>16.95</v>
      </c>
      <c r="U1799" s="4">
        <v>19.1172</v>
      </c>
      <c r="V1799" s="8">
        <v>99.610498031025003</v>
      </c>
      <c r="W1799" s="8">
        <v>89.799550620679867</v>
      </c>
      <c r="X1799" s="8">
        <v>108.23529411764707</v>
      </c>
      <c r="Y1799" s="8">
        <v>115.78947368421053</v>
      </c>
      <c r="Z1799" s="8">
        <v>78.333333333333329</v>
      </c>
      <c r="AA1799" s="8">
        <v>106.47333333333333</v>
      </c>
      <c r="AB1799" s="9">
        <v>79.076472503195959</v>
      </c>
      <c r="AC1799" s="9">
        <v>22.916944148158418</v>
      </c>
      <c r="AD1799" s="3">
        <v>29.755262241566115</v>
      </c>
      <c r="AE1799" s="3">
        <v>47.327793610275457</v>
      </c>
    </row>
    <row r="1800" spans="1:31" ht="13" x14ac:dyDescent="0.3">
      <c r="A1800" s="2">
        <v>2019</v>
      </c>
      <c r="B1800" s="13" t="s">
        <v>630</v>
      </c>
      <c r="C1800" s="2" t="s">
        <v>369</v>
      </c>
      <c r="D1800" s="2" t="str">
        <f t="shared" si="56"/>
        <v>M2</v>
      </c>
      <c r="E1800" s="2" t="str">
        <f t="shared" si="57"/>
        <v>J06a_M2_14</v>
      </c>
      <c r="F1800" s="21" t="s">
        <v>418</v>
      </c>
      <c r="G1800" s="2">
        <v>2014</v>
      </c>
      <c r="H1800" s="2" t="s">
        <v>892</v>
      </c>
      <c r="I1800" s="4">
        <v>2.5099999999999998</v>
      </c>
      <c r="J1800" s="5">
        <v>0.157</v>
      </c>
      <c r="K1800" s="4">
        <v>0.89</v>
      </c>
      <c r="L1800" s="4">
        <v>0.7</v>
      </c>
      <c r="M1800" s="4">
        <v>0.21</v>
      </c>
      <c r="N1800" s="4">
        <v>0.66500000000000004</v>
      </c>
      <c r="O1800" s="4">
        <v>0.17899999999999999</v>
      </c>
      <c r="P1800" s="6">
        <v>14.201000000000001</v>
      </c>
      <c r="Q1800" s="6">
        <v>51.69</v>
      </c>
      <c r="R1800" s="4">
        <v>4.8499999999999996</v>
      </c>
      <c r="S1800" s="7">
        <v>392.39</v>
      </c>
      <c r="T1800" s="6">
        <v>17.2</v>
      </c>
      <c r="U1800" s="4">
        <v>21.203590999999999</v>
      </c>
      <c r="V1800" s="8">
        <v>92.259169763052668</v>
      </c>
      <c r="W1800" s="8">
        <v>91.548892515887928</v>
      </c>
      <c r="X1800" s="8">
        <v>104.70588235294119</v>
      </c>
      <c r="Y1800" s="8">
        <v>110.52631578947367</v>
      </c>
      <c r="Z1800" s="8">
        <v>110.83333333333334</v>
      </c>
      <c r="AA1800" s="8">
        <v>94.673333333333332</v>
      </c>
      <c r="AB1800" s="9">
        <v>74.990475867051003</v>
      </c>
      <c r="AC1800" s="9">
        <v>23.067179677008308</v>
      </c>
      <c r="AD1800" s="3">
        <v>30.353385645865792</v>
      </c>
      <c r="AE1800" s="3">
        <v>46.579434677125896</v>
      </c>
    </row>
    <row r="1801" spans="1:31" ht="13" x14ac:dyDescent="0.3">
      <c r="A1801" s="2">
        <v>2019</v>
      </c>
      <c r="B1801" s="13" t="s">
        <v>630</v>
      </c>
      <c r="C1801" s="2" t="s">
        <v>370</v>
      </c>
      <c r="D1801" s="2" t="str">
        <f t="shared" si="56"/>
        <v>M2</v>
      </c>
      <c r="E1801" s="2" t="str">
        <f t="shared" si="57"/>
        <v>J06b_M2_14</v>
      </c>
      <c r="F1801" s="21" t="s">
        <v>503</v>
      </c>
      <c r="G1801" s="2">
        <v>2014</v>
      </c>
      <c r="H1801" s="2" t="s">
        <v>874</v>
      </c>
      <c r="I1801" s="4">
        <v>2.42</v>
      </c>
      <c r="J1801" s="5">
        <v>0.154</v>
      </c>
      <c r="K1801" s="4">
        <v>0.89</v>
      </c>
      <c r="L1801" s="4">
        <v>0.73</v>
      </c>
      <c r="M1801" s="4">
        <v>0.23</v>
      </c>
      <c r="N1801" s="4">
        <v>0.61399999999999999</v>
      </c>
      <c r="O1801" s="4">
        <v>0.17599999999999999</v>
      </c>
      <c r="P1801" s="6">
        <v>15.798999999999999</v>
      </c>
      <c r="Q1801" s="6">
        <v>50.17</v>
      </c>
      <c r="R1801" s="4">
        <v>5.33</v>
      </c>
      <c r="S1801" s="7">
        <v>450.94</v>
      </c>
      <c r="T1801" s="6">
        <v>16.760000000000002</v>
      </c>
      <c r="U1801" s="4">
        <v>22.062569</v>
      </c>
      <c r="V1801" s="8">
        <v>88.951072042465142</v>
      </c>
      <c r="W1801" s="8">
        <v>89.799550620679867</v>
      </c>
      <c r="X1801" s="8">
        <v>104.70588235294119</v>
      </c>
      <c r="Y1801" s="8">
        <v>121.05263157894737</v>
      </c>
      <c r="Z1801" s="8">
        <v>102.33333333333334</v>
      </c>
      <c r="AA1801" s="8">
        <v>105.32666666666665</v>
      </c>
      <c r="AB1801" s="9">
        <v>78.13492831306506</v>
      </c>
      <c r="AC1801" s="9">
        <v>24.247330452491628</v>
      </c>
      <c r="AD1801" s="3">
        <v>29.131847726786507</v>
      </c>
      <c r="AE1801" s="3">
        <v>46.620821820721879</v>
      </c>
    </row>
    <row r="1802" spans="1:31" ht="13" x14ac:dyDescent="0.3">
      <c r="A1802" s="2">
        <v>2019</v>
      </c>
      <c r="B1802" s="13" t="s">
        <v>630</v>
      </c>
      <c r="C1802" s="2" t="s">
        <v>371</v>
      </c>
      <c r="D1802" s="2" t="str">
        <f t="shared" si="56"/>
        <v>M2</v>
      </c>
      <c r="E1802" s="2" t="str">
        <f t="shared" si="57"/>
        <v>J06c_M2_14</v>
      </c>
      <c r="F1802" s="21" t="s">
        <v>504</v>
      </c>
      <c r="G1802" s="2">
        <v>2014</v>
      </c>
      <c r="H1802" s="2" t="s">
        <v>852</v>
      </c>
      <c r="I1802" s="4">
        <v>2.54</v>
      </c>
      <c r="J1802" s="5">
        <v>0.158</v>
      </c>
      <c r="K1802" s="4">
        <v>0.9</v>
      </c>
      <c r="L1802" s="4">
        <v>0.75</v>
      </c>
      <c r="M1802" s="4">
        <v>0.22</v>
      </c>
      <c r="N1802" s="4">
        <v>0.60699999999999998</v>
      </c>
      <c r="O1802" s="4">
        <v>0.17799999999999999</v>
      </c>
      <c r="P1802" s="6">
        <v>14.96</v>
      </c>
      <c r="Q1802" s="6">
        <v>74.88</v>
      </c>
      <c r="R1802" s="4">
        <v>5.52</v>
      </c>
      <c r="S1802" s="7">
        <v>443.51</v>
      </c>
      <c r="T1802" s="6">
        <v>18.010000000000002</v>
      </c>
      <c r="U1802" s="4">
        <v>22.874336</v>
      </c>
      <c r="V1802" s="8">
        <v>93.361869003248529</v>
      </c>
      <c r="W1802" s="8">
        <v>92.132006480957273</v>
      </c>
      <c r="X1802" s="8">
        <v>105.88235294117648</v>
      </c>
      <c r="Y1802" s="8">
        <v>115.78947368421053</v>
      </c>
      <c r="Z1802" s="8">
        <v>101.16666666666667</v>
      </c>
      <c r="AA1802" s="8">
        <v>99.733333333333334</v>
      </c>
      <c r="AB1802" s="9">
        <v>78.564963551789305</v>
      </c>
      <c r="AC1802" s="9">
        <v>23.066148342251147</v>
      </c>
      <c r="AD1802" s="3">
        <v>29.297923365198336</v>
      </c>
      <c r="AE1802" s="3">
        <v>47.635928292550524</v>
      </c>
    </row>
    <row r="1803" spans="1:31" ht="13" x14ac:dyDescent="0.3">
      <c r="A1803" s="2">
        <v>2019</v>
      </c>
      <c r="B1803" s="13" t="s">
        <v>630</v>
      </c>
      <c r="C1803" s="2" t="s">
        <v>375</v>
      </c>
      <c r="D1803" s="2" t="str">
        <f t="shared" si="56"/>
        <v>M1</v>
      </c>
      <c r="E1803" s="2" t="str">
        <f t="shared" si="57"/>
        <v>J07b_M1_14</v>
      </c>
      <c r="F1803" s="21" t="s">
        <v>424</v>
      </c>
      <c r="G1803" s="2">
        <v>2014</v>
      </c>
      <c r="H1803" s="2" t="s">
        <v>885</v>
      </c>
      <c r="I1803" s="4">
        <v>2.39</v>
      </c>
      <c r="J1803" s="5">
        <v>0.151</v>
      </c>
      <c r="K1803" s="4">
        <v>0.9</v>
      </c>
      <c r="L1803" s="4">
        <v>0.69</v>
      </c>
      <c r="M1803" s="4">
        <v>0.22</v>
      </c>
      <c r="N1803" s="4">
        <v>0.56499999999999995</v>
      </c>
      <c r="O1803" s="4">
        <v>0.16800000000000001</v>
      </c>
      <c r="P1803" s="6">
        <v>18.434999999999999</v>
      </c>
      <c r="Q1803" s="6">
        <v>59.02</v>
      </c>
      <c r="R1803" s="4">
        <v>5.21</v>
      </c>
      <c r="S1803" s="7">
        <v>484.91</v>
      </c>
      <c r="T1803" s="6">
        <v>18.53</v>
      </c>
      <c r="U1803" s="4">
        <v>21.401848000000001</v>
      </c>
      <c r="V1803" s="8">
        <v>87.848372802269296</v>
      </c>
      <c r="W1803" s="8">
        <v>88.050208725471819</v>
      </c>
      <c r="X1803" s="8">
        <v>105.88235294117648</v>
      </c>
      <c r="Y1803" s="8">
        <v>115.78947368421053</v>
      </c>
      <c r="Z1803" s="8">
        <v>94.166666666666671</v>
      </c>
      <c r="AA1803" s="8">
        <v>122.89999999999999</v>
      </c>
      <c r="AB1803" s="9">
        <v>75.57095157574139</v>
      </c>
      <c r="AC1803" s="9">
        <v>23.979995831769411</v>
      </c>
      <c r="AD1803" s="3">
        <v>30.458664782366036</v>
      </c>
      <c r="AE1803" s="3">
        <v>45.561339385864571</v>
      </c>
    </row>
    <row r="1804" spans="1:31" ht="13" x14ac:dyDescent="0.3">
      <c r="A1804" s="2">
        <v>2019</v>
      </c>
      <c r="B1804" s="13" t="s">
        <v>630</v>
      </c>
      <c r="C1804" s="2" t="s">
        <v>376</v>
      </c>
      <c r="D1804" s="2" t="str">
        <f t="shared" si="56"/>
        <v>M1</v>
      </c>
      <c r="E1804" s="2" t="str">
        <f t="shared" si="57"/>
        <v>J07c_M1_14</v>
      </c>
      <c r="F1804" s="21" t="s">
        <v>507</v>
      </c>
      <c r="G1804" s="2">
        <v>2014</v>
      </c>
      <c r="H1804" s="2" t="s">
        <v>873</v>
      </c>
      <c r="I1804" s="4">
        <v>2.38</v>
      </c>
      <c r="J1804" s="5">
        <v>0.14599999999999999</v>
      </c>
      <c r="K1804" s="4">
        <v>0.9</v>
      </c>
      <c r="L1804" s="4">
        <v>0.71</v>
      </c>
      <c r="M1804" s="4">
        <v>0.23</v>
      </c>
      <c r="N1804" s="4">
        <v>0.53100000000000003</v>
      </c>
      <c r="O1804" s="4">
        <v>0.17</v>
      </c>
      <c r="P1804" s="6">
        <v>12.88</v>
      </c>
      <c r="Q1804" s="6">
        <v>54.82</v>
      </c>
      <c r="R1804" s="4">
        <v>5.15</v>
      </c>
      <c r="S1804" s="7">
        <v>583.89</v>
      </c>
      <c r="T1804" s="6">
        <v>17.73</v>
      </c>
      <c r="U1804" s="4">
        <v>22.003298999999998</v>
      </c>
      <c r="V1804" s="8">
        <v>87.480806388870676</v>
      </c>
      <c r="W1804" s="8">
        <v>85.134638900125069</v>
      </c>
      <c r="X1804" s="8">
        <v>105.88235294117648</v>
      </c>
      <c r="Y1804" s="8">
        <v>121.05263157894737</v>
      </c>
      <c r="Z1804" s="8">
        <v>88.500000000000014</v>
      </c>
      <c r="AA1804" s="8">
        <v>85.866666666666674</v>
      </c>
      <c r="AB1804" s="9">
        <v>77.392678796752435</v>
      </c>
      <c r="AC1804" s="9">
        <v>24.479879184232768</v>
      </c>
      <c r="AD1804" s="3">
        <v>29.741705767477733</v>
      </c>
      <c r="AE1804" s="3">
        <v>45.778415048289496</v>
      </c>
    </row>
    <row r="1805" spans="1:31" ht="13" x14ac:dyDescent="0.3">
      <c r="A1805" s="2">
        <v>2019</v>
      </c>
      <c r="B1805" s="13" t="s">
        <v>630</v>
      </c>
      <c r="C1805" s="2" t="s">
        <v>380</v>
      </c>
      <c r="D1805" s="2" t="str">
        <f t="shared" si="56"/>
        <v>M2</v>
      </c>
      <c r="E1805" s="2" t="str">
        <f t="shared" si="57"/>
        <v>J08b_M2_14</v>
      </c>
      <c r="F1805" s="21" t="s">
        <v>509</v>
      </c>
      <c r="G1805" s="2">
        <v>2014</v>
      </c>
      <c r="H1805" s="2" t="s">
        <v>862</v>
      </c>
      <c r="I1805" s="4">
        <v>2.4500000000000002</v>
      </c>
      <c r="J1805" s="5">
        <v>0.16600000000000001</v>
      </c>
      <c r="K1805" s="4">
        <v>0.9</v>
      </c>
      <c r="L1805" s="4">
        <v>0.82</v>
      </c>
      <c r="M1805" s="4">
        <v>0.22</v>
      </c>
      <c r="N1805" s="4">
        <v>0.57599999999999996</v>
      </c>
      <c r="O1805" s="4">
        <v>0.17299999999999999</v>
      </c>
      <c r="P1805" s="6">
        <v>12.598000000000001</v>
      </c>
      <c r="Q1805" s="6">
        <v>60.66</v>
      </c>
      <c r="R1805" s="4">
        <v>6.02</v>
      </c>
      <c r="S1805" s="7">
        <v>346.98</v>
      </c>
      <c r="T1805" s="6">
        <v>20.94</v>
      </c>
      <c r="U1805" s="4">
        <v>23.899386</v>
      </c>
      <c r="V1805" s="8">
        <v>90.053771282661003</v>
      </c>
      <c r="W1805" s="8">
        <v>96.796918201512085</v>
      </c>
      <c r="X1805" s="8">
        <v>105.88235294117648</v>
      </c>
      <c r="Y1805" s="8">
        <v>115.78947368421053</v>
      </c>
      <c r="Z1805" s="8">
        <v>96</v>
      </c>
      <c r="AA1805" s="8">
        <v>83.986666666666679</v>
      </c>
      <c r="AB1805" s="9">
        <v>82.057977523845196</v>
      </c>
      <c r="AC1805" s="9">
        <v>22.084276976757351</v>
      </c>
      <c r="AD1805" s="3">
        <v>28.050780079987312</v>
      </c>
      <c r="AE1805" s="3">
        <v>49.864942943255336</v>
      </c>
    </row>
    <row r="1806" spans="1:31" ht="13" x14ac:dyDescent="0.3">
      <c r="A1806" s="2">
        <v>2019</v>
      </c>
      <c r="B1806" s="13" t="s">
        <v>630</v>
      </c>
      <c r="C1806" s="2" t="s">
        <v>386</v>
      </c>
      <c r="D1806" s="2" t="str">
        <f t="shared" si="56"/>
        <v>M1</v>
      </c>
      <c r="E1806" s="2" t="str">
        <f t="shared" si="57"/>
        <v>J09a_M1_14</v>
      </c>
      <c r="F1806" s="21" t="s">
        <v>512</v>
      </c>
      <c r="G1806" s="2">
        <v>2014</v>
      </c>
      <c r="H1806" s="2" t="s">
        <v>859</v>
      </c>
      <c r="I1806" s="4">
        <v>2.4500000000000002</v>
      </c>
      <c r="J1806" s="5">
        <v>0.157</v>
      </c>
      <c r="K1806" s="4">
        <v>0.91</v>
      </c>
      <c r="L1806" s="4">
        <v>0.7</v>
      </c>
      <c r="M1806" s="4">
        <v>0.19</v>
      </c>
      <c r="N1806" s="4">
        <v>0.65</v>
      </c>
      <c r="O1806" s="4">
        <v>0.16300000000000001</v>
      </c>
      <c r="P1806" s="6">
        <v>16.751999999999999</v>
      </c>
      <c r="Q1806" s="6">
        <v>55.84</v>
      </c>
      <c r="R1806" s="4">
        <v>6.08</v>
      </c>
      <c r="S1806" s="7">
        <v>455.58</v>
      </c>
      <c r="T1806" s="6">
        <v>16.989999999999998</v>
      </c>
      <c r="U1806" s="4">
        <v>23.327988999999999</v>
      </c>
      <c r="V1806" s="8">
        <v>90.053771282661003</v>
      </c>
      <c r="W1806" s="8">
        <v>91.548892515887928</v>
      </c>
      <c r="X1806" s="8">
        <v>107.05882352941177</v>
      </c>
      <c r="Y1806" s="8">
        <v>100</v>
      </c>
      <c r="Z1806" s="8">
        <v>108.33333333333334</v>
      </c>
      <c r="AA1806" s="8">
        <v>111.68</v>
      </c>
      <c r="AB1806" s="9">
        <v>73.854538360467544</v>
      </c>
      <c r="AC1806" s="9">
        <v>21.191306178800161</v>
      </c>
      <c r="AD1806" s="3">
        <v>31.512832935748676</v>
      </c>
      <c r="AE1806" s="3">
        <v>47.295860885451155</v>
      </c>
    </row>
    <row r="1807" spans="1:31" ht="13" x14ac:dyDescent="0.3">
      <c r="A1807" s="2">
        <v>2019</v>
      </c>
      <c r="B1807" s="13" t="s">
        <v>630</v>
      </c>
      <c r="C1807" s="2" t="s">
        <v>387</v>
      </c>
      <c r="D1807" s="2" t="str">
        <f t="shared" si="56"/>
        <v>M2</v>
      </c>
      <c r="E1807" s="2" t="str">
        <f t="shared" si="57"/>
        <v>J09a_M2_14</v>
      </c>
      <c r="F1807" s="21" t="s">
        <v>512</v>
      </c>
      <c r="G1807" s="2">
        <v>2014</v>
      </c>
      <c r="H1807" s="2" t="s">
        <v>859</v>
      </c>
      <c r="I1807" s="4">
        <v>2.29</v>
      </c>
      <c r="J1807" s="5">
        <v>0.151</v>
      </c>
      <c r="K1807" s="4">
        <v>0.91</v>
      </c>
      <c r="L1807" s="4">
        <v>0.79</v>
      </c>
      <c r="M1807" s="4">
        <v>0.19</v>
      </c>
      <c r="N1807" s="4">
        <v>0.59099999999999997</v>
      </c>
      <c r="O1807" s="4">
        <v>0.18</v>
      </c>
      <c r="P1807" s="6">
        <v>12.561</v>
      </c>
      <c r="Q1807" s="6">
        <v>51.29</v>
      </c>
      <c r="R1807" s="4">
        <v>5.73</v>
      </c>
      <c r="S1807" s="7">
        <v>252.92</v>
      </c>
      <c r="T1807" s="6">
        <v>17.5</v>
      </c>
      <c r="U1807" s="4">
        <v>23.327988999999999</v>
      </c>
      <c r="V1807" s="8">
        <v>84.172708668283121</v>
      </c>
      <c r="W1807" s="8">
        <v>88.050208725471819</v>
      </c>
      <c r="X1807" s="8">
        <v>107.05882352941177</v>
      </c>
      <c r="Y1807" s="8">
        <v>100</v>
      </c>
      <c r="Z1807" s="8">
        <v>98.5</v>
      </c>
      <c r="AA1807" s="8">
        <v>83.740000000000009</v>
      </c>
      <c r="AB1807" s="9">
        <v>78.345556324539388</v>
      </c>
      <c r="AC1807" s="9">
        <v>19.976552704628599</v>
      </c>
      <c r="AD1807" s="3">
        <v>29.706416522965938</v>
      </c>
      <c r="AE1807" s="3">
        <v>50.317030772405467</v>
      </c>
    </row>
    <row r="1808" spans="1:31" ht="13" x14ac:dyDescent="0.3">
      <c r="A1808" s="2">
        <v>2019</v>
      </c>
      <c r="B1808" s="13" t="s">
        <v>630</v>
      </c>
      <c r="C1808" s="2" t="s">
        <v>388</v>
      </c>
      <c r="D1808" s="2" t="str">
        <f t="shared" si="56"/>
        <v>M1</v>
      </c>
      <c r="E1808" s="2" t="str">
        <f t="shared" si="57"/>
        <v>J09b_M1_14</v>
      </c>
      <c r="F1808" s="21" t="s">
        <v>513</v>
      </c>
      <c r="G1808" s="2">
        <v>2014</v>
      </c>
      <c r="H1808" s="2" t="s">
        <v>860</v>
      </c>
      <c r="I1808" s="4">
        <v>2.4900000000000002</v>
      </c>
      <c r="J1808" s="5">
        <v>0.157</v>
      </c>
      <c r="K1808" s="4">
        <v>0.91</v>
      </c>
      <c r="L1808" s="4">
        <v>0.8</v>
      </c>
      <c r="M1808" s="4">
        <v>0.23</v>
      </c>
      <c r="N1808" s="4">
        <v>0.61099999999999999</v>
      </c>
      <c r="O1808" s="4">
        <v>0.19600000000000001</v>
      </c>
      <c r="P1808" s="6">
        <v>12.547000000000001</v>
      </c>
      <c r="Q1808" s="6">
        <v>53.53</v>
      </c>
      <c r="R1808" s="4">
        <v>5.86</v>
      </c>
      <c r="S1808" s="7">
        <v>344.08</v>
      </c>
      <c r="T1808" s="6">
        <v>18.45</v>
      </c>
      <c r="U1808" s="4">
        <v>20.897801000000001</v>
      </c>
      <c r="V1808" s="8">
        <v>91.524036936255456</v>
      </c>
      <c r="W1808" s="8">
        <v>91.548892515887928</v>
      </c>
      <c r="X1808" s="8">
        <v>107.05882352941177</v>
      </c>
      <c r="Y1808" s="8">
        <v>121.05263157894737</v>
      </c>
      <c r="Z1808" s="8">
        <v>101.83333333333333</v>
      </c>
      <c r="AA1808" s="8">
        <v>83.646666666666675</v>
      </c>
      <c r="AB1808" s="9">
        <v>82.139451236527606</v>
      </c>
      <c r="AC1808" s="9">
        <v>23.06520676931569</v>
      </c>
      <c r="AD1808" s="3">
        <v>28.334322835909948</v>
      </c>
      <c r="AE1808" s="3">
        <v>48.600470394774376</v>
      </c>
    </row>
    <row r="1809" spans="1:31" ht="13" x14ac:dyDescent="0.3">
      <c r="A1809" s="2">
        <v>2019</v>
      </c>
      <c r="B1809" s="13" t="s">
        <v>630</v>
      </c>
      <c r="C1809" s="2" t="s">
        <v>389</v>
      </c>
      <c r="D1809" s="2" t="str">
        <f t="shared" si="56"/>
        <v>M2</v>
      </c>
      <c r="E1809" s="2" t="str">
        <f t="shared" si="57"/>
        <v>J09b_M2_14</v>
      </c>
      <c r="F1809" s="21" t="s">
        <v>513</v>
      </c>
      <c r="G1809" s="2">
        <v>2014</v>
      </c>
      <c r="H1809" s="2" t="s">
        <v>860</v>
      </c>
      <c r="I1809" s="4">
        <v>2.58</v>
      </c>
      <c r="J1809" s="5">
        <v>0.153</v>
      </c>
      <c r="K1809" s="4">
        <v>0.91</v>
      </c>
      <c r="L1809" s="4">
        <v>0.74</v>
      </c>
      <c r="M1809" s="4">
        <v>0.22</v>
      </c>
      <c r="N1809" s="4">
        <v>0.57999999999999996</v>
      </c>
      <c r="O1809" s="4">
        <v>0.187</v>
      </c>
      <c r="P1809" s="6">
        <v>14.631</v>
      </c>
      <c r="Q1809" s="6">
        <v>58.14</v>
      </c>
      <c r="R1809" s="4">
        <v>6.59</v>
      </c>
      <c r="S1809" s="7">
        <v>409.37</v>
      </c>
      <c r="T1809" s="6">
        <v>17.54</v>
      </c>
      <c r="U1809" s="4">
        <v>20.897801000000001</v>
      </c>
      <c r="V1809" s="8">
        <v>94.83213465684301</v>
      </c>
      <c r="W1809" s="8">
        <v>89.216436655610522</v>
      </c>
      <c r="X1809" s="8">
        <v>107.05882352941177</v>
      </c>
      <c r="Y1809" s="8">
        <v>115.78947368421053</v>
      </c>
      <c r="Z1809" s="8">
        <v>96.666666666666671</v>
      </c>
      <c r="AA1809" s="8">
        <v>97.54</v>
      </c>
      <c r="AB1809" s="9">
        <v>78.321716031484641</v>
      </c>
      <c r="AC1809" s="9">
        <v>23.137785988507218</v>
      </c>
      <c r="AD1809" s="3">
        <v>29.71545883857646</v>
      </c>
      <c r="AE1809" s="3">
        <v>47.146755172916329</v>
      </c>
    </row>
    <row r="1810" spans="1:31" ht="13" x14ac:dyDescent="0.3">
      <c r="A1810" s="2">
        <v>2019</v>
      </c>
      <c r="B1810" s="13" t="s">
        <v>630</v>
      </c>
      <c r="C1810" s="2" t="s">
        <v>390</v>
      </c>
      <c r="D1810" s="2" t="str">
        <f t="shared" si="56"/>
        <v>M1</v>
      </c>
      <c r="E1810" s="2" t="str">
        <f t="shared" si="57"/>
        <v>J09c_M1_14</v>
      </c>
      <c r="F1810" s="21" t="s">
        <v>427</v>
      </c>
      <c r="G1810" s="2">
        <v>2014</v>
      </c>
      <c r="H1810" s="2" t="s">
        <v>861</v>
      </c>
      <c r="I1810" s="4">
        <v>2.61</v>
      </c>
      <c r="J1810" s="5">
        <v>0.155</v>
      </c>
      <c r="K1810" s="4">
        <v>0.91</v>
      </c>
      <c r="L1810" s="4">
        <v>0.9</v>
      </c>
      <c r="M1810" s="4">
        <v>0.18</v>
      </c>
      <c r="N1810" s="4">
        <v>0.497</v>
      </c>
      <c r="O1810" s="4">
        <v>0.19700000000000001</v>
      </c>
      <c r="P1810" s="6">
        <v>21.161999999999999</v>
      </c>
      <c r="Q1810" s="6">
        <v>54.63</v>
      </c>
      <c r="R1810" s="4">
        <v>5.96</v>
      </c>
      <c r="S1810" s="7">
        <v>313.76</v>
      </c>
      <c r="T1810" s="6">
        <v>17.96</v>
      </c>
      <c r="U1810" s="4">
        <v>21.753754000000001</v>
      </c>
      <c r="V1810" s="8">
        <v>95.934833897038843</v>
      </c>
      <c r="W1810" s="8">
        <v>90.382664585749225</v>
      </c>
      <c r="X1810" s="8">
        <v>107.05882352941177</v>
      </c>
      <c r="Y1810" s="8">
        <v>94.73684210526315</v>
      </c>
      <c r="Z1810" s="8">
        <v>82.833333333333343</v>
      </c>
      <c r="AA1810" s="8">
        <v>141.07999999999998</v>
      </c>
      <c r="AB1810" s="9">
        <v>83.010855051632163</v>
      </c>
      <c r="AC1810" s="9">
        <v>17.861541255886038</v>
      </c>
      <c r="AD1810" s="3">
        <v>28.03688418162481</v>
      </c>
      <c r="AE1810" s="3">
        <v>54.101574562489141</v>
      </c>
    </row>
    <row r="1811" spans="1:31" ht="13" x14ac:dyDescent="0.3">
      <c r="A1811" s="2">
        <v>2019</v>
      </c>
      <c r="B1811" s="13" t="s">
        <v>630</v>
      </c>
      <c r="C1811" s="2" t="s">
        <v>391</v>
      </c>
      <c r="D1811" s="2" t="str">
        <f t="shared" si="56"/>
        <v>M2</v>
      </c>
      <c r="E1811" s="2" t="str">
        <f t="shared" si="57"/>
        <v>J09c_M2_14</v>
      </c>
      <c r="F1811" s="21" t="s">
        <v>427</v>
      </c>
      <c r="G1811" s="2">
        <v>2014</v>
      </c>
      <c r="H1811" s="2" t="s">
        <v>861</v>
      </c>
      <c r="I1811" s="4">
        <v>2.44</v>
      </c>
      <c r="J1811" s="5">
        <v>0.14699999999999999</v>
      </c>
      <c r="K1811" s="4">
        <v>0.91</v>
      </c>
      <c r="L1811" s="4">
        <v>0.86</v>
      </c>
      <c r="M1811" s="4">
        <v>0.2</v>
      </c>
      <c r="N1811" s="4">
        <v>0.52900000000000003</v>
      </c>
      <c r="O1811" s="4">
        <v>0.2</v>
      </c>
      <c r="P1811" s="6">
        <v>19.388000000000002</v>
      </c>
      <c r="Q1811" s="6">
        <v>59.47</v>
      </c>
      <c r="R1811" s="4">
        <v>5.56</v>
      </c>
      <c r="S1811" s="7">
        <v>501.73</v>
      </c>
      <c r="T1811" s="6">
        <v>14.54</v>
      </c>
      <c r="U1811" s="4">
        <v>21.753754000000001</v>
      </c>
      <c r="V1811" s="8">
        <v>89.686204869262383</v>
      </c>
      <c r="W1811" s="8">
        <v>85.717752865194413</v>
      </c>
      <c r="X1811" s="8">
        <v>107.05882352941177</v>
      </c>
      <c r="Y1811" s="8">
        <v>105.26315789473684</v>
      </c>
      <c r="Z1811" s="8">
        <v>88.166666666666671</v>
      </c>
      <c r="AA1811" s="8">
        <v>129.25333333333336</v>
      </c>
      <c r="AB1811" s="9">
        <v>82.662293525590343</v>
      </c>
      <c r="AC1811" s="9">
        <v>19.929842104854057</v>
      </c>
      <c r="AD1811" s="3">
        <v>28.155107118819018</v>
      </c>
      <c r="AE1811" s="3">
        <v>51.915050776326922</v>
      </c>
    </row>
    <row r="1812" spans="1:31" ht="13" x14ac:dyDescent="0.3">
      <c r="A1812" s="2">
        <v>2019</v>
      </c>
      <c r="B1812" s="13" t="s">
        <v>630</v>
      </c>
      <c r="C1812" s="2" t="s">
        <v>372</v>
      </c>
      <c r="D1812" s="2" t="str">
        <f t="shared" si="56"/>
        <v>M2</v>
      </c>
      <c r="E1812" s="2" t="str">
        <f t="shared" si="57"/>
        <v>K06a_M2_14</v>
      </c>
      <c r="F1812" s="21" t="s">
        <v>505</v>
      </c>
      <c r="G1812" s="2">
        <v>2014</v>
      </c>
      <c r="H1812" s="2" t="s">
        <v>875</v>
      </c>
      <c r="I1812" s="4">
        <v>2.44</v>
      </c>
      <c r="J1812" s="5">
        <v>0.155</v>
      </c>
      <c r="K1812" s="4">
        <v>0.9</v>
      </c>
      <c r="L1812" s="4">
        <v>0.69</v>
      </c>
      <c r="M1812" s="4">
        <v>0.22</v>
      </c>
      <c r="N1812" s="4">
        <v>0.62</v>
      </c>
      <c r="O1812" s="4">
        <v>0.16500000000000001</v>
      </c>
      <c r="P1812" s="6">
        <v>12.795</v>
      </c>
      <c r="Q1812" s="6">
        <v>54.27</v>
      </c>
      <c r="R1812" s="4">
        <v>4.8499999999999996</v>
      </c>
      <c r="S1812" s="7">
        <v>416.35</v>
      </c>
      <c r="T1812" s="6">
        <v>17.09</v>
      </c>
      <c r="U1812" s="4">
        <v>23.520161999999999</v>
      </c>
      <c r="V1812" s="8">
        <v>89.686204869262383</v>
      </c>
      <c r="W1812" s="8">
        <v>90.382664585749225</v>
      </c>
      <c r="X1812" s="8">
        <v>105.88235294117648</v>
      </c>
      <c r="Y1812" s="8">
        <v>115.78947368421053</v>
      </c>
      <c r="Z1812" s="8">
        <v>103.33333333333334</v>
      </c>
      <c r="AA1812" s="8">
        <v>85.3</v>
      </c>
      <c r="AB1812" s="9">
        <v>75.57095157574139</v>
      </c>
      <c r="AC1812" s="9">
        <v>23.979995831769411</v>
      </c>
      <c r="AD1812" s="3">
        <v>30.458664782366036</v>
      </c>
      <c r="AE1812" s="3">
        <v>45.561339385864571</v>
      </c>
    </row>
    <row r="1813" spans="1:31" ht="13" x14ac:dyDescent="0.3">
      <c r="A1813" s="2">
        <v>2019</v>
      </c>
      <c r="B1813" s="13" t="s">
        <v>630</v>
      </c>
      <c r="C1813" s="2" t="s">
        <v>373</v>
      </c>
      <c r="D1813" s="2" t="str">
        <f t="shared" si="56"/>
        <v>M2</v>
      </c>
      <c r="E1813" s="2" t="str">
        <f t="shared" si="57"/>
        <v>K06b_M2_14</v>
      </c>
      <c r="F1813" s="21" t="s">
        <v>506</v>
      </c>
      <c r="G1813" s="2">
        <v>2014</v>
      </c>
      <c r="H1813" s="2" t="s">
        <v>872</v>
      </c>
      <c r="I1813" s="4">
        <v>2.54</v>
      </c>
      <c r="J1813" s="5">
        <v>0.157</v>
      </c>
      <c r="K1813" s="4">
        <v>0.9</v>
      </c>
      <c r="L1813" s="4">
        <v>0.67</v>
      </c>
      <c r="M1813" s="4">
        <v>0.28999999999999998</v>
      </c>
      <c r="N1813" s="4">
        <v>0.61299999999999999</v>
      </c>
      <c r="O1813" s="4">
        <v>0.17799999999999999</v>
      </c>
      <c r="P1813" s="6">
        <v>14.423</v>
      </c>
      <c r="Q1813" s="6">
        <v>57.65</v>
      </c>
      <c r="R1813" s="4">
        <v>6.09</v>
      </c>
      <c r="S1813" s="7">
        <v>565.1</v>
      </c>
      <c r="T1813" s="6">
        <v>17.690000000000001</v>
      </c>
      <c r="U1813" s="4">
        <v>21.787147999999998</v>
      </c>
      <c r="V1813" s="8">
        <v>93.361869003248529</v>
      </c>
      <c r="W1813" s="8">
        <v>91.548892515887928</v>
      </c>
      <c r="X1813" s="8">
        <v>105.88235294117648</v>
      </c>
      <c r="Y1813" s="8">
        <v>152.63157894736841</v>
      </c>
      <c r="Z1813" s="8">
        <v>102.16666666666667</v>
      </c>
      <c r="AA1813" s="8">
        <v>96.153333333333336</v>
      </c>
      <c r="AB1813" s="9">
        <v>80.339010186690842</v>
      </c>
      <c r="AC1813" s="9">
        <v>29.733965585767212</v>
      </c>
      <c r="AD1813" s="3">
        <v>28.650966398279621</v>
      </c>
      <c r="AE1813" s="3">
        <v>41.615068015953163</v>
      </c>
    </row>
    <row r="1814" spans="1:31" ht="13" x14ac:dyDescent="0.3">
      <c r="A1814" s="2">
        <v>2019</v>
      </c>
      <c r="B1814" s="13" t="s">
        <v>630</v>
      </c>
      <c r="C1814" s="2" t="s">
        <v>392</v>
      </c>
      <c r="D1814" s="2" t="str">
        <f t="shared" si="56"/>
        <v>M2</v>
      </c>
      <c r="E1814" s="2" t="str">
        <f t="shared" si="57"/>
        <v>K09c_M2_14</v>
      </c>
      <c r="F1814" s="21" t="s">
        <v>514</v>
      </c>
      <c r="G1814" s="2">
        <v>2014</v>
      </c>
      <c r="H1814" s="2" t="s">
        <v>877</v>
      </c>
      <c r="I1814" s="4">
        <v>2.63</v>
      </c>
      <c r="J1814" s="5">
        <v>0.16300000000000001</v>
      </c>
      <c r="K1814" s="4">
        <v>0.91</v>
      </c>
      <c r="L1814" s="4">
        <v>0.92</v>
      </c>
      <c r="M1814" s="4">
        <v>0.22</v>
      </c>
      <c r="N1814" s="4">
        <v>0.58599999999999997</v>
      </c>
      <c r="O1814" s="4">
        <v>0.187</v>
      </c>
      <c r="P1814" s="6">
        <v>16.942</v>
      </c>
      <c r="Q1814" s="6">
        <v>74.7</v>
      </c>
      <c r="R1814" s="4">
        <v>5.34</v>
      </c>
      <c r="S1814" s="7">
        <v>302.58</v>
      </c>
      <c r="T1814" s="6">
        <v>20.5</v>
      </c>
      <c r="U1814" s="4">
        <v>26.314008999999999</v>
      </c>
      <c r="V1814" s="8">
        <v>96.669966723836069</v>
      </c>
      <c r="W1814" s="8">
        <v>95.047576306304023</v>
      </c>
      <c r="X1814" s="8">
        <v>107.05882352941177</v>
      </c>
      <c r="Y1814" s="8">
        <v>115.78947368421053</v>
      </c>
      <c r="Z1814" s="8">
        <v>97.666666666666671</v>
      </c>
      <c r="AA1814" s="8">
        <v>112.94666666666666</v>
      </c>
      <c r="AB1814" s="9">
        <v>87.303751959628357</v>
      </c>
      <c r="AC1814" s="9">
        <v>20.757310689546689</v>
      </c>
      <c r="AD1814" s="3">
        <v>26.658255534956769</v>
      </c>
      <c r="AE1814" s="3">
        <v>52.584433775496542</v>
      </c>
    </row>
    <row r="1815" spans="1:31" ht="13" x14ac:dyDescent="0.3">
      <c r="A1815" s="2">
        <v>2019</v>
      </c>
      <c r="B1815" s="13" t="s">
        <v>630</v>
      </c>
      <c r="C1815" s="2" t="s">
        <v>393</v>
      </c>
      <c r="D1815" s="2" t="str">
        <f t="shared" si="56"/>
        <v>M2</v>
      </c>
      <c r="E1815" s="2" t="str">
        <f t="shared" si="57"/>
        <v>L09a_M2_14</v>
      </c>
      <c r="F1815" s="21" t="s">
        <v>515</v>
      </c>
      <c r="G1815" s="2">
        <v>2014</v>
      </c>
      <c r="H1815" s="2" t="s">
        <v>878</v>
      </c>
      <c r="I1815" s="4">
        <v>2.7</v>
      </c>
      <c r="J1815" s="5">
        <v>0.158</v>
      </c>
      <c r="K1815" s="4">
        <v>0.91</v>
      </c>
      <c r="L1815" s="4">
        <v>0.8</v>
      </c>
      <c r="M1815" s="4">
        <v>0.17</v>
      </c>
      <c r="N1815" s="4">
        <v>0.53100000000000003</v>
      </c>
      <c r="O1815" s="4">
        <v>0.19600000000000001</v>
      </c>
      <c r="P1815" s="6">
        <v>16.841999999999999</v>
      </c>
      <c r="Q1815" s="6">
        <v>59.52</v>
      </c>
      <c r="R1815" s="4">
        <v>5.37</v>
      </c>
      <c r="S1815" s="7">
        <v>364.15</v>
      </c>
      <c r="T1815" s="6">
        <v>15.51</v>
      </c>
      <c r="U1815" s="4">
        <v>22.890293</v>
      </c>
      <c r="V1815" s="8">
        <v>99.242931617626411</v>
      </c>
      <c r="W1815" s="8">
        <v>92.132006480957273</v>
      </c>
      <c r="X1815" s="8">
        <v>107.05882352941177</v>
      </c>
      <c r="Y1815" s="8">
        <v>89.473684210526315</v>
      </c>
      <c r="Z1815" s="8">
        <v>88.500000000000014</v>
      </c>
      <c r="AA1815" s="8">
        <v>112.28</v>
      </c>
      <c r="AB1815" s="9">
        <v>77.197111862557264</v>
      </c>
      <c r="AC1815" s="9">
        <v>18.139661646730552</v>
      </c>
      <c r="AD1815" s="3">
        <v>30.148352350848668</v>
      </c>
      <c r="AE1815" s="3">
        <v>51.711986002420794</v>
      </c>
    </row>
    <row r="1816" spans="1:31" ht="13" x14ac:dyDescent="0.3">
      <c r="A1816" s="2">
        <v>2019</v>
      </c>
      <c r="B1816" s="13" t="s">
        <v>630</v>
      </c>
      <c r="C1816" s="2" t="s">
        <v>394</v>
      </c>
      <c r="D1816" s="2" t="str">
        <f t="shared" si="56"/>
        <v>M2</v>
      </c>
      <c r="E1816" s="2" t="str">
        <f t="shared" si="57"/>
        <v>L09b_M2_14</v>
      </c>
      <c r="F1816" s="21" t="s">
        <v>516</v>
      </c>
      <c r="G1816" s="2">
        <v>2014</v>
      </c>
      <c r="H1816" s="2" t="s">
        <v>879</v>
      </c>
      <c r="I1816" s="4">
        <v>2.7</v>
      </c>
      <c r="J1816" s="5">
        <v>0.16700000000000001</v>
      </c>
      <c r="K1816" s="4">
        <v>0.92</v>
      </c>
      <c r="L1816" s="4">
        <v>0.86</v>
      </c>
      <c r="M1816" s="4">
        <v>0.21</v>
      </c>
      <c r="N1816" s="4">
        <v>0.54700000000000004</v>
      </c>
      <c r="O1816" s="4">
        <v>0.191</v>
      </c>
      <c r="P1816" s="6">
        <v>15.763</v>
      </c>
      <c r="Q1816" s="6">
        <v>67.83</v>
      </c>
      <c r="R1816" s="4">
        <v>6.12</v>
      </c>
      <c r="S1816" s="7">
        <v>267.52</v>
      </c>
      <c r="T1816" s="6">
        <v>20.89</v>
      </c>
      <c r="U1816" s="4">
        <v>21.500419999999998</v>
      </c>
      <c r="V1816" s="8">
        <v>99.242931617626411</v>
      </c>
      <c r="W1816" s="8">
        <v>97.380032166581429</v>
      </c>
      <c r="X1816" s="8">
        <v>108.23529411764707</v>
      </c>
      <c r="Y1816" s="8">
        <v>110.52631578947367</v>
      </c>
      <c r="Z1816" s="8">
        <v>91.166666666666671</v>
      </c>
      <c r="AA1816" s="8">
        <v>105.08666666666666</v>
      </c>
      <c r="AB1816" s="9">
        <v>83.74177123028872</v>
      </c>
      <c r="AC1816" s="9">
        <v>20.656582198776796</v>
      </c>
      <c r="AD1816" s="3">
        <v>28.097580716319364</v>
      </c>
      <c r="AE1816" s="3">
        <v>51.245837084903833</v>
      </c>
    </row>
    <row r="1817" spans="1:31" ht="13" x14ac:dyDescent="0.3">
      <c r="A1817" s="2">
        <v>2019</v>
      </c>
      <c r="B1817" s="13" t="s">
        <v>630</v>
      </c>
      <c r="C1817" s="2" t="s">
        <v>344</v>
      </c>
      <c r="D1817" s="2" t="str">
        <f t="shared" si="56"/>
        <v>M2</v>
      </c>
      <c r="E1817" s="2" t="str">
        <f t="shared" si="57"/>
        <v>Z04c_M2_14</v>
      </c>
      <c r="F1817" s="21" t="s">
        <v>409</v>
      </c>
      <c r="G1817" s="2">
        <v>2014</v>
      </c>
      <c r="H1817" s="2" t="s">
        <v>887</v>
      </c>
      <c r="I1817" s="4">
        <v>2.54</v>
      </c>
      <c r="J1817" s="5">
        <v>0.14899999999999999</v>
      </c>
      <c r="K1817" s="4">
        <v>1.06</v>
      </c>
      <c r="L1817" s="4">
        <v>0.55000000000000004</v>
      </c>
      <c r="M1817" s="4">
        <v>0.2</v>
      </c>
      <c r="N1817" s="4">
        <v>0.46</v>
      </c>
      <c r="O1817" s="4">
        <v>0.185</v>
      </c>
      <c r="P1817" s="6">
        <v>26.846</v>
      </c>
      <c r="Q1817" s="6">
        <v>52.56</v>
      </c>
      <c r="R1817" s="4">
        <v>5.05</v>
      </c>
      <c r="S1817" s="7">
        <v>271.43</v>
      </c>
      <c r="T1817" s="6">
        <v>12.72</v>
      </c>
      <c r="U1817" s="4">
        <v>24.033653999999999</v>
      </c>
      <c r="V1817" s="8">
        <v>93.361869003248529</v>
      </c>
      <c r="W1817" s="8">
        <v>86.88398079533313</v>
      </c>
      <c r="X1817" s="8">
        <v>124.70588235294117</v>
      </c>
      <c r="Y1817" s="8">
        <v>105.26315789473684</v>
      </c>
      <c r="Z1817" s="8">
        <v>76.666666666666671</v>
      </c>
      <c r="AA1817" s="8">
        <v>178.97333333333333</v>
      </c>
      <c r="AB1817" s="9">
        <v>71.029548784892711</v>
      </c>
      <c r="AC1817" s="9">
        <v>23.193818434343076</v>
      </c>
      <c r="AD1817" s="3">
        <v>38.167178150959138</v>
      </c>
      <c r="AE1817" s="3">
        <v>38.63900341469779</v>
      </c>
    </row>
    <row r="1818" spans="1:31" ht="13" x14ac:dyDescent="0.3">
      <c r="A1818" s="2">
        <v>2019</v>
      </c>
      <c r="B1818" s="13" t="s">
        <v>630</v>
      </c>
      <c r="C1818" s="2" t="s">
        <v>346</v>
      </c>
      <c r="D1818" s="2" t="str">
        <f t="shared" si="56"/>
        <v>M1</v>
      </c>
      <c r="E1818" s="2" t="str">
        <f t="shared" si="57"/>
        <v>Z05c_M1_14</v>
      </c>
      <c r="F1818" s="21" t="s">
        <v>490</v>
      </c>
      <c r="G1818" s="2">
        <v>2014</v>
      </c>
      <c r="H1818" s="2" t="s">
        <v>888</v>
      </c>
      <c r="I1818" s="4">
        <v>2.66</v>
      </c>
      <c r="J1818" s="5">
        <v>0.153</v>
      </c>
      <c r="K1818" s="4">
        <v>1.06</v>
      </c>
      <c r="L1818" s="4">
        <v>0.64</v>
      </c>
      <c r="M1818" s="4">
        <v>0.22</v>
      </c>
      <c r="N1818" s="4">
        <v>0.46800000000000003</v>
      </c>
      <c r="O1818" s="4">
        <v>0.184</v>
      </c>
      <c r="P1818" s="6">
        <v>27.535</v>
      </c>
      <c r="Q1818" s="6">
        <v>48.13</v>
      </c>
      <c r="R1818" s="4">
        <v>4.37</v>
      </c>
      <c r="S1818" s="7">
        <v>194.46</v>
      </c>
      <c r="T1818" s="6">
        <v>12.73</v>
      </c>
      <c r="U1818" s="4">
        <v>21.460773</v>
      </c>
      <c r="V1818" s="8">
        <v>97.77266596403193</v>
      </c>
      <c r="W1818" s="8">
        <v>89.216436655610522</v>
      </c>
      <c r="X1818" s="8">
        <v>124.70588235294117</v>
      </c>
      <c r="Y1818" s="8">
        <v>115.78947368421053</v>
      </c>
      <c r="Z1818" s="8">
        <v>78</v>
      </c>
      <c r="AA1818" s="8">
        <v>183.56666666666669</v>
      </c>
      <c r="AB1818" s="9">
        <v>77.168013206954683</v>
      </c>
      <c r="AC1818" s="9">
        <v>23.483708190452738</v>
      </c>
      <c r="AD1818" s="3">
        <v>35.131103287377591</v>
      </c>
      <c r="AE1818" s="3">
        <v>41.38518852216967</v>
      </c>
    </row>
    <row r="1819" spans="1:31" ht="13" x14ac:dyDescent="0.3">
      <c r="A1819" s="2">
        <v>2019</v>
      </c>
      <c r="B1819" s="13" t="s">
        <v>630</v>
      </c>
      <c r="C1819" s="2" t="s">
        <v>411</v>
      </c>
      <c r="D1819" s="2" t="str">
        <f t="shared" si="56"/>
        <v>M2</v>
      </c>
      <c r="E1819" s="2" t="str">
        <f t="shared" si="57"/>
        <v>B05a_M2_15</v>
      </c>
      <c r="F1819" s="21" t="s">
        <v>526</v>
      </c>
      <c r="G1819" s="2">
        <v>2015</v>
      </c>
      <c r="H1819" s="2" t="s">
        <v>899</v>
      </c>
      <c r="I1819" s="4">
        <v>2.62</v>
      </c>
      <c r="J1819" s="5">
        <v>0.16300000000000001</v>
      </c>
      <c r="K1819" s="4">
        <v>1.1399999999999999</v>
      </c>
      <c r="L1819" s="4">
        <v>0.88</v>
      </c>
      <c r="M1819" s="4">
        <v>0.18</v>
      </c>
      <c r="N1819" s="4">
        <v>0.57099999999999995</v>
      </c>
      <c r="O1819" s="4">
        <v>0.17199999999999999</v>
      </c>
      <c r="P1819" s="6">
        <v>14.307</v>
      </c>
      <c r="Q1819" s="6">
        <v>68.489999999999995</v>
      </c>
      <c r="R1819" s="4">
        <v>5.03</v>
      </c>
      <c r="S1819" s="7">
        <v>268.17</v>
      </c>
      <c r="T1819" s="6">
        <v>14.99</v>
      </c>
      <c r="U1819" s="4">
        <v>18.658787</v>
      </c>
      <c r="V1819" s="8">
        <v>94.898713168598377</v>
      </c>
      <c r="W1819" s="8">
        <v>93.973678858546705</v>
      </c>
      <c r="X1819" s="8">
        <v>134.11764705882351</v>
      </c>
      <c r="Y1819" s="8">
        <v>94.73684210526315</v>
      </c>
      <c r="Z1819" s="8">
        <v>95.166666666666671</v>
      </c>
      <c r="AA1819" s="8">
        <v>95.38</v>
      </c>
      <c r="AB1819" s="9">
        <v>87.895204000792646</v>
      </c>
      <c r="AC1819" s="9">
        <v>16.868972875672856</v>
      </c>
      <c r="AD1819" s="3">
        <v>33.171332340176484</v>
      </c>
      <c r="AE1819" s="3">
        <v>49.95969478415067</v>
      </c>
    </row>
    <row r="1820" spans="1:31" ht="13" x14ac:dyDescent="0.3">
      <c r="A1820" s="2">
        <v>2019</v>
      </c>
      <c r="B1820" s="13" t="s">
        <v>630</v>
      </c>
      <c r="C1820" s="2" t="s">
        <v>401</v>
      </c>
      <c r="D1820" s="2" t="str">
        <f t="shared" si="56"/>
        <v>M2</v>
      </c>
      <c r="E1820" s="2" t="str">
        <f t="shared" si="57"/>
        <v>D04c_M2_15</v>
      </c>
      <c r="F1820" s="21" t="s">
        <v>519</v>
      </c>
      <c r="G1820" s="2">
        <v>2015</v>
      </c>
      <c r="H1820" s="2" t="s">
        <v>906</v>
      </c>
      <c r="I1820" s="4">
        <v>2.46</v>
      </c>
      <c r="J1820" s="5">
        <v>0.153</v>
      </c>
      <c r="K1820" s="4">
        <v>1.1200000000000001</v>
      </c>
      <c r="L1820" s="4">
        <v>0.71</v>
      </c>
      <c r="M1820" s="4">
        <v>0.23</v>
      </c>
      <c r="N1820" s="4">
        <v>0.61299999999999999</v>
      </c>
      <c r="O1820" s="4">
        <v>0.18</v>
      </c>
      <c r="P1820" s="6">
        <v>15.333</v>
      </c>
      <c r="Q1820" s="6">
        <v>60.51</v>
      </c>
      <c r="R1820" s="4">
        <v>6.27</v>
      </c>
      <c r="S1820" s="7">
        <v>705.79</v>
      </c>
      <c r="T1820" s="6">
        <v>16.21</v>
      </c>
      <c r="U1820" s="4">
        <v>20.255991000000002</v>
      </c>
      <c r="V1820" s="8">
        <v>89.103371906393889</v>
      </c>
      <c r="W1820" s="8">
        <v>88.208422486856719</v>
      </c>
      <c r="X1820" s="8">
        <v>131.76470588235296</v>
      </c>
      <c r="Y1820" s="8">
        <v>121.05263157894737</v>
      </c>
      <c r="Z1820" s="8">
        <v>102.16666666666667</v>
      </c>
      <c r="AA1820" s="8">
        <v>102.22</v>
      </c>
      <c r="AB1820" s="9">
        <v>83.019277262225572</v>
      </c>
      <c r="AC1820" s="9">
        <v>22.820765118256141</v>
      </c>
      <c r="AD1820" s="3">
        <v>34.503433688413779</v>
      </c>
      <c r="AE1820" s="3">
        <v>42.675801193330081</v>
      </c>
    </row>
    <row r="1821" spans="1:31" ht="13" x14ac:dyDescent="0.3">
      <c r="A1821" s="2">
        <v>2019</v>
      </c>
      <c r="B1821" s="13" t="s">
        <v>630</v>
      </c>
      <c r="C1821" s="2" t="s">
        <v>120</v>
      </c>
      <c r="D1821" s="2" t="str">
        <f t="shared" si="56"/>
        <v>M2</v>
      </c>
      <c r="E1821" s="2" t="str">
        <f t="shared" si="57"/>
        <v>E05b_M2_15</v>
      </c>
      <c r="F1821" s="21" t="s">
        <v>527</v>
      </c>
      <c r="G1821" s="2">
        <v>2015</v>
      </c>
      <c r="H1821" s="2" t="s">
        <v>911</v>
      </c>
      <c r="I1821" s="4">
        <v>2.63</v>
      </c>
      <c r="J1821" s="5">
        <v>0.16800000000000001</v>
      </c>
      <c r="K1821" s="4">
        <v>1.19</v>
      </c>
      <c r="L1821" s="4">
        <v>0.92</v>
      </c>
      <c r="M1821" s="4">
        <v>0.19</v>
      </c>
      <c r="N1821" s="4">
        <v>0.54500000000000004</v>
      </c>
      <c r="O1821" s="4">
        <v>0.183</v>
      </c>
      <c r="P1821" s="6">
        <v>11.675000000000001</v>
      </c>
      <c r="Q1821" s="6">
        <v>50.48</v>
      </c>
      <c r="R1821" s="4">
        <v>5.87</v>
      </c>
      <c r="S1821" s="7">
        <v>226.51</v>
      </c>
      <c r="T1821" s="6">
        <v>16.27</v>
      </c>
      <c r="U1821" s="4">
        <v>27.369123999999999</v>
      </c>
      <c r="V1821" s="8">
        <v>95.260921997486165</v>
      </c>
      <c r="W1821" s="8">
        <v>96.856307044391698</v>
      </c>
      <c r="X1821" s="8">
        <v>140</v>
      </c>
      <c r="Y1821" s="8">
        <v>100</v>
      </c>
      <c r="Z1821" s="8">
        <v>90.833333333333343</v>
      </c>
      <c r="AA1821" s="8">
        <v>77.833333333333343</v>
      </c>
      <c r="AB1821" s="9">
        <v>91.993707592336278</v>
      </c>
      <c r="AC1821" s="9">
        <v>17.01283898705471</v>
      </c>
      <c r="AD1821" s="3">
        <v>33.083548217846889</v>
      </c>
      <c r="AE1821" s="3">
        <v>49.903612795098404</v>
      </c>
    </row>
    <row r="1822" spans="1:31" ht="13" x14ac:dyDescent="0.3">
      <c r="A1822" s="2">
        <v>2019</v>
      </c>
      <c r="B1822" s="13" t="s">
        <v>630</v>
      </c>
      <c r="C1822" s="2" t="s">
        <v>402</v>
      </c>
      <c r="D1822" s="2" t="str">
        <f t="shared" si="56"/>
        <v>M1</v>
      </c>
      <c r="E1822" s="2" t="str">
        <f t="shared" si="57"/>
        <v>F04b_M1_15</v>
      </c>
      <c r="F1822" s="21" t="s">
        <v>520</v>
      </c>
      <c r="G1822" s="2">
        <v>2015</v>
      </c>
      <c r="H1822" s="2" t="s">
        <v>909</v>
      </c>
      <c r="I1822" s="4">
        <v>2.42</v>
      </c>
      <c r="J1822" s="5">
        <v>0.152</v>
      </c>
      <c r="K1822" s="4">
        <v>0.92</v>
      </c>
      <c r="L1822" s="4">
        <v>1</v>
      </c>
      <c r="M1822" s="4">
        <v>0.18</v>
      </c>
      <c r="N1822" s="4">
        <v>0.64100000000000001</v>
      </c>
      <c r="O1822" s="4">
        <v>0.2</v>
      </c>
      <c r="P1822" s="6">
        <v>15.154999999999999</v>
      </c>
      <c r="Q1822" s="6">
        <v>48.37</v>
      </c>
      <c r="R1822" s="4">
        <v>5.34</v>
      </c>
      <c r="S1822" s="7">
        <v>324.19</v>
      </c>
      <c r="T1822" s="6">
        <v>16.53</v>
      </c>
      <c r="U1822" s="4">
        <v>12.959118999999999</v>
      </c>
      <c r="V1822" s="8">
        <v>87.654536590842781</v>
      </c>
      <c r="W1822" s="8">
        <v>87.63189684968772</v>
      </c>
      <c r="X1822" s="8">
        <v>108.23529411764707</v>
      </c>
      <c r="Y1822" s="8">
        <v>94.73684210526315</v>
      </c>
      <c r="Z1822" s="8">
        <v>106.83333333333334</v>
      </c>
      <c r="AA1822" s="8">
        <v>101.03333333333333</v>
      </c>
      <c r="AB1822" s="9">
        <v>88.256629487415324</v>
      </c>
      <c r="AC1822" s="9">
        <v>16.799891643296043</v>
      </c>
      <c r="AD1822" s="3">
        <v>26.660220202563913</v>
      </c>
      <c r="AE1822" s="3">
        <v>56.539888154140037</v>
      </c>
    </row>
    <row r="1823" spans="1:31" ht="13" x14ac:dyDescent="0.3">
      <c r="A1823" s="2">
        <v>2019</v>
      </c>
      <c r="B1823" s="13" t="s">
        <v>630</v>
      </c>
      <c r="C1823" s="2" t="s">
        <v>403</v>
      </c>
      <c r="D1823" s="2" t="str">
        <f t="shared" si="56"/>
        <v>M1</v>
      </c>
      <c r="E1823" s="2" t="str">
        <f t="shared" si="57"/>
        <v>F04c_M1_15</v>
      </c>
      <c r="F1823" s="21" t="s">
        <v>521</v>
      </c>
      <c r="G1823" s="2">
        <v>2015</v>
      </c>
      <c r="H1823" s="2" t="s">
        <v>905</v>
      </c>
      <c r="I1823" s="4">
        <v>2.7</v>
      </c>
      <c r="J1823" s="5">
        <v>0.157</v>
      </c>
      <c r="K1823" s="4">
        <v>0.92</v>
      </c>
      <c r="L1823" s="4">
        <v>0.95</v>
      </c>
      <c r="M1823" s="4">
        <v>0.19</v>
      </c>
      <c r="N1823" s="4">
        <v>0.52400000000000002</v>
      </c>
      <c r="O1823" s="4">
        <v>0.20100000000000001</v>
      </c>
      <c r="P1823" s="6">
        <v>14.734999999999999</v>
      </c>
      <c r="Q1823" s="6">
        <v>49.02</v>
      </c>
      <c r="R1823" s="4">
        <v>5.14</v>
      </c>
      <c r="S1823" s="7">
        <v>327.47000000000003</v>
      </c>
      <c r="T1823" s="6">
        <v>17.52</v>
      </c>
      <c r="U1823" s="4">
        <v>21.955010999999999</v>
      </c>
      <c r="V1823" s="8">
        <v>97.796383799700621</v>
      </c>
      <c r="W1823" s="8">
        <v>90.514525035532714</v>
      </c>
      <c r="X1823" s="8">
        <v>108.23529411764707</v>
      </c>
      <c r="Y1823" s="8">
        <v>100</v>
      </c>
      <c r="Z1823" s="8">
        <v>87.333333333333343</v>
      </c>
      <c r="AA1823" s="8">
        <v>98.233333333333334</v>
      </c>
      <c r="AB1823" s="9">
        <v>86.58534273637045</v>
      </c>
      <c r="AC1823" s="9">
        <v>18.075508921363838</v>
      </c>
      <c r="AD1823" s="3">
        <v>27.174820842768664</v>
      </c>
      <c r="AE1823" s="3">
        <v>54.749670235867498</v>
      </c>
    </row>
    <row r="1824" spans="1:31" ht="13" x14ac:dyDescent="0.3">
      <c r="A1824" s="2">
        <v>2019</v>
      </c>
      <c r="B1824" s="13" t="s">
        <v>630</v>
      </c>
      <c r="C1824" s="2" t="s">
        <v>404</v>
      </c>
      <c r="D1824" s="2" t="str">
        <f t="shared" si="56"/>
        <v>M2</v>
      </c>
      <c r="E1824" s="2" t="str">
        <f t="shared" si="57"/>
        <v>F04c_M2_15</v>
      </c>
      <c r="F1824" s="21" t="s">
        <v>521</v>
      </c>
      <c r="G1824" s="2">
        <v>2015</v>
      </c>
      <c r="H1824" s="2" t="s">
        <v>905</v>
      </c>
      <c r="I1824" s="4">
        <v>2.5499999999999998</v>
      </c>
      <c r="J1824" s="5">
        <v>0.154</v>
      </c>
      <c r="K1824" s="4">
        <v>0.92</v>
      </c>
      <c r="L1824" s="4">
        <v>0.9</v>
      </c>
      <c r="M1824" s="4">
        <v>0.2</v>
      </c>
      <c r="N1824" s="4">
        <v>0.53100000000000003</v>
      </c>
      <c r="O1824" s="4">
        <v>0.20100000000000001</v>
      </c>
      <c r="P1824" s="6">
        <v>14.031000000000001</v>
      </c>
      <c r="Q1824" s="6">
        <v>48.78</v>
      </c>
      <c r="R1824" s="4">
        <v>5.56</v>
      </c>
      <c r="S1824" s="7">
        <v>317.62</v>
      </c>
      <c r="T1824" s="6">
        <v>18.690000000000001</v>
      </c>
      <c r="U1824" s="4">
        <v>21.955010999999999</v>
      </c>
      <c r="V1824" s="8">
        <v>92.363251366383921</v>
      </c>
      <c r="W1824" s="8">
        <v>88.784948124025718</v>
      </c>
      <c r="X1824" s="8">
        <v>108.23529411764707</v>
      </c>
      <c r="Y1824" s="8">
        <v>105.26315789473684</v>
      </c>
      <c r="Z1824" s="8">
        <v>88.500000000000014</v>
      </c>
      <c r="AA1824" s="8">
        <v>93.54</v>
      </c>
      <c r="AB1824" s="9">
        <v>84.914055985325589</v>
      </c>
      <c r="AC1824" s="9">
        <v>19.401339847372483</v>
      </c>
      <c r="AD1824" s="3">
        <v>27.709678323188463</v>
      </c>
      <c r="AE1824" s="3">
        <v>52.888981829439061</v>
      </c>
    </row>
    <row r="1825" spans="1:31" ht="13" x14ac:dyDescent="0.3">
      <c r="A1825" s="2">
        <v>2019</v>
      </c>
      <c r="B1825" s="13" t="s">
        <v>630</v>
      </c>
      <c r="C1825" s="2" t="s">
        <v>405</v>
      </c>
      <c r="D1825" s="2" t="str">
        <f t="shared" si="56"/>
        <v>M2</v>
      </c>
      <c r="E1825" s="2" t="str">
        <f t="shared" si="57"/>
        <v>G04a_M2_15</v>
      </c>
      <c r="F1825" s="21" t="s">
        <v>522</v>
      </c>
      <c r="G1825" s="2">
        <v>2015</v>
      </c>
      <c r="H1825" s="2" t="s">
        <v>908</v>
      </c>
      <c r="I1825" s="4">
        <v>2.67</v>
      </c>
      <c r="J1825" s="5">
        <v>0.16400000000000001</v>
      </c>
      <c r="K1825" s="4">
        <v>0.92</v>
      </c>
      <c r="L1825" s="4">
        <v>0.83</v>
      </c>
      <c r="M1825" s="4">
        <v>0.18</v>
      </c>
      <c r="N1825" s="4">
        <v>0.59</v>
      </c>
      <c r="O1825" s="4">
        <v>0.20499999999999999</v>
      </c>
      <c r="P1825" s="6">
        <v>12.792</v>
      </c>
      <c r="Q1825" s="6">
        <v>60.09</v>
      </c>
      <c r="R1825" s="4">
        <v>5.43</v>
      </c>
      <c r="S1825" s="7">
        <v>533.41</v>
      </c>
      <c r="T1825" s="6">
        <v>19</v>
      </c>
      <c r="U1825" s="4">
        <v>23.286104999999999</v>
      </c>
      <c r="V1825" s="8">
        <v>96.709757313037287</v>
      </c>
      <c r="W1825" s="8">
        <v>94.550204495715704</v>
      </c>
      <c r="X1825" s="8">
        <v>108.23529411764707</v>
      </c>
      <c r="Y1825" s="8">
        <v>94.73684210526315</v>
      </c>
      <c r="Z1825" s="8">
        <v>98.333333333333329</v>
      </c>
      <c r="AA1825" s="8">
        <v>85.28</v>
      </c>
      <c r="AB1825" s="9">
        <v>79.773595555279584</v>
      </c>
      <c r="AC1825" s="9">
        <v>18.586373120961518</v>
      </c>
      <c r="AD1825" s="3">
        <v>29.495237867774225</v>
      </c>
      <c r="AE1825" s="3">
        <v>51.918389011264267</v>
      </c>
    </row>
    <row r="1826" spans="1:31" ht="13" x14ac:dyDescent="0.3">
      <c r="A1826" s="2">
        <v>2019</v>
      </c>
      <c r="B1826" s="13" t="s">
        <v>630</v>
      </c>
      <c r="C1826" s="2" t="s">
        <v>406</v>
      </c>
      <c r="D1826" s="2" t="str">
        <f t="shared" si="56"/>
        <v>M2</v>
      </c>
      <c r="E1826" s="2" t="str">
        <f t="shared" si="57"/>
        <v>G04b_M2_15</v>
      </c>
      <c r="F1826" s="21" t="s">
        <v>523</v>
      </c>
      <c r="G1826" s="2">
        <v>2015</v>
      </c>
      <c r="H1826" s="2" t="s">
        <v>907</v>
      </c>
      <c r="I1826" s="4">
        <v>2.54</v>
      </c>
      <c r="J1826" s="5">
        <v>0.14799999999999999</v>
      </c>
      <c r="K1826" s="4">
        <v>0.93</v>
      </c>
      <c r="L1826" s="4">
        <v>0.79</v>
      </c>
      <c r="M1826" s="4">
        <v>0.18</v>
      </c>
      <c r="N1826" s="4">
        <v>0.48099999999999998</v>
      </c>
      <c r="O1826" s="4">
        <v>0.19700000000000001</v>
      </c>
      <c r="P1826" s="6">
        <v>16.209</v>
      </c>
      <c r="Q1826" s="6">
        <v>51.08</v>
      </c>
      <c r="R1826" s="4">
        <v>5.29</v>
      </c>
      <c r="S1826" s="7">
        <v>601.91</v>
      </c>
      <c r="T1826" s="6">
        <v>15.2</v>
      </c>
      <c r="U1826" s="4">
        <v>22.726704000000002</v>
      </c>
      <c r="V1826" s="8">
        <v>92.001042537496133</v>
      </c>
      <c r="W1826" s="8">
        <v>85.325794301011726</v>
      </c>
      <c r="X1826" s="8">
        <v>109.41176470588236</v>
      </c>
      <c r="Y1826" s="8">
        <v>94.73684210526315</v>
      </c>
      <c r="Z1826" s="8">
        <v>80.166666666666657</v>
      </c>
      <c r="AA1826" s="8">
        <v>108.06</v>
      </c>
      <c r="AB1826" s="9">
        <v>78.033342046950978</v>
      </c>
      <c r="AC1826" s="9">
        <v>19.000875437309787</v>
      </c>
      <c r="AD1826" s="3">
        <v>30.48077349564009</v>
      </c>
      <c r="AE1826" s="3">
        <v>50.518351067050141</v>
      </c>
    </row>
    <row r="1827" spans="1:31" ht="13" x14ac:dyDescent="0.3">
      <c r="A1827" s="2">
        <v>2019</v>
      </c>
      <c r="B1827" s="13" t="s">
        <v>630</v>
      </c>
      <c r="C1827" s="2" t="s">
        <v>417</v>
      </c>
      <c r="D1827" s="2" t="str">
        <f t="shared" si="56"/>
        <v>M1</v>
      </c>
      <c r="E1827" s="2" t="str">
        <f t="shared" si="57"/>
        <v>I06c_M1_15</v>
      </c>
      <c r="F1827" s="21" t="s">
        <v>502</v>
      </c>
      <c r="G1827" s="2">
        <v>2015</v>
      </c>
      <c r="H1827" s="2" t="s">
        <v>900</v>
      </c>
      <c r="I1827" s="4">
        <v>2.5299999999999998</v>
      </c>
      <c r="J1827" s="5">
        <v>0.156</v>
      </c>
      <c r="K1827" s="4">
        <v>1.19</v>
      </c>
      <c r="L1827" s="4">
        <v>0.75</v>
      </c>
      <c r="M1827" s="4">
        <v>0.25</v>
      </c>
      <c r="N1827" s="4">
        <v>0.74099999999999999</v>
      </c>
      <c r="O1827" s="4">
        <v>0.17799999999999999</v>
      </c>
      <c r="P1827" s="6">
        <v>12.599</v>
      </c>
      <c r="Q1827" s="6">
        <v>57.98</v>
      </c>
      <c r="R1827" s="4">
        <v>6.26</v>
      </c>
      <c r="S1827" s="7">
        <v>362.33</v>
      </c>
      <c r="T1827" s="6">
        <v>18.22</v>
      </c>
      <c r="U1827" s="4">
        <v>21.848925999999999</v>
      </c>
      <c r="V1827" s="8">
        <v>91.638833708608345</v>
      </c>
      <c r="W1827" s="8">
        <v>89.937999398363715</v>
      </c>
      <c r="X1827" s="8">
        <v>140</v>
      </c>
      <c r="Y1827" s="8">
        <v>131.57894736842107</v>
      </c>
      <c r="Z1827" s="8">
        <v>123.50000000000001</v>
      </c>
      <c r="AA1827" s="8">
        <v>83.993333333333325</v>
      </c>
      <c r="AB1827" s="9">
        <v>88.453013034170894</v>
      </c>
      <c r="AC1827" s="9">
        <v>23.281378461263934</v>
      </c>
      <c r="AD1827" s="3">
        <v>34.407852898055808</v>
      </c>
      <c r="AE1827" s="3">
        <v>42.310768640680266</v>
      </c>
    </row>
    <row r="1828" spans="1:31" ht="13" x14ac:dyDescent="0.3">
      <c r="A1828" s="2">
        <v>2019</v>
      </c>
      <c r="B1828" s="13" t="s">
        <v>630</v>
      </c>
      <c r="C1828" s="2" t="s">
        <v>420</v>
      </c>
      <c r="D1828" s="2" t="str">
        <f t="shared" si="56"/>
        <v>M1</v>
      </c>
      <c r="E1828" s="2" t="str">
        <f t="shared" si="57"/>
        <v>I07a_M1_15</v>
      </c>
      <c r="F1828" s="21" t="s">
        <v>374</v>
      </c>
      <c r="G1828" s="2">
        <v>2015</v>
      </c>
      <c r="H1828" s="2" t="s">
        <v>901</v>
      </c>
      <c r="I1828" s="4">
        <v>2.59</v>
      </c>
      <c r="J1828" s="5">
        <v>0.16300000000000001</v>
      </c>
      <c r="K1828" s="4">
        <v>0.93</v>
      </c>
      <c r="L1828" s="4">
        <v>0.67</v>
      </c>
      <c r="M1828" s="4">
        <v>0.22</v>
      </c>
      <c r="N1828" s="4">
        <v>0.61299999999999999</v>
      </c>
      <c r="O1828" s="4">
        <v>0.19800000000000001</v>
      </c>
      <c r="P1828" s="6">
        <v>13.041</v>
      </c>
      <c r="Q1828" s="6">
        <v>61.9</v>
      </c>
      <c r="R1828" s="4">
        <v>6.36</v>
      </c>
      <c r="S1828" s="7">
        <v>410.48</v>
      </c>
      <c r="T1828" s="6">
        <v>18.010000000000002</v>
      </c>
      <c r="U1828" s="4">
        <v>20.65204</v>
      </c>
      <c r="V1828" s="8">
        <v>93.812086681935043</v>
      </c>
      <c r="W1828" s="8">
        <v>93.973678858546705</v>
      </c>
      <c r="X1828" s="8">
        <v>109.41176470588236</v>
      </c>
      <c r="Y1828" s="8">
        <v>115.78947368421053</v>
      </c>
      <c r="Z1828" s="8">
        <v>102.16666666666667</v>
      </c>
      <c r="AA1828" s="8">
        <v>86.940000000000012</v>
      </c>
      <c r="AB1828" s="9">
        <v>75.340211010835404</v>
      </c>
      <c r="AC1828" s="9">
        <v>24.053438123879133</v>
      </c>
      <c r="AD1828" s="3">
        <v>31.570347257175101</v>
      </c>
      <c r="AE1828" s="3">
        <v>44.376214618945774</v>
      </c>
    </row>
    <row r="1829" spans="1:31" ht="13" x14ac:dyDescent="0.3">
      <c r="A1829" s="2">
        <v>2019</v>
      </c>
      <c r="B1829" s="13" t="s">
        <v>630</v>
      </c>
      <c r="C1829" s="2" t="s">
        <v>421</v>
      </c>
      <c r="D1829" s="2" t="str">
        <f t="shared" si="56"/>
        <v>M1</v>
      </c>
      <c r="E1829" s="2" t="str">
        <f t="shared" si="57"/>
        <v>I07b_M1_15</v>
      </c>
      <c r="F1829" s="21" t="s">
        <v>448</v>
      </c>
      <c r="G1829" s="2">
        <v>2015</v>
      </c>
      <c r="H1829" s="2" t="s">
        <v>903</v>
      </c>
      <c r="I1829" s="4">
        <v>2.48</v>
      </c>
      <c r="J1829" s="5">
        <v>0.151</v>
      </c>
      <c r="K1829" s="4">
        <v>1.22</v>
      </c>
      <c r="L1829" s="4">
        <v>0.57999999999999996</v>
      </c>
      <c r="M1829" s="4">
        <v>0.23</v>
      </c>
      <c r="N1829" s="4">
        <v>0.621</v>
      </c>
      <c r="O1829" s="4">
        <v>0.16800000000000001</v>
      </c>
      <c r="P1829" s="6">
        <v>15.042999999999999</v>
      </c>
      <c r="Q1829" s="6">
        <v>75.599999999999994</v>
      </c>
      <c r="R1829" s="4">
        <v>5.8</v>
      </c>
      <c r="S1829" s="7">
        <v>578.16</v>
      </c>
      <c r="T1829" s="6">
        <v>16.940000000000001</v>
      </c>
      <c r="U1829" s="4">
        <v>25.051918000000001</v>
      </c>
      <c r="V1829" s="8">
        <v>89.827789564169464</v>
      </c>
      <c r="W1829" s="8">
        <v>87.055371212518722</v>
      </c>
      <c r="X1829" s="8">
        <v>143.52941176470588</v>
      </c>
      <c r="Y1829" s="8">
        <v>121.05263157894737</v>
      </c>
      <c r="Z1829" s="8">
        <v>103.50000000000001</v>
      </c>
      <c r="AA1829" s="8">
        <v>100.28666666666666</v>
      </c>
      <c r="AB1829" s="9">
        <v>79.089796071155035</v>
      </c>
      <c r="AC1829" s="9">
        <v>23.954587327348058</v>
      </c>
      <c r="AD1829" s="3">
        <v>39.451417990424396</v>
      </c>
      <c r="AE1829" s="3">
        <v>36.593994682227532</v>
      </c>
    </row>
    <row r="1830" spans="1:31" ht="13" x14ac:dyDescent="0.3">
      <c r="A1830" s="2">
        <v>2019</v>
      </c>
      <c r="B1830" s="13" t="s">
        <v>630</v>
      </c>
      <c r="C1830" s="2" t="s">
        <v>422</v>
      </c>
      <c r="D1830" s="2" t="str">
        <f t="shared" si="56"/>
        <v>M1</v>
      </c>
      <c r="E1830" s="2" t="str">
        <f t="shared" si="57"/>
        <v>I07c_M1_15</v>
      </c>
      <c r="F1830" s="21" t="s">
        <v>528</v>
      </c>
      <c r="G1830" s="2">
        <v>2015</v>
      </c>
      <c r="H1830" s="2" t="s">
        <v>904</v>
      </c>
      <c r="I1830" s="4">
        <v>2.65</v>
      </c>
      <c r="J1830" s="5">
        <v>0.158</v>
      </c>
      <c r="K1830" s="4">
        <v>0.94</v>
      </c>
      <c r="L1830" s="4">
        <v>0.76</v>
      </c>
      <c r="M1830" s="4">
        <v>0.21</v>
      </c>
      <c r="N1830" s="4">
        <v>0.55300000000000005</v>
      </c>
      <c r="O1830" s="4">
        <v>0.192</v>
      </c>
      <c r="P1830" s="6">
        <v>14.222</v>
      </c>
      <c r="Q1830" s="6">
        <v>59.08</v>
      </c>
      <c r="R1830" s="4">
        <v>5.62</v>
      </c>
      <c r="S1830" s="7">
        <v>632.49</v>
      </c>
      <c r="T1830" s="6">
        <v>14.62</v>
      </c>
      <c r="U1830" s="4">
        <v>20.922364999999999</v>
      </c>
      <c r="V1830" s="8">
        <v>95.985339655261711</v>
      </c>
      <c r="W1830" s="8">
        <v>91.091050672701712</v>
      </c>
      <c r="X1830" s="8">
        <v>110.58823529411765</v>
      </c>
      <c r="Y1830" s="8">
        <v>110.52631578947367</v>
      </c>
      <c r="Z1830" s="8">
        <v>92.166666666666671</v>
      </c>
      <c r="AA1830" s="8">
        <v>94.813333333333333</v>
      </c>
      <c r="AB1830" s="9">
        <v>79.263260221615539</v>
      </c>
      <c r="AC1830" s="9">
        <v>21.823714745686043</v>
      </c>
      <c r="AD1830" s="3">
        <v>30.330471707693441</v>
      </c>
      <c r="AE1830" s="3">
        <v>47.845813546620505</v>
      </c>
    </row>
    <row r="1831" spans="1:31" ht="13" x14ac:dyDescent="0.3">
      <c r="A1831" s="2">
        <v>2019</v>
      </c>
      <c r="B1831" s="13" t="s">
        <v>630</v>
      </c>
      <c r="C1831" s="2" t="s">
        <v>423</v>
      </c>
      <c r="D1831" s="2" t="str">
        <f t="shared" si="56"/>
        <v>M1</v>
      </c>
      <c r="E1831" s="2" t="str">
        <f t="shared" si="57"/>
        <v>J07a_M1_15</v>
      </c>
      <c r="F1831" s="21" t="s">
        <v>529</v>
      </c>
      <c r="G1831" s="2">
        <v>2015</v>
      </c>
      <c r="H1831" s="2" t="s">
        <v>910</v>
      </c>
      <c r="I1831" s="4">
        <v>2.77</v>
      </c>
      <c r="J1831" s="5">
        <v>0.16</v>
      </c>
      <c r="K1831" s="4">
        <v>0.94</v>
      </c>
      <c r="L1831" s="4">
        <v>0.83</v>
      </c>
      <c r="M1831" s="4">
        <v>0.21</v>
      </c>
      <c r="N1831" s="4">
        <v>0.501</v>
      </c>
      <c r="O1831" s="4">
        <v>0.19</v>
      </c>
      <c r="P1831" s="6">
        <v>13.93</v>
      </c>
      <c r="Q1831" s="6">
        <v>83.17</v>
      </c>
      <c r="R1831" s="4">
        <v>6.29</v>
      </c>
      <c r="S1831" s="7">
        <v>575.17999999999995</v>
      </c>
      <c r="T1831" s="6">
        <v>15.65</v>
      </c>
      <c r="U1831" s="4">
        <v>21.83653</v>
      </c>
      <c r="V1831" s="8">
        <v>100.33184560191508</v>
      </c>
      <c r="W1831" s="8">
        <v>92.244101947039709</v>
      </c>
      <c r="X1831" s="8">
        <v>110.58823529411765</v>
      </c>
      <c r="Y1831" s="8">
        <v>110.52631578947367</v>
      </c>
      <c r="Z1831" s="8">
        <v>83.500000000000014</v>
      </c>
      <c r="AA1831" s="8">
        <v>92.86666666666666</v>
      </c>
      <c r="AB1831" s="9">
        <v>82.756274193671416</v>
      </c>
      <c r="AC1831" s="9">
        <v>20.902569596613191</v>
      </c>
      <c r="AD1831" s="3">
        <v>29.050269541920727</v>
      </c>
      <c r="AE1831" s="3">
        <v>50.047160861466075</v>
      </c>
    </row>
    <row r="1832" spans="1:31" ht="13" x14ac:dyDescent="0.3">
      <c r="A1832" s="2">
        <v>2019</v>
      </c>
      <c r="B1832" s="13" t="s">
        <v>630</v>
      </c>
      <c r="C1832" s="2" t="s">
        <v>407</v>
      </c>
      <c r="D1832" s="2" t="str">
        <f t="shared" si="56"/>
        <v>M2</v>
      </c>
      <c r="E1832" s="2" t="str">
        <f t="shared" si="57"/>
        <v>Z04a_M2_15</v>
      </c>
      <c r="F1832" s="21" t="s">
        <v>524</v>
      </c>
      <c r="G1832" s="2">
        <v>2015</v>
      </c>
      <c r="H1832" s="2" t="s">
        <v>897</v>
      </c>
      <c r="I1832" s="4">
        <v>2.4</v>
      </c>
      <c r="J1832" s="5">
        <v>0.151</v>
      </c>
      <c r="K1832" s="4">
        <v>1.1299999999999999</v>
      </c>
      <c r="L1832" s="4">
        <v>0.53</v>
      </c>
      <c r="M1832" s="4">
        <v>0.26</v>
      </c>
      <c r="N1832" s="4">
        <v>0.55100000000000005</v>
      </c>
      <c r="O1832" s="4">
        <v>0.17299999999999999</v>
      </c>
      <c r="P1832" s="6">
        <v>19.606999999999999</v>
      </c>
      <c r="Q1832" s="6">
        <v>56.94</v>
      </c>
      <c r="R1832" s="4">
        <v>5.67</v>
      </c>
      <c r="S1832" s="7">
        <v>297.33</v>
      </c>
      <c r="T1832" s="6">
        <v>15.64</v>
      </c>
      <c r="U1832" s="4">
        <v>28.623207000000001</v>
      </c>
      <c r="V1832" s="8">
        <v>86.930118933067206</v>
      </c>
      <c r="W1832" s="8">
        <v>87.055371212518722</v>
      </c>
      <c r="X1832" s="8">
        <v>132.94117647058823</v>
      </c>
      <c r="Y1832" s="8">
        <v>136.84210526315789</v>
      </c>
      <c r="Z1832" s="8">
        <v>91.833333333333343</v>
      </c>
      <c r="AA1832" s="8">
        <v>130.71333333333334</v>
      </c>
      <c r="AB1832" s="9">
        <v>76.76416549677036</v>
      </c>
      <c r="AC1832" s="9">
        <v>27.899481242680285</v>
      </c>
      <c r="AD1832" s="3">
        <v>37.648107769362255</v>
      </c>
      <c r="AE1832" s="3">
        <v>34.452410987957457</v>
      </c>
    </row>
    <row r="1833" spans="1:31" ht="13" x14ac:dyDescent="0.3">
      <c r="A1833" s="2">
        <v>2019</v>
      </c>
      <c r="B1833" s="13" t="s">
        <v>630</v>
      </c>
      <c r="C1833" s="2" t="s">
        <v>408</v>
      </c>
      <c r="D1833" s="2" t="str">
        <f t="shared" si="56"/>
        <v>M2</v>
      </c>
      <c r="E1833" s="2" t="str">
        <f t="shared" si="57"/>
        <v>Z04b_M2_15</v>
      </c>
      <c r="F1833" s="21" t="s">
        <v>525</v>
      </c>
      <c r="G1833" s="2">
        <v>2015</v>
      </c>
      <c r="H1833" s="2" t="s">
        <v>896</v>
      </c>
      <c r="I1833" s="4">
        <v>2.37</v>
      </c>
      <c r="J1833" s="5">
        <v>0.14499999999999999</v>
      </c>
      <c r="K1833" s="4">
        <v>1.1399999999999999</v>
      </c>
      <c r="L1833" s="4">
        <v>0.52</v>
      </c>
      <c r="M1833" s="4">
        <v>0.24</v>
      </c>
      <c r="N1833" s="4">
        <v>0.51400000000000001</v>
      </c>
      <c r="O1833" s="4">
        <v>0.17399999999999999</v>
      </c>
      <c r="P1833" s="6">
        <v>20.404</v>
      </c>
      <c r="Q1833" s="6">
        <v>57.58</v>
      </c>
      <c r="R1833" s="4">
        <v>5.55</v>
      </c>
      <c r="S1833" s="7">
        <v>246.29</v>
      </c>
      <c r="T1833" s="6">
        <v>13.34</v>
      </c>
      <c r="U1833" s="4">
        <v>27.80039</v>
      </c>
      <c r="V1833" s="8">
        <v>85.843492446403886</v>
      </c>
      <c r="W1833" s="8">
        <v>83.59621738950473</v>
      </c>
      <c r="X1833" s="8">
        <v>134.11764705882351</v>
      </c>
      <c r="Y1833" s="8">
        <v>126.31578947368421</v>
      </c>
      <c r="Z1833" s="8">
        <v>85.666666666666671</v>
      </c>
      <c r="AA1833" s="8">
        <v>136.02666666666667</v>
      </c>
      <c r="AB1833" s="9">
        <v>74.873471518475583</v>
      </c>
      <c r="AC1833" s="9">
        <v>26.403687574447709</v>
      </c>
      <c r="AD1833" s="3">
        <v>38.940374526356194</v>
      </c>
      <c r="AE1833" s="3">
        <v>34.65593789919609</v>
      </c>
    </row>
    <row r="1834" spans="1:31" ht="13" x14ac:dyDescent="0.3">
      <c r="A1834" s="2">
        <v>2020</v>
      </c>
      <c r="B1834" s="13" t="s">
        <v>630</v>
      </c>
      <c r="C1834" s="2" t="s">
        <v>79</v>
      </c>
      <c r="D1834" s="2" t="str">
        <f t="shared" si="56"/>
        <v>M1</v>
      </c>
      <c r="E1834" s="2" t="str">
        <f t="shared" si="57"/>
        <v>B02c_M1_06</v>
      </c>
      <c r="F1834" s="21" t="s">
        <v>429</v>
      </c>
      <c r="G1834" s="2">
        <v>2006</v>
      </c>
      <c r="H1834" s="2" t="s">
        <v>650</v>
      </c>
      <c r="I1834" s="4">
        <v>1.99</v>
      </c>
      <c r="J1834" s="5">
        <v>0.13300000000000001</v>
      </c>
      <c r="K1834" s="4">
        <v>0.85599999999999998</v>
      </c>
      <c r="L1834" s="4">
        <v>0.64400000000000002</v>
      </c>
      <c r="M1834" s="4">
        <v>0.24299999999999999</v>
      </c>
      <c r="N1834" s="4">
        <v>0.72199999999999998</v>
      </c>
      <c r="O1834" s="4">
        <v>0.14499999999999999</v>
      </c>
      <c r="P1834" s="6">
        <v>13.672000000000001</v>
      </c>
      <c r="Q1834" s="6">
        <v>80.222999999999999</v>
      </c>
      <c r="R1834" s="4">
        <v>4.4859999999999998</v>
      </c>
      <c r="S1834" s="7">
        <v>221.89699999999999</v>
      </c>
      <c r="T1834" s="6">
        <v>15.569000000000001</v>
      </c>
      <c r="U1834" s="4">
        <v>19.836072000000001</v>
      </c>
      <c r="V1834" s="8">
        <v>79.886442897964599</v>
      </c>
      <c r="W1834" s="8">
        <v>82.962471308757927</v>
      </c>
      <c r="X1834" s="8">
        <v>100.70588235294117</v>
      </c>
      <c r="Y1834" s="8">
        <v>127.89473684210526</v>
      </c>
      <c r="Z1834" s="8">
        <v>120.33333333333334</v>
      </c>
      <c r="AA1834" s="8">
        <v>91.146666666666675</v>
      </c>
      <c r="AB1834" s="9">
        <v>74.044786127698671</v>
      </c>
      <c r="AC1834" s="9">
        <v>27.032929003345629</v>
      </c>
      <c r="AD1834" s="3">
        <v>29.56667750035546</v>
      </c>
      <c r="AE1834" s="3">
        <v>43.400393496298911</v>
      </c>
    </row>
    <row r="1835" spans="1:31" ht="13" x14ac:dyDescent="0.3">
      <c r="A1835" s="2">
        <v>2020</v>
      </c>
      <c r="B1835" s="13" t="s">
        <v>630</v>
      </c>
      <c r="C1835" s="2" t="s">
        <v>84</v>
      </c>
      <c r="D1835" s="2" t="str">
        <f t="shared" si="56"/>
        <v>M2</v>
      </c>
      <c r="E1835" s="2" t="str">
        <f t="shared" si="57"/>
        <v>A04c_M2_08</v>
      </c>
      <c r="F1835" s="21" t="s">
        <v>567</v>
      </c>
      <c r="G1835" s="2">
        <v>2008</v>
      </c>
      <c r="H1835" s="2" t="s">
        <v>652</v>
      </c>
      <c r="I1835" s="4">
        <v>2.0499999999999998</v>
      </c>
      <c r="J1835" s="5">
        <v>0.13100000000000001</v>
      </c>
      <c r="K1835" s="4">
        <v>0.66</v>
      </c>
      <c r="L1835" s="4">
        <v>0.71899999999999997</v>
      </c>
      <c r="M1835" s="4">
        <v>0.245</v>
      </c>
      <c r="N1835" s="4">
        <v>0.66700000000000004</v>
      </c>
      <c r="O1835" s="4">
        <v>0.158</v>
      </c>
      <c r="P1835" s="6">
        <v>16.920999999999999</v>
      </c>
      <c r="Q1835" s="6">
        <v>55.7</v>
      </c>
      <c r="R1835" s="4">
        <v>6.4530000000000003</v>
      </c>
      <c r="S1835" s="7">
        <v>521.97799999999995</v>
      </c>
      <c r="T1835" s="6">
        <v>19.366</v>
      </c>
      <c r="U1835" s="4">
        <v>20.587212999999998</v>
      </c>
      <c r="V1835" s="8">
        <v>81.14890084626002</v>
      </c>
      <c r="W1835" s="8">
        <v>80.850758225566295</v>
      </c>
      <c r="X1835" s="8">
        <v>77.64705882352942</v>
      </c>
      <c r="Y1835" s="8">
        <v>128.94736842105263</v>
      </c>
      <c r="Z1835" s="8">
        <v>111.16666666666669</v>
      </c>
      <c r="AA1835" s="8">
        <v>112.80666666666666</v>
      </c>
      <c r="AB1835" s="9">
        <v>72.939258019772396</v>
      </c>
      <c r="AC1835" s="9">
        <v>27.668528112677237</v>
      </c>
      <c r="AD1835" s="3">
        <v>23.142263651549154</v>
      </c>
      <c r="AE1835" s="3">
        <v>49.18920823577362</v>
      </c>
    </row>
    <row r="1836" spans="1:31" ht="13" x14ac:dyDescent="0.3">
      <c r="A1836" s="2">
        <v>2020</v>
      </c>
      <c r="B1836" s="13" t="s">
        <v>630</v>
      </c>
      <c r="C1836" s="2" t="s">
        <v>88</v>
      </c>
      <c r="D1836" s="2" t="str">
        <f t="shared" si="56"/>
        <v>M1</v>
      </c>
      <c r="E1836" s="2" t="str">
        <f t="shared" si="57"/>
        <v>A05c_M1_08</v>
      </c>
      <c r="F1836" s="21" t="s">
        <v>410</v>
      </c>
      <c r="G1836" s="2">
        <v>2008</v>
      </c>
      <c r="H1836" s="2" t="s">
        <v>651</v>
      </c>
      <c r="I1836" s="4">
        <v>2.2599999999999998</v>
      </c>
      <c r="J1836" s="5">
        <v>0.14299999999999999</v>
      </c>
      <c r="K1836" s="4">
        <v>0.90500000000000003</v>
      </c>
      <c r="L1836" s="4">
        <v>0.69199999999999995</v>
      </c>
      <c r="M1836" s="4">
        <v>0.23</v>
      </c>
      <c r="N1836" s="4">
        <v>0.63200000000000001</v>
      </c>
      <c r="O1836" s="4">
        <v>0.18</v>
      </c>
      <c r="P1836" s="6">
        <v>17.085000000000001</v>
      </c>
      <c r="Q1836" s="6">
        <v>74.715999999999994</v>
      </c>
      <c r="R1836" s="4">
        <v>6.2389999999999999</v>
      </c>
      <c r="S1836" s="7">
        <v>415.69799999999998</v>
      </c>
      <c r="T1836" s="6">
        <v>28.984999999999999</v>
      </c>
      <c r="U1836" s="4">
        <v>23.199428000000001</v>
      </c>
      <c r="V1836" s="8">
        <v>89.461715079291537</v>
      </c>
      <c r="W1836" s="8">
        <v>88.256934551572357</v>
      </c>
      <c r="X1836" s="8">
        <v>106.47058823529412</v>
      </c>
      <c r="Y1836" s="8">
        <v>121.05263157894737</v>
      </c>
      <c r="Z1836" s="8">
        <v>105.33333333333334</v>
      </c>
      <c r="AA1836" s="8">
        <v>113.9</v>
      </c>
      <c r="AB1836" s="9">
        <v>76.622352441789701</v>
      </c>
      <c r="AC1836" s="9">
        <v>24.725988778900255</v>
      </c>
      <c r="AD1836" s="3">
        <v>30.207608241648327</v>
      </c>
      <c r="AE1836" s="3">
        <v>45.066402979451432</v>
      </c>
    </row>
    <row r="1837" spans="1:31" ht="13" x14ac:dyDescent="0.3">
      <c r="A1837" s="2">
        <v>2020</v>
      </c>
      <c r="B1837" s="13" t="s">
        <v>630</v>
      </c>
      <c r="C1837" s="2" t="s">
        <v>80</v>
      </c>
      <c r="D1837" s="2" t="str">
        <f t="shared" si="56"/>
        <v>M1</v>
      </c>
      <c r="E1837" s="2" t="str">
        <f t="shared" si="57"/>
        <v>B03c_M1_08</v>
      </c>
      <c r="F1837" s="21" t="s">
        <v>565</v>
      </c>
      <c r="G1837" s="2">
        <v>2008</v>
      </c>
      <c r="H1837" s="2" t="s">
        <v>655</v>
      </c>
      <c r="I1837" s="4">
        <v>2.0699999999999998</v>
      </c>
      <c r="J1837" s="5">
        <v>0.14099999999999999</v>
      </c>
      <c r="K1837" s="4">
        <v>0.85599999999999998</v>
      </c>
      <c r="L1837" s="4">
        <v>0.61099999999999999</v>
      </c>
      <c r="M1837" s="4">
        <v>0.20100000000000001</v>
      </c>
      <c r="N1837" s="4">
        <v>0.64700000000000002</v>
      </c>
      <c r="O1837" s="4">
        <v>0.16</v>
      </c>
      <c r="P1837" s="6">
        <v>14.709</v>
      </c>
      <c r="Q1837" s="6">
        <v>64.268000000000001</v>
      </c>
      <c r="R1837" s="4">
        <v>4.3920000000000003</v>
      </c>
      <c r="S1837" s="7">
        <v>296.72199999999998</v>
      </c>
      <c r="T1837" s="6">
        <v>12.805</v>
      </c>
      <c r="U1837" s="4">
        <v>19.527998</v>
      </c>
      <c r="V1837" s="8">
        <v>81.940597439882069</v>
      </c>
      <c r="W1837" s="8">
        <v>87.022571830571337</v>
      </c>
      <c r="X1837" s="8">
        <v>100.70588235294117</v>
      </c>
      <c r="Y1837" s="8">
        <v>105.78947368421052</v>
      </c>
      <c r="Z1837" s="8">
        <v>107.83333333333334</v>
      </c>
      <c r="AA1837" s="8">
        <v>98.06</v>
      </c>
      <c r="AB1837" s="9">
        <v>68.938441979093085</v>
      </c>
      <c r="AC1837" s="9">
        <v>24.016842312481966</v>
      </c>
      <c r="AD1837" s="3">
        <v>31.756712933611048</v>
      </c>
      <c r="AE1837" s="3">
        <v>44.226444753906982</v>
      </c>
    </row>
    <row r="1838" spans="1:31" ht="13" x14ac:dyDescent="0.3">
      <c r="A1838" s="2">
        <v>2020</v>
      </c>
      <c r="B1838" s="13" t="s">
        <v>630</v>
      </c>
      <c r="C1838" s="2" t="s">
        <v>81</v>
      </c>
      <c r="D1838" s="2" t="str">
        <f t="shared" si="56"/>
        <v>M2</v>
      </c>
      <c r="E1838" s="2" t="str">
        <f t="shared" si="57"/>
        <v>B03c_M2_08</v>
      </c>
      <c r="F1838" s="21" t="s">
        <v>565</v>
      </c>
      <c r="G1838" s="2">
        <v>2008</v>
      </c>
      <c r="H1838" s="2" t="s">
        <v>655</v>
      </c>
      <c r="I1838" s="4">
        <v>2.37</v>
      </c>
      <c r="J1838" s="5">
        <v>0.154</v>
      </c>
      <c r="K1838" s="4">
        <v>0.996</v>
      </c>
      <c r="L1838" s="4">
        <v>0.55100000000000005</v>
      </c>
      <c r="M1838" s="4">
        <v>0.23300000000000001</v>
      </c>
      <c r="N1838" s="4">
        <v>0.58099999999999996</v>
      </c>
      <c r="O1838" s="4">
        <v>0.159</v>
      </c>
      <c r="P1838" s="6">
        <v>14.218999999999999</v>
      </c>
      <c r="Q1838" s="6">
        <v>59.328000000000003</v>
      </c>
      <c r="R1838" s="4">
        <v>4.8209999999999997</v>
      </c>
      <c r="S1838" s="7">
        <v>177.63</v>
      </c>
      <c r="T1838" s="6">
        <v>12.788</v>
      </c>
      <c r="U1838" s="4">
        <v>19.527998</v>
      </c>
      <c r="V1838" s="8">
        <v>93.816046344212808</v>
      </c>
      <c r="W1838" s="8">
        <v>95.045929517077923</v>
      </c>
      <c r="X1838" s="8">
        <v>117.1764705882353</v>
      </c>
      <c r="Y1838" s="8">
        <v>122.63157894736842</v>
      </c>
      <c r="Z1838" s="8">
        <v>96.833333333333329</v>
      </c>
      <c r="AA1838" s="8">
        <v>94.793333333333322</v>
      </c>
      <c r="AB1838" s="9">
        <v>72.16090699567593</v>
      </c>
      <c r="AC1838" s="9">
        <v>26.597159091604716</v>
      </c>
      <c r="AD1838" s="3">
        <v>35.300478944336952</v>
      </c>
      <c r="AE1838" s="3">
        <v>38.102361964058318</v>
      </c>
    </row>
    <row r="1839" spans="1:31" ht="13" x14ac:dyDescent="0.3">
      <c r="A1839" s="2">
        <v>2020</v>
      </c>
      <c r="B1839" s="13" t="s">
        <v>630</v>
      </c>
      <c r="C1839" s="2" t="s">
        <v>85</v>
      </c>
      <c r="D1839" s="2" t="str">
        <f t="shared" si="56"/>
        <v>M1</v>
      </c>
      <c r="E1839" s="2" t="str">
        <f t="shared" si="57"/>
        <v>B04a_M1_08</v>
      </c>
      <c r="F1839" s="21" t="s">
        <v>568</v>
      </c>
      <c r="G1839" s="2">
        <v>2008</v>
      </c>
      <c r="H1839" s="2" t="s">
        <v>654</v>
      </c>
      <c r="I1839" s="4">
        <v>2.2000000000000002</v>
      </c>
      <c r="J1839" s="5">
        <v>0.14199999999999999</v>
      </c>
      <c r="K1839" s="4">
        <v>0.84899999999999998</v>
      </c>
      <c r="L1839" s="4">
        <v>0.63500000000000001</v>
      </c>
      <c r="M1839" s="4">
        <v>0.23100000000000001</v>
      </c>
      <c r="N1839" s="4">
        <v>0.68700000000000006</v>
      </c>
      <c r="O1839" s="4">
        <v>0.157</v>
      </c>
      <c r="P1839" s="6">
        <v>15.061999999999999</v>
      </c>
      <c r="Q1839" s="6">
        <v>61.695</v>
      </c>
      <c r="R1839" s="4">
        <v>5.72</v>
      </c>
      <c r="S1839" s="7">
        <v>491.10399999999998</v>
      </c>
      <c r="T1839" s="6">
        <v>18.827000000000002</v>
      </c>
      <c r="U1839" s="4">
        <v>21.821082000000001</v>
      </c>
      <c r="V1839" s="8">
        <v>87.086625298425403</v>
      </c>
      <c r="W1839" s="8">
        <v>87.639753191071847</v>
      </c>
      <c r="X1839" s="8">
        <v>99.882352941176464</v>
      </c>
      <c r="Y1839" s="8">
        <v>121.57894736842105</v>
      </c>
      <c r="Z1839" s="8">
        <v>114.50000000000003</v>
      </c>
      <c r="AA1839" s="8">
        <v>100.41333333333333</v>
      </c>
      <c r="AB1839" s="9">
        <v>72.428188323505083</v>
      </c>
      <c r="AC1839" s="9">
        <v>26.271548454030132</v>
      </c>
      <c r="AD1839" s="3">
        <v>29.979425814473377</v>
      </c>
      <c r="AE1839" s="3">
        <v>43.749025731496516</v>
      </c>
    </row>
    <row r="1840" spans="1:31" ht="13" x14ac:dyDescent="0.3">
      <c r="A1840" s="2">
        <v>2020</v>
      </c>
      <c r="B1840" s="13" t="s">
        <v>630</v>
      </c>
      <c r="C1840" s="2" t="s">
        <v>86</v>
      </c>
      <c r="D1840" s="2" t="str">
        <f t="shared" si="56"/>
        <v>M1</v>
      </c>
      <c r="E1840" s="2" t="str">
        <f t="shared" si="57"/>
        <v>B04b_M1_08</v>
      </c>
      <c r="F1840" s="21" t="s">
        <v>569</v>
      </c>
      <c r="G1840" s="2">
        <v>2008</v>
      </c>
      <c r="H1840" s="2" t="s">
        <v>656</v>
      </c>
      <c r="I1840" s="4">
        <v>2.17</v>
      </c>
      <c r="J1840" s="5">
        <v>0.14199999999999999</v>
      </c>
      <c r="K1840" s="4">
        <v>0.86099999999999999</v>
      </c>
      <c r="L1840" s="4">
        <v>0.61399999999999999</v>
      </c>
      <c r="M1840" s="4">
        <v>0.24</v>
      </c>
      <c r="N1840" s="4">
        <v>0.65300000000000002</v>
      </c>
      <c r="O1840" s="4">
        <v>0.14699999999999999</v>
      </c>
      <c r="P1840" s="6">
        <v>13.916</v>
      </c>
      <c r="Q1840" s="6">
        <v>74.222999999999999</v>
      </c>
      <c r="R1840" s="4">
        <v>6.056</v>
      </c>
      <c r="S1840" s="7">
        <v>284.08999999999997</v>
      </c>
      <c r="T1840" s="6">
        <v>15.461</v>
      </c>
      <c r="U1840" s="4">
        <v>20.437691000000001</v>
      </c>
      <c r="V1840" s="8">
        <v>85.899080407992329</v>
      </c>
      <c r="W1840" s="8">
        <v>87.639753191071847</v>
      </c>
      <c r="X1840" s="8">
        <v>101.29411764705883</v>
      </c>
      <c r="Y1840" s="8">
        <v>126.31578947368421</v>
      </c>
      <c r="Z1840" s="8">
        <v>108.83333333333334</v>
      </c>
      <c r="AA1840" s="8">
        <v>92.773333333333341</v>
      </c>
      <c r="AB1840" s="9">
        <v>72.428540408827871</v>
      </c>
      <c r="AC1840" s="9">
        <v>27.294982591519705</v>
      </c>
      <c r="AD1840" s="3">
        <v>30.403015487762509</v>
      </c>
      <c r="AE1840" s="3">
        <v>42.302001920717785</v>
      </c>
    </row>
    <row r="1841" spans="1:31" ht="13" x14ac:dyDescent="0.3">
      <c r="A1841" s="2">
        <v>2020</v>
      </c>
      <c r="B1841" s="13" t="s">
        <v>630</v>
      </c>
      <c r="C1841" s="2" t="s">
        <v>87</v>
      </c>
      <c r="D1841" s="2" t="str">
        <f t="shared" si="56"/>
        <v>M2</v>
      </c>
      <c r="E1841" s="2" t="str">
        <f t="shared" si="57"/>
        <v>B04c_M2_08</v>
      </c>
      <c r="F1841" s="21" t="s">
        <v>570</v>
      </c>
      <c r="G1841" s="2">
        <v>2008</v>
      </c>
      <c r="H1841" s="2" t="s">
        <v>657</v>
      </c>
      <c r="I1841" s="4">
        <v>2.1</v>
      </c>
      <c r="J1841" s="5">
        <v>0.13800000000000001</v>
      </c>
      <c r="K1841" s="4">
        <v>0.66500000000000004</v>
      </c>
      <c r="L1841" s="4">
        <v>0.72199999999999998</v>
      </c>
      <c r="M1841" s="4">
        <v>0.248</v>
      </c>
      <c r="N1841" s="4">
        <v>0.67600000000000005</v>
      </c>
      <c r="O1841" s="4">
        <v>0.158</v>
      </c>
      <c r="P1841" s="6">
        <v>17.004000000000001</v>
      </c>
      <c r="Q1841" s="6">
        <v>54.73</v>
      </c>
      <c r="R1841" s="4">
        <v>6.4580000000000002</v>
      </c>
      <c r="S1841" s="7">
        <v>569.68200000000002</v>
      </c>
      <c r="T1841" s="6">
        <v>16.952000000000002</v>
      </c>
      <c r="U1841" s="4">
        <v>20.273982</v>
      </c>
      <c r="V1841" s="8">
        <v>83.128142330315157</v>
      </c>
      <c r="W1841" s="8">
        <v>85.171027749069836</v>
      </c>
      <c r="X1841" s="8">
        <v>78.235294117647072</v>
      </c>
      <c r="Y1841" s="8">
        <v>130.5263157894737</v>
      </c>
      <c r="Z1841" s="8">
        <v>112.66666666666667</v>
      </c>
      <c r="AA1841" s="8">
        <v>113.36000000000001</v>
      </c>
      <c r="AB1841" s="9">
        <v>73.463952825124963</v>
      </c>
      <c r="AC1841" s="9">
        <v>27.807292275308736</v>
      </c>
      <c r="AD1841" s="3">
        <v>23.151044805275447</v>
      </c>
      <c r="AE1841" s="3">
        <v>49.041662919415835</v>
      </c>
    </row>
    <row r="1842" spans="1:31" ht="13" x14ac:dyDescent="0.3">
      <c r="A1842" s="2">
        <v>2020</v>
      </c>
      <c r="B1842" s="13" t="s">
        <v>630</v>
      </c>
      <c r="C1842" s="2" t="s">
        <v>89</v>
      </c>
      <c r="D1842" s="2" t="str">
        <f t="shared" si="56"/>
        <v>M1</v>
      </c>
      <c r="E1842" s="2" t="str">
        <f t="shared" si="57"/>
        <v>B05a_M1_08</v>
      </c>
      <c r="F1842" s="21" t="s">
        <v>526</v>
      </c>
      <c r="G1842" s="2">
        <v>2008</v>
      </c>
      <c r="H1842" s="2" t="s">
        <v>675</v>
      </c>
      <c r="I1842" s="4">
        <v>2.2599999999999998</v>
      </c>
      <c r="J1842" s="5">
        <v>0.14699999999999999</v>
      </c>
      <c r="K1842" s="4">
        <v>0.85199999999999998</v>
      </c>
      <c r="L1842" s="4">
        <v>0.66600000000000004</v>
      </c>
      <c r="M1842" s="4">
        <v>0.24099999999999999</v>
      </c>
      <c r="N1842" s="4">
        <v>0.72099999999999997</v>
      </c>
      <c r="O1842" s="4">
        <v>0.161</v>
      </c>
      <c r="P1842" s="6">
        <v>15.157</v>
      </c>
      <c r="Q1842" s="6">
        <v>85.106999999999999</v>
      </c>
      <c r="R1842" s="4">
        <v>6.7350000000000003</v>
      </c>
      <c r="S1842" s="7">
        <v>479.404</v>
      </c>
      <c r="T1842" s="6">
        <v>16.603000000000002</v>
      </c>
      <c r="U1842" s="4">
        <v>18.595642000000002</v>
      </c>
      <c r="V1842" s="8">
        <v>89.461715079291537</v>
      </c>
      <c r="W1842" s="8">
        <v>90.725659993574382</v>
      </c>
      <c r="X1842" s="8">
        <v>100.23529411764707</v>
      </c>
      <c r="Y1842" s="8">
        <v>126.84210526315789</v>
      </c>
      <c r="Z1842" s="8">
        <v>120.16666666666667</v>
      </c>
      <c r="AA1842" s="8">
        <v>101.04666666666667</v>
      </c>
      <c r="AB1842" s="9">
        <v>74.875544082835887</v>
      </c>
      <c r="AC1842" s="9">
        <v>26.512969036750683</v>
      </c>
      <c r="AD1842" s="3">
        <v>29.102000655669858</v>
      </c>
      <c r="AE1842" s="3">
        <v>44.385030307579477</v>
      </c>
    </row>
    <row r="1843" spans="1:31" ht="13" x14ac:dyDescent="0.3">
      <c r="A1843" s="2">
        <v>2020</v>
      </c>
      <c r="B1843" s="13" t="s">
        <v>630</v>
      </c>
      <c r="C1843" s="2" t="s">
        <v>90</v>
      </c>
      <c r="D1843" s="2" t="str">
        <f t="shared" si="56"/>
        <v>M1</v>
      </c>
      <c r="E1843" s="2" t="str">
        <f t="shared" si="57"/>
        <v>B05b_M1_08</v>
      </c>
      <c r="F1843" s="21" t="s">
        <v>571</v>
      </c>
      <c r="G1843" s="2">
        <v>2008</v>
      </c>
      <c r="H1843" s="2" t="s">
        <v>653</v>
      </c>
      <c r="I1843" s="4">
        <v>2.14</v>
      </c>
      <c r="J1843" s="5">
        <v>0.13900000000000001</v>
      </c>
      <c r="K1843" s="4">
        <v>0.89</v>
      </c>
      <c r="L1843" s="4">
        <v>0.59399999999999997</v>
      </c>
      <c r="M1843" s="4">
        <v>0.21299999999999999</v>
      </c>
      <c r="N1843" s="4">
        <v>0.69099999999999995</v>
      </c>
      <c r="O1843" s="4">
        <v>0.16</v>
      </c>
      <c r="P1843" s="6">
        <v>13.948</v>
      </c>
      <c r="Q1843" s="6">
        <v>65.222999999999999</v>
      </c>
      <c r="R1843" s="4">
        <v>5.4580000000000002</v>
      </c>
      <c r="S1843" s="7">
        <v>452.322</v>
      </c>
      <c r="T1843" s="6">
        <v>16.702999999999999</v>
      </c>
      <c r="U1843" s="4">
        <v>20.001248</v>
      </c>
      <c r="V1843" s="8">
        <v>84.711535517559255</v>
      </c>
      <c r="W1843" s="8">
        <v>85.788209109570346</v>
      </c>
      <c r="X1843" s="8">
        <v>104.70588235294119</v>
      </c>
      <c r="Y1843" s="8">
        <v>112.10526315789473</v>
      </c>
      <c r="Z1843" s="8">
        <v>115.16666666666666</v>
      </c>
      <c r="AA1843" s="8">
        <v>92.986666666666679</v>
      </c>
      <c r="AB1843" s="9">
        <v>69.948171678064881</v>
      </c>
      <c r="AC1843" s="9">
        <v>25.083292896269903</v>
      </c>
      <c r="AD1843" s="3">
        <v>32.541448606202692</v>
      </c>
      <c r="AE1843" s="3">
        <v>42.375258497527412</v>
      </c>
    </row>
    <row r="1844" spans="1:31" ht="13" x14ac:dyDescent="0.3">
      <c r="A1844" s="2">
        <v>2020</v>
      </c>
      <c r="B1844" s="13" t="s">
        <v>630</v>
      </c>
      <c r="C1844" s="2" t="s">
        <v>91</v>
      </c>
      <c r="D1844" s="2" t="str">
        <f t="shared" si="56"/>
        <v>M2</v>
      </c>
      <c r="E1844" s="2" t="str">
        <f t="shared" si="57"/>
        <v>B05b_M2_08</v>
      </c>
      <c r="F1844" s="21" t="s">
        <v>571</v>
      </c>
      <c r="G1844" s="2">
        <v>2008</v>
      </c>
      <c r="H1844" s="2" t="s">
        <v>653</v>
      </c>
      <c r="I1844" s="4">
        <v>2.06</v>
      </c>
      <c r="J1844" s="5">
        <v>0.13600000000000001</v>
      </c>
      <c r="K1844" s="4">
        <v>0.98599999999999999</v>
      </c>
      <c r="L1844" s="4">
        <v>0.55400000000000005</v>
      </c>
      <c r="M1844" s="4">
        <v>0.189</v>
      </c>
      <c r="N1844" s="4">
        <v>0.66700000000000004</v>
      </c>
      <c r="O1844" s="4">
        <v>0.14799999999999999</v>
      </c>
      <c r="P1844" s="6">
        <v>14.137</v>
      </c>
      <c r="Q1844" s="6">
        <v>60.872999999999998</v>
      </c>
      <c r="R1844" s="4">
        <v>5.7859999999999996</v>
      </c>
      <c r="S1844" s="7">
        <v>357.154</v>
      </c>
      <c r="T1844" s="6">
        <v>14.585000000000001</v>
      </c>
      <c r="U1844" s="4">
        <v>20.001248</v>
      </c>
      <c r="V1844" s="8">
        <v>81.544749143071044</v>
      </c>
      <c r="W1844" s="8">
        <v>83.93666502806883</v>
      </c>
      <c r="X1844" s="8">
        <v>115.99999999999999</v>
      </c>
      <c r="Y1844" s="8">
        <v>99.473684210526315</v>
      </c>
      <c r="Z1844" s="8">
        <v>111.16666666666669</v>
      </c>
      <c r="AA1844" s="8">
        <v>94.24666666666667</v>
      </c>
      <c r="AB1844" s="9">
        <v>68.430470911196721</v>
      </c>
      <c r="AC1844" s="9">
        <v>22.750638451998821</v>
      </c>
      <c r="AD1844" s="3">
        <v>36.851114669476445</v>
      </c>
      <c r="AE1844" s="3">
        <v>40.398246878524752</v>
      </c>
    </row>
    <row r="1845" spans="1:31" ht="13" x14ac:dyDescent="0.3">
      <c r="A1845" s="2">
        <v>2020</v>
      </c>
      <c r="B1845" s="13" t="s">
        <v>630</v>
      </c>
      <c r="C1845" s="2" t="s">
        <v>92</v>
      </c>
      <c r="D1845" s="2" t="str">
        <f t="shared" si="56"/>
        <v>M1</v>
      </c>
      <c r="E1845" s="2" t="str">
        <f t="shared" si="57"/>
        <v>B05c_M1_08</v>
      </c>
      <c r="F1845" s="21" t="s">
        <v>491</v>
      </c>
      <c r="G1845" s="2">
        <v>2008</v>
      </c>
      <c r="H1845" s="2" t="s">
        <v>670</v>
      </c>
      <c r="I1845" s="4">
        <v>1.94</v>
      </c>
      <c r="J1845" s="5">
        <v>0.129</v>
      </c>
      <c r="K1845" s="4">
        <v>0.75900000000000001</v>
      </c>
      <c r="L1845" s="4">
        <v>0.67100000000000004</v>
      </c>
      <c r="M1845" s="4">
        <v>0.21099999999999999</v>
      </c>
      <c r="N1845" s="4">
        <v>0.71</v>
      </c>
      <c r="O1845" s="4">
        <v>0.157</v>
      </c>
      <c r="P1845" s="6">
        <v>15.086</v>
      </c>
      <c r="Q1845" s="6">
        <v>55.670999999999999</v>
      </c>
      <c r="R1845" s="4">
        <v>5.6829999999999998</v>
      </c>
      <c r="S1845" s="7">
        <v>489.108</v>
      </c>
      <c r="T1845" s="6">
        <v>14.71</v>
      </c>
      <c r="U1845" s="4">
        <v>22.319210000000002</v>
      </c>
      <c r="V1845" s="8">
        <v>76.794569581338763</v>
      </c>
      <c r="W1845" s="8">
        <v>79.616395504565276</v>
      </c>
      <c r="X1845" s="8">
        <v>89.294117647058826</v>
      </c>
      <c r="Y1845" s="8">
        <v>111.05263157894736</v>
      </c>
      <c r="Z1845" s="8">
        <v>118.33333333333333</v>
      </c>
      <c r="AA1845" s="8">
        <v>100.57333333333334</v>
      </c>
      <c r="AB1845" s="9">
        <v>70.275358769813806</v>
      </c>
      <c r="AC1845" s="9">
        <v>24.732083102877574</v>
      </c>
      <c r="AD1845" s="3">
        <v>27.622434158558175</v>
      </c>
      <c r="AE1845" s="3">
        <v>47.645482738564247</v>
      </c>
    </row>
    <row r="1846" spans="1:31" ht="13" x14ac:dyDescent="0.3">
      <c r="A1846" s="2">
        <v>2020</v>
      </c>
      <c r="B1846" s="13" t="s">
        <v>630</v>
      </c>
      <c r="C1846" s="2" t="s">
        <v>82</v>
      </c>
      <c r="D1846" s="2" t="str">
        <f t="shared" si="56"/>
        <v>M1</v>
      </c>
      <c r="E1846" s="2" t="str">
        <f t="shared" si="57"/>
        <v>C03a_M1_08</v>
      </c>
      <c r="F1846" s="21" t="s">
        <v>566</v>
      </c>
      <c r="G1846" s="2">
        <v>2008</v>
      </c>
      <c r="H1846" s="2" t="s">
        <v>658</v>
      </c>
      <c r="I1846" s="4">
        <v>2.04</v>
      </c>
      <c r="J1846" s="5">
        <v>0.13800000000000001</v>
      </c>
      <c r="K1846" s="4">
        <v>0.91300000000000003</v>
      </c>
      <c r="L1846" s="4">
        <v>0.58799999999999997</v>
      </c>
      <c r="M1846" s="4">
        <v>0.20399999999999999</v>
      </c>
      <c r="N1846" s="4">
        <v>0.70599999999999996</v>
      </c>
      <c r="O1846" s="4">
        <v>0.152</v>
      </c>
      <c r="P1846" s="6">
        <v>16.513999999999999</v>
      </c>
      <c r="Q1846" s="6">
        <v>65.063999999999993</v>
      </c>
      <c r="R1846" s="4">
        <v>4.3259999999999996</v>
      </c>
      <c r="S1846" s="7">
        <v>304.54700000000003</v>
      </c>
      <c r="T1846" s="6">
        <v>13.365</v>
      </c>
      <c r="U1846" s="4">
        <v>17.344785000000002</v>
      </c>
      <c r="V1846" s="8">
        <v>80.753052549448995</v>
      </c>
      <c r="W1846" s="8">
        <v>85.171027749069836</v>
      </c>
      <c r="X1846" s="8">
        <v>107.41176470588236</v>
      </c>
      <c r="Y1846" s="8">
        <v>107.36842105263158</v>
      </c>
      <c r="Z1846" s="8">
        <v>117.66666666666667</v>
      </c>
      <c r="AA1846" s="8">
        <v>110.09333333333333</v>
      </c>
      <c r="AB1846" s="9">
        <v>69.495654868482191</v>
      </c>
      <c r="AC1846" s="9">
        <v>24.179862616303136</v>
      </c>
      <c r="AD1846" s="3">
        <v>33.599774944064123</v>
      </c>
      <c r="AE1846" s="3">
        <v>42.220362439632744</v>
      </c>
    </row>
    <row r="1847" spans="1:31" ht="13" x14ac:dyDescent="0.3">
      <c r="A1847" s="2">
        <v>2020</v>
      </c>
      <c r="B1847" s="13" t="s">
        <v>630</v>
      </c>
      <c r="C1847" s="2" t="s">
        <v>83</v>
      </c>
      <c r="D1847" s="2" t="str">
        <f t="shared" si="56"/>
        <v>M2</v>
      </c>
      <c r="E1847" s="2" t="str">
        <f t="shared" si="57"/>
        <v>C03a_M2_08</v>
      </c>
      <c r="F1847" s="21" t="s">
        <v>566</v>
      </c>
      <c r="G1847" s="2">
        <v>2008</v>
      </c>
      <c r="H1847" s="2" t="s">
        <v>658</v>
      </c>
      <c r="I1847" s="4">
        <v>2.08</v>
      </c>
      <c r="J1847" s="5">
        <v>0.14099999999999999</v>
      </c>
      <c r="K1847" s="4">
        <v>0.97099999999999997</v>
      </c>
      <c r="L1847" s="4">
        <v>0.54200000000000004</v>
      </c>
      <c r="M1847" s="4">
        <v>0.214</v>
      </c>
      <c r="N1847" s="4">
        <v>0.625</v>
      </c>
      <c r="O1847" s="4">
        <v>0.15</v>
      </c>
      <c r="P1847" s="6">
        <v>14.868</v>
      </c>
      <c r="Q1847" s="6">
        <v>65.45</v>
      </c>
      <c r="R1847" s="4">
        <v>4.3369999999999997</v>
      </c>
      <c r="S1847" s="7">
        <v>178.249</v>
      </c>
      <c r="T1847" s="6">
        <v>16.081</v>
      </c>
      <c r="U1847" s="4">
        <v>17.344785000000002</v>
      </c>
      <c r="V1847" s="8">
        <v>82.336445736693108</v>
      </c>
      <c r="W1847" s="8">
        <v>87.022571830571337</v>
      </c>
      <c r="X1847" s="8">
        <v>114.23529411764706</v>
      </c>
      <c r="Y1847" s="8">
        <v>112.63157894736841</v>
      </c>
      <c r="Z1847" s="8">
        <v>104.16666666666667</v>
      </c>
      <c r="AA1847" s="8">
        <v>99.11999999999999</v>
      </c>
      <c r="AB1847" s="9">
        <v>69.507344874919809</v>
      </c>
      <c r="AC1847" s="9">
        <v>25.360883993217804</v>
      </c>
      <c r="AD1847" s="3">
        <v>35.728252367403478</v>
      </c>
      <c r="AE1847" s="3">
        <v>38.910863639378711</v>
      </c>
    </row>
    <row r="1848" spans="1:31" ht="13" x14ac:dyDescent="0.3">
      <c r="A1848" s="2">
        <v>2020</v>
      </c>
      <c r="B1848" s="13" t="s">
        <v>630</v>
      </c>
      <c r="C1848" s="2" t="s">
        <v>93</v>
      </c>
      <c r="D1848" s="2" t="str">
        <f t="shared" si="56"/>
        <v>M2</v>
      </c>
      <c r="E1848" s="2" t="str">
        <f t="shared" si="57"/>
        <v>C05a_M2_08</v>
      </c>
      <c r="F1848" s="21" t="s">
        <v>492</v>
      </c>
      <c r="G1848" s="2">
        <v>2008</v>
      </c>
      <c r="H1848" s="2" t="s">
        <v>672</v>
      </c>
      <c r="I1848" s="4">
        <v>2</v>
      </c>
      <c r="J1848" s="5">
        <v>0.13500000000000001</v>
      </c>
      <c r="K1848" s="4">
        <v>0.93100000000000005</v>
      </c>
      <c r="L1848" s="4">
        <v>0.57299999999999995</v>
      </c>
      <c r="M1848" s="4">
        <v>0.20699999999999999</v>
      </c>
      <c r="N1848" s="4">
        <v>0.70499999999999996</v>
      </c>
      <c r="O1848" s="4">
        <v>0.14499999999999999</v>
      </c>
      <c r="P1848" s="6">
        <v>14.051</v>
      </c>
      <c r="Q1848" s="6">
        <v>69.551000000000002</v>
      </c>
      <c r="R1848" s="4">
        <v>5.8259999999999996</v>
      </c>
      <c r="S1848" s="7">
        <v>364.714</v>
      </c>
      <c r="T1848" s="6">
        <v>14.382</v>
      </c>
      <c r="U1848" s="4">
        <v>22.016611999999999</v>
      </c>
      <c r="V1848" s="8">
        <v>79.169659362204897</v>
      </c>
      <c r="W1848" s="8">
        <v>83.319483667568321</v>
      </c>
      <c r="X1848" s="8">
        <v>109.5294117647059</v>
      </c>
      <c r="Y1848" s="8">
        <v>108.94736842105262</v>
      </c>
      <c r="Z1848" s="8">
        <v>117.5</v>
      </c>
      <c r="AA1848" s="8">
        <v>93.673333333333332</v>
      </c>
      <c r="AB1848" s="9">
        <v>69.454626899434714</v>
      </c>
      <c r="AC1848" s="9">
        <v>24.549942316854441</v>
      </c>
      <c r="AD1848" s="3">
        <v>34.282441287109314</v>
      </c>
      <c r="AE1848" s="3">
        <v>41.167616396036244</v>
      </c>
    </row>
    <row r="1849" spans="1:31" ht="13" x14ac:dyDescent="0.3">
      <c r="A1849" s="2">
        <v>2020</v>
      </c>
      <c r="B1849" s="13" t="s">
        <v>630</v>
      </c>
      <c r="C1849" s="2" t="s">
        <v>98</v>
      </c>
      <c r="D1849" s="2" t="str">
        <f t="shared" si="56"/>
        <v>M1</v>
      </c>
      <c r="E1849" s="2" t="str">
        <f t="shared" si="57"/>
        <v>C06c_M1_08</v>
      </c>
      <c r="F1849" s="21" t="s">
        <v>572</v>
      </c>
      <c r="G1849" s="2">
        <v>2008</v>
      </c>
      <c r="H1849" s="2" t="s">
        <v>659</v>
      </c>
      <c r="I1849" s="4">
        <v>2.5499999999999998</v>
      </c>
      <c r="J1849" s="5">
        <v>0.17499999999999999</v>
      </c>
      <c r="K1849" s="4">
        <v>0.80100000000000005</v>
      </c>
      <c r="L1849" s="4">
        <v>0.86899999999999999</v>
      </c>
      <c r="M1849" s="4">
        <v>0.19700000000000001</v>
      </c>
      <c r="N1849" s="4">
        <v>0.64400000000000002</v>
      </c>
      <c r="O1849" s="4">
        <v>0.17499999999999999</v>
      </c>
      <c r="P1849" s="6">
        <v>14.144</v>
      </c>
      <c r="Q1849" s="6">
        <v>68.5</v>
      </c>
      <c r="R1849" s="4">
        <v>5.8890000000000002</v>
      </c>
      <c r="S1849" s="7">
        <v>366.846</v>
      </c>
      <c r="T1849" s="6">
        <v>16.262</v>
      </c>
      <c r="U1849" s="4">
        <v>20.838004000000002</v>
      </c>
      <c r="V1849" s="8">
        <v>100.94131568681124</v>
      </c>
      <c r="W1849" s="8">
        <v>108.00673808758854</v>
      </c>
      <c r="X1849" s="8">
        <v>94.235294117647058</v>
      </c>
      <c r="Y1849" s="8">
        <v>103.68421052631579</v>
      </c>
      <c r="Z1849" s="8">
        <v>107.33333333333334</v>
      </c>
      <c r="AA1849" s="8">
        <v>94.293333333333322</v>
      </c>
      <c r="AB1849" s="9">
        <v>80.076554568132764</v>
      </c>
      <c r="AC1849" s="9">
        <v>20.264792483542323</v>
      </c>
      <c r="AD1849" s="3">
        <v>25.582935747324086</v>
      </c>
      <c r="AE1849" s="3">
        <v>54.152271769133584</v>
      </c>
    </row>
    <row r="1850" spans="1:31" ht="13" x14ac:dyDescent="0.3">
      <c r="A1850" s="2">
        <v>2020</v>
      </c>
      <c r="B1850" s="13" t="s">
        <v>630</v>
      </c>
      <c r="C1850" s="2" t="s">
        <v>99</v>
      </c>
      <c r="D1850" s="2" t="str">
        <f t="shared" si="56"/>
        <v>M2</v>
      </c>
      <c r="E1850" s="2" t="str">
        <f t="shared" si="57"/>
        <v>C06c_M2_08</v>
      </c>
      <c r="F1850" s="21" t="s">
        <v>572</v>
      </c>
      <c r="G1850" s="2">
        <v>2008</v>
      </c>
      <c r="H1850" s="2" t="s">
        <v>659</v>
      </c>
      <c r="I1850" s="4">
        <v>2.11</v>
      </c>
      <c r="J1850" s="5">
        <v>0.14599999999999999</v>
      </c>
      <c r="K1850" s="4">
        <v>0.78300000000000003</v>
      </c>
      <c r="L1850" s="4">
        <v>0.79800000000000004</v>
      </c>
      <c r="M1850" s="4">
        <v>0.182</v>
      </c>
      <c r="N1850" s="4">
        <v>0.64900000000000002</v>
      </c>
      <c r="O1850" s="4">
        <v>0.16400000000000001</v>
      </c>
      <c r="P1850" s="6">
        <v>14.09</v>
      </c>
      <c r="Q1850" s="6">
        <v>55.253999999999998</v>
      </c>
      <c r="R1850" s="4">
        <v>6.2089999999999996</v>
      </c>
      <c r="S1850" s="7">
        <v>283.55700000000002</v>
      </c>
      <c r="T1850" s="6">
        <v>14.225</v>
      </c>
      <c r="U1850" s="4">
        <v>20.838004000000002</v>
      </c>
      <c r="V1850" s="8">
        <v>83.523990627126167</v>
      </c>
      <c r="W1850" s="8">
        <v>90.108478633073872</v>
      </c>
      <c r="X1850" s="8">
        <v>92.117647058823536</v>
      </c>
      <c r="Y1850" s="8">
        <v>95.78947368421052</v>
      </c>
      <c r="Z1850" s="8">
        <v>108.16666666666667</v>
      </c>
      <c r="AA1850" s="8">
        <v>93.933333333333337</v>
      </c>
      <c r="AB1850" s="9">
        <v>74.83769749671751</v>
      </c>
      <c r="AC1850" s="9">
        <v>20.032367736016475</v>
      </c>
      <c r="AD1850" s="3">
        <v>26.758673926931927</v>
      </c>
      <c r="AE1850" s="3">
        <v>53.208958337051605</v>
      </c>
    </row>
    <row r="1851" spans="1:31" ht="13" x14ac:dyDescent="0.3">
      <c r="A1851" s="2">
        <v>2020</v>
      </c>
      <c r="B1851" s="13" t="s">
        <v>630</v>
      </c>
      <c r="C1851" s="2" t="s">
        <v>100</v>
      </c>
      <c r="D1851" s="2" t="str">
        <f t="shared" si="56"/>
        <v>M1</v>
      </c>
      <c r="E1851" s="2" t="str">
        <f t="shared" si="57"/>
        <v>D06a_M1_08</v>
      </c>
      <c r="F1851" s="21" t="s">
        <v>573</v>
      </c>
      <c r="G1851" s="2">
        <v>2008</v>
      </c>
      <c r="H1851" s="2" t="s">
        <v>660</v>
      </c>
      <c r="I1851" s="4">
        <v>2.14</v>
      </c>
      <c r="J1851" s="5">
        <v>0.14499999999999999</v>
      </c>
      <c r="K1851" s="4">
        <v>0.73599999999999999</v>
      </c>
      <c r="L1851" s="4">
        <v>0.68200000000000005</v>
      </c>
      <c r="M1851" s="4">
        <v>0.23499999999999999</v>
      </c>
      <c r="N1851" s="4">
        <v>0.68799999999999994</v>
      </c>
      <c r="O1851" s="4">
        <v>0.17399999999999999</v>
      </c>
      <c r="P1851" s="6">
        <v>14.086</v>
      </c>
      <c r="Q1851" s="6">
        <v>54.920999999999999</v>
      </c>
      <c r="R1851" s="4">
        <v>6.548</v>
      </c>
      <c r="S1851" s="7">
        <v>480.47699999999998</v>
      </c>
      <c r="T1851" s="6">
        <v>16.603999999999999</v>
      </c>
      <c r="U1851" s="4">
        <v>20.357189000000002</v>
      </c>
      <c r="V1851" s="8">
        <v>84.711535517559255</v>
      </c>
      <c r="W1851" s="8">
        <v>89.491297272573362</v>
      </c>
      <c r="X1851" s="8">
        <v>86.588235294117638</v>
      </c>
      <c r="Y1851" s="8">
        <v>123.68421052631578</v>
      </c>
      <c r="Z1851" s="8">
        <v>114.66666666666667</v>
      </c>
      <c r="AA1851" s="8">
        <v>93.906666666666666</v>
      </c>
      <c r="AB1851" s="9">
        <v>72.212961420893066</v>
      </c>
      <c r="AC1851" s="9">
        <v>26.806123859896481</v>
      </c>
      <c r="AD1851" s="3">
        <v>26.066690856301832</v>
      </c>
      <c r="AE1851" s="3">
        <v>47.127185283801701</v>
      </c>
    </row>
    <row r="1852" spans="1:31" ht="13" x14ac:dyDescent="0.3">
      <c r="A1852" s="2">
        <v>2020</v>
      </c>
      <c r="B1852" s="13" t="s">
        <v>630</v>
      </c>
      <c r="C1852" s="2" t="s">
        <v>101</v>
      </c>
      <c r="D1852" s="2" t="str">
        <f t="shared" si="56"/>
        <v>M2</v>
      </c>
      <c r="E1852" s="2" t="str">
        <f t="shared" si="57"/>
        <v>D06a_M2_08</v>
      </c>
      <c r="F1852" s="21" t="s">
        <v>573</v>
      </c>
      <c r="G1852" s="2">
        <v>2008</v>
      </c>
      <c r="H1852" s="2" t="s">
        <v>660</v>
      </c>
      <c r="I1852" s="4">
        <v>2.34</v>
      </c>
      <c r="J1852" s="5">
        <v>0.161</v>
      </c>
      <c r="K1852" s="4">
        <v>0.69699999999999995</v>
      </c>
      <c r="L1852" s="4">
        <v>0.873</v>
      </c>
      <c r="M1852" s="4">
        <v>0.23300000000000001</v>
      </c>
      <c r="N1852" s="4">
        <v>0.71599999999999997</v>
      </c>
      <c r="O1852" s="4">
        <v>0.16300000000000001</v>
      </c>
      <c r="P1852" s="6">
        <v>19.236000000000001</v>
      </c>
      <c r="Q1852" s="6">
        <v>56.710999999999999</v>
      </c>
      <c r="R1852" s="4">
        <v>6.5919999999999996</v>
      </c>
      <c r="S1852" s="7">
        <v>369.57900000000001</v>
      </c>
      <c r="T1852" s="6">
        <v>16.553000000000001</v>
      </c>
      <c r="U1852" s="4">
        <v>20.357189000000002</v>
      </c>
      <c r="V1852" s="8">
        <v>92.628501453779734</v>
      </c>
      <c r="W1852" s="8">
        <v>99.366199040581478</v>
      </c>
      <c r="X1852" s="8">
        <v>82</v>
      </c>
      <c r="Y1852" s="8">
        <v>122.63157894736842</v>
      </c>
      <c r="Z1852" s="8">
        <v>119.33333333333334</v>
      </c>
      <c r="AA1852" s="8">
        <v>128.24</v>
      </c>
      <c r="AB1852" s="9">
        <v>80.581712443603578</v>
      </c>
      <c r="AC1852" s="9">
        <v>23.817750521270199</v>
      </c>
      <c r="AD1852" s="3">
        <v>22.121752462132914</v>
      </c>
      <c r="AE1852" s="3">
        <v>54.060497016596898</v>
      </c>
    </row>
    <row r="1853" spans="1:31" ht="13" x14ac:dyDescent="0.3">
      <c r="A1853" s="2">
        <v>2020</v>
      </c>
      <c r="B1853" s="13" t="s">
        <v>630</v>
      </c>
      <c r="C1853" s="2" t="s">
        <v>102</v>
      </c>
      <c r="D1853" s="2" t="str">
        <f t="shared" si="56"/>
        <v>M1</v>
      </c>
      <c r="E1853" s="2" t="str">
        <f t="shared" si="57"/>
        <v>D06b_M1_08</v>
      </c>
      <c r="F1853" s="21" t="s">
        <v>574</v>
      </c>
      <c r="G1853" s="2">
        <v>2008</v>
      </c>
      <c r="H1853" s="2" t="s">
        <v>661</v>
      </c>
      <c r="I1853" s="4">
        <v>2.13</v>
      </c>
      <c r="J1853" s="5">
        <v>0.15</v>
      </c>
      <c r="K1853" s="4">
        <v>0.97799999999999998</v>
      </c>
      <c r="L1853" s="4">
        <v>0.57599999999999996</v>
      </c>
      <c r="M1853" s="4">
        <v>0.214</v>
      </c>
      <c r="N1853" s="4">
        <v>0.67500000000000004</v>
      </c>
      <c r="O1853" s="4">
        <v>0.16900000000000001</v>
      </c>
      <c r="P1853" s="6">
        <v>11.798999999999999</v>
      </c>
      <c r="Q1853" s="6">
        <v>62.786999999999999</v>
      </c>
      <c r="R1853" s="4">
        <v>7.1849999999999996</v>
      </c>
      <c r="S1853" s="7">
        <v>285.55200000000002</v>
      </c>
      <c r="T1853" s="6">
        <v>15.675000000000001</v>
      </c>
      <c r="U1853" s="4">
        <v>20.563281</v>
      </c>
      <c r="V1853" s="8">
        <v>84.315687220748217</v>
      </c>
      <c r="W1853" s="8">
        <v>92.577204075075898</v>
      </c>
      <c r="X1853" s="8">
        <v>115.05882352941177</v>
      </c>
      <c r="Y1853" s="8">
        <v>112.63157894736841</v>
      </c>
      <c r="Z1853" s="8">
        <v>112.50000000000003</v>
      </c>
      <c r="AA1853" s="8">
        <v>78.66</v>
      </c>
      <c r="AB1853" s="9">
        <v>71.382979794339278</v>
      </c>
      <c r="AC1853" s="9">
        <v>24.694510023651493</v>
      </c>
      <c r="AD1853" s="3">
        <v>35.04026841671395</v>
      </c>
      <c r="AE1853" s="3">
        <v>40.265221559634554</v>
      </c>
    </row>
    <row r="1854" spans="1:31" ht="13" x14ac:dyDescent="0.3">
      <c r="A1854" s="2">
        <v>2020</v>
      </c>
      <c r="B1854" s="13" t="s">
        <v>630</v>
      </c>
      <c r="C1854" s="2" t="s">
        <v>103</v>
      </c>
      <c r="D1854" s="2" t="str">
        <f t="shared" si="56"/>
        <v>M2</v>
      </c>
      <c r="E1854" s="2" t="str">
        <f t="shared" si="57"/>
        <v>D06b_M2_08</v>
      </c>
      <c r="F1854" s="21" t="s">
        <v>574</v>
      </c>
      <c r="G1854" s="2">
        <v>2008</v>
      </c>
      <c r="H1854" s="2" t="s">
        <v>661</v>
      </c>
      <c r="I1854" s="4">
        <v>2.31</v>
      </c>
      <c r="J1854" s="5">
        <v>0.159</v>
      </c>
      <c r="K1854" s="4">
        <v>1.0049999999999999</v>
      </c>
      <c r="L1854" s="4">
        <v>0.55500000000000005</v>
      </c>
      <c r="M1854" s="4">
        <v>0.188</v>
      </c>
      <c r="N1854" s="4">
        <v>0.66100000000000003</v>
      </c>
      <c r="O1854" s="4">
        <v>0.16800000000000001</v>
      </c>
      <c r="P1854" s="6">
        <v>12.406000000000001</v>
      </c>
      <c r="Q1854" s="6">
        <v>55.750999999999998</v>
      </c>
      <c r="R1854" s="4">
        <v>6.2759999999999998</v>
      </c>
      <c r="S1854" s="7">
        <v>237.75800000000001</v>
      </c>
      <c r="T1854" s="6">
        <v>15.295999999999999</v>
      </c>
      <c r="U1854" s="4">
        <v>20.563281</v>
      </c>
      <c r="V1854" s="8">
        <v>91.44095656334666</v>
      </c>
      <c r="W1854" s="8">
        <v>98.131836319580458</v>
      </c>
      <c r="X1854" s="8">
        <v>118.23529411764704</v>
      </c>
      <c r="Y1854" s="8">
        <v>98.94736842105263</v>
      </c>
      <c r="Z1854" s="8">
        <v>110.16666666666669</v>
      </c>
      <c r="AA1854" s="8">
        <v>82.706666666666678</v>
      </c>
      <c r="AB1854" s="9">
        <v>68.88393229173434</v>
      </c>
      <c r="AC1854" s="9">
        <v>22.481290178849605</v>
      </c>
      <c r="AD1854" s="3">
        <v>37.313962709513298</v>
      </c>
      <c r="AE1854" s="3">
        <v>40.204747111637104</v>
      </c>
    </row>
    <row r="1855" spans="1:31" ht="13" x14ac:dyDescent="0.3">
      <c r="A1855" s="2">
        <v>2020</v>
      </c>
      <c r="B1855" s="13" t="s">
        <v>630</v>
      </c>
      <c r="C1855" s="2" t="s">
        <v>104</v>
      </c>
      <c r="D1855" s="2" t="str">
        <f t="shared" si="56"/>
        <v>M1</v>
      </c>
      <c r="E1855" s="2" t="str">
        <f t="shared" si="57"/>
        <v>D06c_M1_08</v>
      </c>
      <c r="F1855" s="21" t="s">
        <v>575</v>
      </c>
      <c r="G1855" s="2">
        <v>2008</v>
      </c>
      <c r="H1855" s="2" t="s">
        <v>662</v>
      </c>
      <c r="I1855" s="4">
        <v>2.2799999999999998</v>
      </c>
      <c r="J1855" s="5">
        <v>0.152</v>
      </c>
      <c r="K1855" s="4">
        <v>0.73699999999999999</v>
      </c>
      <c r="L1855" s="4">
        <v>0.80500000000000005</v>
      </c>
      <c r="M1855" s="4">
        <v>0.19800000000000001</v>
      </c>
      <c r="N1855" s="4">
        <v>0.60199999999999998</v>
      </c>
      <c r="O1855" s="4">
        <v>0.17499999999999999</v>
      </c>
      <c r="P1855" s="6">
        <v>17.044</v>
      </c>
      <c r="Q1855" s="6">
        <v>73.838999999999999</v>
      </c>
      <c r="R1855" s="4">
        <v>6.952</v>
      </c>
      <c r="S1855" s="7">
        <v>239.977</v>
      </c>
      <c r="T1855" s="6">
        <v>16.286000000000001</v>
      </c>
      <c r="U1855" s="4">
        <v>20.558577</v>
      </c>
      <c r="V1855" s="8">
        <v>90.253411672913586</v>
      </c>
      <c r="W1855" s="8">
        <v>93.811566796076903</v>
      </c>
      <c r="X1855" s="8">
        <v>86.705882352941174</v>
      </c>
      <c r="Y1855" s="8">
        <v>104.21052631578948</v>
      </c>
      <c r="Z1855" s="8">
        <v>100.33333333333334</v>
      </c>
      <c r="AA1855" s="8">
        <v>113.62666666666668</v>
      </c>
      <c r="AB1855" s="9">
        <v>75.328485472079905</v>
      </c>
      <c r="AC1855" s="9">
        <v>21.651464027040944</v>
      </c>
      <c r="AD1855" s="3">
        <v>25.022545908375339</v>
      </c>
      <c r="AE1855" s="3">
        <v>53.325990064583721</v>
      </c>
    </row>
    <row r="1856" spans="1:31" ht="13" x14ac:dyDescent="0.3">
      <c r="A1856" s="2">
        <v>2020</v>
      </c>
      <c r="B1856" s="13" t="s">
        <v>630</v>
      </c>
      <c r="C1856" s="2" t="s">
        <v>105</v>
      </c>
      <c r="D1856" s="2" t="str">
        <f t="shared" si="56"/>
        <v>M2</v>
      </c>
      <c r="E1856" s="2" t="str">
        <f t="shared" si="57"/>
        <v>D06c_M2_08</v>
      </c>
      <c r="F1856" s="21" t="s">
        <v>575</v>
      </c>
      <c r="G1856" s="2">
        <v>2008</v>
      </c>
      <c r="H1856" s="2" t="s">
        <v>662</v>
      </c>
      <c r="I1856" s="4">
        <v>2.31</v>
      </c>
      <c r="J1856" s="5">
        <v>0.156</v>
      </c>
      <c r="K1856" s="4">
        <v>0.72399999999999998</v>
      </c>
      <c r="L1856" s="4">
        <v>0.68200000000000005</v>
      </c>
      <c r="M1856" s="4">
        <v>0.221</v>
      </c>
      <c r="N1856" s="4">
        <v>0.621</v>
      </c>
      <c r="O1856" s="4">
        <v>0.17199999999999999</v>
      </c>
      <c r="P1856" s="6">
        <v>14.086</v>
      </c>
      <c r="Q1856" s="6">
        <v>64.914000000000001</v>
      </c>
      <c r="R1856" s="4">
        <v>7.0549999999999997</v>
      </c>
      <c r="S1856" s="7">
        <v>359.71499999999997</v>
      </c>
      <c r="T1856" s="6">
        <v>16.699000000000002</v>
      </c>
      <c r="U1856" s="4">
        <v>20.558577</v>
      </c>
      <c r="V1856" s="8">
        <v>91.44095656334666</v>
      </c>
      <c r="W1856" s="8">
        <v>96.280292238078928</v>
      </c>
      <c r="X1856" s="8">
        <v>85.176470588235304</v>
      </c>
      <c r="Y1856" s="8">
        <v>116.31578947368422</v>
      </c>
      <c r="Z1856" s="8">
        <v>103.50000000000001</v>
      </c>
      <c r="AA1856" s="8">
        <v>93.906666666666666</v>
      </c>
      <c r="AB1856" s="9">
        <v>70.752843529456001</v>
      </c>
      <c r="AC1856" s="9">
        <v>25.729401749361386</v>
      </c>
      <c r="AD1856" s="3">
        <v>26.170854932794079</v>
      </c>
      <c r="AE1856" s="3">
        <v>48.099743317844542</v>
      </c>
    </row>
    <row r="1857" spans="1:31" ht="13" x14ac:dyDescent="0.3">
      <c r="A1857" s="2">
        <v>2020</v>
      </c>
      <c r="B1857" s="13" t="s">
        <v>630</v>
      </c>
      <c r="C1857" s="2" t="s">
        <v>106</v>
      </c>
      <c r="D1857" s="2" t="str">
        <f t="shared" si="56"/>
        <v>M1</v>
      </c>
      <c r="E1857" s="2" t="str">
        <f t="shared" si="57"/>
        <v>E06a_M1_08</v>
      </c>
      <c r="F1857" s="21" t="s">
        <v>576</v>
      </c>
      <c r="G1857" s="2">
        <v>2008</v>
      </c>
      <c r="H1857" s="2" t="s">
        <v>663</v>
      </c>
      <c r="I1857" s="4">
        <v>2.2000000000000002</v>
      </c>
      <c r="J1857" s="5">
        <v>0.152</v>
      </c>
      <c r="K1857" s="4">
        <v>0.63400000000000001</v>
      </c>
      <c r="L1857" s="4">
        <v>0.89300000000000002</v>
      </c>
      <c r="M1857" s="4">
        <v>0.18099999999999999</v>
      </c>
      <c r="N1857" s="4">
        <v>0.58399999999999996</v>
      </c>
      <c r="O1857" s="4">
        <v>0.17599999999999999</v>
      </c>
      <c r="P1857" s="6">
        <v>16.626000000000001</v>
      </c>
      <c r="Q1857" s="6">
        <v>56.648000000000003</v>
      </c>
      <c r="R1857" s="4">
        <v>6.0949999999999998</v>
      </c>
      <c r="S1857" s="7">
        <v>335.85599999999999</v>
      </c>
      <c r="T1857" s="6">
        <v>13.962</v>
      </c>
      <c r="U1857" s="4">
        <v>18.483723000000001</v>
      </c>
      <c r="V1857" s="8">
        <v>87.086625298425403</v>
      </c>
      <c r="W1857" s="8">
        <v>93.811566796076903</v>
      </c>
      <c r="X1857" s="8">
        <v>74.588235294117652</v>
      </c>
      <c r="Y1857" s="8">
        <v>95.263157894736835</v>
      </c>
      <c r="Z1857" s="8">
        <v>97.333333333333329</v>
      </c>
      <c r="AA1857" s="8">
        <v>110.84</v>
      </c>
      <c r="AB1857" s="9">
        <v>75.685102447914318</v>
      </c>
      <c r="AC1857" s="9">
        <v>19.699240620135285</v>
      </c>
      <c r="AD1857" s="3">
        <v>21.42407585528429</v>
      </c>
      <c r="AE1857" s="3">
        <v>58.876683524580422</v>
      </c>
    </row>
    <row r="1858" spans="1:31" ht="13" x14ac:dyDescent="0.3">
      <c r="A1858" s="2">
        <v>2020</v>
      </c>
      <c r="B1858" s="13" t="s">
        <v>630</v>
      </c>
      <c r="C1858" s="2" t="s">
        <v>107</v>
      </c>
      <c r="D1858" s="2" t="str">
        <f t="shared" si="56"/>
        <v>M2</v>
      </c>
      <c r="E1858" s="2" t="str">
        <f t="shared" si="57"/>
        <v>E06a_M2_08</v>
      </c>
      <c r="F1858" s="21" t="s">
        <v>576</v>
      </c>
      <c r="G1858" s="2">
        <v>2008</v>
      </c>
      <c r="H1858" s="2" t="s">
        <v>663</v>
      </c>
      <c r="I1858" s="4">
        <v>2.1800000000000002</v>
      </c>
      <c r="J1858" s="5">
        <v>0.153</v>
      </c>
      <c r="K1858" s="4">
        <v>0.83299999999999996</v>
      </c>
      <c r="L1858" s="4">
        <v>0.66100000000000003</v>
      </c>
      <c r="M1858" s="4">
        <v>0.19800000000000001</v>
      </c>
      <c r="N1858" s="4">
        <v>0.60899999999999999</v>
      </c>
      <c r="O1858" s="4">
        <v>0.17399999999999999</v>
      </c>
      <c r="P1858" s="6">
        <v>23.454999999999998</v>
      </c>
      <c r="Q1858" s="6">
        <v>59.713999999999999</v>
      </c>
      <c r="R1858" s="4">
        <v>6.298</v>
      </c>
      <c r="S1858" s="7">
        <v>397.66699999999997</v>
      </c>
      <c r="T1858" s="6">
        <v>15.042999999999999</v>
      </c>
      <c r="U1858" s="4">
        <v>18.483723000000001</v>
      </c>
      <c r="V1858" s="8">
        <v>86.294928704803354</v>
      </c>
      <c r="W1858" s="8">
        <v>94.428748156577413</v>
      </c>
      <c r="X1858" s="8">
        <v>98</v>
      </c>
      <c r="Y1858" s="8">
        <v>104.21052631578948</v>
      </c>
      <c r="Z1858" s="8">
        <v>101.50000000000001</v>
      </c>
      <c r="AA1858" s="8">
        <v>156.36666666666665</v>
      </c>
      <c r="AB1858" s="9">
        <v>70.598099696316837</v>
      </c>
      <c r="AC1858" s="9">
        <v>23.102208139113745</v>
      </c>
      <c r="AD1858" s="3">
        <v>30.176942322426875</v>
      </c>
      <c r="AE1858" s="3">
        <v>46.720849538459397</v>
      </c>
    </row>
    <row r="1859" spans="1:31" ht="13" x14ac:dyDescent="0.3">
      <c r="A1859" s="2">
        <v>2020</v>
      </c>
      <c r="B1859" s="13" t="s">
        <v>630</v>
      </c>
      <c r="C1859" s="2" t="s">
        <v>108</v>
      </c>
      <c r="D1859" s="2" t="str">
        <f t="shared" si="56"/>
        <v>M1</v>
      </c>
      <c r="E1859" s="2" t="str">
        <f t="shared" si="57"/>
        <v>E06b_M1_08</v>
      </c>
      <c r="F1859" s="21" t="s">
        <v>577</v>
      </c>
      <c r="G1859" s="2">
        <v>2008</v>
      </c>
      <c r="H1859" s="2" t="s">
        <v>665</v>
      </c>
      <c r="I1859" s="4">
        <v>2.2599999999999998</v>
      </c>
      <c r="J1859" s="5">
        <v>0.159</v>
      </c>
      <c r="K1859" s="4">
        <v>0.84299999999999997</v>
      </c>
      <c r="L1859" s="4">
        <v>0.72599999999999998</v>
      </c>
      <c r="M1859" s="4">
        <v>0.186</v>
      </c>
      <c r="N1859" s="4">
        <v>0.56399999999999995</v>
      </c>
      <c r="O1859" s="4">
        <v>0.16200000000000001</v>
      </c>
      <c r="P1859" s="6">
        <v>18.588000000000001</v>
      </c>
      <c r="Q1859" s="6">
        <v>59.854999999999997</v>
      </c>
      <c r="R1859" s="4">
        <v>5.992</v>
      </c>
      <c r="S1859" s="7">
        <v>352.75900000000001</v>
      </c>
      <c r="T1859" s="6">
        <v>15.987</v>
      </c>
      <c r="U1859" s="4">
        <v>18.117999999999999</v>
      </c>
      <c r="V1859" s="8">
        <v>89.461715079291537</v>
      </c>
      <c r="W1859" s="8">
        <v>98.131836319580458</v>
      </c>
      <c r="X1859" s="8">
        <v>99.17647058823529</v>
      </c>
      <c r="Y1859" s="8">
        <v>97.89473684210526</v>
      </c>
      <c r="Z1859" s="8">
        <v>94</v>
      </c>
      <c r="AA1859" s="8">
        <v>123.92</v>
      </c>
      <c r="AB1859" s="9">
        <v>73.108899271277991</v>
      </c>
      <c r="AC1859" s="9">
        <v>20.956753845324645</v>
      </c>
      <c r="AD1859" s="3">
        <v>29.490393805259373</v>
      </c>
      <c r="AE1859" s="3">
        <v>49.552852349415986</v>
      </c>
    </row>
    <row r="1860" spans="1:31" ht="13" x14ac:dyDescent="0.3">
      <c r="A1860" s="2">
        <v>2020</v>
      </c>
      <c r="B1860" s="13" t="s">
        <v>630</v>
      </c>
      <c r="C1860" s="2" t="s">
        <v>109</v>
      </c>
      <c r="D1860" s="2" t="str">
        <f t="shared" si="56"/>
        <v>M2</v>
      </c>
      <c r="E1860" s="2" t="str">
        <f t="shared" si="57"/>
        <v>E06b_M2_08</v>
      </c>
      <c r="F1860" s="21" t="s">
        <v>577</v>
      </c>
      <c r="G1860" s="2">
        <v>2008</v>
      </c>
      <c r="H1860" s="2" t="s">
        <v>665</v>
      </c>
      <c r="I1860" s="4">
        <v>2.5099999999999998</v>
      </c>
      <c r="J1860" s="5">
        <v>0.17199999999999999</v>
      </c>
      <c r="K1860" s="4">
        <v>0.86899999999999999</v>
      </c>
      <c r="L1860" s="4">
        <v>0.57899999999999996</v>
      </c>
      <c r="M1860" s="4">
        <v>0.22900000000000001</v>
      </c>
      <c r="N1860" s="4">
        <v>0.57699999999999996</v>
      </c>
      <c r="O1860" s="4">
        <v>0.151</v>
      </c>
      <c r="P1860" s="6">
        <v>16.850000000000001</v>
      </c>
      <c r="Q1860" s="6">
        <v>68.834999999999994</v>
      </c>
      <c r="R1860" s="4">
        <v>7.468</v>
      </c>
      <c r="S1860" s="7">
        <v>445.58100000000002</v>
      </c>
      <c r="T1860" s="6">
        <v>15.66</v>
      </c>
      <c r="U1860" s="4">
        <v>18.117999999999999</v>
      </c>
      <c r="V1860" s="8">
        <v>99.357922499567152</v>
      </c>
      <c r="W1860" s="8">
        <v>106.15519400608702</v>
      </c>
      <c r="X1860" s="8">
        <v>102.23529411764707</v>
      </c>
      <c r="Y1860" s="8">
        <v>120.52631578947368</v>
      </c>
      <c r="Z1860" s="8">
        <v>96.166666666666671</v>
      </c>
      <c r="AA1860" s="8">
        <v>112.33333333333336</v>
      </c>
      <c r="AB1860" s="9">
        <v>69.980541451468028</v>
      </c>
      <c r="AC1860" s="9">
        <v>26.955009996698326</v>
      </c>
      <c r="AD1860" s="3">
        <v>31.758919662020844</v>
      </c>
      <c r="AE1860" s="3">
        <v>41.286070341280826</v>
      </c>
    </row>
    <row r="1861" spans="1:31" ht="13" x14ac:dyDescent="0.3">
      <c r="A1861" s="2">
        <v>2020</v>
      </c>
      <c r="B1861" s="13" t="s">
        <v>630</v>
      </c>
      <c r="C1861" s="2" t="s">
        <v>110</v>
      </c>
      <c r="D1861" s="2" t="str">
        <f t="shared" si="56"/>
        <v>M1</v>
      </c>
      <c r="E1861" s="2" t="str">
        <f t="shared" si="57"/>
        <v>E06c_M1_08</v>
      </c>
      <c r="F1861" s="21" t="s">
        <v>578</v>
      </c>
      <c r="G1861" s="2">
        <v>2008</v>
      </c>
      <c r="H1861" s="2" t="s">
        <v>664</v>
      </c>
      <c r="I1861" s="4">
        <v>2.33</v>
      </c>
      <c r="J1861" s="5">
        <v>0.156</v>
      </c>
      <c r="K1861" s="4">
        <v>0.75700000000000001</v>
      </c>
      <c r="L1861" s="4">
        <v>0.70199999999999996</v>
      </c>
      <c r="M1861" s="4">
        <v>0.24299999999999999</v>
      </c>
      <c r="N1861" s="4">
        <v>0.625</v>
      </c>
      <c r="O1861" s="4">
        <v>0.16800000000000001</v>
      </c>
      <c r="P1861" s="6">
        <v>20.49</v>
      </c>
      <c r="Q1861" s="6">
        <v>53.985999999999997</v>
      </c>
      <c r="R1861" s="4">
        <v>7.0940000000000003</v>
      </c>
      <c r="S1861" s="7">
        <v>478.24400000000003</v>
      </c>
      <c r="T1861" s="6">
        <v>16.824000000000002</v>
      </c>
      <c r="U1861" s="4">
        <v>17.675999999999998</v>
      </c>
      <c r="V1861" s="8">
        <v>92.232653156968709</v>
      </c>
      <c r="W1861" s="8">
        <v>96.280292238078928</v>
      </c>
      <c r="X1861" s="8">
        <v>89.058823529411768</v>
      </c>
      <c r="Y1861" s="8">
        <v>127.89473684210526</v>
      </c>
      <c r="Z1861" s="8">
        <v>104.16666666666667</v>
      </c>
      <c r="AA1861" s="8">
        <v>136.6</v>
      </c>
      <c r="AB1861" s="9">
        <v>74.407028395082065</v>
      </c>
      <c r="AC1861" s="9">
        <v>26.901322222273947</v>
      </c>
      <c r="AD1861" s="3">
        <v>26.019872353915058</v>
      </c>
      <c r="AE1861" s="3">
        <v>47.078805423810991</v>
      </c>
    </row>
    <row r="1862" spans="1:31" ht="13" x14ac:dyDescent="0.3">
      <c r="A1862" s="2">
        <v>2020</v>
      </c>
      <c r="B1862" s="13" t="s">
        <v>630</v>
      </c>
      <c r="C1862" s="2" t="s">
        <v>111</v>
      </c>
      <c r="D1862" s="2" t="str">
        <f t="shared" ref="D1862:D1925" si="58">MID(C1862,8,2)</f>
        <v>M2</v>
      </c>
      <c r="E1862" s="2" t="str">
        <f t="shared" ref="E1862:E1925" si="59">CONCATENATE(F1862,"_",D1862,"_",MID(G1862,3,2))</f>
        <v>E06c_M2_08</v>
      </c>
      <c r="F1862" s="21" t="s">
        <v>578</v>
      </c>
      <c r="G1862" s="2">
        <v>2008</v>
      </c>
      <c r="H1862" s="2" t="s">
        <v>664</v>
      </c>
      <c r="I1862" s="4">
        <v>2.2000000000000002</v>
      </c>
      <c r="J1862" s="5">
        <v>0.152</v>
      </c>
      <c r="K1862" s="4">
        <v>0.86199999999999999</v>
      </c>
      <c r="L1862" s="4">
        <v>0.621</v>
      </c>
      <c r="M1862" s="4">
        <v>0.23499999999999999</v>
      </c>
      <c r="N1862" s="4">
        <v>0.73799999999999999</v>
      </c>
      <c r="O1862" s="4">
        <v>0.153</v>
      </c>
      <c r="P1862" s="6">
        <v>14.711</v>
      </c>
      <c r="Q1862" s="6">
        <v>53.95</v>
      </c>
      <c r="R1862" s="4">
        <v>6.8819999999999997</v>
      </c>
      <c r="S1862" s="7">
        <v>429.964</v>
      </c>
      <c r="T1862" s="6">
        <v>17.411999999999999</v>
      </c>
      <c r="U1862" s="4">
        <v>17.675999999999998</v>
      </c>
      <c r="V1862" s="8">
        <v>87.086625298425403</v>
      </c>
      <c r="W1862" s="8">
        <v>93.811566796076903</v>
      </c>
      <c r="X1862" s="8">
        <v>101.41176470588236</v>
      </c>
      <c r="Y1862" s="8">
        <v>123.68421052631578</v>
      </c>
      <c r="Z1862" s="8">
        <v>123</v>
      </c>
      <c r="AA1862" s="8">
        <v>98.073333333333338</v>
      </c>
      <c r="AB1862" s="9">
        <v>72.391555639106258</v>
      </c>
      <c r="AC1862" s="9">
        <v>26.739991578419463</v>
      </c>
      <c r="AD1862" s="3">
        <v>30.453877680889658</v>
      </c>
      <c r="AE1862" s="3">
        <v>42.806130740690882</v>
      </c>
    </row>
    <row r="1863" spans="1:31" ht="13" x14ac:dyDescent="0.3">
      <c r="A1863" s="2">
        <v>2020</v>
      </c>
      <c r="B1863" s="13" t="s">
        <v>630</v>
      </c>
      <c r="C1863" s="2" t="s">
        <v>95</v>
      </c>
      <c r="D1863" s="2" t="str">
        <f t="shared" si="58"/>
        <v>M2</v>
      </c>
      <c r="E1863" s="2" t="str">
        <f t="shared" si="59"/>
        <v>F05a_M2_08</v>
      </c>
      <c r="F1863" s="21" t="s">
        <v>412</v>
      </c>
      <c r="G1863" s="2">
        <v>2008</v>
      </c>
      <c r="H1863" s="2" t="s">
        <v>666</v>
      </c>
      <c r="I1863" s="4">
        <v>2.46</v>
      </c>
      <c r="J1863" s="5">
        <v>0.16</v>
      </c>
      <c r="K1863" s="4">
        <v>0.82599999999999996</v>
      </c>
      <c r="L1863" s="4">
        <v>0.75900000000000001</v>
      </c>
      <c r="M1863" s="4">
        <v>0.16800000000000001</v>
      </c>
      <c r="N1863" s="4">
        <v>0.57399999999999995</v>
      </c>
      <c r="O1863" s="4">
        <v>0.17899999999999999</v>
      </c>
      <c r="P1863" s="6">
        <v>18.364999999999998</v>
      </c>
      <c r="Q1863" s="6">
        <v>59.71</v>
      </c>
      <c r="R1863" s="4">
        <v>6.2910000000000004</v>
      </c>
      <c r="S1863" s="7">
        <v>264.13400000000001</v>
      </c>
      <c r="T1863" s="6">
        <v>16.073</v>
      </c>
      <c r="U1863" s="4">
        <v>17.547343000000001</v>
      </c>
      <c r="V1863" s="8">
        <v>97.378681015512029</v>
      </c>
      <c r="W1863" s="8">
        <v>98.749017680080968</v>
      </c>
      <c r="X1863" s="8">
        <v>97.17647058823529</v>
      </c>
      <c r="Y1863" s="8">
        <v>88.421052631578959</v>
      </c>
      <c r="Z1863" s="8">
        <v>95.666666666666671</v>
      </c>
      <c r="AA1863" s="8">
        <v>122.43333333333332</v>
      </c>
      <c r="AB1863" s="9">
        <v>72.83812143721758</v>
      </c>
      <c r="AC1863" s="9">
        <v>18.999048814081554</v>
      </c>
      <c r="AD1863" s="3">
        <v>29.003108916398233</v>
      </c>
      <c r="AE1863" s="3">
        <v>51.99784226952022</v>
      </c>
    </row>
    <row r="1864" spans="1:31" ht="13" x14ac:dyDescent="0.3">
      <c r="A1864" s="2">
        <v>2020</v>
      </c>
      <c r="B1864" s="13" t="s">
        <v>630</v>
      </c>
      <c r="C1864" s="36" t="s">
        <v>96</v>
      </c>
      <c r="D1864" s="2" t="str">
        <f t="shared" si="58"/>
        <v>M2</v>
      </c>
      <c r="E1864" s="2" t="str">
        <f t="shared" si="59"/>
        <v>F05b_M2_08</v>
      </c>
      <c r="F1864" s="21" t="s">
        <v>413</v>
      </c>
      <c r="G1864" s="36">
        <v>2008</v>
      </c>
      <c r="H1864" s="2" t="s">
        <v>674</v>
      </c>
      <c r="I1864" s="4">
        <v>2.5499999999999998</v>
      </c>
      <c r="J1864" s="5">
        <v>0.16300000000000001</v>
      </c>
      <c r="K1864" s="4">
        <v>0.85</v>
      </c>
      <c r="L1864" s="4">
        <v>0.67600000000000005</v>
      </c>
      <c r="M1864" s="4">
        <v>0.217</v>
      </c>
      <c r="N1864" s="4">
        <v>0.68400000000000005</v>
      </c>
      <c r="O1864" s="4">
        <v>0.17399999999999999</v>
      </c>
      <c r="P1864" s="6">
        <v>14.244999999999999</v>
      </c>
      <c r="Q1864" s="6">
        <v>67.38</v>
      </c>
      <c r="R1864" s="4">
        <v>6.766</v>
      </c>
      <c r="S1864" s="7">
        <v>402.363</v>
      </c>
      <c r="T1864" s="6">
        <v>16.210999999999999</v>
      </c>
      <c r="U1864" s="4">
        <v>19.888717</v>
      </c>
      <c r="V1864" s="8">
        <v>100.94131568681124</v>
      </c>
      <c r="W1864" s="8">
        <v>100.60056176158247</v>
      </c>
      <c r="X1864" s="8">
        <v>100</v>
      </c>
      <c r="Y1864" s="8">
        <v>114.21052631578948</v>
      </c>
      <c r="Z1864" s="8">
        <v>114.00000000000001</v>
      </c>
      <c r="AA1864" s="8">
        <v>94.966666666666669</v>
      </c>
      <c r="AB1864" s="9">
        <v>73.346459434115076</v>
      </c>
      <c r="AC1864" s="9">
        <v>24.370357079402236</v>
      </c>
      <c r="AD1864" s="3">
        <v>29.63896362892638</v>
      </c>
      <c r="AE1864" s="3">
        <v>45.990679291671391</v>
      </c>
    </row>
    <row r="1865" spans="1:31" ht="13" x14ac:dyDescent="0.3">
      <c r="A1865" s="2">
        <v>2020</v>
      </c>
      <c r="B1865" s="13" t="s">
        <v>630</v>
      </c>
      <c r="C1865" s="36" t="s">
        <v>97</v>
      </c>
      <c r="D1865" s="2" t="str">
        <f t="shared" si="58"/>
        <v>M2</v>
      </c>
      <c r="E1865" s="2" t="str">
        <f t="shared" si="59"/>
        <v>F05c_M2_08</v>
      </c>
      <c r="F1865" s="21" t="s">
        <v>223</v>
      </c>
      <c r="G1865" s="36">
        <v>2008</v>
      </c>
      <c r="H1865" s="2" t="s">
        <v>673</v>
      </c>
      <c r="I1865" s="4">
        <v>2.42</v>
      </c>
      <c r="J1865" s="5">
        <v>0.157</v>
      </c>
      <c r="K1865" s="4">
        <v>0.74399999999999999</v>
      </c>
      <c r="L1865" s="4">
        <v>0.73199999999999998</v>
      </c>
      <c r="M1865" s="4">
        <v>0.193</v>
      </c>
      <c r="N1865" s="4">
        <v>0.628</v>
      </c>
      <c r="O1865" s="4">
        <v>0.186</v>
      </c>
      <c r="P1865" s="6">
        <v>15.973000000000001</v>
      </c>
      <c r="Q1865" s="6">
        <v>68.472999999999999</v>
      </c>
      <c r="R1865" s="4">
        <v>7.25</v>
      </c>
      <c r="S1865" s="7">
        <v>568.31100000000004</v>
      </c>
      <c r="T1865" s="6">
        <v>15.845000000000001</v>
      </c>
      <c r="U1865" s="4">
        <v>16.437555</v>
      </c>
      <c r="V1865" s="8">
        <v>95.795287828267931</v>
      </c>
      <c r="W1865" s="8">
        <v>96.897473598579438</v>
      </c>
      <c r="X1865" s="8">
        <v>87.529411764705884</v>
      </c>
      <c r="Y1865" s="8">
        <v>101.57894736842105</v>
      </c>
      <c r="Z1865" s="8">
        <v>104.66666666666666</v>
      </c>
      <c r="AA1865" s="8">
        <v>106.48666666666666</v>
      </c>
      <c r="AB1865" s="9">
        <v>71.452937419716406</v>
      </c>
      <c r="AC1865" s="9">
        <v>22.249411841839585</v>
      </c>
      <c r="AD1865" s="3">
        <v>26.630301957434749</v>
      </c>
      <c r="AE1865" s="3">
        <v>51.120286200725658</v>
      </c>
    </row>
    <row r="1866" spans="1:31" ht="13" x14ac:dyDescent="0.3">
      <c r="A1866" s="2">
        <v>2020</v>
      </c>
      <c r="B1866" s="13" t="s">
        <v>630</v>
      </c>
      <c r="C1866" s="2" t="s">
        <v>112</v>
      </c>
      <c r="D1866" s="2" t="str">
        <f t="shared" si="58"/>
        <v>M1</v>
      </c>
      <c r="E1866" s="2" t="str">
        <f t="shared" si="59"/>
        <v>F06a_M1_08</v>
      </c>
      <c r="F1866" s="21" t="s">
        <v>579</v>
      </c>
      <c r="G1866" s="2">
        <v>2008</v>
      </c>
      <c r="H1866" s="2" t="s">
        <v>667</v>
      </c>
      <c r="I1866" s="4">
        <v>2.19</v>
      </c>
      <c r="J1866" s="5">
        <v>0.14599999999999999</v>
      </c>
      <c r="K1866" s="4">
        <v>0.85799999999999998</v>
      </c>
      <c r="L1866" s="4">
        <v>0.624</v>
      </c>
      <c r="M1866" s="4">
        <v>0.22800000000000001</v>
      </c>
      <c r="N1866" s="4">
        <v>0.67800000000000005</v>
      </c>
      <c r="O1866" s="4">
        <v>0.157</v>
      </c>
      <c r="P1866" s="6">
        <v>15.302</v>
      </c>
      <c r="Q1866" s="6">
        <v>53.04</v>
      </c>
      <c r="R1866" s="4">
        <v>7.218</v>
      </c>
      <c r="S1866" s="7">
        <v>332.66300000000001</v>
      </c>
      <c r="T1866" s="6">
        <v>17.861000000000001</v>
      </c>
      <c r="U1866" s="4">
        <v>19.402059000000001</v>
      </c>
      <c r="V1866" s="8">
        <v>86.690777001614379</v>
      </c>
      <c r="W1866" s="8">
        <v>90.108478633073872</v>
      </c>
      <c r="X1866" s="8">
        <v>100.94117647058825</v>
      </c>
      <c r="Y1866" s="8">
        <v>120</v>
      </c>
      <c r="Z1866" s="8">
        <v>113.00000000000001</v>
      </c>
      <c r="AA1866" s="8">
        <v>102.01333333333334</v>
      </c>
      <c r="AB1866" s="9">
        <v>71.862348187330781</v>
      </c>
      <c r="AC1866" s="9">
        <v>26.134533722902137</v>
      </c>
      <c r="AD1866" s="3">
        <v>30.535787611813543</v>
      </c>
      <c r="AE1866" s="3">
        <v>43.329678665284334</v>
      </c>
    </row>
    <row r="1867" spans="1:31" ht="13" x14ac:dyDescent="0.3">
      <c r="A1867" s="2">
        <v>2020</v>
      </c>
      <c r="B1867" s="13" t="s">
        <v>630</v>
      </c>
      <c r="C1867" s="2" t="s">
        <v>113</v>
      </c>
      <c r="D1867" s="2" t="str">
        <f t="shared" si="58"/>
        <v>M2</v>
      </c>
      <c r="E1867" s="2" t="str">
        <f t="shared" si="59"/>
        <v>F06a_M2_08</v>
      </c>
      <c r="F1867" s="21" t="s">
        <v>579</v>
      </c>
      <c r="G1867" s="2">
        <v>2008</v>
      </c>
      <c r="H1867" s="2" t="s">
        <v>667</v>
      </c>
      <c r="I1867" s="4">
        <v>2.41</v>
      </c>
      <c r="J1867" s="5">
        <v>0.16500000000000001</v>
      </c>
      <c r="K1867" s="4">
        <v>1.0049999999999999</v>
      </c>
      <c r="L1867" s="4">
        <v>0.58899999999999997</v>
      </c>
      <c r="M1867" s="4">
        <v>0.222</v>
      </c>
      <c r="N1867" s="4">
        <v>0.74399999999999999</v>
      </c>
      <c r="O1867" s="4">
        <v>0.157</v>
      </c>
      <c r="P1867" s="6">
        <v>11.61</v>
      </c>
      <c r="Q1867" s="6">
        <v>55.026000000000003</v>
      </c>
      <c r="R1867" s="4">
        <v>7.0339999999999998</v>
      </c>
      <c r="S1867" s="7">
        <v>510.95400000000001</v>
      </c>
      <c r="T1867" s="6">
        <v>16.891999999999999</v>
      </c>
      <c r="U1867" s="4">
        <v>19.402059000000001</v>
      </c>
      <c r="V1867" s="8">
        <v>95.39943953145692</v>
      </c>
      <c r="W1867" s="8">
        <v>101.83492448258349</v>
      </c>
      <c r="X1867" s="8">
        <v>118.23529411764704</v>
      </c>
      <c r="Y1867" s="8">
        <v>116.8421052631579</v>
      </c>
      <c r="Z1867" s="8">
        <v>124</v>
      </c>
      <c r="AA1867" s="8">
        <v>77.399999999999991</v>
      </c>
      <c r="AB1867" s="9">
        <v>73.38119805674468</v>
      </c>
      <c r="AC1867" s="9">
        <v>24.920083301923551</v>
      </c>
      <c r="AD1867" s="3">
        <v>35.0271261424597</v>
      </c>
      <c r="AE1867" s="3">
        <v>40.05279055561676</v>
      </c>
    </row>
    <row r="1868" spans="1:31" ht="13" x14ac:dyDescent="0.3">
      <c r="A1868" s="2">
        <v>2020</v>
      </c>
      <c r="B1868" s="13" t="s">
        <v>630</v>
      </c>
      <c r="C1868" s="2" t="s">
        <v>114</v>
      </c>
      <c r="D1868" s="2" t="str">
        <f t="shared" si="58"/>
        <v>M1</v>
      </c>
      <c r="E1868" s="2" t="str">
        <f t="shared" si="59"/>
        <v>F06b_M1_08</v>
      </c>
      <c r="F1868" s="21" t="s">
        <v>580</v>
      </c>
      <c r="G1868" s="2">
        <v>2008</v>
      </c>
      <c r="H1868" s="2" t="s">
        <v>668</v>
      </c>
      <c r="I1868" s="4">
        <v>2.25</v>
      </c>
      <c r="J1868" s="5">
        <v>0.155</v>
      </c>
      <c r="K1868" s="4">
        <v>0.88900000000000001</v>
      </c>
      <c r="L1868" s="4">
        <v>0.61399999999999999</v>
      </c>
      <c r="M1868" s="4">
        <v>0.23200000000000001</v>
      </c>
      <c r="N1868" s="4">
        <v>0.66600000000000004</v>
      </c>
      <c r="O1868" s="4">
        <v>0.14699999999999999</v>
      </c>
      <c r="P1868" s="6">
        <v>11.7</v>
      </c>
      <c r="Q1868" s="6">
        <v>70.599999999999994</v>
      </c>
      <c r="R1868" s="4">
        <v>6.8339999999999996</v>
      </c>
      <c r="S1868" s="7">
        <v>421.00900000000001</v>
      </c>
      <c r="T1868" s="6">
        <v>15.534000000000001</v>
      </c>
      <c r="U1868" s="4">
        <v>18.065128999999999</v>
      </c>
      <c r="V1868" s="8">
        <v>89.065866782480512</v>
      </c>
      <c r="W1868" s="8">
        <v>95.663110877578433</v>
      </c>
      <c r="X1868" s="8">
        <v>104.58823529411765</v>
      </c>
      <c r="Y1868" s="8">
        <v>122.10526315789474</v>
      </c>
      <c r="Z1868" s="8">
        <v>111.00000000000001</v>
      </c>
      <c r="AA1868" s="8">
        <v>77.999999999999986</v>
      </c>
      <c r="AB1868" s="9">
        <v>72.485674357601127</v>
      </c>
      <c r="AC1868" s="9">
        <v>26.364352793913614</v>
      </c>
      <c r="AD1868" s="3">
        <v>31.366988155282755</v>
      </c>
      <c r="AE1868" s="3">
        <v>42.268659050803642</v>
      </c>
    </row>
    <row r="1869" spans="1:31" ht="13" x14ac:dyDescent="0.3">
      <c r="A1869" s="2">
        <v>2020</v>
      </c>
      <c r="B1869" s="13" t="s">
        <v>630</v>
      </c>
      <c r="C1869" s="2" t="s">
        <v>115</v>
      </c>
      <c r="D1869" s="2" t="str">
        <f t="shared" si="58"/>
        <v>M2</v>
      </c>
      <c r="E1869" s="2" t="str">
        <f t="shared" si="59"/>
        <v>F06b_M2_08</v>
      </c>
      <c r="F1869" s="21" t="s">
        <v>580</v>
      </c>
      <c r="G1869" s="2">
        <v>2008</v>
      </c>
      <c r="H1869" s="2" t="s">
        <v>668</v>
      </c>
      <c r="I1869" s="4">
        <v>1.97</v>
      </c>
      <c r="J1869" s="5">
        <v>0.14099999999999999</v>
      </c>
      <c r="K1869" s="4">
        <v>0.82199999999999995</v>
      </c>
      <c r="L1869" s="4">
        <v>0.58299999999999996</v>
      </c>
      <c r="M1869" s="4">
        <v>0.315</v>
      </c>
      <c r="N1869" s="4">
        <v>0.65200000000000002</v>
      </c>
      <c r="O1869" s="4">
        <v>0.151</v>
      </c>
      <c r="P1869" s="6">
        <v>12.420999999999999</v>
      </c>
      <c r="Q1869" s="6">
        <v>63.673000000000002</v>
      </c>
      <c r="R1869" s="4">
        <v>7.13</v>
      </c>
      <c r="S1869" s="7">
        <v>574.851</v>
      </c>
      <c r="T1869" s="6">
        <v>20.550999999999998</v>
      </c>
      <c r="U1869" s="4">
        <v>18.065128999999999</v>
      </c>
      <c r="V1869" s="8">
        <v>77.982114471771837</v>
      </c>
      <c r="W1869" s="8">
        <v>87.022571830571337</v>
      </c>
      <c r="X1869" s="8">
        <v>96.705882352941174</v>
      </c>
      <c r="Y1869" s="8">
        <v>165.78947368421052</v>
      </c>
      <c r="Z1869" s="8">
        <v>108.66666666666667</v>
      </c>
      <c r="AA1869" s="8">
        <v>82.806666666666658</v>
      </c>
      <c r="AB1869" s="9">
        <v>76.062115983423084</v>
      </c>
      <c r="AC1869" s="9">
        <v>34.113278835155263</v>
      </c>
      <c r="AD1869" s="3">
        <v>27.639275651225688</v>
      </c>
      <c r="AE1869" s="3">
        <v>38.247445513619049</v>
      </c>
    </row>
    <row r="1870" spans="1:31" ht="13" x14ac:dyDescent="0.3">
      <c r="A1870" s="2">
        <v>2020</v>
      </c>
      <c r="B1870" s="13" t="s">
        <v>630</v>
      </c>
      <c r="C1870" s="2" t="s">
        <v>116</v>
      </c>
      <c r="D1870" s="2" t="str">
        <f t="shared" si="58"/>
        <v>M1</v>
      </c>
      <c r="E1870" s="2" t="str">
        <f t="shared" si="59"/>
        <v>F06c_M1_08</v>
      </c>
      <c r="F1870" s="21" t="s">
        <v>225</v>
      </c>
      <c r="G1870" s="2">
        <v>2008</v>
      </c>
      <c r="H1870" s="2" t="s">
        <v>669</v>
      </c>
      <c r="I1870" s="4">
        <v>2.0099999999999998</v>
      </c>
      <c r="J1870" s="5">
        <v>0.14000000000000001</v>
      </c>
      <c r="K1870" s="4">
        <v>0.86599999999999999</v>
      </c>
      <c r="L1870" s="4">
        <v>0.68700000000000006</v>
      </c>
      <c r="M1870" s="4">
        <v>0.25800000000000001</v>
      </c>
      <c r="N1870" s="4">
        <v>0.63100000000000001</v>
      </c>
      <c r="O1870" s="4">
        <v>0.159</v>
      </c>
      <c r="P1870" s="6">
        <v>11.834</v>
      </c>
      <c r="Q1870" s="6">
        <v>63.878999999999998</v>
      </c>
      <c r="R1870" s="4">
        <v>8.3049999999999997</v>
      </c>
      <c r="S1870" s="7">
        <v>398.005</v>
      </c>
      <c r="T1870" s="6">
        <v>25.247</v>
      </c>
      <c r="U1870" s="4">
        <v>20.84796</v>
      </c>
      <c r="V1870" s="8">
        <v>79.565507659015921</v>
      </c>
      <c r="W1870" s="8">
        <v>86.405390470070856</v>
      </c>
      <c r="X1870" s="8">
        <v>101.88235294117646</v>
      </c>
      <c r="Y1870" s="8">
        <v>135.78947368421052</v>
      </c>
      <c r="Z1870" s="8">
        <v>105.16666666666667</v>
      </c>
      <c r="AA1870" s="8">
        <v>78.893333333333331</v>
      </c>
      <c r="AB1870" s="9">
        <v>77.681834029728918</v>
      </c>
      <c r="AC1870" s="9">
        <v>27.357823838118065</v>
      </c>
      <c r="AD1870" s="3">
        <v>28.511604897783098</v>
      </c>
      <c r="AE1870" s="3">
        <v>44.13057126409884</v>
      </c>
    </row>
    <row r="1871" spans="1:31" ht="13" x14ac:dyDescent="0.3">
      <c r="A1871" s="2">
        <v>2020</v>
      </c>
      <c r="B1871" s="13" t="s">
        <v>630</v>
      </c>
      <c r="C1871" s="2" t="s">
        <v>117</v>
      </c>
      <c r="D1871" s="2" t="str">
        <f t="shared" si="58"/>
        <v>M2</v>
      </c>
      <c r="E1871" s="2" t="str">
        <f t="shared" si="59"/>
        <v>F06c_M2_08</v>
      </c>
      <c r="F1871" s="21" t="s">
        <v>225</v>
      </c>
      <c r="G1871" s="2">
        <v>2008</v>
      </c>
      <c r="H1871" s="2" t="s">
        <v>669</v>
      </c>
      <c r="I1871" s="4">
        <v>2.0499999999999998</v>
      </c>
      <c r="J1871" s="5">
        <v>0.14099999999999999</v>
      </c>
      <c r="K1871" s="4">
        <v>0.83299999999999996</v>
      </c>
      <c r="L1871" s="4">
        <v>0.71399999999999997</v>
      </c>
      <c r="M1871" s="4">
        <v>0.25700000000000001</v>
      </c>
      <c r="N1871" s="4">
        <v>0.68400000000000005</v>
      </c>
      <c r="O1871" s="4">
        <v>0.16500000000000001</v>
      </c>
      <c r="P1871" s="6">
        <v>13.339</v>
      </c>
      <c r="Q1871" s="6">
        <v>67.873999999999995</v>
      </c>
      <c r="R1871" s="4">
        <v>7.3159999999999998</v>
      </c>
      <c r="S1871" s="7">
        <v>373.017</v>
      </c>
      <c r="T1871" s="6">
        <v>28.474</v>
      </c>
      <c r="U1871" s="4">
        <v>20.84796</v>
      </c>
      <c r="V1871" s="8">
        <v>81.14890084626002</v>
      </c>
      <c r="W1871" s="8">
        <v>87.022571830571337</v>
      </c>
      <c r="X1871" s="8">
        <v>98</v>
      </c>
      <c r="Y1871" s="8">
        <v>135.26315789473685</v>
      </c>
      <c r="Z1871" s="8">
        <v>114.00000000000001</v>
      </c>
      <c r="AA1871" s="8">
        <v>88.926666666666662</v>
      </c>
      <c r="AB1871" s="9">
        <v>78.102777326229997</v>
      </c>
      <c r="AC1871" s="9">
        <v>27.104909338561207</v>
      </c>
      <c r="AD1871" s="3">
        <v>27.277324258393705</v>
      </c>
      <c r="AE1871" s="3">
        <v>45.617766403045081</v>
      </c>
    </row>
    <row r="1872" spans="1:31" ht="13" x14ac:dyDescent="0.3">
      <c r="A1872" s="2">
        <v>2020</v>
      </c>
      <c r="B1872" s="13" t="s">
        <v>630</v>
      </c>
      <c r="C1872" s="2" t="s">
        <v>124</v>
      </c>
      <c r="D1872" s="2" t="str">
        <f t="shared" si="58"/>
        <v>M1</v>
      </c>
      <c r="E1872" s="2" t="str">
        <f t="shared" si="59"/>
        <v>B07b_M1_09</v>
      </c>
      <c r="F1872" s="21" t="s">
        <v>221</v>
      </c>
      <c r="G1872" s="2">
        <v>2009</v>
      </c>
      <c r="H1872" s="2" t="s">
        <v>706</v>
      </c>
      <c r="I1872" s="4">
        <v>2.21</v>
      </c>
      <c r="J1872" s="5">
        <v>0.157</v>
      </c>
      <c r="K1872" s="4">
        <v>0.86899999999999999</v>
      </c>
      <c r="L1872" s="4">
        <v>0.81399999999999995</v>
      </c>
      <c r="M1872" s="4">
        <v>0.17199999999999999</v>
      </c>
      <c r="N1872" s="4">
        <v>0.622</v>
      </c>
      <c r="O1872" s="4">
        <v>0.16400000000000001</v>
      </c>
      <c r="P1872" s="6">
        <v>13.754</v>
      </c>
      <c r="Q1872" s="6">
        <v>56.412999999999997</v>
      </c>
      <c r="R1872" s="4">
        <v>5.923</v>
      </c>
      <c r="S1872" s="7">
        <v>318.05399999999997</v>
      </c>
      <c r="T1872" s="6">
        <v>15.872999999999999</v>
      </c>
      <c r="U1872" s="4">
        <v>22.556833999999998</v>
      </c>
      <c r="V1872" s="8">
        <v>86.783794351733107</v>
      </c>
      <c r="W1872" s="8">
        <v>96.308741254889867</v>
      </c>
      <c r="X1872" s="8">
        <v>102.23529411764707</v>
      </c>
      <c r="Y1872" s="8">
        <v>90.526315789473671</v>
      </c>
      <c r="Z1872" s="8">
        <v>103.66666666666666</v>
      </c>
      <c r="AA1872" s="8">
        <v>91.693333333333328</v>
      </c>
      <c r="AB1872" s="9">
        <v>77.011865952383829</v>
      </c>
      <c r="AC1872" s="9">
        <v>18.397216277651342</v>
      </c>
      <c r="AD1872" s="3">
        <v>28.859272092381982</v>
      </c>
      <c r="AE1872" s="3">
        <v>52.743511629966655</v>
      </c>
    </row>
    <row r="1873" spans="1:31" ht="13" x14ac:dyDescent="0.3">
      <c r="A1873" s="2">
        <v>2020</v>
      </c>
      <c r="B1873" s="13" t="s">
        <v>630</v>
      </c>
      <c r="C1873" s="2" t="s">
        <v>125</v>
      </c>
      <c r="D1873" s="2" t="str">
        <f t="shared" si="58"/>
        <v>M2</v>
      </c>
      <c r="E1873" s="2" t="str">
        <f t="shared" si="59"/>
        <v>B07b_M2_09</v>
      </c>
      <c r="F1873" s="21" t="s">
        <v>221</v>
      </c>
      <c r="G1873" s="2">
        <v>2009</v>
      </c>
      <c r="H1873" s="2" t="s">
        <v>706</v>
      </c>
      <c r="I1873" s="4">
        <v>2.31</v>
      </c>
      <c r="J1873" s="5">
        <v>0.16200000000000001</v>
      </c>
      <c r="K1873" s="4">
        <v>0.94399999999999995</v>
      </c>
      <c r="L1873" s="4">
        <v>0.64100000000000001</v>
      </c>
      <c r="M1873" s="4">
        <v>0.186</v>
      </c>
      <c r="N1873" s="4">
        <v>0.65900000000000003</v>
      </c>
      <c r="O1873" s="4">
        <v>0.16300000000000001</v>
      </c>
      <c r="P1873" s="6">
        <v>14.615</v>
      </c>
      <c r="Q1873" s="6">
        <v>53.872999999999998</v>
      </c>
      <c r="R1873" s="4">
        <v>6.8339999999999996</v>
      </c>
      <c r="S1873" s="7">
        <v>317.27999999999997</v>
      </c>
      <c r="T1873" s="6">
        <v>14.75</v>
      </c>
      <c r="U1873" s="4">
        <v>22.556833999999998</v>
      </c>
      <c r="V1873" s="8">
        <v>90.710662874435968</v>
      </c>
      <c r="W1873" s="8">
        <v>99.375898619695263</v>
      </c>
      <c r="X1873" s="8">
        <v>111.05882352941177</v>
      </c>
      <c r="Y1873" s="8">
        <v>97.89473684210526</v>
      </c>
      <c r="Z1873" s="8">
        <v>109.83333333333334</v>
      </c>
      <c r="AA1873" s="8">
        <v>97.433333333333337</v>
      </c>
      <c r="AB1873" s="9">
        <v>71.450502509813703</v>
      </c>
      <c r="AC1873" s="9">
        <v>21.443169076667729</v>
      </c>
      <c r="AD1873" s="3">
        <v>33.79013674967198</v>
      </c>
      <c r="AE1873" s="3">
        <v>44.766694173660298</v>
      </c>
    </row>
    <row r="1874" spans="1:31" ht="13" x14ac:dyDescent="0.3">
      <c r="A1874" s="2">
        <v>2020</v>
      </c>
      <c r="B1874" s="13" t="s">
        <v>630</v>
      </c>
      <c r="C1874" s="2" t="s">
        <v>126</v>
      </c>
      <c r="D1874" s="2" t="str">
        <f t="shared" si="58"/>
        <v>M1</v>
      </c>
      <c r="E1874" s="2" t="str">
        <f t="shared" si="59"/>
        <v>B07c_M1_09</v>
      </c>
      <c r="F1874" s="21" t="s">
        <v>222</v>
      </c>
      <c r="G1874" s="2">
        <v>2009</v>
      </c>
      <c r="H1874" s="2" t="s">
        <v>677</v>
      </c>
      <c r="I1874" s="4">
        <v>2.16</v>
      </c>
      <c r="J1874" s="5">
        <v>0.152</v>
      </c>
      <c r="K1874" s="4">
        <v>0.86199999999999999</v>
      </c>
      <c r="L1874" s="4">
        <v>0.89</v>
      </c>
      <c r="M1874" s="4">
        <v>0.193</v>
      </c>
      <c r="N1874" s="4">
        <v>0.66400000000000003</v>
      </c>
      <c r="O1874" s="4">
        <v>0.16700000000000001</v>
      </c>
      <c r="P1874" s="6">
        <v>14.634</v>
      </c>
      <c r="Q1874" s="6">
        <v>58.529000000000003</v>
      </c>
      <c r="R1874" s="4">
        <v>7.6760000000000002</v>
      </c>
      <c r="S1874" s="7">
        <v>396.94499999999999</v>
      </c>
      <c r="T1874" s="6">
        <v>23.919</v>
      </c>
      <c r="U1874" s="4">
        <v>21.174817000000001</v>
      </c>
      <c r="V1874" s="8">
        <v>84.820360090381683</v>
      </c>
      <c r="W1874" s="8">
        <v>93.241583890084442</v>
      </c>
      <c r="X1874" s="8">
        <v>101.41176470588236</v>
      </c>
      <c r="Y1874" s="8">
        <v>101.57894736842105</v>
      </c>
      <c r="Z1874" s="8">
        <v>110.66666666666667</v>
      </c>
      <c r="AA1874" s="8">
        <v>97.56</v>
      </c>
      <c r="AB1874" s="9">
        <v>82.355071769941773</v>
      </c>
      <c r="AC1874" s="9">
        <v>19.304042820841865</v>
      </c>
      <c r="AD1874" s="3">
        <v>26.769493768655828</v>
      </c>
      <c r="AE1874" s="3">
        <v>53.926463410502322</v>
      </c>
    </row>
    <row r="1875" spans="1:31" ht="13" x14ac:dyDescent="0.3">
      <c r="A1875" s="2">
        <v>2020</v>
      </c>
      <c r="B1875" s="13" t="s">
        <v>630</v>
      </c>
      <c r="C1875" s="2" t="s">
        <v>127</v>
      </c>
      <c r="D1875" s="2" t="str">
        <f t="shared" si="58"/>
        <v>M2</v>
      </c>
      <c r="E1875" s="2" t="str">
        <f t="shared" si="59"/>
        <v>B07c_M2_09</v>
      </c>
      <c r="F1875" s="21" t="s">
        <v>222</v>
      </c>
      <c r="G1875" s="2">
        <v>2009</v>
      </c>
      <c r="H1875" s="2" t="s">
        <v>677</v>
      </c>
      <c r="I1875" s="4">
        <v>2.13</v>
      </c>
      <c r="J1875" s="5">
        <v>0.14599999999999999</v>
      </c>
      <c r="K1875" s="4">
        <v>0.93200000000000005</v>
      </c>
      <c r="L1875" s="4">
        <v>0.69199999999999995</v>
      </c>
      <c r="M1875" s="4">
        <v>0.20200000000000001</v>
      </c>
      <c r="N1875" s="4">
        <v>0.625</v>
      </c>
      <c r="O1875" s="4">
        <v>0.16600000000000001</v>
      </c>
      <c r="P1875" s="6">
        <v>16.632000000000001</v>
      </c>
      <c r="Q1875" s="6">
        <v>48.235999999999997</v>
      </c>
      <c r="R1875" s="4">
        <v>7.1159999999999997</v>
      </c>
      <c r="S1875" s="7">
        <v>403.77600000000001</v>
      </c>
      <c r="T1875" s="6">
        <v>24.009</v>
      </c>
      <c r="U1875" s="4">
        <v>21.174817000000001</v>
      </c>
      <c r="V1875" s="8">
        <v>83.642299533570821</v>
      </c>
      <c r="W1875" s="8">
        <v>89.560995052317949</v>
      </c>
      <c r="X1875" s="8">
        <v>109.64705882352943</v>
      </c>
      <c r="Y1875" s="8">
        <v>106.31578947368421</v>
      </c>
      <c r="Z1875" s="8">
        <v>104.16666666666667</v>
      </c>
      <c r="AA1875" s="8">
        <v>110.88</v>
      </c>
      <c r="AB1875" s="9">
        <v>75.006464485002539</v>
      </c>
      <c r="AC1875" s="9">
        <v>22.183700218302064</v>
      </c>
      <c r="AD1875" s="3">
        <v>31.779017047678494</v>
      </c>
      <c r="AE1875" s="3">
        <v>46.037282734019428</v>
      </c>
    </row>
    <row r="1876" spans="1:31" ht="13" x14ac:dyDescent="0.3">
      <c r="A1876" s="2">
        <v>2020</v>
      </c>
      <c r="B1876" s="13" t="s">
        <v>630</v>
      </c>
      <c r="C1876" s="2" t="s">
        <v>152</v>
      </c>
      <c r="D1876" s="2" t="str">
        <f t="shared" si="58"/>
        <v>M2</v>
      </c>
      <c r="E1876" s="2" t="str">
        <f t="shared" si="59"/>
        <v>B08b_M2_09</v>
      </c>
      <c r="F1876" s="21" t="s">
        <v>594</v>
      </c>
      <c r="G1876" s="2">
        <v>2009</v>
      </c>
      <c r="H1876" s="2" t="s">
        <v>709</v>
      </c>
      <c r="I1876" s="4">
        <v>2.38</v>
      </c>
      <c r="J1876" s="5">
        <v>0.156</v>
      </c>
      <c r="K1876" s="4">
        <v>0.86299999999999999</v>
      </c>
      <c r="L1876" s="4">
        <v>0.68100000000000005</v>
      </c>
      <c r="M1876" s="4">
        <v>0.191</v>
      </c>
      <c r="N1876" s="4">
        <v>0.66600000000000004</v>
      </c>
      <c r="O1876" s="4">
        <v>0.18099999999999999</v>
      </c>
      <c r="P1876" s="6">
        <v>14.462999999999999</v>
      </c>
      <c r="Q1876" s="6">
        <v>57.994999999999997</v>
      </c>
      <c r="R1876" s="4">
        <v>6.8559999999999999</v>
      </c>
      <c r="S1876" s="7">
        <v>277.43400000000003</v>
      </c>
      <c r="T1876" s="6">
        <v>18.638999999999999</v>
      </c>
      <c r="U1876" s="4">
        <v>18.667538</v>
      </c>
      <c r="V1876" s="8">
        <v>93.459470840327967</v>
      </c>
      <c r="W1876" s="8">
        <v>95.695309781928771</v>
      </c>
      <c r="X1876" s="8">
        <v>101.52941176470588</v>
      </c>
      <c r="Y1876" s="8">
        <v>100.52631578947368</v>
      </c>
      <c r="Z1876" s="8">
        <v>111.00000000000001</v>
      </c>
      <c r="AA1876" s="8">
        <v>96.419999999999987</v>
      </c>
      <c r="AB1876" s="9">
        <v>71.786760855146241</v>
      </c>
      <c r="AC1876" s="9">
        <v>21.916455745304361</v>
      </c>
      <c r="AD1876" s="3">
        <v>30.746074889398862</v>
      </c>
      <c r="AE1876" s="3">
        <v>47.337469365296784</v>
      </c>
    </row>
    <row r="1877" spans="1:31" ht="13" x14ac:dyDescent="0.3">
      <c r="A1877" s="2">
        <v>2020</v>
      </c>
      <c r="B1877" s="13" t="s">
        <v>630</v>
      </c>
      <c r="C1877" s="2" t="s">
        <v>153</v>
      </c>
      <c r="D1877" s="2" t="str">
        <f t="shared" si="58"/>
        <v>M2</v>
      </c>
      <c r="E1877" s="2" t="str">
        <f t="shared" si="59"/>
        <v>B08c_M2_09</v>
      </c>
      <c r="F1877" s="21" t="s">
        <v>595</v>
      </c>
      <c r="G1877" s="2">
        <v>2009</v>
      </c>
      <c r="H1877" s="2" t="s">
        <v>678</v>
      </c>
      <c r="I1877" s="4">
        <v>2.12</v>
      </c>
      <c r="J1877" s="5">
        <v>0.14699999999999999</v>
      </c>
      <c r="K1877" s="4">
        <v>0.875</v>
      </c>
      <c r="L1877" s="4">
        <v>0.55600000000000005</v>
      </c>
      <c r="M1877" s="4">
        <v>0.20499999999999999</v>
      </c>
      <c r="N1877" s="4">
        <v>0.68400000000000005</v>
      </c>
      <c r="O1877" s="4">
        <v>0.17</v>
      </c>
      <c r="P1877" s="6">
        <v>12.644</v>
      </c>
      <c r="Q1877" s="6">
        <v>58.033999999999999</v>
      </c>
      <c r="R1877" s="4">
        <v>5.8380000000000001</v>
      </c>
      <c r="S1877" s="7">
        <v>260.82600000000002</v>
      </c>
      <c r="T1877" s="6">
        <v>16.102</v>
      </c>
      <c r="U1877" s="4">
        <v>19.492761000000002</v>
      </c>
      <c r="V1877" s="8">
        <v>83.249612681300547</v>
      </c>
      <c r="W1877" s="8">
        <v>90.174426525279046</v>
      </c>
      <c r="X1877" s="8">
        <v>102.94117647058825</v>
      </c>
      <c r="Y1877" s="8">
        <v>107.89473684210526</v>
      </c>
      <c r="Z1877" s="8">
        <v>114.00000000000001</v>
      </c>
      <c r="AA1877" s="8">
        <v>84.293333333333337</v>
      </c>
      <c r="AB1877" s="9">
        <v>67.009353796483509</v>
      </c>
      <c r="AC1877" s="9">
        <v>25.19995379404007</v>
      </c>
      <c r="AD1877" s="3">
        <v>33.396108686568603</v>
      </c>
      <c r="AE1877" s="3">
        <v>41.403937519391334</v>
      </c>
    </row>
    <row r="1878" spans="1:31" ht="13" x14ac:dyDescent="0.3">
      <c r="A1878" s="2">
        <v>2020</v>
      </c>
      <c r="B1878" s="13" t="s">
        <v>630</v>
      </c>
      <c r="C1878" s="2" t="s">
        <v>93</v>
      </c>
      <c r="D1878" s="2" t="str">
        <f t="shared" si="58"/>
        <v>M2</v>
      </c>
      <c r="E1878" s="2" t="str">
        <f t="shared" si="59"/>
        <v>C05a_M2_09</v>
      </c>
      <c r="F1878" s="21" t="s">
        <v>492</v>
      </c>
      <c r="G1878" s="2">
        <v>2009</v>
      </c>
      <c r="H1878" s="2" t="s">
        <v>676</v>
      </c>
      <c r="I1878" s="4">
        <v>2</v>
      </c>
      <c r="J1878" s="5">
        <v>0.13500000000000001</v>
      </c>
      <c r="K1878" s="4">
        <v>0.93100000000000005</v>
      </c>
      <c r="L1878" s="4">
        <v>0.57299999999999995</v>
      </c>
      <c r="M1878" s="4">
        <v>0.20699999999999999</v>
      </c>
      <c r="N1878" s="4">
        <v>0.70499999999999996</v>
      </c>
      <c r="O1878" s="4">
        <v>0.14499999999999999</v>
      </c>
      <c r="P1878" s="6">
        <v>14.051</v>
      </c>
      <c r="Q1878" s="6">
        <v>69.551000000000002</v>
      </c>
      <c r="R1878" s="4">
        <v>5.8259999999999996</v>
      </c>
      <c r="S1878" s="7">
        <v>364.714</v>
      </c>
      <c r="T1878" s="6">
        <v>14.382</v>
      </c>
      <c r="U1878" s="4">
        <v>22.118857999999999</v>
      </c>
      <c r="V1878" s="8">
        <v>78.537370454057111</v>
      </c>
      <c r="W1878" s="8">
        <v>82.81324884974606</v>
      </c>
      <c r="X1878" s="8">
        <v>109.5294117647059</v>
      </c>
      <c r="Y1878" s="8">
        <v>108.94736842105262</v>
      </c>
      <c r="Z1878" s="8">
        <v>117.5</v>
      </c>
      <c r="AA1878" s="8">
        <v>93.673333333333332</v>
      </c>
      <c r="AB1878" s="9">
        <v>69.454626899434714</v>
      </c>
      <c r="AC1878" s="9">
        <v>24.549942316854441</v>
      </c>
      <c r="AD1878" s="3">
        <v>34.282441287109314</v>
      </c>
      <c r="AE1878" s="3">
        <v>41.167616396036244</v>
      </c>
    </row>
    <row r="1879" spans="1:31" ht="13" x14ac:dyDescent="0.3">
      <c r="A1879" s="2">
        <v>2020</v>
      </c>
      <c r="B1879" s="13" t="s">
        <v>630</v>
      </c>
      <c r="C1879" s="2" t="s">
        <v>122</v>
      </c>
      <c r="D1879" s="2" t="str">
        <f t="shared" si="58"/>
        <v>M1</v>
      </c>
      <c r="E1879" s="2" t="str">
        <f t="shared" si="59"/>
        <v>C06b_M1_09</v>
      </c>
      <c r="F1879" s="21" t="s">
        <v>581</v>
      </c>
      <c r="G1879" s="2">
        <v>2009</v>
      </c>
      <c r="H1879" s="2" t="s">
        <v>681</v>
      </c>
      <c r="I1879" s="4">
        <v>2.23</v>
      </c>
      <c r="J1879" s="5">
        <v>0.151</v>
      </c>
      <c r="K1879" s="4">
        <v>0.82399999999999995</v>
      </c>
      <c r="L1879" s="4">
        <v>0.76900000000000002</v>
      </c>
      <c r="M1879" s="4">
        <v>0.20499999999999999</v>
      </c>
      <c r="N1879" s="4">
        <v>0.54800000000000004</v>
      </c>
      <c r="O1879" s="4">
        <v>0.17</v>
      </c>
      <c r="P1879" s="6">
        <v>13.964</v>
      </c>
      <c r="Q1879" s="6">
        <v>64.070999999999998</v>
      </c>
      <c r="R1879" s="4">
        <v>6.4560000000000004</v>
      </c>
      <c r="S1879" s="7">
        <v>315.07</v>
      </c>
      <c r="T1879" s="6">
        <v>18.042999999999999</v>
      </c>
      <c r="U1879" s="4">
        <v>22.265006</v>
      </c>
      <c r="V1879" s="8">
        <v>87.569168056273682</v>
      </c>
      <c r="W1879" s="8">
        <v>92.62815241712336</v>
      </c>
      <c r="X1879" s="8">
        <v>96.941176470588232</v>
      </c>
      <c r="Y1879" s="8">
        <v>107.89473684210526</v>
      </c>
      <c r="Z1879" s="8">
        <v>91.333333333333343</v>
      </c>
      <c r="AA1879" s="8">
        <v>93.093333333333334</v>
      </c>
      <c r="AB1879" s="9">
        <v>76.333748485366613</v>
      </c>
      <c r="AC1879" s="9">
        <v>22.121704396104477</v>
      </c>
      <c r="AD1879" s="3">
        <v>27.607931244191334</v>
      </c>
      <c r="AE1879" s="3">
        <v>50.270364359704189</v>
      </c>
    </row>
    <row r="1880" spans="1:31" ht="13" x14ac:dyDescent="0.3">
      <c r="A1880" s="2">
        <v>2020</v>
      </c>
      <c r="B1880" s="13" t="s">
        <v>630</v>
      </c>
      <c r="C1880" s="2" t="s">
        <v>123</v>
      </c>
      <c r="D1880" s="2" t="str">
        <f t="shared" si="58"/>
        <v>M2</v>
      </c>
      <c r="E1880" s="2" t="str">
        <f t="shared" si="59"/>
        <v>C06b_M2_09</v>
      </c>
      <c r="F1880" s="21" t="s">
        <v>581</v>
      </c>
      <c r="G1880" s="2">
        <v>2009</v>
      </c>
      <c r="H1880" s="2" t="s">
        <v>681</v>
      </c>
      <c r="I1880" s="4">
        <v>2.06</v>
      </c>
      <c r="J1880" s="5">
        <v>0.14399999999999999</v>
      </c>
      <c r="K1880" s="4">
        <v>0.83599999999999997</v>
      </c>
      <c r="L1880" s="4">
        <v>0.66100000000000003</v>
      </c>
      <c r="M1880" s="4">
        <v>0.216</v>
      </c>
      <c r="N1880" s="4">
        <v>0.57899999999999996</v>
      </c>
      <c r="O1880" s="4">
        <v>0.157</v>
      </c>
      <c r="P1880" s="6">
        <v>12.956</v>
      </c>
      <c r="Q1880" s="6">
        <v>46.945999999999998</v>
      </c>
      <c r="R1880" s="4">
        <v>5.2629999999999999</v>
      </c>
      <c r="S1880" s="7">
        <v>296.65199999999999</v>
      </c>
      <c r="T1880" s="6">
        <v>23.14</v>
      </c>
      <c r="U1880" s="4">
        <v>22.265006</v>
      </c>
      <c r="V1880" s="8">
        <v>80.893491567678836</v>
      </c>
      <c r="W1880" s="8">
        <v>88.334132106395785</v>
      </c>
      <c r="X1880" s="8">
        <v>98.352941176470594</v>
      </c>
      <c r="Y1880" s="8">
        <v>113.68421052631578</v>
      </c>
      <c r="Z1880" s="8">
        <v>96.5</v>
      </c>
      <c r="AA1880" s="8">
        <v>86.373333333333335</v>
      </c>
      <c r="AB1880" s="9">
        <v>72.157527851218958</v>
      </c>
      <c r="AC1880" s="9">
        <v>24.657748506821495</v>
      </c>
      <c r="AD1880" s="3">
        <v>29.631106837367572</v>
      </c>
      <c r="AE1880" s="3">
        <v>45.711144655810919</v>
      </c>
    </row>
    <row r="1881" spans="1:31" ht="13" x14ac:dyDescent="0.3">
      <c r="A1881" s="2">
        <v>2020</v>
      </c>
      <c r="B1881" s="13" t="s">
        <v>630</v>
      </c>
      <c r="C1881" s="2" t="s">
        <v>128</v>
      </c>
      <c r="D1881" s="2" t="str">
        <f t="shared" si="58"/>
        <v>M1</v>
      </c>
      <c r="E1881" s="2" t="str">
        <f t="shared" si="59"/>
        <v>C07a_M1_09</v>
      </c>
      <c r="F1881" s="21" t="s">
        <v>224</v>
      </c>
      <c r="G1881" s="2">
        <v>2009</v>
      </c>
      <c r="H1881" s="2" t="s">
        <v>679</v>
      </c>
      <c r="I1881" s="4">
        <v>2.15</v>
      </c>
      <c r="J1881" s="5">
        <v>0.14899999999999999</v>
      </c>
      <c r="K1881" s="4">
        <v>0.81799999999999995</v>
      </c>
      <c r="L1881" s="4">
        <v>0.91600000000000004</v>
      </c>
      <c r="M1881" s="4">
        <v>0.17299999999999999</v>
      </c>
      <c r="N1881" s="4">
        <v>0.68200000000000005</v>
      </c>
      <c r="O1881" s="4">
        <v>0.17</v>
      </c>
      <c r="P1881" s="6">
        <v>16.291</v>
      </c>
      <c r="Q1881" s="6">
        <v>53.74</v>
      </c>
      <c r="R1881" s="4">
        <v>6.9530000000000003</v>
      </c>
      <c r="S1881" s="7">
        <v>311.50599999999997</v>
      </c>
      <c r="T1881" s="6">
        <v>27.797999999999998</v>
      </c>
      <c r="U1881" s="4">
        <v>20.278755</v>
      </c>
      <c r="V1881" s="8">
        <v>84.427673238111396</v>
      </c>
      <c r="W1881" s="8">
        <v>91.401289471201196</v>
      </c>
      <c r="X1881" s="8">
        <v>96.235294117647058</v>
      </c>
      <c r="Y1881" s="8">
        <v>91.05263157894737</v>
      </c>
      <c r="Z1881" s="8">
        <v>113.66666666666667</v>
      </c>
      <c r="AA1881" s="8">
        <v>108.60666666666667</v>
      </c>
      <c r="AB1881" s="9">
        <v>80.87971080847781</v>
      </c>
      <c r="AC1881" s="9">
        <v>17.61926658634982</v>
      </c>
      <c r="AD1881" s="3">
        <v>25.866457611442229</v>
      </c>
      <c r="AE1881" s="3">
        <v>56.514275802207948</v>
      </c>
    </row>
    <row r="1882" spans="1:31" ht="13" x14ac:dyDescent="0.3">
      <c r="A1882" s="2">
        <v>2020</v>
      </c>
      <c r="B1882" s="13" t="s">
        <v>630</v>
      </c>
      <c r="C1882" s="2" t="s">
        <v>129</v>
      </c>
      <c r="D1882" s="2" t="str">
        <f t="shared" si="58"/>
        <v>M2</v>
      </c>
      <c r="E1882" s="2" t="str">
        <f t="shared" si="59"/>
        <v>C07a_M2_09</v>
      </c>
      <c r="F1882" s="21" t="s">
        <v>224</v>
      </c>
      <c r="G1882" s="2">
        <v>2009</v>
      </c>
      <c r="H1882" s="2" t="s">
        <v>679</v>
      </c>
      <c r="I1882" s="4">
        <v>2.2999999999999998</v>
      </c>
      <c r="J1882" s="5">
        <v>0.152</v>
      </c>
      <c r="K1882" s="4">
        <v>0.77400000000000002</v>
      </c>
      <c r="L1882" s="4">
        <v>0.83299999999999996</v>
      </c>
      <c r="M1882" s="4">
        <v>0.23699999999999999</v>
      </c>
      <c r="N1882" s="4">
        <v>0.61899999999999999</v>
      </c>
      <c r="O1882" s="4">
        <v>0.182</v>
      </c>
      <c r="P1882" s="6">
        <v>18.459</v>
      </c>
      <c r="Q1882" s="6">
        <v>55.542999999999999</v>
      </c>
      <c r="R1882" s="4">
        <v>6.9989999999999997</v>
      </c>
      <c r="S1882" s="7">
        <v>408.13299999999998</v>
      </c>
      <c r="T1882" s="6">
        <v>21.209</v>
      </c>
      <c r="U1882" s="4">
        <v>20.278755</v>
      </c>
      <c r="V1882" s="8">
        <v>90.317976022165666</v>
      </c>
      <c r="W1882" s="8">
        <v>93.241583890084442</v>
      </c>
      <c r="X1882" s="8">
        <v>91.058823529411768</v>
      </c>
      <c r="Y1882" s="8">
        <v>124.73684210526315</v>
      </c>
      <c r="Z1882" s="8">
        <v>103.16666666666667</v>
      </c>
      <c r="AA1882" s="8">
        <v>123.05999999999999</v>
      </c>
      <c r="AB1882" s="9">
        <v>80.884503214085271</v>
      </c>
      <c r="AC1882" s="9">
        <v>24.135946629370224</v>
      </c>
      <c r="AD1882" s="3">
        <v>24.473657663499328</v>
      </c>
      <c r="AE1882" s="3">
        <v>51.390395707130452</v>
      </c>
    </row>
    <row r="1883" spans="1:31" ht="13" x14ac:dyDescent="0.3">
      <c r="A1883" s="2">
        <v>2020</v>
      </c>
      <c r="B1883" s="13" t="s">
        <v>630</v>
      </c>
      <c r="C1883" s="2" t="s">
        <v>130</v>
      </c>
      <c r="D1883" s="2" t="str">
        <f t="shared" si="58"/>
        <v>M1</v>
      </c>
      <c r="E1883" s="2" t="str">
        <f t="shared" si="59"/>
        <v>C07b_M1_09</v>
      </c>
      <c r="F1883" s="21" t="s">
        <v>582</v>
      </c>
      <c r="G1883" s="2">
        <v>2009</v>
      </c>
      <c r="H1883" s="2" t="s">
        <v>682</v>
      </c>
      <c r="I1883" s="4">
        <v>2.2200000000000002</v>
      </c>
      <c r="J1883" s="5">
        <v>0.153</v>
      </c>
      <c r="K1883" s="4">
        <v>0.82599999999999996</v>
      </c>
      <c r="L1883" s="4">
        <v>0.74099999999999999</v>
      </c>
      <c r="M1883" s="4">
        <v>0.20899999999999999</v>
      </c>
      <c r="N1883" s="4">
        <v>0.628</v>
      </c>
      <c r="O1883" s="4">
        <v>0.16700000000000001</v>
      </c>
      <c r="P1883" s="6">
        <v>14.484</v>
      </c>
      <c r="Q1883" s="6">
        <v>58.865000000000002</v>
      </c>
      <c r="R1883" s="4">
        <v>7.8879999999999999</v>
      </c>
      <c r="S1883" s="7">
        <v>488.81900000000002</v>
      </c>
      <c r="T1883" s="6">
        <v>18.959</v>
      </c>
      <c r="U1883" s="4">
        <v>19.960041</v>
      </c>
      <c r="V1883" s="8">
        <v>87.176481204003395</v>
      </c>
      <c r="W1883" s="8">
        <v>93.855015363045538</v>
      </c>
      <c r="X1883" s="8">
        <v>97.17647058823529</v>
      </c>
      <c r="Y1883" s="8">
        <v>109.99999999999999</v>
      </c>
      <c r="Z1883" s="8">
        <v>104.66666666666666</v>
      </c>
      <c r="AA1883" s="8">
        <v>96.56</v>
      </c>
      <c r="AB1883" s="9">
        <v>75.317183083282941</v>
      </c>
      <c r="AC1883" s="9">
        <v>22.857752748081531</v>
      </c>
      <c r="AD1883" s="3">
        <v>28.048472909209888</v>
      </c>
      <c r="AE1883" s="3">
        <v>49.093774342708592</v>
      </c>
    </row>
    <row r="1884" spans="1:31" ht="13" x14ac:dyDescent="0.3">
      <c r="A1884" s="2">
        <v>2020</v>
      </c>
      <c r="B1884" s="13" t="s">
        <v>630</v>
      </c>
      <c r="C1884" s="2" t="s">
        <v>131</v>
      </c>
      <c r="D1884" s="2" t="str">
        <f t="shared" si="58"/>
        <v>M2</v>
      </c>
      <c r="E1884" s="2" t="str">
        <f t="shared" si="59"/>
        <v>C07b_M2_09</v>
      </c>
      <c r="F1884" s="21" t="s">
        <v>582</v>
      </c>
      <c r="G1884" s="2">
        <v>2009</v>
      </c>
      <c r="H1884" s="2" t="s">
        <v>682</v>
      </c>
      <c r="I1884" s="4">
        <v>2.29</v>
      </c>
      <c r="J1884" s="5">
        <v>0.152</v>
      </c>
      <c r="K1884" s="4">
        <v>0.84</v>
      </c>
      <c r="L1884" s="4">
        <v>0.66500000000000004</v>
      </c>
      <c r="M1884" s="4">
        <v>0.22900000000000001</v>
      </c>
      <c r="N1884" s="4">
        <v>0.64500000000000002</v>
      </c>
      <c r="O1884" s="4">
        <v>0.17199999999999999</v>
      </c>
      <c r="P1884" s="6">
        <v>17.398</v>
      </c>
      <c r="Q1884" s="6">
        <v>51.009</v>
      </c>
      <c r="R1884" s="4">
        <v>8.8729999999999993</v>
      </c>
      <c r="S1884" s="7">
        <v>419.99900000000002</v>
      </c>
      <c r="T1884" s="6">
        <v>27.088000000000001</v>
      </c>
      <c r="U1884" s="4">
        <v>19.960041</v>
      </c>
      <c r="V1884" s="8">
        <v>89.925289169895393</v>
      </c>
      <c r="W1884" s="8">
        <v>93.241583890084442</v>
      </c>
      <c r="X1884" s="8">
        <v>98.82352941176471</v>
      </c>
      <c r="Y1884" s="8">
        <v>120.52631578947368</v>
      </c>
      <c r="Z1884" s="8">
        <v>107.50000000000001</v>
      </c>
      <c r="AA1884" s="8">
        <v>115.98666666666666</v>
      </c>
      <c r="AB1884" s="9">
        <v>73.530270637597042</v>
      </c>
      <c r="AC1884" s="9">
        <v>25.653736590956832</v>
      </c>
      <c r="AD1884" s="3">
        <v>29.217050029589497</v>
      </c>
      <c r="AE1884" s="3">
        <v>45.129213379453667</v>
      </c>
    </row>
    <row r="1885" spans="1:31" ht="13" x14ac:dyDescent="0.3">
      <c r="A1885" s="2">
        <v>2020</v>
      </c>
      <c r="B1885" s="13" t="s">
        <v>630</v>
      </c>
      <c r="C1885" s="2" t="s">
        <v>132</v>
      </c>
      <c r="D1885" s="2" t="str">
        <f t="shared" si="58"/>
        <v>M1</v>
      </c>
      <c r="E1885" s="2" t="str">
        <f t="shared" si="59"/>
        <v>C07c_M1_09</v>
      </c>
      <c r="F1885" s="21" t="s">
        <v>583</v>
      </c>
      <c r="G1885" s="2">
        <v>2009</v>
      </c>
      <c r="H1885" s="2" t="s">
        <v>714</v>
      </c>
      <c r="I1885" s="4">
        <v>2.4</v>
      </c>
      <c r="J1885" s="5">
        <v>0.153</v>
      </c>
      <c r="K1885" s="4">
        <v>0.77200000000000002</v>
      </c>
      <c r="L1885" s="4">
        <v>0.50800000000000001</v>
      </c>
      <c r="M1885" s="4">
        <v>0.28499999999999998</v>
      </c>
      <c r="N1885" s="4">
        <v>0.70399999999999996</v>
      </c>
      <c r="O1885" s="4">
        <v>0.17399999999999999</v>
      </c>
      <c r="P1885" s="6">
        <v>15.554</v>
      </c>
      <c r="Q1885" s="6">
        <v>52.375999999999998</v>
      </c>
      <c r="R1885" s="4">
        <v>9.5190000000000001</v>
      </c>
      <c r="S1885" s="7">
        <v>374.09100000000001</v>
      </c>
      <c r="T1885" s="6">
        <v>28.132999999999999</v>
      </c>
      <c r="U1885" s="4">
        <v>19.285250999999999</v>
      </c>
      <c r="V1885" s="8">
        <v>94.244844544868528</v>
      </c>
      <c r="W1885" s="8">
        <v>93.855015363045538</v>
      </c>
      <c r="X1885" s="8">
        <v>90.82352941176471</v>
      </c>
      <c r="Y1885" s="8">
        <v>149.99999999999997</v>
      </c>
      <c r="Z1885" s="8">
        <v>117.33333333333333</v>
      </c>
      <c r="AA1885" s="8">
        <v>103.69333333333333</v>
      </c>
      <c r="AB1885" s="9">
        <v>68.569658947861413</v>
      </c>
      <c r="AC1885" s="9">
        <v>34.236880256630364</v>
      </c>
      <c r="AD1885" s="3">
        <v>28.794434487868298</v>
      </c>
      <c r="AE1885" s="3">
        <v>36.968685255501327</v>
      </c>
    </row>
    <row r="1886" spans="1:31" ht="13" x14ac:dyDescent="0.3">
      <c r="A1886" s="2">
        <v>2020</v>
      </c>
      <c r="B1886" s="13" t="s">
        <v>630</v>
      </c>
      <c r="C1886" s="2" t="s">
        <v>133</v>
      </c>
      <c r="D1886" s="2" t="str">
        <f t="shared" si="58"/>
        <v>M2</v>
      </c>
      <c r="E1886" s="2" t="str">
        <f t="shared" si="59"/>
        <v>C07c_M2_09</v>
      </c>
      <c r="F1886" s="21" t="s">
        <v>583</v>
      </c>
      <c r="G1886" s="2">
        <v>2009</v>
      </c>
      <c r="H1886" s="2" t="s">
        <v>714</v>
      </c>
      <c r="I1886" s="4">
        <v>2.33</v>
      </c>
      <c r="J1886" s="5">
        <v>0.159</v>
      </c>
      <c r="K1886" s="4">
        <v>0.86099999999999999</v>
      </c>
      <c r="L1886" s="4">
        <v>0.61299999999999999</v>
      </c>
      <c r="M1886" s="4">
        <v>0.248</v>
      </c>
      <c r="N1886" s="4">
        <v>0.66100000000000003</v>
      </c>
      <c r="O1886" s="4">
        <v>0.16900000000000001</v>
      </c>
      <c r="P1886" s="6">
        <v>14.154999999999999</v>
      </c>
      <c r="Q1886" s="6">
        <v>50.488999999999997</v>
      </c>
      <c r="R1886" s="4">
        <v>9.6080000000000005</v>
      </c>
      <c r="S1886" s="7">
        <v>527.14</v>
      </c>
      <c r="T1886" s="6">
        <v>27.556999999999999</v>
      </c>
      <c r="U1886" s="4">
        <v>19.285250999999999</v>
      </c>
      <c r="V1886" s="8">
        <v>91.496036578976543</v>
      </c>
      <c r="W1886" s="8">
        <v>97.535604200812017</v>
      </c>
      <c r="X1886" s="8">
        <v>101.29411764705883</v>
      </c>
      <c r="Y1886" s="8">
        <v>130.5263157894737</v>
      </c>
      <c r="Z1886" s="8">
        <v>110.16666666666669</v>
      </c>
      <c r="AA1886" s="8">
        <v>94.36666666666666</v>
      </c>
      <c r="AB1886" s="9">
        <v>73.037618792423117</v>
      </c>
      <c r="AC1886" s="9">
        <v>27.969608561768517</v>
      </c>
      <c r="AD1886" s="3">
        <v>30.149477381840185</v>
      </c>
      <c r="AE1886" s="3">
        <v>41.880914056391291</v>
      </c>
    </row>
    <row r="1887" spans="1:31" ht="13" x14ac:dyDescent="0.3">
      <c r="A1887" s="2">
        <v>2020</v>
      </c>
      <c r="B1887" s="13" t="s">
        <v>630</v>
      </c>
      <c r="C1887" s="2" t="s">
        <v>154</v>
      </c>
      <c r="D1887" s="2" t="str">
        <f t="shared" si="58"/>
        <v>M1</v>
      </c>
      <c r="E1887" s="2" t="str">
        <f t="shared" si="59"/>
        <v>C08a_M1_09</v>
      </c>
      <c r="F1887" s="21" t="s">
        <v>596</v>
      </c>
      <c r="G1887" s="2">
        <v>2009</v>
      </c>
      <c r="H1887" s="2" t="s">
        <v>680</v>
      </c>
      <c r="I1887" s="4">
        <v>2.5099999999999998</v>
      </c>
      <c r="J1887" s="5">
        <v>0.161</v>
      </c>
      <c r="K1887" s="4">
        <v>0.98099999999999998</v>
      </c>
      <c r="L1887" s="4">
        <v>0.70399999999999996</v>
      </c>
      <c r="M1887" s="4">
        <v>0.159</v>
      </c>
      <c r="N1887" s="4">
        <v>0.66300000000000003</v>
      </c>
      <c r="O1887" s="4">
        <v>0.186</v>
      </c>
      <c r="P1887" s="6">
        <v>12.414999999999999</v>
      </c>
      <c r="Q1887" s="6">
        <v>50.582999999999998</v>
      </c>
      <c r="R1887" s="4">
        <v>6.048</v>
      </c>
      <c r="S1887" s="7">
        <v>262.15699999999998</v>
      </c>
      <c r="T1887" s="6">
        <v>17.042999999999999</v>
      </c>
      <c r="U1887" s="4">
        <v>20.492046999999999</v>
      </c>
      <c r="V1887" s="8">
        <v>98.564399919841676</v>
      </c>
      <c r="W1887" s="8">
        <v>98.762467146734195</v>
      </c>
      <c r="X1887" s="8">
        <v>115.41176470588235</v>
      </c>
      <c r="Y1887" s="8">
        <v>83.684210526315795</v>
      </c>
      <c r="Z1887" s="8">
        <v>110.50000000000001</v>
      </c>
      <c r="AA1887" s="8">
        <v>82.766666666666666</v>
      </c>
      <c r="AB1887" s="9">
        <v>73.316453926479653</v>
      </c>
      <c r="AC1887" s="9">
        <v>17.863929090399054</v>
      </c>
      <c r="AD1887" s="3">
        <v>34.220850467830118</v>
      </c>
      <c r="AE1887" s="3">
        <v>47.915220441770835</v>
      </c>
    </row>
    <row r="1888" spans="1:31" ht="13" x14ac:dyDescent="0.3">
      <c r="A1888" s="2">
        <v>2020</v>
      </c>
      <c r="B1888" s="13" t="s">
        <v>630</v>
      </c>
      <c r="C1888" s="2" t="s">
        <v>155</v>
      </c>
      <c r="D1888" s="2" t="str">
        <f t="shared" si="58"/>
        <v>M2</v>
      </c>
      <c r="E1888" s="2" t="str">
        <f t="shared" si="59"/>
        <v>C08a_M2_09</v>
      </c>
      <c r="F1888" s="21" t="s">
        <v>596</v>
      </c>
      <c r="G1888" s="2">
        <v>2009</v>
      </c>
      <c r="H1888" s="2" t="s">
        <v>680</v>
      </c>
      <c r="I1888" s="4">
        <v>2.2000000000000002</v>
      </c>
      <c r="J1888" s="5">
        <v>0.151</v>
      </c>
      <c r="K1888" s="4">
        <v>0.87</v>
      </c>
      <c r="L1888" s="4">
        <v>0.61499999999999999</v>
      </c>
      <c r="M1888" s="4">
        <v>0.19700000000000001</v>
      </c>
      <c r="N1888" s="4">
        <v>0.60499999999999998</v>
      </c>
      <c r="O1888" s="4">
        <v>0.19800000000000001</v>
      </c>
      <c r="P1888" s="6">
        <v>14.667</v>
      </c>
      <c r="Q1888" s="6">
        <v>54.427999999999997</v>
      </c>
      <c r="R1888" s="4">
        <v>4.76</v>
      </c>
      <c r="S1888" s="7">
        <v>373.18200000000002</v>
      </c>
      <c r="T1888" s="6">
        <v>19.381</v>
      </c>
      <c r="U1888" s="4">
        <v>20.492046999999999</v>
      </c>
      <c r="V1888" s="8">
        <v>86.391107499462834</v>
      </c>
      <c r="W1888" s="8">
        <v>92.62815241712336</v>
      </c>
      <c r="X1888" s="8">
        <v>102.35294117647058</v>
      </c>
      <c r="Y1888" s="8">
        <v>103.68421052631579</v>
      </c>
      <c r="Z1888" s="8">
        <v>100.83333333333333</v>
      </c>
      <c r="AA1888" s="8">
        <v>97.78</v>
      </c>
      <c r="AB1888" s="9">
        <v>69.166609751882916</v>
      </c>
      <c r="AC1888" s="9">
        <v>23.461244767401485</v>
      </c>
      <c r="AD1888" s="3">
        <v>32.169625583800617</v>
      </c>
      <c r="AE1888" s="3">
        <v>44.369129648797902</v>
      </c>
    </row>
    <row r="1889" spans="1:31" ht="13" x14ac:dyDescent="0.3">
      <c r="A1889" s="2">
        <v>2020</v>
      </c>
      <c r="B1889" s="13" t="s">
        <v>630</v>
      </c>
      <c r="C1889" s="2" t="s">
        <v>156</v>
      </c>
      <c r="D1889" s="2" t="str">
        <f t="shared" si="58"/>
        <v>M1</v>
      </c>
      <c r="E1889" s="2" t="str">
        <f t="shared" si="59"/>
        <v>C08b_M1_09</v>
      </c>
      <c r="F1889" s="21" t="s">
        <v>597</v>
      </c>
      <c r="G1889" s="2">
        <v>2009</v>
      </c>
      <c r="H1889" s="2" t="s">
        <v>683</v>
      </c>
      <c r="I1889" s="4">
        <v>2.13</v>
      </c>
      <c r="J1889" s="5">
        <v>0.14799999999999999</v>
      </c>
      <c r="K1889" s="4">
        <v>0.88700000000000001</v>
      </c>
      <c r="L1889" s="4">
        <v>0.52500000000000002</v>
      </c>
      <c r="M1889" s="4">
        <v>0.23699999999999999</v>
      </c>
      <c r="N1889" s="4">
        <v>0.59899999999999998</v>
      </c>
      <c r="O1889" s="4">
        <v>0.17299999999999999</v>
      </c>
      <c r="P1889" s="6">
        <v>14.997999999999999</v>
      </c>
      <c r="Q1889" s="6">
        <v>57.77</v>
      </c>
      <c r="R1889" s="4">
        <v>7.5679999999999996</v>
      </c>
      <c r="S1889" s="7">
        <v>341.28899999999999</v>
      </c>
      <c r="T1889" s="6">
        <v>18.841000000000001</v>
      </c>
      <c r="U1889" s="4">
        <v>17.785048</v>
      </c>
      <c r="V1889" s="8">
        <v>83.642299533570821</v>
      </c>
      <c r="W1889" s="8">
        <v>90.787857998240113</v>
      </c>
      <c r="X1889" s="8">
        <v>104.35294117647058</v>
      </c>
      <c r="Y1889" s="8">
        <v>124.73684210526315</v>
      </c>
      <c r="Z1889" s="8">
        <v>99.833333333333329</v>
      </c>
      <c r="AA1889" s="8">
        <v>99.98666666666665</v>
      </c>
      <c r="AB1889" s="9">
        <v>68.405267312486927</v>
      </c>
      <c r="AC1889" s="9">
        <v>28.539089596714735</v>
      </c>
      <c r="AD1889" s="3">
        <v>33.16326780985159</v>
      </c>
      <c r="AE1889" s="3">
        <v>38.297642593433686</v>
      </c>
    </row>
    <row r="1890" spans="1:31" ht="13" x14ac:dyDescent="0.3">
      <c r="A1890" s="2">
        <v>2020</v>
      </c>
      <c r="B1890" s="13" t="s">
        <v>630</v>
      </c>
      <c r="C1890" s="2" t="s">
        <v>157</v>
      </c>
      <c r="D1890" s="2" t="str">
        <f t="shared" si="58"/>
        <v>M2</v>
      </c>
      <c r="E1890" s="2" t="str">
        <f t="shared" si="59"/>
        <v>C08b_M2_09</v>
      </c>
      <c r="F1890" s="21" t="s">
        <v>597</v>
      </c>
      <c r="G1890" s="2">
        <v>2009</v>
      </c>
      <c r="H1890" s="2" t="s">
        <v>683</v>
      </c>
      <c r="I1890" s="4">
        <v>2.2400000000000002</v>
      </c>
      <c r="J1890" s="5">
        <v>0.15</v>
      </c>
      <c r="K1890" s="4">
        <v>0.86099999999999999</v>
      </c>
      <c r="L1890" s="4">
        <v>0.63100000000000001</v>
      </c>
      <c r="M1890" s="4">
        <v>0.20599999999999999</v>
      </c>
      <c r="N1890" s="4">
        <v>0.624</v>
      </c>
      <c r="O1890" s="4">
        <v>0.17</v>
      </c>
      <c r="P1890" s="6">
        <v>16.495000000000001</v>
      </c>
      <c r="Q1890" s="6">
        <v>59.106000000000002</v>
      </c>
      <c r="R1890" s="4">
        <v>5.6239999999999997</v>
      </c>
      <c r="S1890" s="7">
        <v>263.29300000000001</v>
      </c>
      <c r="T1890" s="6">
        <v>18.456</v>
      </c>
      <c r="U1890" s="4">
        <v>17.785048</v>
      </c>
      <c r="V1890" s="8">
        <v>87.96185490854397</v>
      </c>
      <c r="W1890" s="8">
        <v>92.014720944162292</v>
      </c>
      <c r="X1890" s="8">
        <v>101.29411764705883</v>
      </c>
      <c r="Y1890" s="8">
        <v>108.42105263157893</v>
      </c>
      <c r="Z1890" s="8">
        <v>104</v>
      </c>
      <c r="AA1890" s="8">
        <v>109.96666666666668</v>
      </c>
      <c r="AB1890" s="9">
        <v>70.47618482345824</v>
      </c>
      <c r="AC1890" s="9">
        <v>24.077209286803075</v>
      </c>
      <c r="AD1890" s="3">
        <v>31.245250311459365</v>
      </c>
      <c r="AE1890" s="3">
        <v>44.677540401737566</v>
      </c>
    </row>
    <row r="1891" spans="1:31" ht="13" x14ac:dyDescent="0.3">
      <c r="A1891" s="2">
        <v>2020</v>
      </c>
      <c r="B1891" s="13" t="s">
        <v>630</v>
      </c>
      <c r="C1891" s="2" t="s">
        <v>158</v>
      </c>
      <c r="D1891" s="2" t="str">
        <f t="shared" si="58"/>
        <v>M1</v>
      </c>
      <c r="E1891" s="2" t="str">
        <f t="shared" si="59"/>
        <v>C08c_M1_09</v>
      </c>
      <c r="F1891" s="21" t="s">
        <v>598</v>
      </c>
      <c r="G1891" s="2">
        <v>2009</v>
      </c>
      <c r="H1891" s="2" t="s">
        <v>684</v>
      </c>
      <c r="I1891" s="4">
        <v>2.36</v>
      </c>
      <c r="J1891" s="5">
        <v>0.157</v>
      </c>
      <c r="K1891" s="4">
        <v>0.76800000000000002</v>
      </c>
      <c r="L1891" s="4">
        <v>0.65900000000000003</v>
      </c>
      <c r="M1891" s="4">
        <v>0.223</v>
      </c>
      <c r="N1891" s="4">
        <v>0.59499999999999997</v>
      </c>
      <c r="O1891" s="4">
        <v>0.189</v>
      </c>
      <c r="P1891" s="6">
        <v>16.91</v>
      </c>
      <c r="Q1891" s="6">
        <v>53.298000000000002</v>
      </c>
      <c r="R1891" s="4">
        <v>5.0919999999999996</v>
      </c>
      <c r="S1891" s="7">
        <v>412.74</v>
      </c>
      <c r="T1891" s="6">
        <v>18.940000000000001</v>
      </c>
      <c r="U1891" s="4">
        <v>16.203757</v>
      </c>
      <c r="V1891" s="8">
        <v>92.674097135787392</v>
      </c>
      <c r="W1891" s="8">
        <v>96.308741254889867</v>
      </c>
      <c r="X1891" s="8">
        <v>90.352941176470594</v>
      </c>
      <c r="Y1891" s="8">
        <v>117.36842105263159</v>
      </c>
      <c r="Z1891" s="8">
        <v>99.166666666666671</v>
      </c>
      <c r="AA1891" s="8">
        <v>112.73333333333333</v>
      </c>
      <c r="AB1891" s="9">
        <v>70.89520327753128</v>
      </c>
      <c r="AC1891" s="9">
        <v>25.910114023767044</v>
      </c>
      <c r="AD1891" s="3">
        <v>27.70560323682778</v>
      </c>
      <c r="AE1891" s="3">
        <v>46.384282739405172</v>
      </c>
    </row>
    <row r="1892" spans="1:31" ht="13" x14ac:dyDescent="0.3">
      <c r="A1892" s="2">
        <v>2020</v>
      </c>
      <c r="B1892" s="13" t="s">
        <v>630</v>
      </c>
      <c r="C1892" s="2" t="s">
        <v>159</v>
      </c>
      <c r="D1892" s="2" t="str">
        <f t="shared" si="58"/>
        <v>M2</v>
      </c>
      <c r="E1892" s="2" t="str">
        <f t="shared" si="59"/>
        <v>C08c_M2_09</v>
      </c>
      <c r="F1892" s="21" t="s">
        <v>598</v>
      </c>
      <c r="G1892" s="2">
        <v>2009</v>
      </c>
      <c r="H1892" s="2" t="s">
        <v>684</v>
      </c>
      <c r="I1892" s="4">
        <v>2.4300000000000002</v>
      </c>
      <c r="J1892" s="5">
        <v>0.158</v>
      </c>
      <c r="K1892" s="4">
        <v>0.85499999999999998</v>
      </c>
      <c r="L1892" s="4">
        <v>0.61799999999999999</v>
      </c>
      <c r="M1892" s="4">
        <v>0.23499999999999999</v>
      </c>
      <c r="N1892" s="4">
        <v>0.67100000000000004</v>
      </c>
      <c r="O1892" s="4">
        <v>0.191</v>
      </c>
      <c r="P1892" s="6">
        <v>15.736000000000001</v>
      </c>
      <c r="Q1892" s="6">
        <v>54.97</v>
      </c>
      <c r="R1892" s="4">
        <v>5.633</v>
      </c>
      <c r="S1892" s="7">
        <v>304.74900000000002</v>
      </c>
      <c r="T1892" s="6">
        <v>20.009</v>
      </c>
      <c r="U1892" s="4">
        <v>16.203757</v>
      </c>
      <c r="V1892" s="8">
        <v>95.422905101679405</v>
      </c>
      <c r="W1892" s="8">
        <v>96.922172727850935</v>
      </c>
      <c r="X1892" s="8">
        <v>100.58823529411765</v>
      </c>
      <c r="Y1892" s="8">
        <v>123.68421052631578</v>
      </c>
      <c r="Z1892" s="8">
        <v>111.83333333333334</v>
      </c>
      <c r="AA1892" s="8">
        <v>104.90666666666668</v>
      </c>
      <c r="AB1892" s="9">
        <v>72.062826907311532</v>
      </c>
      <c r="AC1892" s="9">
        <v>26.861971299407671</v>
      </c>
      <c r="AD1892" s="3">
        <v>30.344365619683501</v>
      </c>
      <c r="AE1892" s="3">
        <v>42.793663080908836</v>
      </c>
    </row>
    <row r="1893" spans="1:31" ht="13" x14ac:dyDescent="0.3">
      <c r="A1893" s="2">
        <v>2020</v>
      </c>
      <c r="B1893" s="13" t="s">
        <v>630</v>
      </c>
      <c r="C1893" s="2" t="s">
        <v>134</v>
      </c>
      <c r="D1893" s="2" t="str">
        <f t="shared" si="58"/>
        <v>M2</v>
      </c>
      <c r="E1893" s="2" t="str">
        <f t="shared" si="59"/>
        <v>D07a_M2_09</v>
      </c>
      <c r="F1893" s="21" t="s">
        <v>584</v>
      </c>
      <c r="G1893" s="2">
        <v>2009</v>
      </c>
      <c r="H1893" s="2" t="s">
        <v>713</v>
      </c>
      <c r="I1893" s="4">
        <v>2.23</v>
      </c>
      <c r="J1893" s="5">
        <v>0.14699999999999999</v>
      </c>
      <c r="K1893" s="4">
        <v>0.77500000000000002</v>
      </c>
      <c r="L1893" s="4">
        <v>0.75</v>
      </c>
      <c r="M1893" s="4">
        <v>0.25800000000000001</v>
      </c>
      <c r="N1893" s="4">
        <v>0.74299999999999999</v>
      </c>
      <c r="O1893" s="4">
        <v>0.16700000000000001</v>
      </c>
      <c r="P1893" s="6">
        <v>15.792</v>
      </c>
      <c r="Q1893" s="6">
        <v>55.883000000000003</v>
      </c>
      <c r="R1893" s="4">
        <v>8.1829999999999998</v>
      </c>
      <c r="S1893" s="7">
        <v>363.858</v>
      </c>
      <c r="T1893" s="6">
        <v>27.094999999999999</v>
      </c>
      <c r="U1893" s="4">
        <v>18.414453000000002</v>
      </c>
      <c r="V1893" s="8">
        <v>87.569168056273682</v>
      </c>
      <c r="W1893" s="8">
        <v>90.174426525279046</v>
      </c>
      <c r="X1893" s="8">
        <v>91.176470588235304</v>
      </c>
      <c r="Y1893" s="8">
        <v>135.78947368421052</v>
      </c>
      <c r="Z1893" s="8">
        <v>123.83333333333333</v>
      </c>
      <c r="AA1893" s="8">
        <v>105.28</v>
      </c>
      <c r="AB1893" s="9">
        <v>78.498180875678969</v>
      </c>
      <c r="AC1893" s="9">
        <v>27.073314401680609</v>
      </c>
      <c r="AD1893" s="3">
        <v>25.250230828150045</v>
      </c>
      <c r="AE1893" s="3">
        <v>47.676454770169343</v>
      </c>
    </row>
    <row r="1894" spans="1:31" ht="13" x14ac:dyDescent="0.3">
      <c r="A1894" s="2">
        <v>2020</v>
      </c>
      <c r="B1894" s="13" t="s">
        <v>630</v>
      </c>
      <c r="C1894" s="2" t="s">
        <v>135</v>
      </c>
      <c r="D1894" s="2" t="str">
        <f t="shared" si="58"/>
        <v>M2</v>
      </c>
      <c r="E1894" s="2" t="str">
        <f t="shared" si="59"/>
        <v>D07b_M2_09</v>
      </c>
      <c r="F1894" s="21" t="s">
        <v>585</v>
      </c>
      <c r="G1894" s="2">
        <v>2009</v>
      </c>
      <c r="H1894" s="2" t="s">
        <v>707</v>
      </c>
      <c r="I1894" s="4">
        <v>2.27</v>
      </c>
      <c r="J1894" s="5">
        <v>0.155</v>
      </c>
      <c r="K1894" s="4">
        <v>0.871</v>
      </c>
      <c r="L1894" s="4">
        <v>0.61299999999999999</v>
      </c>
      <c r="M1894" s="4">
        <v>0.23400000000000001</v>
      </c>
      <c r="N1894" s="4">
        <v>0.64</v>
      </c>
      <c r="O1894" s="4">
        <v>0.17699999999999999</v>
      </c>
      <c r="P1894" s="6">
        <v>12.792</v>
      </c>
      <c r="Q1894" s="6">
        <v>61.527000000000001</v>
      </c>
      <c r="R1894" s="4">
        <v>8.5310000000000006</v>
      </c>
      <c r="S1894" s="7">
        <v>293.411</v>
      </c>
      <c r="T1894" s="6">
        <v>24.407</v>
      </c>
      <c r="U1894" s="4">
        <v>21.273679000000001</v>
      </c>
      <c r="V1894" s="8">
        <v>89.139915465354818</v>
      </c>
      <c r="W1894" s="8">
        <v>95.081878308967688</v>
      </c>
      <c r="X1894" s="8">
        <v>102.47058823529412</v>
      </c>
      <c r="Y1894" s="8">
        <v>123.15789473684211</v>
      </c>
      <c r="Z1894" s="8">
        <v>106.66666666666667</v>
      </c>
      <c r="AA1894" s="8">
        <v>85.28</v>
      </c>
      <c r="AB1894" s="9">
        <v>72.140160747533358</v>
      </c>
      <c r="AC1894" s="9">
        <v>26.718991694433409</v>
      </c>
      <c r="AD1894" s="3">
        <v>30.879075681185348</v>
      </c>
      <c r="AE1894" s="3">
        <v>42.401932624381246</v>
      </c>
    </row>
    <row r="1895" spans="1:31" ht="13" x14ac:dyDescent="0.3">
      <c r="A1895" s="2">
        <v>2020</v>
      </c>
      <c r="B1895" s="13" t="s">
        <v>630</v>
      </c>
      <c r="C1895" s="2" t="s">
        <v>136</v>
      </c>
      <c r="D1895" s="2" t="str">
        <f t="shared" si="58"/>
        <v>M2</v>
      </c>
      <c r="E1895" s="2" t="str">
        <f t="shared" si="59"/>
        <v>D07c_M2_09</v>
      </c>
      <c r="F1895" s="21" t="s">
        <v>586</v>
      </c>
      <c r="G1895" s="2">
        <v>2009</v>
      </c>
      <c r="H1895" s="2" t="s">
        <v>715</v>
      </c>
      <c r="I1895" s="4">
        <v>2.0299999999999998</v>
      </c>
      <c r="J1895" s="5">
        <v>0.14299999999999999</v>
      </c>
      <c r="K1895" s="4">
        <v>0.85499999999999998</v>
      </c>
      <c r="L1895" s="4">
        <v>0.63200000000000001</v>
      </c>
      <c r="M1895" s="4">
        <v>0.25900000000000001</v>
      </c>
      <c r="N1895" s="4">
        <v>0.60599999999999998</v>
      </c>
      <c r="O1895" s="4">
        <v>0.156</v>
      </c>
      <c r="P1895" s="6">
        <v>11.38</v>
      </c>
      <c r="Q1895" s="6">
        <v>71.477999999999994</v>
      </c>
      <c r="R1895" s="4">
        <v>8.0730000000000004</v>
      </c>
      <c r="S1895" s="7">
        <v>278.99200000000002</v>
      </c>
      <c r="T1895" s="6">
        <v>20.239999999999998</v>
      </c>
      <c r="U1895" s="4">
        <v>21.729749999999999</v>
      </c>
      <c r="V1895" s="8">
        <v>79.71543101086796</v>
      </c>
      <c r="W1895" s="8">
        <v>87.720700633434703</v>
      </c>
      <c r="X1895" s="8">
        <v>100.58823529411765</v>
      </c>
      <c r="Y1895" s="8">
        <v>136.31578947368422</v>
      </c>
      <c r="Z1895" s="8">
        <v>101</v>
      </c>
      <c r="AA1895" s="8">
        <v>75.866666666666674</v>
      </c>
      <c r="AB1895" s="9">
        <v>74.738365451310855</v>
      </c>
      <c r="AC1895" s="9">
        <v>28.545488655181455</v>
      </c>
      <c r="AD1895" s="3">
        <v>29.25807587654533</v>
      </c>
      <c r="AE1895" s="3">
        <v>42.196435468273222</v>
      </c>
    </row>
    <row r="1896" spans="1:31" ht="13" x14ac:dyDescent="0.3">
      <c r="A1896" s="2">
        <v>2020</v>
      </c>
      <c r="B1896" s="13" t="s">
        <v>630</v>
      </c>
      <c r="C1896" s="2" t="s">
        <v>160</v>
      </c>
      <c r="D1896" s="2" t="str">
        <f t="shared" si="58"/>
        <v>M1</v>
      </c>
      <c r="E1896" s="2" t="str">
        <f t="shared" si="59"/>
        <v>D08a_M1_09</v>
      </c>
      <c r="F1896" s="21" t="s">
        <v>599</v>
      </c>
      <c r="G1896" s="2">
        <v>2009</v>
      </c>
      <c r="H1896" s="2" t="s">
        <v>685</v>
      </c>
      <c r="I1896" s="4">
        <v>2.4300000000000002</v>
      </c>
      <c r="J1896" s="5">
        <v>0.156</v>
      </c>
      <c r="K1896" s="4">
        <v>0.8</v>
      </c>
      <c r="L1896" s="4">
        <v>0.63300000000000001</v>
      </c>
      <c r="M1896" s="4">
        <v>0.221</v>
      </c>
      <c r="N1896" s="4">
        <v>0.57699999999999996</v>
      </c>
      <c r="O1896" s="4">
        <v>0.17599999999999999</v>
      </c>
      <c r="P1896" s="6">
        <v>15.644</v>
      </c>
      <c r="Q1896" s="6">
        <v>60.079000000000001</v>
      </c>
      <c r="R1896" s="4">
        <v>4.78</v>
      </c>
      <c r="S1896" s="7">
        <v>380.07299999999998</v>
      </c>
      <c r="T1896" s="6">
        <v>20.388000000000002</v>
      </c>
      <c r="U1896" s="4">
        <v>19.034689</v>
      </c>
      <c r="V1896" s="8">
        <v>95.422905101679405</v>
      </c>
      <c r="W1896" s="8">
        <v>95.695309781928771</v>
      </c>
      <c r="X1896" s="8">
        <v>94.117647058823536</v>
      </c>
      <c r="Y1896" s="8">
        <v>116.31578947368422</v>
      </c>
      <c r="Z1896" s="8">
        <v>96.166666666666671</v>
      </c>
      <c r="AA1896" s="8">
        <v>104.29333333333332</v>
      </c>
      <c r="AB1896" s="9">
        <v>70.251467764362161</v>
      </c>
      <c r="AC1896" s="9">
        <v>25.913029207947197</v>
      </c>
      <c r="AD1896" s="3">
        <v>29.124456338612347</v>
      </c>
      <c r="AE1896" s="3">
        <v>44.962514453440441</v>
      </c>
    </row>
    <row r="1897" spans="1:31" ht="13" x14ac:dyDescent="0.3">
      <c r="A1897" s="2">
        <v>2020</v>
      </c>
      <c r="B1897" s="13" t="s">
        <v>630</v>
      </c>
      <c r="C1897" s="2" t="s">
        <v>161</v>
      </c>
      <c r="D1897" s="2" t="str">
        <f t="shared" si="58"/>
        <v>M2</v>
      </c>
      <c r="E1897" s="2" t="str">
        <f t="shared" si="59"/>
        <v>D08a_M2_09</v>
      </c>
      <c r="F1897" s="21" t="s">
        <v>599</v>
      </c>
      <c r="G1897" s="2">
        <v>2009</v>
      </c>
      <c r="H1897" s="2" t="s">
        <v>685</v>
      </c>
      <c r="I1897" s="4">
        <v>2.4500000000000002</v>
      </c>
      <c r="J1897" s="5">
        <v>0.16500000000000001</v>
      </c>
      <c r="K1897" s="4">
        <v>0.84099999999999997</v>
      </c>
      <c r="L1897" s="4">
        <v>0.53500000000000003</v>
      </c>
      <c r="M1897" s="4">
        <v>0.219</v>
      </c>
      <c r="N1897" s="4">
        <v>0.56399999999999995</v>
      </c>
      <c r="O1897" s="4">
        <v>0.187</v>
      </c>
      <c r="P1897" s="6">
        <v>12.475</v>
      </c>
      <c r="Q1897" s="6">
        <v>58.183</v>
      </c>
      <c r="R1897" s="4">
        <v>4.8979999999999997</v>
      </c>
      <c r="S1897" s="7">
        <v>360.88</v>
      </c>
      <c r="T1897" s="6">
        <v>18.792000000000002</v>
      </c>
      <c r="U1897" s="4">
        <v>19.034689</v>
      </c>
      <c r="V1897" s="8">
        <v>96.208278806219965</v>
      </c>
      <c r="W1897" s="8">
        <v>101.21619303857852</v>
      </c>
      <c r="X1897" s="8">
        <v>98.941176470588232</v>
      </c>
      <c r="Y1897" s="8">
        <v>115.26315789473685</v>
      </c>
      <c r="Z1897" s="8">
        <v>94</v>
      </c>
      <c r="AA1897" s="8">
        <v>83.166666666666671</v>
      </c>
      <c r="AB1897" s="9">
        <v>66.245096908068533</v>
      </c>
      <c r="AC1897" s="9">
        <v>27.231507774871378</v>
      </c>
      <c r="AD1897" s="3">
        <v>32.468744723097934</v>
      </c>
      <c r="AE1897" s="3">
        <v>40.299747502030677</v>
      </c>
    </row>
    <row r="1898" spans="1:31" ht="13" x14ac:dyDescent="0.3">
      <c r="A1898" s="2">
        <v>2020</v>
      </c>
      <c r="B1898" s="13" t="s">
        <v>630</v>
      </c>
      <c r="C1898" s="2" t="s">
        <v>162</v>
      </c>
      <c r="D1898" s="2" t="str">
        <f t="shared" si="58"/>
        <v>M1</v>
      </c>
      <c r="E1898" s="2" t="str">
        <f t="shared" si="59"/>
        <v>D08b_M1_09</v>
      </c>
      <c r="F1898" s="21" t="s">
        <v>600</v>
      </c>
      <c r="G1898" s="2">
        <v>2009</v>
      </c>
      <c r="H1898" s="2" t="s">
        <v>686</v>
      </c>
      <c r="I1898" s="4">
        <v>2.12</v>
      </c>
      <c r="J1898" s="5">
        <v>0.13600000000000001</v>
      </c>
      <c r="K1898" s="4">
        <v>0.80200000000000005</v>
      </c>
      <c r="L1898" s="4">
        <v>0.503</v>
      </c>
      <c r="M1898" s="4">
        <v>0.20799999999999999</v>
      </c>
      <c r="N1898" s="4">
        <v>0.62</v>
      </c>
      <c r="O1898" s="4">
        <v>0.19600000000000001</v>
      </c>
      <c r="P1898" s="6">
        <v>13.935</v>
      </c>
      <c r="Q1898" s="6">
        <v>59.398000000000003</v>
      </c>
      <c r="R1898" s="4">
        <v>4.3410000000000002</v>
      </c>
      <c r="S1898" s="7">
        <v>453.93900000000002</v>
      </c>
      <c r="T1898" s="6">
        <v>17.248000000000001</v>
      </c>
      <c r="U1898" s="4">
        <v>17.802053000000001</v>
      </c>
      <c r="V1898" s="8">
        <v>83.249612681300547</v>
      </c>
      <c r="W1898" s="8">
        <v>83.426680322707142</v>
      </c>
      <c r="X1898" s="8">
        <v>94.352941176470594</v>
      </c>
      <c r="Y1898" s="8">
        <v>109.4736842105263</v>
      </c>
      <c r="Z1898" s="8">
        <v>103.33333333333334</v>
      </c>
      <c r="AA1898" s="8">
        <v>92.9</v>
      </c>
      <c r="AB1898" s="9">
        <v>62.744752513705443</v>
      </c>
      <c r="AC1898" s="9">
        <v>27.306575413385701</v>
      </c>
      <c r="AD1898" s="3">
        <v>32.69039741120389</v>
      </c>
      <c r="AE1898" s="3">
        <v>40.003027175410416</v>
      </c>
    </row>
    <row r="1899" spans="1:31" ht="13" x14ac:dyDescent="0.3">
      <c r="A1899" s="2">
        <v>2020</v>
      </c>
      <c r="B1899" s="13" t="s">
        <v>630</v>
      </c>
      <c r="C1899" s="2" t="s">
        <v>163</v>
      </c>
      <c r="D1899" s="2" t="str">
        <f t="shared" si="58"/>
        <v>M2</v>
      </c>
      <c r="E1899" s="2" t="str">
        <f t="shared" si="59"/>
        <v>D08b_M2_09</v>
      </c>
      <c r="F1899" s="21" t="s">
        <v>600</v>
      </c>
      <c r="G1899" s="2">
        <v>2009</v>
      </c>
      <c r="H1899" s="2" t="s">
        <v>686</v>
      </c>
      <c r="I1899" s="4">
        <v>2.38</v>
      </c>
      <c r="J1899" s="5">
        <v>0.161</v>
      </c>
      <c r="K1899" s="4">
        <v>0.98099999999999998</v>
      </c>
      <c r="L1899" s="4">
        <v>0.55100000000000005</v>
      </c>
      <c r="M1899" s="4">
        <v>0.2</v>
      </c>
      <c r="N1899" s="4">
        <v>0.64800000000000002</v>
      </c>
      <c r="O1899" s="4">
        <v>0.188</v>
      </c>
      <c r="P1899" s="6">
        <v>13.893000000000001</v>
      </c>
      <c r="Q1899" s="6">
        <v>48.284999999999997</v>
      </c>
      <c r="R1899" s="4">
        <v>4.5780000000000003</v>
      </c>
      <c r="S1899" s="7">
        <v>365.286</v>
      </c>
      <c r="T1899" s="6">
        <v>22.37</v>
      </c>
      <c r="U1899" s="4">
        <v>17.802053000000001</v>
      </c>
      <c r="V1899" s="8">
        <v>93.459470840327967</v>
      </c>
      <c r="W1899" s="8">
        <v>98.762467146734195</v>
      </c>
      <c r="X1899" s="8">
        <v>115.41176470588235</v>
      </c>
      <c r="Y1899" s="8">
        <v>105.26315789473684</v>
      </c>
      <c r="Z1899" s="8">
        <v>108</v>
      </c>
      <c r="AA1899" s="8">
        <v>92.62</v>
      </c>
      <c r="AB1899" s="9">
        <v>69.058988626437241</v>
      </c>
      <c r="AC1899" s="9">
        <v>23.855641253330457</v>
      </c>
      <c r="AD1899" s="3">
        <v>36.330555320196751</v>
      </c>
      <c r="AE1899" s="3">
        <v>39.813803426472788</v>
      </c>
    </row>
    <row r="1900" spans="1:31" ht="13" x14ac:dyDescent="0.3">
      <c r="A1900" s="2">
        <v>2020</v>
      </c>
      <c r="B1900" s="13" t="s">
        <v>630</v>
      </c>
      <c r="C1900" s="2" t="s">
        <v>164</v>
      </c>
      <c r="D1900" s="2" t="str">
        <f t="shared" si="58"/>
        <v>M1</v>
      </c>
      <c r="E1900" s="2" t="str">
        <f t="shared" si="59"/>
        <v>D08c_M1_09</v>
      </c>
      <c r="F1900" s="21" t="s">
        <v>601</v>
      </c>
      <c r="G1900" s="2">
        <v>2009</v>
      </c>
      <c r="H1900" s="2" t="s">
        <v>687</v>
      </c>
      <c r="I1900" s="4">
        <v>2.27</v>
      </c>
      <c r="J1900" s="5">
        <v>0.156</v>
      </c>
      <c r="K1900" s="4">
        <v>0.84399999999999997</v>
      </c>
      <c r="L1900" s="4">
        <v>0.55400000000000005</v>
      </c>
      <c r="M1900" s="4">
        <v>0.249</v>
      </c>
      <c r="N1900" s="4">
        <v>0.58699999999999997</v>
      </c>
      <c r="O1900" s="4">
        <v>0.17699999999999999</v>
      </c>
      <c r="P1900" s="6">
        <v>11.606999999999999</v>
      </c>
      <c r="Q1900" s="6">
        <v>54.201000000000001</v>
      </c>
      <c r="R1900" s="4">
        <v>4.734</v>
      </c>
      <c r="S1900" s="7">
        <v>419.70600000000002</v>
      </c>
      <c r="T1900" s="6">
        <v>18.561</v>
      </c>
      <c r="U1900" s="4">
        <v>17.408421000000001</v>
      </c>
      <c r="V1900" s="8">
        <v>89.139915465354818</v>
      </c>
      <c r="W1900" s="8">
        <v>95.695309781928771</v>
      </c>
      <c r="X1900" s="8">
        <v>99.294117647058826</v>
      </c>
      <c r="Y1900" s="8">
        <v>131.05263157894737</v>
      </c>
      <c r="Z1900" s="8">
        <v>97.833333333333329</v>
      </c>
      <c r="AA1900" s="8">
        <v>77.38</v>
      </c>
      <c r="AB1900" s="9">
        <v>69.741096730179862</v>
      </c>
      <c r="AC1900" s="9">
        <v>29.409787576657227</v>
      </c>
      <c r="AD1900" s="3">
        <v>30.95115901729087</v>
      </c>
      <c r="AE1900" s="3">
        <v>39.639053406051907</v>
      </c>
    </row>
    <row r="1901" spans="1:31" ht="13" x14ac:dyDescent="0.3">
      <c r="A1901" s="2">
        <v>2020</v>
      </c>
      <c r="B1901" s="13" t="s">
        <v>630</v>
      </c>
      <c r="C1901" s="2" t="s">
        <v>165</v>
      </c>
      <c r="D1901" s="2" t="str">
        <f t="shared" si="58"/>
        <v>M2</v>
      </c>
      <c r="E1901" s="2" t="str">
        <f t="shared" si="59"/>
        <v>D08c_M2_09</v>
      </c>
      <c r="F1901" s="21" t="s">
        <v>601</v>
      </c>
      <c r="G1901" s="2">
        <v>2009</v>
      </c>
      <c r="H1901" s="2" t="s">
        <v>687</v>
      </c>
      <c r="I1901" s="4">
        <v>2.21</v>
      </c>
      <c r="J1901" s="5">
        <v>0.14799999999999999</v>
      </c>
      <c r="K1901" s="4">
        <v>0.85799999999999998</v>
      </c>
      <c r="L1901" s="4">
        <v>0.59399999999999997</v>
      </c>
      <c r="M1901" s="4">
        <v>0.252</v>
      </c>
      <c r="N1901" s="4">
        <v>0.56399999999999995</v>
      </c>
      <c r="O1901" s="4">
        <v>0.184</v>
      </c>
      <c r="P1901" s="6">
        <v>12.491</v>
      </c>
      <c r="Q1901" s="6">
        <v>57.258000000000003</v>
      </c>
      <c r="R1901" s="4">
        <v>5.335</v>
      </c>
      <c r="S1901" s="7">
        <v>348.59100000000001</v>
      </c>
      <c r="T1901" s="6">
        <v>19.364000000000001</v>
      </c>
      <c r="U1901" s="4">
        <v>17.408421000000001</v>
      </c>
      <c r="V1901" s="8">
        <v>86.783794351733107</v>
      </c>
      <c r="W1901" s="8">
        <v>90.787857998240113</v>
      </c>
      <c r="X1901" s="8">
        <v>100.94117647058825</v>
      </c>
      <c r="Y1901" s="8">
        <v>132.63157894736841</v>
      </c>
      <c r="Z1901" s="8">
        <v>94</v>
      </c>
      <c r="AA1901" s="8">
        <v>83.273333333333326</v>
      </c>
      <c r="AB1901" s="9">
        <v>72.342277948894974</v>
      </c>
      <c r="AC1901" s="9">
        <v>28.693906190429168</v>
      </c>
      <c r="AD1901" s="3">
        <v>30.333208515837807</v>
      </c>
      <c r="AE1901" s="3">
        <v>40.972885293733022</v>
      </c>
    </row>
    <row r="1902" spans="1:31" ht="13" x14ac:dyDescent="0.3">
      <c r="A1902" s="2">
        <v>2020</v>
      </c>
      <c r="B1902" s="13" t="s">
        <v>630</v>
      </c>
      <c r="C1902" s="2" t="s">
        <v>120</v>
      </c>
      <c r="D1902" s="2" t="str">
        <f t="shared" si="58"/>
        <v>M2</v>
      </c>
      <c r="E1902" s="2" t="str">
        <f t="shared" si="59"/>
        <v>E05b_M2_09</v>
      </c>
      <c r="F1902" s="21" t="s">
        <v>527</v>
      </c>
      <c r="G1902" s="2">
        <v>2009</v>
      </c>
      <c r="H1902" s="2" t="s">
        <v>708</v>
      </c>
      <c r="I1902" s="4">
        <v>2.38</v>
      </c>
      <c r="J1902" s="5">
        <v>0.16500000000000001</v>
      </c>
      <c r="K1902" s="4">
        <v>0.92600000000000005</v>
      </c>
      <c r="L1902" s="4">
        <v>0.69199999999999995</v>
      </c>
      <c r="M1902" s="4">
        <v>0.19</v>
      </c>
      <c r="N1902" s="4">
        <v>0.65</v>
      </c>
      <c r="O1902" s="4">
        <v>0.16800000000000001</v>
      </c>
      <c r="P1902" s="6">
        <v>13.005000000000001</v>
      </c>
      <c r="Q1902" s="6">
        <v>53.533999999999999</v>
      </c>
      <c r="R1902" s="4">
        <v>7.0220000000000002</v>
      </c>
      <c r="S1902" s="7">
        <v>321.08800000000002</v>
      </c>
      <c r="T1902" s="6">
        <v>15.361000000000001</v>
      </c>
      <c r="U1902" s="4">
        <v>25.004667000000001</v>
      </c>
      <c r="V1902" s="8">
        <v>93.459470840327967</v>
      </c>
      <c r="W1902" s="8">
        <v>101.21619303857852</v>
      </c>
      <c r="X1902" s="8">
        <v>108.94117647058825</v>
      </c>
      <c r="Y1902" s="8">
        <v>100</v>
      </c>
      <c r="Z1902" s="8">
        <v>108.33333333333334</v>
      </c>
      <c r="AA1902" s="8">
        <v>86.700000000000017</v>
      </c>
      <c r="AB1902" s="9">
        <v>73.86454392478646</v>
      </c>
      <c r="AC1902" s="9">
        <v>21.188435640843689</v>
      </c>
      <c r="AD1902" s="3">
        <v>32.062560995764436</v>
      </c>
      <c r="AE1902" s="3">
        <v>46.749003363391878</v>
      </c>
    </row>
    <row r="1903" spans="1:31" ht="13" x14ac:dyDescent="0.3">
      <c r="A1903" s="2">
        <v>2020</v>
      </c>
      <c r="B1903" s="13" t="s">
        <v>630</v>
      </c>
      <c r="C1903" s="2" t="s">
        <v>137</v>
      </c>
      <c r="D1903" s="2" t="str">
        <f t="shared" si="58"/>
        <v>M2</v>
      </c>
      <c r="E1903" s="2" t="str">
        <f t="shared" si="59"/>
        <v>E07a_M2_09</v>
      </c>
      <c r="F1903" s="21" t="s">
        <v>587</v>
      </c>
      <c r="G1903" s="2">
        <v>2009</v>
      </c>
      <c r="H1903" s="2" t="s">
        <v>688</v>
      </c>
      <c r="I1903" s="4">
        <v>2.2000000000000002</v>
      </c>
      <c r="J1903" s="5">
        <v>0.14899999999999999</v>
      </c>
      <c r="K1903" s="4">
        <v>0.92600000000000005</v>
      </c>
      <c r="L1903" s="4">
        <v>0.58299999999999996</v>
      </c>
      <c r="M1903" s="4">
        <v>0.23100000000000001</v>
      </c>
      <c r="N1903" s="4">
        <v>0.60099999999999998</v>
      </c>
      <c r="O1903" s="4">
        <v>0.158</v>
      </c>
      <c r="P1903" s="6">
        <v>15.036</v>
      </c>
      <c r="Q1903" s="6">
        <v>86.894000000000005</v>
      </c>
      <c r="R1903" s="4">
        <v>7.2009999999999996</v>
      </c>
      <c r="S1903" s="7">
        <v>349.66899999999998</v>
      </c>
      <c r="T1903" s="6">
        <v>27.672999999999998</v>
      </c>
      <c r="U1903" s="4">
        <v>19.670587000000001</v>
      </c>
      <c r="V1903" s="8">
        <v>86.391107499462834</v>
      </c>
      <c r="W1903" s="8">
        <v>91.401289471201196</v>
      </c>
      <c r="X1903" s="8">
        <v>108.94117647058825</v>
      </c>
      <c r="Y1903" s="8">
        <v>121.57894736842105</v>
      </c>
      <c r="Z1903" s="8">
        <v>100.16666666666667</v>
      </c>
      <c r="AA1903" s="8">
        <v>100.24</v>
      </c>
      <c r="AB1903" s="9">
        <v>71.802687407179178</v>
      </c>
      <c r="AC1903" s="9">
        <v>26.500410049949359</v>
      </c>
      <c r="AD1903" s="3">
        <v>32.983256345026369</v>
      </c>
      <c r="AE1903" s="3">
        <v>40.516333605024272</v>
      </c>
    </row>
    <row r="1904" spans="1:31" ht="13" x14ac:dyDescent="0.3">
      <c r="A1904" s="2">
        <v>2020</v>
      </c>
      <c r="B1904" s="13" t="s">
        <v>630</v>
      </c>
      <c r="C1904" s="2" t="s">
        <v>138</v>
      </c>
      <c r="D1904" s="2" t="str">
        <f t="shared" si="58"/>
        <v>M2</v>
      </c>
      <c r="E1904" s="2" t="str">
        <f t="shared" si="59"/>
        <v>E07b_M2_09</v>
      </c>
      <c r="F1904" s="21" t="s">
        <v>588</v>
      </c>
      <c r="G1904" s="2">
        <v>2009</v>
      </c>
      <c r="H1904" s="2" t="s">
        <v>690</v>
      </c>
      <c r="I1904" s="4">
        <v>2.13</v>
      </c>
      <c r="J1904" s="5">
        <v>0.14799999999999999</v>
      </c>
      <c r="K1904" s="4">
        <v>0.82899999999999996</v>
      </c>
      <c r="L1904" s="4">
        <v>0.58199999999999996</v>
      </c>
      <c r="M1904" s="4">
        <v>0.254</v>
      </c>
      <c r="N1904" s="4">
        <v>0.55000000000000004</v>
      </c>
      <c r="O1904" s="4">
        <v>0.17799999999999999</v>
      </c>
      <c r="P1904" s="6">
        <v>13.015000000000001</v>
      </c>
      <c r="Q1904" s="6">
        <v>62.618000000000002</v>
      </c>
      <c r="R1904" s="4">
        <v>6.1420000000000003</v>
      </c>
      <c r="S1904" s="7">
        <v>354.31099999999998</v>
      </c>
      <c r="T1904" s="6">
        <v>17.716999999999999</v>
      </c>
      <c r="U1904" s="4">
        <v>19.657297</v>
      </c>
      <c r="V1904" s="8">
        <v>83.642299533570821</v>
      </c>
      <c r="W1904" s="8">
        <v>90.787857998240113</v>
      </c>
      <c r="X1904" s="8">
        <v>97.52941176470587</v>
      </c>
      <c r="Y1904" s="8">
        <v>133.68421052631578</v>
      </c>
      <c r="Z1904" s="8">
        <v>91.666666666666671</v>
      </c>
      <c r="AA1904" s="8">
        <v>86.766666666666666</v>
      </c>
      <c r="AB1904" s="9">
        <v>71.166532219944756</v>
      </c>
      <c r="AC1904" s="9">
        <v>29.399451348580421</v>
      </c>
      <c r="AD1904" s="3">
        <v>29.792158440823467</v>
      </c>
      <c r="AE1904" s="3">
        <v>40.808390210596123</v>
      </c>
    </row>
    <row r="1905" spans="1:31" ht="13" x14ac:dyDescent="0.3">
      <c r="A1905" s="2">
        <v>2020</v>
      </c>
      <c r="B1905" s="13" t="s">
        <v>630</v>
      </c>
      <c r="C1905" s="2" t="s">
        <v>139</v>
      </c>
      <c r="D1905" s="2" t="str">
        <f t="shared" si="58"/>
        <v>M1</v>
      </c>
      <c r="E1905" s="2" t="str">
        <f t="shared" si="59"/>
        <v>E07c_M1_09</v>
      </c>
      <c r="F1905" s="21" t="s">
        <v>589</v>
      </c>
      <c r="G1905" s="2">
        <v>2009</v>
      </c>
      <c r="H1905" s="2" t="s">
        <v>711</v>
      </c>
      <c r="I1905" s="4">
        <v>2.15</v>
      </c>
      <c r="J1905" s="5">
        <v>0.14199999999999999</v>
      </c>
      <c r="K1905" s="4">
        <v>0.82</v>
      </c>
      <c r="L1905" s="4">
        <v>0.61099999999999999</v>
      </c>
      <c r="M1905" s="4">
        <v>0.25700000000000001</v>
      </c>
      <c r="N1905" s="4">
        <v>0.626</v>
      </c>
      <c r="O1905" s="4">
        <v>0.16800000000000001</v>
      </c>
      <c r="P1905" s="6">
        <v>13.429</v>
      </c>
      <c r="Q1905" s="6">
        <v>50.875999999999998</v>
      </c>
      <c r="R1905" s="4">
        <v>7.4160000000000004</v>
      </c>
      <c r="S1905" s="7">
        <v>312.46699999999998</v>
      </c>
      <c r="T1905" s="6">
        <v>19.448</v>
      </c>
      <c r="U1905" s="4">
        <v>19.108872999999999</v>
      </c>
      <c r="V1905" s="8">
        <v>84.427673238111396</v>
      </c>
      <c r="W1905" s="8">
        <v>87.107269160473621</v>
      </c>
      <c r="X1905" s="8">
        <v>96.470588235294116</v>
      </c>
      <c r="Y1905" s="8">
        <v>135.26315789473685</v>
      </c>
      <c r="Z1905" s="8">
        <v>104.33333333333334</v>
      </c>
      <c r="AA1905" s="8">
        <v>89.526666666666671</v>
      </c>
      <c r="AB1905" s="9">
        <v>72.630575948933441</v>
      </c>
      <c r="AC1905" s="9">
        <v>29.147072990385464</v>
      </c>
      <c r="AD1905" s="3">
        <v>28.874708390606667</v>
      </c>
      <c r="AE1905" s="3">
        <v>41.978218619007862</v>
      </c>
    </row>
    <row r="1906" spans="1:31" ht="13" x14ac:dyDescent="0.3">
      <c r="A1906" s="2">
        <v>2020</v>
      </c>
      <c r="B1906" s="13" t="s">
        <v>630</v>
      </c>
      <c r="C1906" s="2" t="s">
        <v>140</v>
      </c>
      <c r="D1906" s="2" t="str">
        <f t="shared" si="58"/>
        <v>M2</v>
      </c>
      <c r="E1906" s="2" t="str">
        <f t="shared" si="59"/>
        <v>E07c_M2_09</v>
      </c>
      <c r="F1906" s="21" t="s">
        <v>589</v>
      </c>
      <c r="G1906" s="2">
        <v>2009</v>
      </c>
      <c r="H1906" s="2" t="s">
        <v>711</v>
      </c>
      <c r="I1906" s="4">
        <v>2.19</v>
      </c>
      <c r="J1906" s="5">
        <v>0.14799999999999999</v>
      </c>
      <c r="K1906" s="4">
        <v>0.91200000000000003</v>
      </c>
      <c r="L1906" s="4">
        <v>0.56200000000000006</v>
      </c>
      <c r="M1906" s="4">
        <v>0.254</v>
      </c>
      <c r="N1906" s="4">
        <v>0.60499999999999998</v>
      </c>
      <c r="O1906" s="4">
        <v>0.17</v>
      </c>
      <c r="P1906" s="6">
        <v>15.268000000000001</v>
      </c>
      <c r="Q1906" s="6">
        <v>51.034999999999997</v>
      </c>
      <c r="R1906" s="4">
        <v>6.3719999999999999</v>
      </c>
      <c r="S1906" s="7">
        <v>395.20100000000002</v>
      </c>
      <c r="T1906" s="6">
        <v>21.408999999999999</v>
      </c>
      <c r="U1906" s="4">
        <v>19.108872999999999</v>
      </c>
      <c r="V1906" s="8">
        <v>85.998420647192532</v>
      </c>
      <c r="W1906" s="8">
        <v>90.787857998240113</v>
      </c>
      <c r="X1906" s="8">
        <v>107.29411764705883</v>
      </c>
      <c r="Y1906" s="8">
        <v>133.68421052631578</v>
      </c>
      <c r="Z1906" s="8">
        <v>100.83333333333333</v>
      </c>
      <c r="AA1906" s="8">
        <v>101.78666666666668</v>
      </c>
      <c r="AB1906" s="9">
        <v>72.291290376266403</v>
      </c>
      <c r="AC1906" s="9">
        <v>28.942034244478577</v>
      </c>
      <c r="AD1906" s="3">
        <v>32.265032291913379</v>
      </c>
      <c r="AE1906" s="3">
        <v>38.792933463608037</v>
      </c>
    </row>
    <row r="1907" spans="1:31" ht="13" x14ac:dyDescent="0.3">
      <c r="A1907" s="2">
        <v>2020</v>
      </c>
      <c r="B1907" s="13" t="s">
        <v>630</v>
      </c>
      <c r="C1907" s="2" t="s">
        <v>166</v>
      </c>
      <c r="D1907" s="2" t="str">
        <f t="shared" si="58"/>
        <v>M1</v>
      </c>
      <c r="E1907" s="2" t="str">
        <f t="shared" si="59"/>
        <v>E08a_M1_09</v>
      </c>
      <c r="F1907" s="21" t="s">
        <v>602</v>
      </c>
      <c r="G1907" s="2">
        <v>2009</v>
      </c>
      <c r="H1907" s="2" t="s">
        <v>689</v>
      </c>
      <c r="I1907" s="4">
        <v>2.2200000000000002</v>
      </c>
      <c r="J1907" s="5">
        <v>0.151</v>
      </c>
      <c r="K1907" s="4">
        <v>0.874</v>
      </c>
      <c r="L1907" s="4">
        <v>0.45700000000000002</v>
      </c>
      <c r="M1907" s="4">
        <v>0.23200000000000001</v>
      </c>
      <c r="N1907" s="4">
        <v>0.624</v>
      </c>
      <c r="O1907" s="4">
        <v>0.19500000000000001</v>
      </c>
      <c r="P1907" s="6">
        <v>11.003</v>
      </c>
      <c r="Q1907" s="6">
        <v>59.109000000000002</v>
      </c>
      <c r="R1907" s="4">
        <v>4.6959999999999997</v>
      </c>
      <c r="S1907" s="7">
        <v>347.91899999999998</v>
      </c>
      <c r="T1907" s="6">
        <v>17.523</v>
      </c>
      <c r="U1907" s="4">
        <v>17.482426</v>
      </c>
      <c r="V1907" s="8">
        <v>87.176481204003395</v>
      </c>
      <c r="W1907" s="8">
        <v>92.62815241712336</v>
      </c>
      <c r="X1907" s="8">
        <v>102.82352941176471</v>
      </c>
      <c r="Y1907" s="8">
        <v>122.10526315789474</v>
      </c>
      <c r="Z1907" s="8">
        <v>104</v>
      </c>
      <c r="AA1907" s="8">
        <v>73.353333333333339</v>
      </c>
      <c r="AB1907" s="9">
        <v>64.267711306720798</v>
      </c>
      <c r="AC1907" s="9">
        <v>29.735583427703094</v>
      </c>
      <c r="AD1907" s="3">
        <v>34.780982116805248</v>
      </c>
      <c r="AE1907" s="3">
        <v>35.483434455491654</v>
      </c>
    </row>
    <row r="1908" spans="1:31" ht="13" x14ac:dyDescent="0.3">
      <c r="A1908" s="2">
        <v>2020</v>
      </c>
      <c r="B1908" s="13" t="s">
        <v>630</v>
      </c>
      <c r="C1908" s="2" t="s">
        <v>167</v>
      </c>
      <c r="D1908" s="2" t="str">
        <f t="shared" si="58"/>
        <v>M2</v>
      </c>
      <c r="E1908" s="2" t="str">
        <f t="shared" si="59"/>
        <v>E08a_M2_09</v>
      </c>
      <c r="F1908" s="21" t="s">
        <v>602</v>
      </c>
      <c r="G1908" s="2">
        <v>2009</v>
      </c>
      <c r="H1908" s="2" t="s">
        <v>689</v>
      </c>
      <c r="I1908" s="4">
        <v>2.41</v>
      </c>
      <c r="J1908" s="5">
        <v>0.159</v>
      </c>
      <c r="K1908" s="4">
        <v>0.76</v>
      </c>
      <c r="L1908" s="4">
        <v>0.56200000000000006</v>
      </c>
      <c r="M1908" s="4">
        <v>0.20100000000000001</v>
      </c>
      <c r="N1908" s="4">
        <v>0.61699999999999999</v>
      </c>
      <c r="O1908" s="4">
        <v>0.19600000000000001</v>
      </c>
      <c r="P1908" s="6">
        <v>13.625</v>
      </c>
      <c r="Q1908" s="6">
        <v>68.936999999999998</v>
      </c>
      <c r="R1908" s="4">
        <v>4.3209999999999997</v>
      </c>
      <c r="S1908" s="7">
        <v>429.75400000000002</v>
      </c>
      <c r="T1908" s="6">
        <v>17.454000000000001</v>
      </c>
      <c r="U1908" s="4">
        <v>17.482426</v>
      </c>
      <c r="V1908" s="8">
        <v>94.637531397138829</v>
      </c>
      <c r="W1908" s="8">
        <v>97.535604200812017</v>
      </c>
      <c r="X1908" s="8">
        <v>89.411764705882362</v>
      </c>
      <c r="Y1908" s="8">
        <v>105.78947368421052</v>
      </c>
      <c r="Z1908" s="8">
        <v>102.83333333333333</v>
      </c>
      <c r="AA1908" s="8">
        <v>90.833333333333329</v>
      </c>
      <c r="AB1908" s="9">
        <v>64.038089231902049</v>
      </c>
      <c r="AC1908" s="9">
        <v>25.85467040224006</v>
      </c>
      <c r="AD1908" s="3">
        <v>30.352779707501838</v>
      </c>
      <c r="AE1908" s="3">
        <v>43.792549890258101</v>
      </c>
    </row>
    <row r="1909" spans="1:31" ht="13" x14ac:dyDescent="0.3">
      <c r="A1909" s="2">
        <v>2020</v>
      </c>
      <c r="B1909" s="13" t="s">
        <v>630</v>
      </c>
      <c r="C1909" s="2" t="s">
        <v>168</v>
      </c>
      <c r="D1909" s="2" t="str">
        <f t="shared" si="58"/>
        <v>M1</v>
      </c>
      <c r="E1909" s="2" t="str">
        <f t="shared" si="59"/>
        <v>E08b_M1_09</v>
      </c>
      <c r="F1909" s="21" t="s">
        <v>603</v>
      </c>
      <c r="G1909" s="2">
        <v>2009</v>
      </c>
      <c r="H1909" s="2" t="s">
        <v>691</v>
      </c>
      <c r="I1909" s="4">
        <v>2.4300000000000002</v>
      </c>
      <c r="J1909" s="5">
        <v>0.159</v>
      </c>
      <c r="K1909" s="4">
        <v>0.79800000000000004</v>
      </c>
      <c r="L1909" s="4">
        <v>0.58599999999999997</v>
      </c>
      <c r="M1909" s="4">
        <v>0.23300000000000001</v>
      </c>
      <c r="N1909" s="4">
        <v>0.64700000000000002</v>
      </c>
      <c r="O1909" s="4">
        <v>0.187</v>
      </c>
      <c r="P1909" s="6">
        <v>13.223000000000001</v>
      </c>
      <c r="Q1909" s="6">
        <v>62.648000000000003</v>
      </c>
      <c r="R1909" s="4">
        <v>5.6710000000000003</v>
      </c>
      <c r="S1909" s="7">
        <v>398.654</v>
      </c>
      <c r="T1909" s="6">
        <v>20.314</v>
      </c>
      <c r="U1909" s="4">
        <v>17.730592999999999</v>
      </c>
      <c r="V1909" s="8">
        <v>95.422905101679405</v>
      </c>
      <c r="W1909" s="8">
        <v>97.535604200812017</v>
      </c>
      <c r="X1909" s="8">
        <v>93.882352941176478</v>
      </c>
      <c r="Y1909" s="8">
        <v>122.63157894736842</v>
      </c>
      <c r="Z1909" s="8">
        <v>107.83333333333334</v>
      </c>
      <c r="AA1909" s="8">
        <v>88.153333333333336</v>
      </c>
      <c r="AB1909" s="9">
        <v>68.843475362778037</v>
      </c>
      <c r="AC1909" s="9">
        <v>27.878823860135753</v>
      </c>
      <c r="AD1909" s="3">
        <v>29.645811826867867</v>
      </c>
      <c r="AE1909" s="3">
        <v>42.475364312996362</v>
      </c>
    </row>
    <row r="1910" spans="1:31" ht="13" x14ac:dyDescent="0.3">
      <c r="A1910" s="2">
        <v>2020</v>
      </c>
      <c r="B1910" s="13" t="s">
        <v>630</v>
      </c>
      <c r="C1910" s="2" t="s">
        <v>169</v>
      </c>
      <c r="D1910" s="2" t="str">
        <f t="shared" si="58"/>
        <v>M2</v>
      </c>
      <c r="E1910" s="2" t="str">
        <f t="shared" si="59"/>
        <v>E08b_M2_09</v>
      </c>
      <c r="F1910" s="21" t="s">
        <v>603</v>
      </c>
      <c r="G1910" s="2">
        <v>2009</v>
      </c>
      <c r="H1910" s="2" t="s">
        <v>691</v>
      </c>
      <c r="I1910" s="4">
        <v>2.38</v>
      </c>
      <c r="J1910" s="5">
        <v>0.158</v>
      </c>
      <c r="K1910" s="4">
        <v>0.86199999999999999</v>
      </c>
      <c r="L1910" s="4">
        <v>0.57299999999999995</v>
      </c>
      <c r="M1910" s="4">
        <v>0.19700000000000001</v>
      </c>
      <c r="N1910" s="4">
        <v>0.60299999999999998</v>
      </c>
      <c r="O1910" s="4">
        <v>0.17399999999999999</v>
      </c>
      <c r="P1910" s="6">
        <v>16.663</v>
      </c>
      <c r="Q1910" s="6">
        <v>69.218000000000004</v>
      </c>
      <c r="R1910" s="4">
        <v>4.9119999999999999</v>
      </c>
      <c r="S1910" s="7">
        <v>485.303</v>
      </c>
      <c r="T1910" s="6">
        <v>16.466000000000001</v>
      </c>
      <c r="U1910" s="4">
        <v>17.730592999999999</v>
      </c>
      <c r="V1910" s="8">
        <v>93.459470840327967</v>
      </c>
      <c r="W1910" s="8">
        <v>96.922172727850935</v>
      </c>
      <c r="X1910" s="8">
        <v>101.41176470588236</v>
      </c>
      <c r="Y1910" s="8">
        <v>103.68421052631579</v>
      </c>
      <c r="Z1910" s="8">
        <v>100.50000000000001</v>
      </c>
      <c r="AA1910" s="8">
        <v>111.08666666666667</v>
      </c>
      <c r="AB1910" s="9">
        <v>66.866197788086723</v>
      </c>
      <c r="AC1910" s="9">
        <v>24.268386939886383</v>
      </c>
      <c r="AD1910" s="3">
        <v>32.970374471560653</v>
      </c>
      <c r="AE1910" s="3">
        <v>42.761238588552963</v>
      </c>
    </row>
    <row r="1911" spans="1:31" ht="13" x14ac:dyDescent="0.3">
      <c r="A1911" s="2">
        <v>2020</v>
      </c>
      <c r="B1911" s="13" t="s">
        <v>630</v>
      </c>
      <c r="C1911" s="2" t="s">
        <v>170</v>
      </c>
      <c r="D1911" s="2" t="str">
        <f t="shared" si="58"/>
        <v>M1</v>
      </c>
      <c r="E1911" s="2" t="str">
        <f t="shared" si="59"/>
        <v>E08c_M1_09</v>
      </c>
      <c r="F1911" s="21" t="s">
        <v>604</v>
      </c>
      <c r="G1911" s="2">
        <v>2009</v>
      </c>
      <c r="H1911" s="2" t="s">
        <v>710</v>
      </c>
      <c r="I1911" s="4">
        <v>2.2400000000000002</v>
      </c>
      <c r="J1911" s="5">
        <v>0.14699999999999999</v>
      </c>
      <c r="K1911" s="4">
        <v>0.86299999999999999</v>
      </c>
      <c r="L1911" s="4">
        <v>0.54</v>
      </c>
      <c r="M1911" s="4">
        <v>0.214</v>
      </c>
      <c r="N1911" s="4">
        <v>0.64100000000000001</v>
      </c>
      <c r="O1911" s="4">
        <v>0.16800000000000001</v>
      </c>
      <c r="P1911" s="6">
        <v>12.879</v>
      </c>
      <c r="Q1911" s="6">
        <v>78.697999999999993</v>
      </c>
      <c r="R1911" s="4">
        <v>5.26</v>
      </c>
      <c r="S1911" s="7">
        <v>450.54399999999998</v>
      </c>
      <c r="T1911" s="6">
        <v>18.419</v>
      </c>
      <c r="U1911" s="4">
        <v>17.559342000000001</v>
      </c>
      <c r="V1911" s="8">
        <v>87.96185490854397</v>
      </c>
      <c r="W1911" s="8">
        <v>90.174426525279046</v>
      </c>
      <c r="X1911" s="8">
        <v>101.52941176470588</v>
      </c>
      <c r="Y1911" s="8">
        <v>112.63157894736841</v>
      </c>
      <c r="Z1911" s="8">
        <v>106.83333333333334</v>
      </c>
      <c r="AA1911" s="8">
        <v>85.859999999999985</v>
      </c>
      <c r="AB1911" s="9">
        <v>66.645396138122294</v>
      </c>
      <c r="AC1911" s="9">
        <v>26.449954718493906</v>
      </c>
      <c r="AD1911" s="3">
        <v>33.117983434975187</v>
      </c>
      <c r="AE1911" s="3">
        <v>40.432061846530928</v>
      </c>
    </row>
    <row r="1912" spans="1:31" ht="13" x14ac:dyDescent="0.3">
      <c r="A1912" s="2">
        <v>2020</v>
      </c>
      <c r="B1912" s="13" t="s">
        <v>630</v>
      </c>
      <c r="C1912" s="2" t="s">
        <v>171</v>
      </c>
      <c r="D1912" s="2" t="str">
        <f t="shared" si="58"/>
        <v>M2</v>
      </c>
      <c r="E1912" s="2" t="str">
        <f t="shared" si="59"/>
        <v>E08c_M2_09</v>
      </c>
      <c r="F1912" s="21" t="s">
        <v>604</v>
      </c>
      <c r="G1912" s="2">
        <v>2009</v>
      </c>
      <c r="H1912" s="2" t="s">
        <v>710</v>
      </c>
      <c r="I1912" s="4">
        <v>2.11</v>
      </c>
      <c r="J1912" s="5">
        <v>0.14099999999999999</v>
      </c>
      <c r="K1912" s="4">
        <v>0.96299999999999997</v>
      </c>
      <c r="L1912" s="4">
        <v>0.436</v>
      </c>
      <c r="M1912" s="4">
        <v>0.21</v>
      </c>
      <c r="N1912" s="4">
        <v>0.57699999999999996</v>
      </c>
      <c r="O1912" s="4">
        <v>0.17100000000000001</v>
      </c>
      <c r="P1912" s="6">
        <v>11.957000000000001</v>
      </c>
      <c r="Q1912" s="6">
        <v>71.400999999999996</v>
      </c>
      <c r="R1912" s="4">
        <v>4.1029999999999998</v>
      </c>
      <c r="S1912" s="7">
        <v>501.19600000000003</v>
      </c>
      <c r="T1912" s="6">
        <v>16.733000000000001</v>
      </c>
      <c r="U1912" s="4">
        <v>17.559342000000001</v>
      </c>
      <c r="V1912" s="8">
        <v>82.856925829030246</v>
      </c>
      <c r="W1912" s="8">
        <v>86.493837687512539</v>
      </c>
      <c r="X1912" s="8">
        <v>113.29411764705881</v>
      </c>
      <c r="Y1912" s="8">
        <v>110.52631578947367</v>
      </c>
      <c r="Z1912" s="8">
        <v>96.166666666666671</v>
      </c>
      <c r="AA1912" s="8">
        <v>79.713333333333338</v>
      </c>
      <c r="AB1912" s="9">
        <v>63.683830845074496</v>
      </c>
      <c r="AC1912" s="9">
        <v>27.162605608601048</v>
      </c>
      <c r="AD1912" s="3">
        <v>38.674111910990774</v>
      </c>
      <c r="AE1912" s="3">
        <v>34.163282480408171</v>
      </c>
    </row>
    <row r="1913" spans="1:31" ht="13" x14ac:dyDescent="0.3">
      <c r="A1913" s="2">
        <v>2020</v>
      </c>
      <c r="B1913" s="13" t="s">
        <v>630</v>
      </c>
      <c r="C1913" s="2" t="s">
        <v>141</v>
      </c>
      <c r="D1913" s="2" t="str">
        <f t="shared" si="58"/>
        <v>M1</v>
      </c>
      <c r="E1913" s="2" t="str">
        <f t="shared" si="59"/>
        <v>F07a_M1_09</v>
      </c>
      <c r="F1913" s="21" t="s">
        <v>590</v>
      </c>
      <c r="G1913" s="2">
        <v>2009</v>
      </c>
      <c r="H1913" s="2" t="s">
        <v>692</v>
      </c>
      <c r="I1913" s="4">
        <v>2.0099999999999998</v>
      </c>
      <c r="J1913" s="5">
        <v>0.14299999999999999</v>
      </c>
      <c r="K1913" s="4">
        <v>0.84699999999999998</v>
      </c>
      <c r="L1913" s="4">
        <v>0.627</v>
      </c>
      <c r="M1913" s="4">
        <v>0.245</v>
      </c>
      <c r="N1913" s="4">
        <v>0.66900000000000004</v>
      </c>
      <c r="O1913" s="4">
        <v>0.16200000000000001</v>
      </c>
      <c r="P1913" s="6">
        <v>11.986000000000001</v>
      </c>
      <c r="Q1913" s="6">
        <v>63.192</v>
      </c>
      <c r="R1913" s="4">
        <v>5.59</v>
      </c>
      <c r="S1913" s="7">
        <v>398.08</v>
      </c>
      <c r="T1913" s="6">
        <v>19.335000000000001</v>
      </c>
      <c r="U1913" s="4">
        <v>22.894767999999999</v>
      </c>
      <c r="V1913" s="8">
        <v>78.930057306327384</v>
      </c>
      <c r="W1913" s="8">
        <v>87.720700633434703</v>
      </c>
      <c r="X1913" s="8">
        <v>99.647058823529406</v>
      </c>
      <c r="Y1913" s="8">
        <v>128.94736842105263</v>
      </c>
      <c r="Z1913" s="8">
        <v>111.50000000000003</v>
      </c>
      <c r="AA1913" s="8">
        <v>79.906666666666666</v>
      </c>
      <c r="AB1913" s="9">
        <v>73.131048352151112</v>
      </c>
      <c r="AC1913" s="9">
        <v>27.595965824528335</v>
      </c>
      <c r="AD1913" s="3">
        <v>29.621350411605885</v>
      </c>
      <c r="AE1913" s="3">
        <v>42.782683763865798</v>
      </c>
    </row>
    <row r="1914" spans="1:31" ht="13" x14ac:dyDescent="0.3">
      <c r="A1914" s="2">
        <v>2020</v>
      </c>
      <c r="B1914" s="13" t="s">
        <v>630</v>
      </c>
      <c r="C1914" s="2" t="s">
        <v>142</v>
      </c>
      <c r="D1914" s="2" t="str">
        <f t="shared" si="58"/>
        <v>M2</v>
      </c>
      <c r="E1914" s="2" t="str">
        <f t="shared" si="59"/>
        <v>F07a_M2_09</v>
      </c>
      <c r="F1914" s="21" t="s">
        <v>590</v>
      </c>
      <c r="G1914" s="2">
        <v>2009</v>
      </c>
      <c r="H1914" s="2" t="s">
        <v>692</v>
      </c>
      <c r="I1914" s="4">
        <v>2.14</v>
      </c>
      <c r="J1914" s="5">
        <v>0.15</v>
      </c>
      <c r="K1914" s="4">
        <v>0.78800000000000003</v>
      </c>
      <c r="L1914" s="4">
        <v>0.68200000000000005</v>
      </c>
      <c r="M1914" s="4">
        <v>0.23</v>
      </c>
      <c r="N1914" s="4">
        <v>0.626</v>
      </c>
      <c r="O1914" s="4">
        <v>0.16900000000000001</v>
      </c>
      <c r="P1914" s="6">
        <v>15.272</v>
      </c>
      <c r="Q1914" s="6">
        <v>65.84</v>
      </c>
      <c r="R1914" s="4">
        <v>5.97</v>
      </c>
      <c r="S1914" s="7">
        <v>354.87599999999998</v>
      </c>
      <c r="T1914" s="6">
        <v>18.442</v>
      </c>
      <c r="U1914" s="4">
        <v>22.894767999999999</v>
      </c>
      <c r="V1914" s="8">
        <v>84.034986385841108</v>
      </c>
      <c r="W1914" s="8">
        <v>92.014720944162292</v>
      </c>
      <c r="X1914" s="8">
        <v>92.705882352941188</v>
      </c>
      <c r="Y1914" s="8">
        <v>121.05263157894737</v>
      </c>
      <c r="Z1914" s="8">
        <v>104.33333333333334</v>
      </c>
      <c r="AA1914" s="8">
        <v>101.81333333333333</v>
      </c>
      <c r="AB1914" s="9">
        <v>73.131023080052842</v>
      </c>
      <c r="AC1914" s="9">
        <v>25.906425849051089</v>
      </c>
      <c r="AD1914" s="3">
        <v>27.558007308828468</v>
      </c>
      <c r="AE1914" s="3">
        <v>46.535566842120438</v>
      </c>
    </row>
    <row r="1915" spans="1:31" ht="13" x14ac:dyDescent="0.3">
      <c r="A1915" s="2">
        <v>2020</v>
      </c>
      <c r="B1915" s="13" t="s">
        <v>630</v>
      </c>
      <c r="C1915" s="2" t="s">
        <v>143</v>
      </c>
      <c r="D1915" s="2" t="str">
        <f t="shared" si="58"/>
        <v>M1</v>
      </c>
      <c r="E1915" s="2" t="str">
        <f t="shared" si="59"/>
        <v>F07b_M1_09</v>
      </c>
      <c r="F1915" s="21" t="s">
        <v>591</v>
      </c>
      <c r="G1915" s="2">
        <v>2009</v>
      </c>
      <c r="H1915" s="2" t="s">
        <v>694</v>
      </c>
      <c r="I1915" s="4">
        <v>2.12</v>
      </c>
      <c r="J1915" s="5">
        <v>0.14000000000000001</v>
      </c>
      <c r="K1915" s="4">
        <v>0.875</v>
      </c>
      <c r="L1915" s="4">
        <v>0.56399999999999995</v>
      </c>
      <c r="M1915" s="4">
        <v>0.246</v>
      </c>
      <c r="N1915" s="4">
        <v>0.63700000000000001</v>
      </c>
      <c r="O1915" s="4">
        <v>0.17299999999999999</v>
      </c>
      <c r="P1915" s="6">
        <v>13.098000000000001</v>
      </c>
      <c r="Q1915" s="6">
        <v>54.408999999999999</v>
      </c>
      <c r="R1915" s="4">
        <v>6.899</v>
      </c>
      <c r="S1915" s="7">
        <v>384.71</v>
      </c>
      <c r="T1915" s="6">
        <v>17.324000000000002</v>
      </c>
      <c r="U1915" s="4">
        <v>19.889863999999999</v>
      </c>
      <c r="V1915" s="8">
        <v>83.249612681300547</v>
      </c>
      <c r="W1915" s="8">
        <v>85.880406214551471</v>
      </c>
      <c r="X1915" s="8">
        <v>102.94117647058825</v>
      </c>
      <c r="Y1915" s="8">
        <v>129.47368421052633</v>
      </c>
      <c r="Z1915" s="8">
        <v>106.16666666666667</v>
      </c>
      <c r="AA1915" s="8">
        <v>87.320000000000007</v>
      </c>
      <c r="AB1915" s="9">
        <v>70.785820632169631</v>
      </c>
      <c r="AC1915" s="9">
        <v>28.626625010926748</v>
      </c>
      <c r="AD1915" s="3">
        <v>31.614405857252549</v>
      </c>
      <c r="AE1915" s="3">
        <v>39.758969131820706</v>
      </c>
    </row>
    <row r="1916" spans="1:31" ht="13" x14ac:dyDescent="0.3">
      <c r="A1916" s="2">
        <v>2020</v>
      </c>
      <c r="B1916" s="13" t="s">
        <v>630</v>
      </c>
      <c r="C1916" s="2" t="s">
        <v>144</v>
      </c>
      <c r="D1916" s="2" t="str">
        <f t="shared" si="58"/>
        <v>M2</v>
      </c>
      <c r="E1916" s="2" t="str">
        <f t="shared" si="59"/>
        <v>F07b_M2_09</v>
      </c>
      <c r="F1916" s="21" t="s">
        <v>591</v>
      </c>
      <c r="G1916" s="2">
        <v>2009</v>
      </c>
      <c r="H1916" s="2" t="s">
        <v>694</v>
      </c>
      <c r="I1916" s="4">
        <v>2.0299999999999998</v>
      </c>
      <c r="J1916" s="5">
        <v>0.13900000000000001</v>
      </c>
      <c r="K1916" s="4">
        <v>0.747</v>
      </c>
      <c r="L1916" s="4">
        <v>0.745</v>
      </c>
      <c r="M1916" s="4">
        <v>0.23599999999999999</v>
      </c>
      <c r="N1916" s="4">
        <v>0.72499999999999998</v>
      </c>
      <c r="O1916" s="4">
        <v>0.159</v>
      </c>
      <c r="P1916" s="6">
        <v>15.173999999999999</v>
      </c>
      <c r="Q1916" s="6">
        <v>56.828000000000003</v>
      </c>
      <c r="R1916" s="4">
        <v>6.5460000000000003</v>
      </c>
      <c r="S1916" s="7">
        <v>442.589</v>
      </c>
      <c r="T1916" s="6">
        <v>17.959</v>
      </c>
      <c r="U1916" s="4">
        <v>19.889863999999999</v>
      </c>
      <c r="V1916" s="8">
        <v>79.71543101086796</v>
      </c>
      <c r="W1916" s="8">
        <v>85.266974741590388</v>
      </c>
      <c r="X1916" s="8">
        <v>87.882352941176478</v>
      </c>
      <c r="Y1916" s="8">
        <v>124.21052631578947</v>
      </c>
      <c r="Z1916" s="8">
        <v>120.83333333333333</v>
      </c>
      <c r="AA1916" s="8">
        <v>101.16000000000001</v>
      </c>
      <c r="AB1916" s="9">
        <v>75.720376241916554</v>
      </c>
      <c r="AC1916" s="9">
        <v>25.673232449579437</v>
      </c>
      <c r="AD1916" s="3">
        <v>25.230803494690612</v>
      </c>
      <c r="AE1916" s="3">
        <v>49.095964055729922</v>
      </c>
    </row>
    <row r="1917" spans="1:31" ht="13" x14ac:dyDescent="0.3">
      <c r="A1917" s="2">
        <v>2020</v>
      </c>
      <c r="B1917" s="13" t="s">
        <v>630</v>
      </c>
      <c r="C1917" s="2" t="s">
        <v>145</v>
      </c>
      <c r="D1917" s="2" t="str">
        <f t="shared" si="58"/>
        <v>M1</v>
      </c>
      <c r="E1917" s="2" t="str">
        <f t="shared" si="59"/>
        <v>F07c_M1_09</v>
      </c>
      <c r="F1917" s="21" t="s">
        <v>592</v>
      </c>
      <c r="G1917" s="2">
        <v>2009</v>
      </c>
      <c r="H1917" s="2" t="s">
        <v>696</v>
      </c>
      <c r="I1917" s="4">
        <v>2.2799999999999998</v>
      </c>
      <c r="J1917" s="5">
        <v>0.14499999999999999</v>
      </c>
      <c r="K1917" s="4">
        <v>0.749</v>
      </c>
      <c r="L1917" s="4">
        <v>0.80400000000000005</v>
      </c>
      <c r="M1917" s="4">
        <v>0.153</v>
      </c>
      <c r="N1917" s="4">
        <v>0.50600000000000001</v>
      </c>
      <c r="O1917" s="4">
        <v>0.17699999999999999</v>
      </c>
      <c r="P1917" s="6">
        <v>18.652999999999999</v>
      </c>
      <c r="Q1917" s="6">
        <v>60.569000000000003</v>
      </c>
      <c r="R1917" s="4">
        <v>6.3920000000000003</v>
      </c>
      <c r="S1917" s="7">
        <v>358.89</v>
      </c>
      <c r="T1917" s="6">
        <v>19.071000000000002</v>
      </c>
      <c r="U1917" s="4">
        <v>18.631625</v>
      </c>
      <c r="V1917" s="8">
        <v>89.532602317625106</v>
      </c>
      <c r="W1917" s="8">
        <v>88.947563579356867</v>
      </c>
      <c r="X1917" s="8">
        <v>88.117647058823536</v>
      </c>
      <c r="Y1917" s="8">
        <v>80.526315789473685</v>
      </c>
      <c r="Z1917" s="8">
        <v>84.333333333333343</v>
      </c>
      <c r="AA1917" s="8">
        <v>124.35333333333331</v>
      </c>
      <c r="AB1917" s="9">
        <v>71.878736112845331</v>
      </c>
      <c r="AC1917" s="9">
        <v>17.533649150199963</v>
      </c>
      <c r="AD1917" s="3">
        <v>26.65045501093012</v>
      </c>
      <c r="AE1917" s="3">
        <v>55.815895838869913</v>
      </c>
    </row>
    <row r="1918" spans="1:31" ht="13" x14ac:dyDescent="0.3">
      <c r="A1918" s="2">
        <v>2020</v>
      </c>
      <c r="B1918" s="13" t="s">
        <v>630</v>
      </c>
      <c r="C1918" s="2" t="s">
        <v>146</v>
      </c>
      <c r="D1918" s="2" t="str">
        <f t="shared" si="58"/>
        <v>M2</v>
      </c>
      <c r="E1918" s="2" t="str">
        <f t="shared" si="59"/>
        <v>F07c_M2_09</v>
      </c>
      <c r="F1918" s="21" t="s">
        <v>592</v>
      </c>
      <c r="G1918" s="2">
        <v>2009</v>
      </c>
      <c r="H1918" s="2" t="s">
        <v>696</v>
      </c>
      <c r="I1918" s="4">
        <v>2.1800000000000002</v>
      </c>
      <c r="J1918" s="5">
        <v>0.13900000000000001</v>
      </c>
      <c r="K1918" s="4">
        <v>0.68700000000000006</v>
      </c>
      <c r="L1918" s="4">
        <v>0.61499999999999999</v>
      </c>
      <c r="M1918" s="4">
        <v>0.21299999999999999</v>
      </c>
      <c r="N1918" s="4">
        <v>0.46600000000000003</v>
      </c>
      <c r="O1918" s="4">
        <v>0.16800000000000001</v>
      </c>
      <c r="P1918" s="6">
        <v>18.106999999999999</v>
      </c>
      <c r="Q1918" s="6">
        <v>55.402000000000001</v>
      </c>
      <c r="R1918" s="4">
        <v>6.2610000000000001</v>
      </c>
      <c r="S1918" s="7">
        <v>552.36800000000005</v>
      </c>
      <c r="T1918" s="6">
        <v>19.097000000000001</v>
      </c>
      <c r="U1918" s="4">
        <v>18.631625</v>
      </c>
      <c r="V1918" s="8">
        <v>85.605733794922259</v>
      </c>
      <c r="W1918" s="8">
        <v>85.266974741590388</v>
      </c>
      <c r="X1918" s="8">
        <v>80.82352941176471</v>
      </c>
      <c r="Y1918" s="8">
        <v>112.10526315789473</v>
      </c>
      <c r="Z1918" s="8">
        <v>77.666666666666671</v>
      </c>
      <c r="AA1918" s="8">
        <v>120.71333333333334</v>
      </c>
      <c r="AB1918" s="9">
        <v>65.804260012904166</v>
      </c>
      <c r="AC1918" s="9">
        <v>26.662870723193461</v>
      </c>
      <c r="AD1918" s="3">
        <v>26.700904283967159</v>
      </c>
      <c r="AE1918" s="3">
        <v>46.636224992839374</v>
      </c>
    </row>
    <row r="1919" spans="1:31" ht="13" x14ac:dyDescent="0.3">
      <c r="A1919" s="2">
        <v>2020</v>
      </c>
      <c r="B1919" s="13" t="s">
        <v>630</v>
      </c>
      <c r="C1919" s="2" t="s">
        <v>172</v>
      </c>
      <c r="D1919" s="2" t="str">
        <f t="shared" si="58"/>
        <v>M1</v>
      </c>
      <c r="E1919" s="2" t="str">
        <f t="shared" si="59"/>
        <v>F08a_M1_09</v>
      </c>
      <c r="F1919" s="21" t="s">
        <v>605</v>
      </c>
      <c r="G1919" s="2">
        <v>2009</v>
      </c>
      <c r="H1919" s="2" t="s">
        <v>693</v>
      </c>
      <c r="I1919" s="4">
        <v>2.2200000000000002</v>
      </c>
      <c r="J1919" s="5">
        <v>0.14099999999999999</v>
      </c>
      <c r="K1919" s="4">
        <v>0.89800000000000002</v>
      </c>
      <c r="L1919" s="4">
        <v>0.496</v>
      </c>
      <c r="M1919" s="4">
        <v>0.24</v>
      </c>
      <c r="N1919" s="4">
        <v>0.60399999999999998</v>
      </c>
      <c r="O1919" s="4">
        <v>0.187</v>
      </c>
      <c r="P1919" s="6">
        <v>14.185</v>
      </c>
      <c r="Q1919" s="6">
        <v>60.768000000000001</v>
      </c>
      <c r="R1919" s="4">
        <v>5.08</v>
      </c>
      <c r="S1919" s="7">
        <v>477.2</v>
      </c>
      <c r="T1919" s="6">
        <v>17.236000000000001</v>
      </c>
      <c r="U1919" s="4">
        <v>19.259775999999999</v>
      </c>
      <c r="V1919" s="8">
        <v>87.176481204003395</v>
      </c>
      <c r="W1919" s="8">
        <v>86.493837687512539</v>
      </c>
      <c r="X1919" s="8">
        <v>105.64705882352942</v>
      </c>
      <c r="Y1919" s="8">
        <v>126.31578947368421</v>
      </c>
      <c r="Z1919" s="8">
        <v>100.66666666666666</v>
      </c>
      <c r="AA1919" s="8">
        <v>94.566666666666663</v>
      </c>
      <c r="AB1919" s="9">
        <v>67.486608416035963</v>
      </c>
      <c r="AC1919" s="9">
        <v>29.293748730131547</v>
      </c>
      <c r="AD1919" s="3">
        <v>34.031569310128909</v>
      </c>
      <c r="AE1919" s="3">
        <v>36.674681959739544</v>
      </c>
    </row>
    <row r="1920" spans="1:31" ht="13" x14ac:dyDescent="0.3">
      <c r="A1920" s="2">
        <v>2020</v>
      </c>
      <c r="B1920" s="13" t="s">
        <v>630</v>
      </c>
      <c r="C1920" s="2" t="s">
        <v>173</v>
      </c>
      <c r="D1920" s="2" t="str">
        <f t="shared" si="58"/>
        <v>M2</v>
      </c>
      <c r="E1920" s="2" t="str">
        <f t="shared" si="59"/>
        <v>F08a_M2_09</v>
      </c>
      <c r="F1920" s="21" t="s">
        <v>605</v>
      </c>
      <c r="G1920" s="2">
        <v>2009</v>
      </c>
      <c r="H1920" s="2" t="s">
        <v>693</v>
      </c>
      <c r="I1920" s="4">
        <v>2.12</v>
      </c>
      <c r="J1920" s="5">
        <v>0.14099999999999999</v>
      </c>
      <c r="K1920" s="4">
        <v>0.82499999999999996</v>
      </c>
      <c r="L1920" s="4">
        <v>0.47099999999999997</v>
      </c>
      <c r="M1920" s="4">
        <v>0.22600000000000001</v>
      </c>
      <c r="N1920" s="4">
        <v>0.55200000000000005</v>
      </c>
      <c r="O1920" s="4">
        <v>0.157</v>
      </c>
      <c r="P1920" s="6">
        <v>13.045</v>
      </c>
      <c r="Q1920" s="6">
        <v>59.061</v>
      </c>
      <c r="R1920" s="4">
        <v>4.0410000000000004</v>
      </c>
      <c r="S1920" s="7">
        <v>558.46699999999998</v>
      </c>
      <c r="T1920" s="6">
        <v>18.693999999999999</v>
      </c>
      <c r="U1920" s="4">
        <v>19.259775999999999</v>
      </c>
      <c r="V1920" s="8">
        <v>83.249612681300547</v>
      </c>
      <c r="W1920" s="8">
        <v>86.493837687512539</v>
      </c>
      <c r="X1920" s="8">
        <v>97.058823529411768</v>
      </c>
      <c r="Y1920" s="8">
        <v>118.94736842105263</v>
      </c>
      <c r="Z1920" s="8">
        <v>92.000000000000014</v>
      </c>
      <c r="AA1920" s="8">
        <v>86.966666666666669</v>
      </c>
      <c r="AB1920" s="9">
        <v>63.218883232788642</v>
      </c>
      <c r="AC1920" s="9">
        <v>29.44712722421675</v>
      </c>
      <c r="AD1920" s="3">
        <v>33.375699105328167</v>
      </c>
      <c r="AE1920" s="3">
        <v>37.17717367045509</v>
      </c>
    </row>
    <row r="1921" spans="1:31" ht="13" x14ac:dyDescent="0.3">
      <c r="A1921" s="2">
        <v>2020</v>
      </c>
      <c r="B1921" s="13" t="s">
        <v>630</v>
      </c>
      <c r="C1921" s="2" t="s">
        <v>174</v>
      </c>
      <c r="D1921" s="2" t="str">
        <f t="shared" si="58"/>
        <v>M1</v>
      </c>
      <c r="E1921" s="2" t="str">
        <f t="shared" si="59"/>
        <v>F08b_M1_09</v>
      </c>
      <c r="F1921" s="21" t="s">
        <v>606</v>
      </c>
      <c r="G1921" s="2">
        <v>2009</v>
      </c>
      <c r="H1921" s="2" t="s">
        <v>695</v>
      </c>
      <c r="I1921" s="4">
        <v>2.2400000000000002</v>
      </c>
      <c r="J1921" s="5">
        <v>0.15</v>
      </c>
      <c r="K1921" s="4">
        <v>0.94599999999999995</v>
      </c>
      <c r="L1921" s="4">
        <v>0.53700000000000003</v>
      </c>
      <c r="M1921" s="4">
        <v>0.23400000000000001</v>
      </c>
      <c r="N1921" s="4">
        <v>0.63300000000000001</v>
      </c>
      <c r="O1921" s="4">
        <v>0.17499999999999999</v>
      </c>
      <c r="P1921" s="6">
        <v>18.643999999999998</v>
      </c>
      <c r="Q1921" s="6">
        <v>58.168999999999997</v>
      </c>
      <c r="R1921" s="4">
        <v>4.577</v>
      </c>
      <c r="S1921" s="7">
        <v>519.10500000000002</v>
      </c>
      <c r="T1921" s="6">
        <v>18.675999999999998</v>
      </c>
      <c r="U1921" s="4">
        <v>19.277011000000002</v>
      </c>
      <c r="V1921" s="8">
        <v>87.96185490854397</v>
      </c>
      <c r="W1921" s="8">
        <v>92.014720944162292</v>
      </c>
      <c r="X1921" s="8">
        <v>111.29411764705881</v>
      </c>
      <c r="Y1921" s="8">
        <v>123.15789473684211</v>
      </c>
      <c r="Z1921" s="8">
        <v>105.50000000000001</v>
      </c>
      <c r="AA1921" s="8">
        <v>124.29333333333332</v>
      </c>
      <c r="AB1921" s="9">
        <v>70.265904145647625</v>
      </c>
      <c r="AC1921" s="9">
        <v>27.431687947159617</v>
      </c>
      <c r="AD1921" s="3">
        <v>34.432593867125469</v>
      </c>
      <c r="AE1921" s="3">
        <v>38.135718185714907</v>
      </c>
    </row>
    <row r="1922" spans="1:31" ht="13" x14ac:dyDescent="0.3">
      <c r="A1922" s="2">
        <v>2020</v>
      </c>
      <c r="B1922" s="13" t="s">
        <v>630</v>
      </c>
      <c r="C1922" s="2" t="s">
        <v>175</v>
      </c>
      <c r="D1922" s="2" t="str">
        <f t="shared" si="58"/>
        <v>M2</v>
      </c>
      <c r="E1922" s="2" t="str">
        <f t="shared" si="59"/>
        <v>F08b_M2_09</v>
      </c>
      <c r="F1922" s="21" t="s">
        <v>606</v>
      </c>
      <c r="G1922" s="2">
        <v>2009</v>
      </c>
      <c r="H1922" s="2" t="s">
        <v>695</v>
      </c>
      <c r="I1922" s="4">
        <v>2.36</v>
      </c>
      <c r="J1922" s="5">
        <v>0.153</v>
      </c>
      <c r="K1922" s="4">
        <v>0.83299999999999996</v>
      </c>
      <c r="L1922" s="4">
        <v>0.59699999999999998</v>
      </c>
      <c r="M1922" s="4">
        <v>0.24199999999999999</v>
      </c>
      <c r="N1922" s="4">
        <v>0.627</v>
      </c>
      <c r="O1922" s="4">
        <v>0.17299999999999999</v>
      </c>
      <c r="P1922" s="6">
        <v>14.382999999999999</v>
      </c>
      <c r="Q1922" s="6">
        <v>66.963999999999999</v>
      </c>
      <c r="R1922" s="4">
        <v>5.4020000000000001</v>
      </c>
      <c r="S1922" s="7">
        <v>366.505</v>
      </c>
      <c r="T1922" s="6">
        <v>20.344000000000001</v>
      </c>
      <c r="U1922" s="4">
        <v>19.277011000000002</v>
      </c>
      <c r="V1922" s="8">
        <v>92.674097135787392</v>
      </c>
      <c r="W1922" s="8">
        <v>93.855015363045538</v>
      </c>
      <c r="X1922" s="8">
        <v>98</v>
      </c>
      <c r="Y1922" s="8">
        <v>127.36842105263158</v>
      </c>
      <c r="Z1922" s="8">
        <v>104.50000000000001</v>
      </c>
      <c r="AA1922" s="8">
        <v>95.88666666666667</v>
      </c>
      <c r="AB1922" s="9">
        <v>71.02886912944399</v>
      </c>
      <c r="AC1922" s="9">
        <v>28.064788847126671</v>
      </c>
      <c r="AD1922" s="3">
        <v>29.993927943948563</v>
      </c>
      <c r="AE1922" s="3">
        <v>41.941283208924773</v>
      </c>
    </row>
    <row r="1923" spans="1:31" ht="13" x14ac:dyDescent="0.3">
      <c r="A1923" s="2">
        <v>2020</v>
      </c>
      <c r="B1923" s="13" t="s">
        <v>630</v>
      </c>
      <c r="C1923" s="2" t="s">
        <v>176</v>
      </c>
      <c r="D1923" s="2" t="str">
        <f t="shared" si="58"/>
        <v>M1</v>
      </c>
      <c r="E1923" s="2" t="str">
        <f t="shared" si="59"/>
        <v>F08c_M1_09</v>
      </c>
      <c r="F1923" s="21" t="s">
        <v>607</v>
      </c>
      <c r="G1923" s="2">
        <v>2009</v>
      </c>
      <c r="H1923" s="2" t="s">
        <v>697</v>
      </c>
      <c r="I1923" s="4">
        <v>2.5299999999999998</v>
      </c>
      <c r="J1923" s="5">
        <v>0.16800000000000001</v>
      </c>
      <c r="K1923" s="4">
        <v>0.879</v>
      </c>
      <c r="L1923" s="4">
        <v>0.59099999999999997</v>
      </c>
      <c r="M1923" s="4">
        <v>0.26300000000000001</v>
      </c>
      <c r="N1923" s="4">
        <v>0.57299999999999995</v>
      </c>
      <c r="O1923" s="4">
        <v>0.17</v>
      </c>
      <c r="P1923" s="6">
        <v>13.91</v>
      </c>
      <c r="Q1923" s="6">
        <v>64.58</v>
      </c>
      <c r="R1923" s="4">
        <v>5.7460000000000004</v>
      </c>
      <c r="S1923" s="7">
        <v>459.71499999999997</v>
      </c>
      <c r="T1923" s="6">
        <v>22.004000000000001</v>
      </c>
      <c r="U1923" s="4">
        <v>18.804891000000001</v>
      </c>
      <c r="V1923" s="8">
        <v>99.349773624382237</v>
      </c>
      <c r="W1923" s="8">
        <v>103.05648745746177</v>
      </c>
      <c r="X1923" s="8">
        <v>103.41176470588236</v>
      </c>
      <c r="Y1923" s="8">
        <v>138.42105263157896</v>
      </c>
      <c r="Z1923" s="8">
        <v>95.5</v>
      </c>
      <c r="AA1923" s="8">
        <v>92.733333333333334</v>
      </c>
      <c r="AB1923" s="9">
        <v>73.63575730096413</v>
      </c>
      <c r="AC1923" s="9">
        <v>29.420381777327588</v>
      </c>
      <c r="AD1923" s="3">
        <v>30.529757876242964</v>
      </c>
      <c r="AE1923" s="3">
        <v>40.04986034642944</v>
      </c>
    </row>
    <row r="1924" spans="1:31" ht="13" x14ac:dyDescent="0.3">
      <c r="A1924" s="2">
        <v>2020</v>
      </c>
      <c r="B1924" s="13" t="s">
        <v>630</v>
      </c>
      <c r="C1924" s="2" t="s">
        <v>177</v>
      </c>
      <c r="D1924" s="2" t="str">
        <f t="shared" si="58"/>
        <v>M2</v>
      </c>
      <c r="E1924" s="2" t="str">
        <f t="shared" si="59"/>
        <v>F08c_M2_09</v>
      </c>
      <c r="F1924" s="21" t="s">
        <v>607</v>
      </c>
      <c r="G1924" s="2">
        <v>2009</v>
      </c>
      <c r="H1924" s="2" t="s">
        <v>697</v>
      </c>
      <c r="I1924" s="4">
        <v>2.31</v>
      </c>
      <c r="J1924" s="5">
        <v>0.157</v>
      </c>
      <c r="K1924" s="4">
        <v>0.85699999999999998</v>
      </c>
      <c r="L1924" s="4">
        <v>0.59799999999999998</v>
      </c>
      <c r="M1924" s="4">
        <v>0.247</v>
      </c>
      <c r="N1924" s="4">
        <v>0.61899999999999999</v>
      </c>
      <c r="O1924" s="4">
        <v>0.16300000000000001</v>
      </c>
      <c r="P1924" s="6">
        <v>14.429</v>
      </c>
      <c r="Q1924" s="6">
        <v>61.957999999999998</v>
      </c>
      <c r="R1924" s="4">
        <v>4.7489999999999997</v>
      </c>
      <c r="S1924" s="7">
        <v>312.89400000000001</v>
      </c>
      <c r="T1924" s="6">
        <v>17.687999999999999</v>
      </c>
      <c r="U1924" s="4">
        <v>18.804891000000001</v>
      </c>
      <c r="V1924" s="8">
        <v>90.710662874435968</v>
      </c>
      <c r="W1924" s="8">
        <v>96.308741254889867</v>
      </c>
      <c r="X1924" s="8">
        <v>100.82352941176471</v>
      </c>
      <c r="Y1924" s="8">
        <v>130</v>
      </c>
      <c r="Z1924" s="8">
        <v>103.16666666666667</v>
      </c>
      <c r="AA1924" s="8">
        <v>96.193333333333328</v>
      </c>
      <c r="AB1924" s="9">
        <v>72.104441685230313</v>
      </c>
      <c r="AC1924" s="9">
        <v>28.217351498258029</v>
      </c>
      <c r="AD1924" s="3">
        <v>30.397792501407849</v>
      </c>
      <c r="AE1924" s="3">
        <v>41.384856000334111</v>
      </c>
    </row>
    <row r="1925" spans="1:31" ht="13" x14ac:dyDescent="0.3">
      <c r="A1925" s="2">
        <v>2020</v>
      </c>
      <c r="B1925" s="13" t="s">
        <v>630</v>
      </c>
      <c r="C1925" s="2" t="s">
        <v>147</v>
      </c>
      <c r="D1925" s="2" t="str">
        <f t="shared" si="58"/>
        <v>M1</v>
      </c>
      <c r="E1925" s="2" t="str">
        <f t="shared" si="59"/>
        <v>G07a_M1_09</v>
      </c>
      <c r="F1925" s="21" t="s">
        <v>593</v>
      </c>
      <c r="G1925" s="2">
        <v>2009</v>
      </c>
      <c r="H1925" s="2" t="s">
        <v>698</v>
      </c>
      <c r="I1925" s="4">
        <v>2.11</v>
      </c>
      <c r="J1925" s="5">
        <v>0.13900000000000001</v>
      </c>
      <c r="K1925" s="4">
        <v>0.76</v>
      </c>
      <c r="L1925" s="4">
        <v>0.61099999999999999</v>
      </c>
      <c r="M1925" s="4">
        <v>0.26300000000000001</v>
      </c>
      <c r="N1925" s="4">
        <v>0.58199999999999996</v>
      </c>
      <c r="O1925" s="4">
        <v>0.16700000000000001</v>
      </c>
      <c r="P1925" s="6">
        <v>15.519</v>
      </c>
      <c r="Q1925" s="6">
        <v>63.018000000000001</v>
      </c>
      <c r="R1925" s="4">
        <v>7.0720000000000001</v>
      </c>
      <c r="S1925" s="7">
        <v>414.82600000000002</v>
      </c>
      <c r="T1925" s="6">
        <v>20.631</v>
      </c>
      <c r="U1925" s="4">
        <v>19.432838</v>
      </c>
      <c r="V1925" s="8">
        <v>82.856925829030246</v>
      </c>
      <c r="W1925" s="8">
        <v>85.266974741590388</v>
      </c>
      <c r="X1925" s="8">
        <v>89.411764705882362</v>
      </c>
      <c r="Y1925" s="8">
        <v>138.42105263157896</v>
      </c>
      <c r="Z1925" s="8">
        <v>97</v>
      </c>
      <c r="AA1925" s="8">
        <v>103.46</v>
      </c>
      <c r="AB1925" s="9">
        <v>71.590283032110534</v>
      </c>
      <c r="AC1925" s="9">
        <v>30.260979570164647</v>
      </c>
      <c r="AD1925" s="3">
        <v>27.150807805487254</v>
      </c>
      <c r="AE1925" s="3">
        <v>42.588212624348088</v>
      </c>
    </row>
    <row r="1926" spans="1:31" ht="13" x14ac:dyDescent="0.3">
      <c r="A1926" s="2">
        <v>2020</v>
      </c>
      <c r="B1926" s="13" t="s">
        <v>630</v>
      </c>
      <c r="C1926" s="2" t="s">
        <v>148</v>
      </c>
      <c r="D1926" s="2" t="str">
        <f t="shared" ref="D1926:D1989" si="60">MID(C1926,8,2)</f>
        <v>M2</v>
      </c>
      <c r="E1926" s="2" t="str">
        <f t="shared" ref="E1926:E1989" si="61">CONCATENATE(F1926,"_",D1926,"_",MID(G1926,3,2))</f>
        <v>G07a_M2_09</v>
      </c>
      <c r="F1926" s="21" t="s">
        <v>593</v>
      </c>
      <c r="G1926" s="2">
        <v>2009</v>
      </c>
      <c r="H1926" s="2" t="s">
        <v>698</v>
      </c>
      <c r="I1926" s="4">
        <v>2.29</v>
      </c>
      <c r="J1926" s="5">
        <v>0.14599999999999999</v>
      </c>
      <c r="K1926" s="4">
        <v>0.80800000000000005</v>
      </c>
      <c r="L1926" s="4">
        <v>0.57399999999999995</v>
      </c>
      <c r="M1926" s="4">
        <v>0.19500000000000001</v>
      </c>
      <c r="N1926" s="4">
        <v>0.54</v>
      </c>
      <c r="O1926" s="4">
        <v>0.17699999999999999</v>
      </c>
      <c r="P1926" s="6">
        <v>17.911000000000001</v>
      </c>
      <c r="Q1926" s="6">
        <v>63.616999999999997</v>
      </c>
      <c r="R1926" s="4">
        <v>6.5090000000000003</v>
      </c>
      <c r="S1926" s="7">
        <v>510.87400000000002</v>
      </c>
      <c r="T1926" s="6">
        <v>18.986000000000001</v>
      </c>
      <c r="U1926" s="4">
        <v>19.432838</v>
      </c>
      <c r="V1926" s="8">
        <v>89.925289169895393</v>
      </c>
      <c r="W1926" s="8">
        <v>89.560995052317949</v>
      </c>
      <c r="X1926" s="8">
        <v>95.058823529411768</v>
      </c>
      <c r="Y1926" s="8">
        <v>102.63157894736842</v>
      </c>
      <c r="Z1926" s="8">
        <v>90.000000000000014</v>
      </c>
      <c r="AA1926" s="8">
        <v>119.40666666666668</v>
      </c>
      <c r="AB1926" s="9">
        <v>65.370279173090552</v>
      </c>
      <c r="AC1926" s="9">
        <v>24.571721535519675</v>
      </c>
      <c r="AD1926" s="3">
        <v>31.61216671893196</v>
      </c>
      <c r="AE1926" s="3">
        <v>43.816111745548362</v>
      </c>
    </row>
    <row r="1927" spans="1:31" ht="13" x14ac:dyDescent="0.3">
      <c r="A1927" s="2">
        <v>2020</v>
      </c>
      <c r="B1927" s="13" t="s">
        <v>630</v>
      </c>
      <c r="C1927" s="2" t="s">
        <v>149</v>
      </c>
      <c r="D1927" s="2" t="str">
        <f t="shared" si="60"/>
        <v>M1</v>
      </c>
      <c r="E1927" s="2" t="str">
        <f t="shared" si="61"/>
        <v>G07b_M1_09</v>
      </c>
      <c r="F1927" s="21" t="s">
        <v>245</v>
      </c>
      <c r="G1927" s="2">
        <v>2009</v>
      </c>
      <c r="H1927" s="2" t="s">
        <v>700</v>
      </c>
      <c r="I1927" s="4">
        <v>2.38</v>
      </c>
      <c r="J1927" s="5">
        <v>0.151</v>
      </c>
      <c r="K1927" s="4">
        <v>0.9</v>
      </c>
      <c r="L1927" s="4">
        <v>0.45900000000000002</v>
      </c>
      <c r="M1927" s="4">
        <v>0.20599999999999999</v>
      </c>
      <c r="N1927" s="4">
        <v>0.57699999999999996</v>
      </c>
      <c r="O1927" s="4">
        <v>0.17699999999999999</v>
      </c>
      <c r="P1927" s="6">
        <v>16.553999999999998</v>
      </c>
      <c r="Q1927" s="6">
        <v>58.835000000000001</v>
      </c>
      <c r="R1927" s="4">
        <v>6.1689999999999996</v>
      </c>
      <c r="S1927" s="7">
        <v>538.37300000000005</v>
      </c>
      <c r="T1927" s="6">
        <v>17.835999999999999</v>
      </c>
      <c r="U1927" s="4">
        <v>17.602167000000001</v>
      </c>
      <c r="V1927" s="8">
        <v>93.459470840327967</v>
      </c>
      <c r="W1927" s="8">
        <v>92.62815241712336</v>
      </c>
      <c r="X1927" s="8">
        <v>105.88235294117648</v>
      </c>
      <c r="Y1927" s="8">
        <v>108.42105263157893</v>
      </c>
      <c r="Z1927" s="8">
        <v>96.166666666666671</v>
      </c>
      <c r="AA1927" s="8">
        <v>110.35999999999999</v>
      </c>
      <c r="AB1927" s="9">
        <v>62.890792947363884</v>
      </c>
      <c r="AC1927" s="9">
        <v>26.981212546485224</v>
      </c>
      <c r="AD1927" s="3">
        <v>36.599797417984448</v>
      </c>
      <c r="AE1927" s="3">
        <v>36.418990035530335</v>
      </c>
    </row>
    <row r="1928" spans="1:31" ht="13" x14ac:dyDescent="0.3">
      <c r="A1928" s="2">
        <v>2020</v>
      </c>
      <c r="B1928" s="13" t="s">
        <v>630</v>
      </c>
      <c r="C1928" s="2" t="s">
        <v>150</v>
      </c>
      <c r="D1928" s="2" t="str">
        <f t="shared" si="60"/>
        <v>M2</v>
      </c>
      <c r="E1928" s="2" t="str">
        <f t="shared" si="61"/>
        <v>G07b_M2_09</v>
      </c>
      <c r="F1928" s="21" t="s">
        <v>245</v>
      </c>
      <c r="G1928" s="2">
        <v>2009</v>
      </c>
      <c r="H1928" s="2" t="s">
        <v>700</v>
      </c>
      <c r="I1928" s="4">
        <v>2.12</v>
      </c>
      <c r="J1928" s="5">
        <v>0.13900000000000001</v>
      </c>
      <c r="K1928" s="4">
        <v>0.62</v>
      </c>
      <c r="L1928" s="4">
        <v>0.70499999999999996</v>
      </c>
      <c r="M1928" s="4">
        <v>0.28199999999999997</v>
      </c>
      <c r="N1928" s="4">
        <v>0.60899999999999999</v>
      </c>
      <c r="O1928" s="4">
        <v>0.16400000000000001</v>
      </c>
      <c r="P1928" s="6">
        <v>13.898</v>
      </c>
      <c r="Q1928" s="6">
        <v>57.374000000000002</v>
      </c>
      <c r="R1928" s="4">
        <v>7.2880000000000003</v>
      </c>
      <c r="S1928" s="7">
        <v>355.11</v>
      </c>
      <c r="T1928" s="6">
        <v>19.273</v>
      </c>
      <c r="U1928" s="4">
        <v>17.602167000000001</v>
      </c>
      <c r="V1928" s="8">
        <v>83.249612681300547</v>
      </c>
      <c r="W1928" s="8">
        <v>85.266974741590388</v>
      </c>
      <c r="X1928" s="8">
        <v>72.941176470588232</v>
      </c>
      <c r="Y1928" s="8">
        <v>148.42105263157893</v>
      </c>
      <c r="Z1928" s="8">
        <v>101.50000000000001</v>
      </c>
      <c r="AA1928" s="8">
        <v>92.653333333333336</v>
      </c>
      <c r="AB1928" s="9">
        <v>74.265413269829637</v>
      </c>
      <c r="AC1928" s="9">
        <v>31.278348877238948</v>
      </c>
      <c r="AD1928" s="3">
        <v>21.35149700977691</v>
      </c>
      <c r="AE1928" s="3">
        <v>47.370154112984139</v>
      </c>
    </row>
    <row r="1929" spans="1:31" ht="13" x14ac:dyDescent="0.3">
      <c r="A1929" s="2">
        <v>2020</v>
      </c>
      <c r="B1929" s="13" t="s">
        <v>630</v>
      </c>
      <c r="C1929" s="2" t="s">
        <v>151</v>
      </c>
      <c r="D1929" s="2" t="str">
        <f t="shared" si="60"/>
        <v>M1</v>
      </c>
      <c r="E1929" s="2" t="str">
        <f t="shared" si="61"/>
        <v>G07c_M1_09</v>
      </c>
      <c r="F1929" s="21" t="s">
        <v>446</v>
      </c>
      <c r="G1929" s="2">
        <v>2009</v>
      </c>
      <c r="H1929" s="2" t="s">
        <v>702</v>
      </c>
      <c r="I1929" s="4">
        <v>2.27</v>
      </c>
      <c r="J1929" s="5">
        <v>0.14699999999999999</v>
      </c>
      <c r="K1929" s="4">
        <v>0.73799999999999999</v>
      </c>
      <c r="L1929" s="4">
        <v>0.64300000000000002</v>
      </c>
      <c r="M1929" s="4">
        <v>0.24199999999999999</v>
      </c>
      <c r="N1929" s="4">
        <v>0.63200000000000001</v>
      </c>
      <c r="O1929" s="4">
        <v>0.17100000000000001</v>
      </c>
      <c r="P1929" s="6">
        <v>14.13</v>
      </c>
      <c r="Q1929" s="6">
        <v>59.905000000000001</v>
      </c>
      <c r="R1929" s="4">
        <v>7.016</v>
      </c>
      <c r="S1929" s="7">
        <v>286.80399999999997</v>
      </c>
      <c r="T1929" s="6">
        <v>16.715</v>
      </c>
      <c r="U1929" s="4">
        <v>17.261524000000001</v>
      </c>
      <c r="V1929" s="8">
        <v>89.139915465354818</v>
      </c>
      <c r="W1929" s="8">
        <v>90.174426525279046</v>
      </c>
      <c r="X1929" s="8">
        <v>86.82352941176471</v>
      </c>
      <c r="Y1929" s="8">
        <v>127.36842105263158</v>
      </c>
      <c r="Z1929" s="8">
        <v>105.33333333333334</v>
      </c>
      <c r="AA1929" s="8">
        <v>94.2</v>
      </c>
      <c r="AB1929" s="9">
        <v>70.89461079189914</v>
      </c>
      <c r="AC1929" s="9">
        <v>28.117937201452538</v>
      </c>
      <c r="AD1929" s="3">
        <v>26.623575609025153</v>
      </c>
      <c r="AE1929" s="3">
        <v>45.258487189522313</v>
      </c>
    </row>
    <row r="1930" spans="1:31" ht="13" x14ac:dyDescent="0.3">
      <c r="A1930" s="2">
        <v>2020</v>
      </c>
      <c r="B1930" s="13" t="s">
        <v>630</v>
      </c>
      <c r="C1930" s="2" t="s">
        <v>178</v>
      </c>
      <c r="D1930" s="2" t="str">
        <f t="shared" si="60"/>
        <v>M1</v>
      </c>
      <c r="E1930" s="2" t="str">
        <f t="shared" si="61"/>
        <v>G08a_M1_09</v>
      </c>
      <c r="F1930" s="21" t="s">
        <v>608</v>
      </c>
      <c r="G1930" s="2">
        <v>2009</v>
      </c>
      <c r="H1930" s="2" t="s">
        <v>699</v>
      </c>
      <c r="I1930" s="4">
        <v>2.33</v>
      </c>
      <c r="J1930" s="5">
        <v>0.155</v>
      </c>
      <c r="K1930" s="4">
        <v>0.871</v>
      </c>
      <c r="L1930" s="4">
        <v>0.626</v>
      </c>
      <c r="M1930" s="4">
        <v>0.26900000000000002</v>
      </c>
      <c r="N1930" s="4">
        <v>0.71499999999999997</v>
      </c>
      <c r="O1930" s="4">
        <v>0.188</v>
      </c>
      <c r="P1930" s="6">
        <v>14.648999999999999</v>
      </c>
      <c r="Q1930" s="6">
        <v>73.968000000000004</v>
      </c>
      <c r="R1930" s="4">
        <v>5.5209999999999999</v>
      </c>
      <c r="S1930" s="7">
        <v>374.75099999999998</v>
      </c>
      <c r="T1930" s="6">
        <v>19.77</v>
      </c>
      <c r="U1930" s="4">
        <v>19.212467</v>
      </c>
      <c r="V1930" s="8">
        <v>91.496036578976543</v>
      </c>
      <c r="W1930" s="8">
        <v>95.081878308967688</v>
      </c>
      <c r="X1930" s="8">
        <v>102.47058823529412</v>
      </c>
      <c r="Y1930" s="8">
        <v>141.57894736842107</v>
      </c>
      <c r="Z1930" s="8">
        <v>119.16666666666667</v>
      </c>
      <c r="AA1930" s="8">
        <v>97.66</v>
      </c>
      <c r="AB1930" s="9">
        <v>75.671894643826434</v>
      </c>
      <c r="AC1930" s="9">
        <v>29.281881951365662</v>
      </c>
      <c r="AD1930" s="3">
        <v>29.437897568984628</v>
      </c>
      <c r="AE1930" s="3">
        <v>41.280220479649721</v>
      </c>
    </row>
    <row r="1931" spans="1:31" ht="13" x14ac:dyDescent="0.3">
      <c r="A1931" s="2">
        <v>2020</v>
      </c>
      <c r="B1931" s="13" t="s">
        <v>630</v>
      </c>
      <c r="C1931" s="2" t="s">
        <v>179</v>
      </c>
      <c r="D1931" s="2" t="str">
        <f t="shared" si="60"/>
        <v>M2</v>
      </c>
      <c r="E1931" s="2" t="str">
        <f t="shared" si="61"/>
        <v>G08a_M2_09</v>
      </c>
      <c r="F1931" s="21" t="s">
        <v>608</v>
      </c>
      <c r="G1931" s="2">
        <v>2009</v>
      </c>
      <c r="H1931" s="2" t="s">
        <v>699</v>
      </c>
      <c r="I1931" s="4">
        <v>1.99</v>
      </c>
      <c r="J1931" s="5">
        <v>0.13400000000000001</v>
      </c>
      <c r="K1931" s="4">
        <v>0.84499999999999997</v>
      </c>
      <c r="L1931" s="4">
        <v>0.57399999999999995</v>
      </c>
      <c r="M1931" s="4">
        <v>0.27100000000000002</v>
      </c>
      <c r="N1931" s="4">
        <v>0.746</v>
      </c>
      <c r="O1931" s="4">
        <v>0.154</v>
      </c>
      <c r="P1931" s="6">
        <v>11.709</v>
      </c>
      <c r="Q1931" s="6">
        <v>62.600999999999999</v>
      </c>
      <c r="R1931" s="4">
        <v>4.6379999999999999</v>
      </c>
      <c r="S1931" s="7">
        <v>243.744</v>
      </c>
      <c r="T1931" s="6">
        <v>22.548999999999999</v>
      </c>
      <c r="U1931" s="4">
        <v>19.212467</v>
      </c>
      <c r="V1931" s="8">
        <v>78.144683601786824</v>
      </c>
      <c r="W1931" s="8">
        <v>82.199817376784978</v>
      </c>
      <c r="X1931" s="8">
        <v>99.411764705882348</v>
      </c>
      <c r="Y1931" s="8">
        <v>142.63157894736841</v>
      </c>
      <c r="Z1931" s="8">
        <v>124.33333333333334</v>
      </c>
      <c r="AA1931" s="8">
        <v>78.06</v>
      </c>
      <c r="AB1931" s="9">
        <v>72.576867273555294</v>
      </c>
      <c r="AC1931" s="9">
        <v>30.757595835084793</v>
      </c>
      <c r="AD1931" s="3">
        <v>29.77705432706848</v>
      </c>
      <c r="AE1931" s="3">
        <v>39.465349837846716</v>
      </c>
    </row>
    <row r="1932" spans="1:31" ht="13" x14ac:dyDescent="0.3">
      <c r="A1932" s="2">
        <v>2020</v>
      </c>
      <c r="B1932" s="13" t="s">
        <v>630</v>
      </c>
      <c r="C1932" s="2" t="s">
        <v>180</v>
      </c>
      <c r="D1932" s="2" t="str">
        <f t="shared" si="60"/>
        <v>M1</v>
      </c>
      <c r="E1932" s="2" t="str">
        <f t="shared" si="61"/>
        <v>G08b_M1_09</v>
      </c>
      <c r="F1932" s="21" t="s">
        <v>609</v>
      </c>
      <c r="G1932" s="2">
        <v>2009</v>
      </c>
      <c r="H1932" s="2" t="s">
        <v>701</v>
      </c>
      <c r="I1932" s="4">
        <v>2.34</v>
      </c>
      <c r="J1932" s="5">
        <v>0.154</v>
      </c>
      <c r="K1932" s="4">
        <v>0.83699999999999997</v>
      </c>
      <c r="L1932" s="4">
        <v>0.6</v>
      </c>
      <c r="M1932" s="4">
        <v>0.22700000000000001</v>
      </c>
      <c r="N1932" s="4">
        <v>0.64200000000000002</v>
      </c>
      <c r="O1932" s="4">
        <v>0.191</v>
      </c>
      <c r="P1932" s="6">
        <v>15.141</v>
      </c>
      <c r="Q1932" s="6">
        <v>62.683</v>
      </c>
      <c r="R1932" s="4">
        <v>4.5590000000000002</v>
      </c>
      <c r="S1932" s="7">
        <v>323.58499999999998</v>
      </c>
      <c r="T1932" s="6">
        <v>17.724</v>
      </c>
      <c r="U1932" s="4">
        <v>19.198730999999999</v>
      </c>
      <c r="V1932" s="8">
        <v>91.888723431246817</v>
      </c>
      <c r="W1932" s="8">
        <v>94.468446836006621</v>
      </c>
      <c r="X1932" s="8">
        <v>98.470588235294116</v>
      </c>
      <c r="Y1932" s="8">
        <v>119.47368421052632</v>
      </c>
      <c r="Z1932" s="8">
        <v>107</v>
      </c>
      <c r="AA1932" s="8">
        <v>100.94000000000001</v>
      </c>
      <c r="AB1932" s="9">
        <v>70.045286675035143</v>
      </c>
      <c r="AC1932" s="9">
        <v>26.694897238320753</v>
      </c>
      <c r="AD1932" s="3">
        <v>30.561156406827639</v>
      </c>
      <c r="AE1932" s="3">
        <v>42.743946354851609</v>
      </c>
    </row>
    <row r="1933" spans="1:31" ht="13" x14ac:dyDescent="0.3">
      <c r="A1933" s="2">
        <v>2020</v>
      </c>
      <c r="B1933" s="13" t="s">
        <v>630</v>
      </c>
      <c r="C1933" s="2" t="s">
        <v>181</v>
      </c>
      <c r="D1933" s="2" t="str">
        <f t="shared" si="60"/>
        <v>M2</v>
      </c>
      <c r="E1933" s="2" t="str">
        <f t="shared" si="61"/>
        <v>G08b_M2_09</v>
      </c>
      <c r="F1933" s="21" t="s">
        <v>609</v>
      </c>
      <c r="G1933" s="2">
        <v>2009</v>
      </c>
      <c r="H1933" s="2" t="s">
        <v>701</v>
      </c>
      <c r="I1933" s="4">
        <v>2.36</v>
      </c>
      <c r="J1933" s="5">
        <v>0.157</v>
      </c>
      <c r="K1933" s="4">
        <v>0.89900000000000002</v>
      </c>
      <c r="L1933" s="4">
        <v>0.63600000000000001</v>
      </c>
      <c r="M1933" s="4">
        <v>0.216</v>
      </c>
      <c r="N1933" s="4">
        <v>0.63600000000000001</v>
      </c>
      <c r="O1933" s="4">
        <v>0.17899999999999999</v>
      </c>
      <c r="P1933" s="6">
        <v>16.625</v>
      </c>
      <c r="Q1933" s="6">
        <v>60.258000000000003</v>
      </c>
      <c r="R1933" s="4">
        <v>5.6710000000000003</v>
      </c>
      <c r="S1933" s="7">
        <v>418.24299999999999</v>
      </c>
      <c r="T1933" s="6">
        <v>20.138000000000002</v>
      </c>
      <c r="U1933" s="4">
        <v>19.198730999999999</v>
      </c>
      <c r="V1933" s="8">
        <v>92.674097135787392</v>
      </c>
      <c r="W1933" s="8">
        <v>96.308741254889867</v>
      </c>
      <c r="X1933" s="8">
        <v>105.76470588235294</v>
      </c>
      <c r="Y1933" s="8">
        <v>113.68421052631578</v>
      </c>
      <c r="Z1933" s="8">
        <v>106</v>
      </c>
      <c r="AA1933" s="8">
        <v>110.83333333333334</v>
      </c>
      <c r="AB1933" s="9">
        <v>72.521276058129928</v>
      </c>
      <c r="AC1933" s="9">
        <v>24.53407153513351</v>
      </c>
      <c r="AD1933" s="3">
        <v>31.704250966708365</v>
      </c>
      <c r="AE1933" s="3">
        <v>43.761677498158129</v>
      </c>
    </row>
    <row r="1934" spans="1:31" ht="13" x14ac:dyDescent="0.3">
      <c r="A1934" s="2">
        <v>2020</v>
      </c>
      <c r="B1934" s="13" t="s">
        <v>630</v>
      </c>
      <c r="C1934" s="2" t="s">
        <v>182</v>
      </c>
      <c r="D1934" s="2" t="str">
        <f t="shared" si="60"/>
        <v>M1</v>
      </c>
      <c r="E1934" s="2" t="str">
        <f t="shared" si="61"/>
        <v>G08c_M1_09</v>
      </c>
      <c r="F1934" s="21" t="s">
        <v>610</v>
      </c>
      <c r="G1934" s="2">
        <v>2009</v>
      </c>
      <c r="H1934" s="2" t="s">
        <v>703</v>
      </c>
      <c r="I1934" s="4">
        <v>2.4700000000000002</v>
      </c>
      <c r="J1934" s="5">
        <v>0.16200000000000001</v>
      </c>
      <c r="K1934" s="4">
        <v>0.91600000000000004</v>
      </c>
      <c r="L1934" s="4">
        <v>0.64400000000000002</v>
      </c>
      <c r="M1934" s="4">
        <v>0.246</v>
      </c>
      <c r="N1934" s="4">
        <v>0.59799999999999998</v>
      </c>
      <c r="O1934" s="4">
        <v>0.16700000000000001</v>
      </c>
      <c r="P1934" s="6">
        <v>13.151</v>
      </c>
      <c r="Q1934" s="6">
        <v>72.62</v>
      </c>
      <c r="R1934" s="4">
        <v>6.5339999999999998</v>
      </c>
      <c r="S1934" s="7">
        <v>229.09800000000001</v>
      </c>
      <c r="T1934" s="6">
        <v>15.291</v>
      </c>
      <c r="U1934" s="4">
        <v>17.504864000000001</v>
      </c>
      <c r="V1934" s="8">
        <v>96.993652510760541</v>
      </c>
      <c r="W1934" s="8">
        <v>99.375898619695263</v>
      </c>
      <c r="X1934" s="8">
        <v>107.76470588235294</v>
      </c>
      <c r="Y1934" s="8">
        <v>129.47368421052633</v>
      </c>
      <c r="Z1934" s="8">
        <v>99.666666666666671</v>
      </c>
      <c r="AA1934" s="8">
        <v>87.673333333333332</v>
      </c>
      <c r="AB1934" s="9">
        <v>75.82642995061714</v>
      </c>
      <c r="AC1934" s="9">
        <v>26.723652223209406</v>
      </c>
      <c r="AD1934" s="3">
        <v>30.895704821764308</v>
      </c>
      <c r="AE1934" s="3">
        <v>42.380642955026296</v>
      </c>
    </row>
    <row r="1935" spans="1:31" ht="13" x14ac:dyDescent="0.3">
      <c r="A1935" s="2">
        <v>2020</v>
      </c>
      <c r="B1935" s="13" t="s">
        <v>630</v>
      </c>
      <c r="C1935" s="2" t="s">
        <v>183</v>
      </c>
      <c r="D1935" s="2" t="str">
        <f t="shared" si="60"/>
        <v>M2</v>
      </c>
      <c r="E1935" s="2" t="str">
        <f t="shared" si="61"/>
        <v>G08c_M2_09</v>
      </c>
      <c r="F1935" s="21" t="s">
        <v>610</v>
      </c>
      <c r="G1935" s="2">
        <v>2009</v>
      </c>
      <c r="H1935" s="2" t="s">
        <v>703</v>
      </c>
      <c r="I1935" s="4">
        <v>1.8</v>
      </c>
      <c r="J1935" s="5">
        <v>0.121</v>
      </c>
      <c r="K1935" s="4">
        <v>0.66400000000000003</v>
      </c>
      <c r="L1935" s="4">
        <v>0.75600000000000001</v>
      </c>
      <c r="M1935" s="4">
        <v>0.24299999999999999</v>
      </c>
      <c r="N1935" s="4">
        <v>0.61599999999999999</v>
      </c>
      <c r="O1935" s="4">
        <v>0.16200000000000001</v>
      </c>
      <c r="P1935" s="6">
        <v>18.91</v>
      </c>
      <c r="Q1935" s="6">
        <v>50.798999999999999</v>
      </c>
      <c r="R1935" s="4">
        <v>5.3390000000000004</v>
      </c>
      <c r="S1935" s="7">
        <v>940.471</v>
      </c>
      <c r="T1935" s="6">
        <v>17.841999999999999</v>
      </c>
      <c r="U1935" s="4">
        <v>17.504864000000001</v>
      </c>
      <c r="V1935" s="8">
        <v>70.683633408651403</v>
      </c>
      <c r="W1935" s="8">
        <v>74.22520822829091</v>
      </c>
      <c r="X1935" s="8">
        <v>78.117647058823536</v>
      </c>
      <c r="Y1935" s="8">
        <v>127.89473684210526</v>
      </c>
      <c r="Z1935" s="8">
        <v>102.66666666666666</v>
      </c>
      <c r="AA1935" s="8">
        <v>126.06666666666666</v>
      </c>
      <c r="AB1935" s="9">
        <v>74.723122549484273</v>
      </c>
      <c r="AC1935" s="9">
        <v>26.787524104502303</v>
      </c>
      <c r="AD1935" s="3">
        <v>22.726696378961712</v>
      </c>
      <c r="AE1935" s="3">
        <v>50.48577951653597</v>
      </c>
    </row>
    <row r="1936" spans="1:31" ht="13" x14ac:dyDescent="0.3">
      <c r="A1936" s="2">
        <v>2020</v>
      </c>
      <c r="B1936" s="13" t="s">
        <v>630</v>
      </c>
      <c r="C1936" s="2" t="s">
        <v>184</v>
      </c>
      <c r="D1936" s="2" t="str">
        <f t="shared" si="60"/>
        <v>M2</v>
      </c>
      <c r="E1936" s="2" t="str">
        <f t="shared" si="61"/>
        <v>H08a_M2_09</v>
      </c>
      <c r="F1936" s="21" t="s">
        <v>611</v>
      </c>
      <c r="G1936" s="2">
        <v>2009</v>
      </c>
      <c r="H1936" s="2" t="s">
        <v>705</v>
      </c>
      <c r="I1936" s="4">
        <v>2.36</v>
      </c>
      <c r="J1936" s="5">
        <v>0.153</v>
      </c>
      <c r="K1936" s="4">
        <v>0.70099999999999996</v>
      </c>
      <c r="L1936" s="4">
        <v>0.59499999999999997</v>
      </c>
      <c r="M1936" s="4">
        <v>0.26100000000000001</v>
      </c>
      <c r="N1936" s="4">
        <v>0.55500000000000005</v>
      </c>
      <c r="O1936" s="4">
        <v>0.17299999999999999</v>
      </c>
      <c r="P1936" s="6">
        <v>13.819000000000001</v>
      </c>
      <c r="Q1936" s="6">
        <v>60.201000000000001</v>
      </c>
      <c r="R1936" s="4">
        <v>7.0629999999999997</v>
      </c>
      <c r="S1936" s="7">
        <v>691.87099999999998</v>
      </c>
      <c r="T1936" s="6">
        <v>14.116</v>
      </c>
      <c r="U1936" s="4">
        <v>17.689211</v>
      </c>
      <c r="V1936" s="8">
        <v>92.674097135787392</v>
      </c>
      <c r="W1936" s="8">
        <v>93.855015363045538</v>
      </c>
      <c r="X1936" s="8">
        <v>82.470588235294116</v>
      </c>
      <c r="Y1936" s="8">
        <v>137.36842105263159</v>
      </c>
      <c r="Z1936" s="8">
        <v>92.500000000000014</v>
      </c>
      <c r="AA1936" s="8">
        <v>92.126666666666665</v>
      </c>
      <c r="AB1936" s="9">
        <v>69.118183786049116</v>
      </c>
      <c r="AC1936" s="9">
        <v>31.10494966609701</v>
      </c>
      <c r="AD1936" s="3">
        <v>25.938743995790219</v>
      </c>
      <c r="AE1936" s="3">
        <v>42.956306338112768</v>
      </c>
    </row>
    <row r="1937" spans="1:31" ht="13" x14ac:dyDescent="0.3">
      <c r="A1937" s="2">
        <v>2020</v>
      </c>
      <c r="B1937" s="13" t="s">
        <v>630</v>
      </c>
      <c r="C1937" s="2" t="s">
        <v>185</v>
      </c>
      <c r="D1937" s="2" t="str">
        <f t="shared" si="60"/>
        <v>M2</v>
      </c>
      <c r="E1937" s="2" t="str">
        <f t="shared" si="61"/>
        <v>H08b_M2_09</v>
      </c>
      <c r="F1937" s="21" t="s">
        <v>612</v>
      </c>
      <c r="G1937" s="2">
        <v>2009</v>
      </c>
      <c r="H1937" s="2" t="s">
        <v>704</v>
      </c>
      <c r="I1937" s="4">
        <v>2.4700000000000002</v>
      </c>
      <c r="J1937" s="5">
        <v>0.152</v>
      </c>
      <c r="K1937" s="4">
        <v>0.76900000000000002</v>
      </c>
      <c r="L1937" s="4">
        <v>0.51700000000000002</v>
      </c>
      <c r="M1937" s="4">
        <v>0.21199999999999999</v>
      </c>
      <c r="N1937" s="4">
        <v>0.48399999999999999</v>
      </c>
      <c r="O1937" s="4">
        <v>0.184</v>
      </c>
      <c r="P1937" s="6">
        <v>16.257000000000001</v>
      </c>
      <c r="Q1937" s="6">
        <v>82.587000000000003</v>
      </c>
      <c r="R1937" s="4">
        <v>6.98</v>
      </c>
      <c r="S1937" s="7">
        <v>564.39099999999996</v>
      </c>
      <c r="T1937" s="6">
        <v>16.36</v>
      </c>
      <c r="U1937" s="4">
        <v>18.655964000000001</v>
      </c>
      <c r="V1937" s="8">
        <v>96.993652510760541</v>
      </c>
      <c r="W1937" s="8">
        <v>93.241583890084442</v>
      </c>
      <c r="X1937" s="8">
        <v>90.47058823529413</v>
      </c>
      <c r="Y1937" s="8">
        <v>111.57894736842104</v>
      </c>
      <c r="Z1937" s="8">
        <v>80.666666666666657</v>
      </c>
      <c r="AA1937" s="8">
        <v>108.38000000000001</v>
      </c>
      <c r="AB1937" s="9">
        <v>62.928854829893673</v>
      </c>
      <c r="AC1937" s="9">
        <v>27.75027847225283</v>
      </c>
      <c r="AD1937" s="3">
        <v>31.253578719571479</v>
      </c>
      <c r="AE1937" s="3">
        <v>40.996142808175698</v>
      </c>
    </row>
    <row r="1938" spans="1:31" ht="13" x14ac:dyDescent="0.3">
      <c r="A1938" s="2">
        <v>2020</v>
      </c>
      <c r="B1938" s="13" t="s">
        <v>630</v>
      </c>
      <c r="C1938" s="2" t="s">
        <v>186</v>
      </c>
      <c r="D1938" s="2" t="str">
        <f t="shared" si="60"/>
        <v>M2</v>
      </c>
      <c r="E1938" s="2" t="str">
        <f t="shared" si="61"/>
        <v>H08c_M2_09</v>
      </c>
      <c r="F1938" s="21" t="s">
        <v>613</v>
      </c>
      <c r="G1938" s="2">
        <v>2009</v>
      </c>
      <c r="H1938" s="2" t="s">
        <v>712</v>
      </c>
      <c r="I1938" s="4">
        <v>2.27</v>
      </c>
      <c r="J1938" s="5">
        <v>0.14899999999999999</v>
      </c>
      <c r="K1938" s="4">
        <v>0.94699999999999995</v>
      </c>
      <c r="L1938" s="4">
        <v>0.47199999999999998</v>
      </c>
      <c r="M1938" s="4">
        <v>0.22800000000000001</v>
      </c>
      <c r="N1938" s="4">
        <v>0.57299999999999995</v>
      </c>
      <c r="O1938" s="4">
        <v>0.16300000000000001</v>
      </c>
      <c r="P1938" s="6">
        <v>14.542999999999999</v>
      </c>
      <c r="Q1938" s="6">
        <v>53.895000000000003</v>
      </c>
      <c r="R1938" s="4">
        <v>6.5410000000000004</v>
      </c>
      <c r="S1938" s="7">
        <v>367.74700000000001</v>
      </c>
      <c r="T1938" s="6">
        <v>14.39</v>
      </c>
      <c r="U1938" s="4">
        <v>19.751259999999998</v>
      </c>
      <c r="V1938" s="8">
        <v>89.139915465354818</v>
      </c>
      <c r="W1938" s="8">
        <v>91.401289471201196</v>
      </c>
      <c r="X1938" s="8">
        <v>111.41176470588235</v>
      </c>
      <c r="Y1938" s="8">
        <v>120</v>
      </c>
      <c r="Z1938" s="8">
        <v>95.5</v>
      </c>
      <c r="AA1938" s="8">
        <v>96.953333333333319</v>
      </c>
      <c r="AB1938" s="9">
        <v>66.55373268176902</v>
      </c>
      <c r="AC1938" s="9">
        <v>28.21913792707819</v>
      </c>
      <c r="AD1938" s="3">
        <v>36.391570950519196</v>
      </c>
      <c r="AE1938" s="3">
        <v>35.389291122402611</v>
      </c>
    </row>
    <row r="1939" spans="1:31" ht="13" x14ac:dyDescent="0.3">
      <c r="A1939" s="2">
        <v>2020</v>
      </c>
      <c r="B1939" s="13" t="s">
        <v>630</v>
      </c>
      <c r="C1939" s="2" t="s">
        <v>187</v>
      </c>
      <c r="D1939" s="2" t="str">
        <f t="shared" si="60"/>
        <v>M1</v>
      </c>
      <c r="E1939" s="2" t="str">
        <f t="shared" si="61"/>
        <v>B09b_M1_10</v>
      </c>
      <c r="F1939" s="21" t="s">
        <v>614</v>
      </c>
      <c r="G1939" s="2">
        <v>2010</v>
      </c>
      <c r="H1939" s="2" t="s">
        <v>729</v>
      </c>
      <c r="I1939" s="4">
        <v>2.46</v>
      </c>
      <c r="J1939" s="5">
        <v>0.156</v>
      </c>
      <c r="K1939" s="4">
        <v>0.73199999999999998</v>
      </c>
      <c r="L1939" s="4">
        <v>0.84</v>
      </c>
      <c r="M1939" s="4">
        <v>0.215</v>
      </c>
      <c r="N1939" s="4">
        <v>0.58299999999999996</v>
      </c>
      <c r="O1939" s="4">
        <v>0.19400000000000001</v>
      </c>
      <c r="P1939" s="6">
        <v>17.475000000000001</v>
      </c>
      <c r="Q1939" s="6">
        <v>79.608999999999995</v>
      </c>
      <c r="R1939" s="4">
        <v>4.57</v>
      </c>
      <c r="S1939" s="7">
        <v>511.69099999999997</v>
      </c>
      <c r="T1939" s="6">
        <v>20.864999999999998</v>
      </c>
      <c r="U1939" s="4">
        <v>16.473106999999999</v>
      </c>
      <c r="V1939" s="8">
        <v>95.757885221387511</v>
      </c>
      <c r="W1939" s="8">
        <v>95.058610176263883</v>
      </c>
      <c r="X1939" s="8">
        <v>86.117647058823536</v>
      </c>
      <c r="Y1939" s="8">
        <v>113.1578947368421</v>
      </c>
      <c r="Z1939" s="8">
        <v>97.166666666666671</v>
      </c>
      <c r="AA1939" s="8">
        <v>116.5</v>
      </c>
      <c r="AB1939" s="9">
        <v>78.347444709547773</v>
      </c>
      <c r="AC1939" s="9">
        <v>22.604501638884354</v>
      </c>
      <c r="AD1939" s="3">
        <v>23.89513492225219</v>
      </c>
      <c r="AE1939" s="3">
        <v>53.500363438863452</v>
      </c>
    </row>
    <row r="1940" spans="1:31" ht="13" x14ac:dyDescent="0.3">
      <c r="A1940" s="2">
        <v>2020</v>
      </c>
      <c r="B1940" s="13" t="s">
        <v>630</v>
      </c>
      <c r="C1940" s="2" t="s">
        <v>188</v>
      </c>
      <c r="D1940" s="2" t="str">
        <f t="shared" si="60"/>
        <v>M1</v>
      </c>
      <c r="E1940" s="2" t="str">
        <f t="shared" si="61"/>
        <v>B09c_M1_10</v>
      </c>
      <c r="F1940" s="21" t="s">
        <v>615</v>
      </c>
      <c r="G1940" s="2">
        <v>2010</v>
      </c>
      <c r="H1940" s="2" t="s">
        <v>732</v>
      </c>
      <c r="I1940" s="4">
        <v>2.44</v>
      </c>
      <c r="J1940" s="5">
        <v>0.16</v>
      </c>
      <c r="K1940" s="4">
        <v>0.81100000000000005</v>
      </c>
      <c r="L1940" s="4">
        <v>0.64600000000000002</v>
      </c>
      <c r="M1940" s="4">
        <v>0.221</v>
      </c>
      <c r="N1940" s="4">
        <v>0.61299999999999999</v>
      </c>
      <c r="O1940" s="4">
        <v>0.191</v>
      </c>
      <c r="P1940" s="6">
        <v>13.537000000000001</v>
      </c>
      <c r="Q1940" s="6">
        <v>59.149000000000001</v>
      </c>
      <c r="R1940" s="4">
        <v>7.0640000000000001</v>
      </c>
      <c r="S1940" s="7">
        <v>370.012</v>
      </c>
      <c r="T1940" s="6">
        <v>19.533999999999999</v>
      </c>
      <c r="U1940" s="4">
        <v>16.821162999999999</v>
      </c>
      <c r="V1940" s="8">
        <v>94.979365829343706</v>
      </c>
      <c r="W1940" s="8">
        <v>97.496010437193732</v>
      </c>
      <c r="X1940" s="8">
        <v>95.411764705882362</v>
      </c>
      <c r="Y1940" s="8">
        <v>116.31578947368422</v>
      </c>
      <c r="Z1940" s="8">
        <v>102.16666666666667</v>
      </c>
      <c r="AA1940" s="8">
        <v>90.24666666666667</v>
      </c>
      <c r="AB1940" s="9">
        <v>71.18150028244618</v>
      </c>
      <c r="AC1940" s="9">
        <v>25.57445865647211</v>
      </c>
      <c r="AD1940" s="3">
        <v>29.139155394642163</v>
      </c>
      <c r="AE1940" s="3">
        <v>45.286385948885744</v>
      </c>
    </row>
    <row r="1941" spans="1:31" ht="13" x14ac:dyDescent="0.3">
      <c r="A1941" s="2">
        <v>2020</v>
      </c>
      <c r="B1941" s="13" t="s">
        <v>630</v>
      </c>
      <c r="C1941" s="2" t="s">
        <v>189</v>
      </c>
      <c r="D1941" s="2" t="str">
        <f t="shared" si="60"/>
        <v>M1</v>
      </c>
      <c r="E1941" s="2" t="str">
        <f t="shared" si="61"/>
        <v>C09a_M1_10</v>
      </c>
      <c r="F1941" s="21" t="s">
        <v>616</v>
      </c>
      <c r="G1941" s="2">
        <v>2010</v>
      </c>
      <c r="H1941" s="2" t="s">
        <v>716</v>
      </c>
      <c r="I1941" s="4">
        <v>2.13</v>
      </c>
      <c r="J1941" s="5">
        <v>0.14499999999999999</v>
      </c>
      <c r="K1941" s="4">
        <v>0.76400000000000001</v>
      </c>
      <c r="L1941" s="4">
        <v>0.57099999999999995</v>
      </c>
      <c r="M1941" s="4">
        <v>0.23100000000000001</v>
      </c>
      <c r="N1941" s="4">
        <v>0.623</v>
      </c>
      <c r="O1941" s="4">
        <v>0.154</v>
      </c>
      <c r="P1941" s="6">
        <v>13.003</v>
      </c>
      <c r="Q1941" s="6">
        <v>64.334000000000003</v>
      </c>
      <c r="R1941" s="4">
        <v>5.97</v>
      </c>
      <c r="S1941" s="7">
        <v>365.41899999999998</v>
      </c>
      <c r="T1941" s="6">
        <v>19.140999999999998</v>
      </c>
      <c r="U1941" s="4">
        <v>15.97125</v>
      </c>
      <c r="V1941" s="8">
        <v>82.912315252664797</v>
      </c>
      <c r="W1941" s="8">
        <v>88.3557594587068</v>
      </c>
      <c r="X1941" s="8">
        <v>89.882352941176478</v>
      </c>
      <c r="Y1941" s="8">
        <v>121.57894736842105</v>
      </c>
      <c r="Z1941" s="8">
        <v>103.83333333333333</v>
      </c>
      <c r="AA1941" s="8">
        <v>86.686666666666667</v>
      </c>
      <c r="AB1941" s="9">
        <v>67.060662505575735</v>
      </c>
      <c r="AC1941" s="9">
        <v>28.374319427881815</v>
      </c>
      <c r="AD1941" s="3">
        <v>29.137263506917186</v>
      </c>
      <c r="AE1941" s="3">
        <v>42.488417065200998</v>
      </c>
    </row>
    <row r="1942" spans="1:31" ht="13" x14ac:dyDescent="0.3">
      <c r="A1942" s="2">
        <v>2020</v>
      </c>
      <c r="B1942" s="13" t="s">
        <v>630</v>
      </c>
      <c r="C1942" s="2" t="s">
        <v>191</v>
      </c>
      <c r="D1942" s="2" t="str">
        <f t="shared" si="60"/>
        <v>M1</v>
      </c>
      <c r="E1942" s="2" t="str">
        <f t="shared" si="61"/>
        <v>C09b_M1_10</v>
      </c>
      <c r="F1942" s="21" t="s">
        <v>617</v>
      </c>
      <c r="G1942" s="2">
        <v>2010</v>
      </c>
      <c r="H1942" s="2" t="s">
        <v>717</v>
      </c>
      <c r="I1942" s="4">
        <v>2.17</v>
      </c>
      <c r="J1942" s="5">
        <v>0.14499999999999999</v>
      </c>
      <c r="K1942" s="4">
        <v>0.81499999999999995</v>
      </c>
      <c r="L1942" s="4">
        <v>0.53700000000000003</v>
      </c>
      <c r="M1942" s="4">
        <v>0.23799999999999999</v>
      </c>
      <c r="N1942" s="4">
        <v>0.71199999999999997</v>
      </c>
      <c r="O1942" s="4">
        <v>0.16500000000000001</v>
      </c>
      <c r="P1942" s="6">
        <v>10.922000000000001</v>
      </c>
      <c r="Q1942" s="6">
        <v>55.698</v>
      </c>
      <c r="R1942" s="4">
        <v>6.7480000000000002</v>
      </c>
      <c r="S1942" s="7">
        <v>365.02199999999999</v>
      </c>
      <c r="T1942" s="6">
        <v>19.611999999999998</v>
      </c>
      <c r="U1942" s="4">
        <v>16.528321999999999</v>
      </c>
      <c r="V1942" s="8">
        <v>84.469354036752392</v>
      </c>
      <c r="W1942" s="8">
        <v>88.3557594587068</v>
      </c>
      <c r="X1942" s="8">
        <v>95.882352941176464</v>
      </c>
      <c r="Y1942" s="8">
        <v>125.26315789473684</v>
      </c>
      <c r="Z1942" s="8">
        <v>118.66666666666667</v>
      </c>
      <c r="AA1942" s="8">
        <v>72.813333333333347</v>
      </c>
      <c r="AB1942" s="9">
        <v>67.245009805532078</v>
      </c>
      <c r="AC1942" s="9">
        <v>29.154004002345385</v>
      </c>
      <c r="AD1942" s="3">
        <v>30.99708042291963</v>
      </c>
      <c r="AE1942" s="3">
        <v>39.848915574734995</v>
      </c>
    </row>
    <row r="1943" spans="1:31" ht="13" x14ac:dyDescent="0.3">
      <c r="A1943" s="2">
        <v>2020</v>
      </c>
      <c r="B1943" s="13" t="s">
        <v>630</v>
      </c>
      <c r="C1943" s="2" t="s">
        <v>192</v>
      </c>
      <c r="D1943" s="2" t="str">
        <f t="shared" si="60"/>
        <v>M2</v>
      </c>
      <c r="E1943" s="2" t="str">
        <f t="shared" si="61"/>
        <v>C09b_M2_10</v>
      </c>
      <c r="F1943" s="21" t="s">
        <v>617</v>
      </c>
      <c r="G1943" s="2">
        <v>2010</v>
      </c>
      <c r="H1943" s="2" t="s">
        <v>717</v>
      </c>
      <c r="I1943" s="4">
        <v>2.2599999999999998</v>
      </c>
      <c r="J1943" s="5">
        <v>0.14899999999999999</v>
      </c>
      <c r="K1943" s="4">
        <v>0.82799999999999996</v>
      </c>
      <c r="L1943" s="4">
        <v>0.59399999999999997</v>
      </c>
      <c r="M1943" s="4">
        <v>0.23400000000000001</v>
      </c>
      <c r="N1943" s="4">
        <v>0.66900000000000004</v>
      </c>
      <c r="O1943" s="4">
        <v>0.17199999999999999</v>
      </c>
      <c r="P1943" s="6">
        <v>13.657999999999999</v>
      </c>
      <c r="Q1943" s="6">
        <v>53.959000000000003</v>
      </c>
      <c r="R1943" s="4">
        <v>5.93</v>
      </c>
      <c r="S1943" s="7">
        <v>286.77800000000002</v>
      </c>
      <c r="T1943" s="6">
        <v>18.373000000000001</v>
      </c>
      <c r="U1943" s="4">
        <v>16.528321999999999</v>
      </c>
      <c r="V1943" s="8">
        <v>87.972691300949492</v>
      </c>
      <c r="W1943" s="8">
        <v>90.793159719636648</v>
      </c>
      <c r="X1943" s="8">
        <v>97.411764705882348</v>
      </c>
      <c r="Y1943" s="8">
        <v>123.15789473684211</v>
      </c>
      <c r="Z1943" s="8">
        <v>111.50000000000003</v>
      </c>
      <c r="AA1943" s="8">
        <v>91.053333333333327</v>
      </c>
      <c r="AB1943" s="9">
        <v>70.092312709593898</v>
      </c>
      <c r="AC1943" s="9">
        <v>27.499625584256211</v>
      </c>
      <c r="AD1943" s="3">
        <v>30.212258334196413</v>
      </c>
      <c r="AE1943" s="3">
        <v>42.288116081547372</v>
      </c>
    </row>
    <row r="1944" spans="1:31" ht="13" x14ac:dyDescent="0.3">
      <c r="A1944" s="2">
        <v>2020</v>
      </c>
      <c r="B1944" s="13" t="s">
        <v>630</v>
      </c>
      <c r="C1944" s="2" t="s">
        <v>193</v>
      </c>
      <c r="D1944" s="2" t="str">
        <f t="shared" si="60"/>
        <v>M1</v>
      </c>
      <c r="E1944" s="2" t="str">
        <f t="shared" si="61"/>
        <v>C09c_M1_10</v>
      </c>
      <c r="F1944" s="21" t="s">
        <v>618</v>
      </c>
      <c r="G1944" s="2">
        <v>2010</v>
      </c>
      <c r="H1944" s="2" t="s">
        <v>719</v>
      </c>
      <c r="I1944" s="4">
        <v>2.4</v>
      </c>
      <c r="J1944" s="5">
        <v>0.16200000000000001</v>
      </c>
      <c r="K1944" s="4">
        <v>0.78400000000000003</v>
      </c>
      <c r="L1944" s="4">
        <v>0.63</v>
      </c>
      <c r="M1944" s="4">
        <v>0.22600000000000001</v>
      </c>
      <c r="N1944" s="4">
        <v>0.57799999999999996</v>
      </c>
      <c r="O1944" s="4">
        <v>0.187</v>
      </c>
      <c r="P1944" s="6">
        <v>13.026999999999999</v>
      </c>
      <c r="Q1944" s="6">
        <v>66.674000000000007</v>
      </c>
      <c r="R1944" s="4">
        <v>5.5830000000000002</v>
      </c>
      <c r="S1944" s="7">
        <v>230.81399999999999</v>
      </c>
      <c r="T1944" s="6">
        <v>21.562000000000001</v>
      </c>
      <c r="U1944" s="4">
        <v>16.667543999999999</v>
      </c>
      <c r="V1944" s="8">
        <v>93.422327045256111</v>
      </c>
      <c r="W1944" s="8">
        <v>98.714710567658642</v>
      </c>
      <c r="X1944" s="8">
        <v>92.235294117647058</v>
      </c>
      <c r="Y1944" s="8">
        <v>118.94736842105263</v>
      </c>
      <c r="Z1944" s="8">
        <v>96.333333333333329</v>
      </c>
      <c r="AA1944" s="8">
        <v>86.846666666666664</v>
      </c>
      <c r="AB1944" s="9">
        <v>70.104421618931966</v>
      </c>
      <c r="AC1944" s="9">
        <v>26.554879913966715</v>
      </c>
      <c r="AD1944" s="3">
        <v>28.601834851634774</v>
      </c>
      <c r="AE1944" s="3">
        <v>44.843285234398515</v>
      </c>
    </row>
    <row r="1945" spans="1:31" ht="13" x14ac:dyDescent="0.3">
      <c r="A1945" s="2">
        <v>2020</v>
      </c>
      <c r="B1945" s="13" t="s">
        <v>630</v>
      </c>
      <c r="C1945" s="2" t="s">
        <v>194</v>
      </c>
      <c r="D1945" s="2" t="str">
        <f t="shared" si="60"/>
        <v>M2</v>
      </c>
      <c r="E1945" s="2" t="str">
        <f t="shared" si="61"/>
        <v>C09c_M2_10</v>
      </c>
      <c r="F1945" s="21" t="s">
        <v>618</v>
      </c>
      <c r="G1945" s="2">
        <v>2010</v>
      </c>
      <c r="H1945" s="2" t="s">
        <v>719</v>
      </c>
      <c r="I1945" s="4">
        <v>2.14</v>
      </c>
      <c r="J1945" s="5">
        <v>0.14699999999999999</v>
      </c>
      <c r="K1945" s="4">
        <v>0.72499999999999998</v>
      </c>
      <c r="L1945" s="4">
        <v>0.63200000000000001</v>
      </c>
      <c r="M1945" s="4">
        <v>0.25900000000000001</v>
      </c>
      <c r="N1945" s="4">
        <v>0.61</v>
      </c>
      <c r="O1945" s="4">
        <v>0.16200000000000001</v>
      </c>
      <c r="P1945" s="6">
        <v>12.18</v>
      </c>
      <c r="Q1945" s="6">
        <v>62.548000000000002</v>
      </c>
      <c r="R1945" s="4">
        <v>6.2450000000000001</v>
      </c>
      <c r="S1945" s="7">
        <v>329.024</v>
      </c>
      <c r="T1945" s="6">
        <v>20.707000000000001</v>
      </c>
      <c r="U1945" s="4">
        <v>16.667543999999999</v>
      </c>
      <c r="V1945" s="8">
        <v>83.301574948686692</v>
      </c>
      <c r="W1945" s="8">
        <v>89.574459589171724</v>
      </c>
      <c r="X1945" s="8">
        <v>85.294117647058826</v>
      </c>
      <c r="Y1945" s="8">
        <v>136.31578947368422</v>
      </c>
      <c r="Z1945" s="8">
        <v>101.66666666666666</v>
      </c>
      <c r="AA1945" s="8">
        <v>81.199999999999989</v>
      </c>
      <c r="AB1945" s="9">
        <v>71.413557267167633</v>
      </c>
      <c r="AC1945" s="9">
        <v>29.874483847873652</v>
      </c>
      <c r="AD1945" s="3">
        <v>25.964536984374281</v>
      </c>
      <c r="AE1945" s="3">
        <v>44.160979167752068</v>
      </c>
    </row>
    <row r="1946" spans="1:31" ht="13" x14ac:dyDescent="0.3">
      <c r="A1946" s="2">
        <v>2020</v>
      </c>
      <c r="B1946" s="13" t="s">
        <v>630</v>
      </c>
      <c r="C1946" s="2" t="s">
        <v>217</v>
      </c>
      <c r="D1946" s="2" t="str">
        <f t="shared" si="60"/>
        <v>M1</v>
      </c>
      <c r="E1946" s="2" t="str">
        <f t="shared" si="61"/>
        <v>C10a_M1_10</v>
      </c>
      <c r="F1946" s="21" t="s">
        <v>433</v>
      </c>
      <c r="G1946" s="2">
        <v>2010</v>
      </c>
      <c r="H1946" s="2" t="s">
        <v>731</v>
      </c>
      <c r="I1946" s="4">
        <v>2.3199999999999998</v>
      </c>
      <c r="J1946" s="5">
        <v>0.156</v>
      </c>
      <c r="K1946" s="4">
        <v>0.79600000000000004</v>
      </c>
      <c r="L1946" s="4">
        <v>0.76100000000000001</v>
      </c>
      <c r="M1946" s="4">
        <v>0.17899999999999999</v>
      </c>
      <c r="N1946" s="4">
        <v>0.68300000000000005</v>
      </c>
      <c r="O1946" s="4">
        <v>0.19400000000000001</v>
      </c>
      <c r="P1946" s="6">
        <v>16.006</v>
      </c>
      <c r="Q1946" s="6">
        <v>71.301000000000002</v>
      </c>
      <c r="R1946" s="4">
        <v>6.0990000000000002</v>
      </c>
      <c r="S1946" s="7">
        <v>319.00700000000001</v>
      </c>
      <c r="T1946" s="6">
        <v>18.45</v>
      </c>
      <c r="U1946" s="4">
        <v>16.617307</v>
      </c>
      <c r="V1946" s="8">
        <v>90.308249477080892</v>
      </c>
      <c r="W1946" s="8">
        <v>95.058610176263883</v>
      </c>
      <c r="X1946" s="8">
        <v>93.64705882352942</v>
      </c>
      <c r="Y1946" s="8">
        <v>94.210526315789465</v>
      </c>
      <c r="Z1946" s="8">
        <v>113.83333333333334</v>
      </c>
      <c r="AA1946" s="8">
        <v>106.70666666666666</v>
      </c>
      <c r="AB1946" s="9">
        <v>73.076753961203778</v>
      </c>
      <c r="AC1946" s="9">
        <v>20.176930418720318</v>
      </c>
      <c r="AD1946" s="3">
        <v>27.858457255494244</v>
      </c>
      <c r="AE1946" s="3">
        <v>51.964612325785431</v>
      </c>
    </row>
    <row r="1947" spans="1:31" ht="13" x14ac:dyDescent="0.3">
      <c r="A1947" s="2">
        <v>2020</v>
      </c>
      <c r="B1947" s="13" t="s">
        <v>630</v>
      </c>
      <c r="C1947" s="2" t="s">
        <v>220</v>
      </c>
      <c r="D1947" s="2" t="str">
        <f t="shared" si="60"/>
        <v>M1</v>
      </c>
      <c r="E1947" s="2" t="str">
        <f t="shared" si="61"/>
        <v>C10c_M1_10</v>
      </c>
      <c r="F1947" s="21" t="s">
        <v>435</v>
      </c>
      <c r="G1947" s="2">
        <v>2010</v>
      </c>
      <c r="H1947" s="2" t="s">
        <v>730</v>
      </c>
      <c r="I1947" s="4">
        <v>2.16</v>
      </c>
      <c r="J1947" s="5">
        <v>0.14699999999999999</v>
      </c>
      <c r="K1947" s="4">
        <v>0.73399999999999999</v>
      </c>
      <c r="L1947" s="4">
        <v>0.78100000000000003</v>
      </c>
      <c r="M1947" s="4">
        <v>0.23</v>
      </c>
      <c r="N1947" s="4">
        <v>0.59499999999999997</v>
      </c>
      <c r="O1947" s="4">
        <v>0.17299999999999999</v>
      </c>
      <c r="P1947" s="6">
        <v>20.276</v>
      </c>
      <c r="Q1947" s="6">
        <v>72.045000000000002</v>
      </c>
      <c r="R1947" s="4">
        <v>6.1310000000000002</v>
      </c>
      <c r="S1947" s="7">
        <v>310.38200000000001</v>
      </c>
      <c r="T1947" s="6">
        <v>21.06</v>
      </c>
      <c r="U1947" s="4">
        <v>15.00295</v>
      </c>
      <c r="V1947" s="8">
        <v>84.080094340730511</v>
      </c>
      <c r="W1947" s="8">
        <v>89.574459589171724</v>
      </c>
      <c r="X1947" s="8">
        <v>86.352941176470594</v>
      </c>
      <c r="Y1947" s="8">
        <v>121.05263157894737</v>
      </c>
      <c r="Z1947" s="8">
        <v>99.166666666666671</v>
      </c>
      <c r="AA1947" s="8">
        <v>135.17333333333332</v>
      </c>
      <c r="AB1947" s="9">
        <v>76.690068671733925</v>
      </c>
      <c r="AC1947" s="9">
        <v>24.704156085687824</v>
      </c>
      <c r="AD1947" s="3">
        <v>24.478239284121386</v>
      </c>
      <c r="AE1947" s="3">
        <v>50.817604630190793</v>
      </c>
    </row>
    <row r="1948" spans="1:31" ht="13" x14ac:dyDescent="0.3">
      <c r="A1948" s="2">
        <v>2020</v>
      </c>
      <c r="B1948" s="13" t="s">
        <v>630</v>
      </c>
      <c r="C1948" s="2" t="s">
        <v>195</v>
      </c>
      <c r="D1948" s="2" t="str">
        <f t="shared" si="60"/>
        <v>M1</v>
      </c>
      <c r="E1948" s="2" t="str">
        <f t="shared" si="61"/>
        <v>D09a_M1_10</v>
      </c>
      <c r="F1948" s="21" t="s">
        <v>619</v>
      </c>
      <c r="G1948" s="2">
        <v>2010</v>
      </c>
      <c r="H1948" s="2" t="s">
        <v>720</v>
      </c>
      <c r="I1948" s="4">
        <v>2.2799999999999998</v>
      </c>
      <c r="J1948" s="5">
        <v>0.14699999999999999</v>
      </c>
      <c r="K1948" s="4">
        <v>0.74399999999999999</v>
      </c>
      <c r="L1948" s="4">
        <v>0.62</v>
      </c>
      <c r="M1948" s="4">
        <v>0.20599999999999999</v>
      </c>
      <c r="N1948" s="4">
        <v>0.66900000000000004</v>
      </c>
      <c r="O1948" s="4">
        <v>0.16900000000000001</v>
      </c>
      <c r="P1948" s="6">
        <v>12.089</v>
      </c>
      <c r="Q1948" s="6">
        <v>74.296000000000006</v>
      </c>
      <c r="R1948" s="4">
        <v>6.2080000000000002</v>
      </c>
      <c r="S1948" s="7">
        <v>377.72399999999999</v>
      </c>
      <c r="T1948" s="6">
        <v>20.425999999999998</v>
      </c>
      <c r="U1948" s="4">
        <v>18.056011000000002</v>
      </c>
      <c r="V1948" s="8">
        <v>88.751210692993283</v>
      </c>
      <c r="W1948" s="8">
        <v>89.574459589171724</v>
      </c>
      <c r="X1948" s="8">
        <v>87.529411764705884</v>
      </c>
      <c r="Y1948" s="8">
        <v>108.42105263157893</v>
      </c>
      <c r="Z1948" s="8">
        <v>111.50000000000003</v>
      </c>
      <c r="AA1948" s="8">
        <v>80.593333333333334</v>
      </c>
      <c r="AB1948" s="9">
        <v>66.934955262120567</v>
      </c>
      <c r="AC1948" s="9">
        <v>25.35102690492274</v>
      </c>
      <c r="AD1948" s="3">
        <v>28.427796683828742</v>
      </c>
      <c r="AE1948" s="3">
        <v>46.221176411248507</v>
      </c>
    </row>
    <row r="1949" spans="1:31" ht="13" x14ac:dyDescent="0.3">
      <c r="A1949" s="2">
        <v>2020</v>
      </c>
      <c r="B1949" s="13" t="s">
        <v>630</v>
      </c>
      <c r="C1949" s="2" t="s">
        <v>196</v>
      </c>
      <c r="D1949" s="2" t="str">
        <f t="shared" si="60"/>
        <v>M2</v>
      </c>
      <c r="E1949" s="2" t="str">
        <f t="shared" si="61"/>
        <v>D09a_M2_10</v>
      </c>
      <c r="F1949" s="21" t="s">
        <v>619</v>
      </c>
      <c r="G1949" s="2">
        <v>2010</v>
      </c>
      <c r="H1949" s="2" t="s">
        <v>720</v>
      </c>
      <c r="I1949" s="4">
        <v>2.27</v>
      </c>
      <c r="J1949" s="5">
        <v>0.14899999999999999</v>
      </c>
      <c r="K1949" s="4">
        <v>0.77600000000000002</v>
      </c>
      <c r="L1949" s="4">
        <v>0.59199999999999997</v>
      </c>
      <c r="M1949" s="4">
        <v>0.24299999999999999</v>
      </c>
      <c r="N1949" s="4">
        <v>0.64800000000000002</v>
      </c>
      <c r="O1949" s="4">
        <v>0.17</v>
      </c>
      <c r="P1949" s="6">
        <v>15.401</v>
      </c>
      <c r="Q1949" s="6">
        <v>58.155999999999999</v>
      </c>
      <c r="R1949" s="4">
        <v>4.8330000000000002</v>
      </c>
      <c r="S1949" s="7">
        <v>394.95800000000003</v>
      </c>
      <c r="T1949" s="6">
        <v>20.771000000000001</v>
      </c>
      <c r="U1949" s="4">
        <v>18.056011000000002</v>
      </c>
      <c r="V1949" s="8">
        <v>88.361950996971402</v>
      </c>
      <c r="W1949" s="8">
        <v>90.793159719636648</v>
      </c>
      <c r="X1949" s="8">
        <v>91.294117647058826</v>
      </c>
      <c r="Y1949" s="8">
        <v>127.89473684210526</v>
      </c>
      <c r="Z1949" s="8">
        <v>108</v>
      </c>
      <c r="AA1949" s="8">
        <v>102.67333333333333</v>
      </c>
      <c r="AB1949" s="9">
        <v>69.403939942830561</v>
      </c>
      <c r="AC1949" s="9">
        <v>28.840544904320815</v>
      </c>
      <c r="AD1949" s="3">
        <v>28.595707002982842</v>
      </c>
      <c r="AE1949" s="3">
        <v>42.563748092696336</v>
      </c>
    </row>
    <row r="1950" spans="1:31" ht="13" x14ac:dyDescent="0.3">
      <c r="A1950" s="2">
        <v>2020</v>
      </c>
      <c r="B1950" s="13" t="s">
        <v>630</v>
      </c>
      <c r="C1950" s="2" t="s">
        <v>197</v>
      </c>
      <c r="D1950" s="2" t="str">
        <f t="shared" si="60"/>
        <v>M1</v>
      </c>
      <c r="E1950" s="2" t="str">
        <f t="shared" si="61"/>
        <v>D09b_M1_10</v>
      </c>
      <c r="F1950" s="21" t="s">
        <v>620</v>
      </c>
      <c r="G1950" s="2">
        <v>2010</v>
      </c>
      <c r="H1950" s="2" t="s">
        <v>721</v>
      </c>
      <c r="I1950" s="4">
        <v>2.2400000000000002</v>
      </c>
      <c r="J1950" s="5">
        <v>0.15</v>
      </c>
      <c r="K1950" s="4">
        <v>0.76500000000000001</v>
      </c>
      <c r="L1950" s="4">
        <v>0.69199999999999995</v>
      </c>
      <c r="M1950" s="4">
        <v>0.19600000000000001</v>
      </c>
      <c r="N1950" s="4">
        <v>0.60299999999999998</v>
      </c>
      <c r="O1950" s="4">
        <v>0.16800000000000001</v>
      </c>
      <c r="P1950" s="6">
        <v>14.36</v>
      </c>
      <c r="Q1950" s="6">
        <v>59.338999999999999</v>
      </c>
      <c r="R1950" s="4">
        <v>5.05</v>
      </c>
      <c r="S1950" s="7">
        <v>422.4</v>
      </c>
      <c r="T1950" s="6">
        <v>17.745999999999999</v>
      </c>
      <c r="U1950" s="4">
        <v>18.539995000000001</v>
      </c>
      <c r="V1950" s="8">
        <v>87.194171908905702</v>
      </c>
      <c r="W1950" s="8">
        <v>91.40250978486911</v>
      </c>
      <c r="X1950" s="8">
        <v>90</v>
      </c>
      <c r="Y1950" s="8">
        <v>103.15789473684211</v>
      </c>
      <c r="Z1950" s="8">
        <v>100.50000000000001</v>
      </c>
      <c r="AA1950" s="8">
        <v>95.73333333333332</v>
      </c>
      <c r="AB1950" s="9">
        <v>70.241130803359979</v>
      </c>
      <c r="AC1950" s="9">
        <v>22.985073138274188</v>
      </c>
      <c r="AD1950" s="3">
        <v>27.854359927771043</v>
      </c>
      <c r="AE1950" s="3">
        <v>49.160566933954755</v>
      </c>
    </row>
    <row r="1951" spans="1:31" ht="13" x14ac:dyDescent="0.3">
      <c r="A1951" s="2">
        <v>2020</v>
      </c>
      <c r="B1951" s="13" t="s">
        <v>630</v>
      </c>
      <c r="C1951" s="2" t="s">
        <v>198</v>
      </c>
      <c r="D1951" s="2" t="str">
        <f t="shared" si="60"/>
        <v>M2</v>
      </c>
      <c r="E1951" s="2" t="str">
        <f t="shared" si="61"/>
        <v>D09b_M2_10</v>
      </c>
      <c r="F1951" s="21" t="s">
        <v>620</v>
      </c>
      <c r="G1951" s="2">
        <v>2010</v>
      </c>
      <c r="H1951" s="2" t="s">
        <v>721</v>
      </c>
      <c r="I1951" s="4">
        <v>2.2999999999999998</v>
      </c>
      <c r="J1951" s="5">
        <v>0.15</v>
      </c>
      <c r="K1951" s="4">
        <v>0.81699999999999995</v>
      </c>
      <c r="L1951" s="4">
        <v>0.58099999999999996</v>
      </c>
      <c r="M1951" s="4">
        <v>0.20100000000000001</v>
      </c>
      <c r="N1951" s="4">
        <v>0.57699999999999996</v>
      </c>
      <c r="O1951" s="4">
        <v>0.17399999999999999</v>
      </c>
      <c r="P1951" s="6">
        <v>14.76</v>
      </c>
      <c r="Q1951" s="6">
        <v>67.534000000000006</v>
      </c>
      <c r="R1951" s="4">
        <v>6.375</v>
      </c>
      <c r="S1951" s="7">
        <v>406.06599999999997</v>
      </c>
      <c r="T1951" s="6">
        <v>18.058</v>
      </c>
      <c r="U1951" s="4">
        <v>18.539995000000001</v>
      </c>
      <c r="V1951" s="8">
        <v>89.529730085037102</v>
      </c>
      <c r="W1951" s="8">
        <v>91.40250978486911</v>
      </c>
      <c r="X1951" s="8">
        <v>96.117647058823536</v>
      </c>
      <c r="Y1951" s="8">
        <v>105.78947368421052</v>
      </c>
      <c r="Z1951" s="8">
        <v>96.166666666666671</v>
      </c>
      <c r="AA1951" s="8">
        <v>98.4</v>
      </c>
      <c r="AB1951" s="9">
        <v>66.443993535826166</v>
      </c>
      <c r="AC1951" s="9">
        <v>24.918485511972303</v>
      </c>
      <c r="AD1951" s="3">
        <v>31.447749530128878</v>
      </c>
      <c r="AE1951" s="3">
        <v>43.633764957898812</v>
      </c>
    </row>
    <row r="1952" spans="1:31" ht="13" x14ac:dyDescent="0.3">
      <c r="A1952" s="2">
        <v>2020</v>
      </c>
      <c r="B1952" s="13" t="s">
        <v>630</v>
      </c>
      <c r="C1952" s="2" t="s">
        <v>199</v>
      </c>
      <c r="D1952" s="2" t="str">
        <f t="shared" si="60"/>
        <v>M1</v>
      </c>
      <c r="E1952" s="2" t="str">
        <f t="shared" si="61"/>
        <v>D09c_M1_10</v>
      </c>
      <c r="F1952" s="21" t="s">
        <v>621</v>
      </c>
      <c r="G1952" s="2">
        <v>2010</v>
      </c>
      <c r="H1952" s="2" t="s">
        <v>722</v>
      </c>
      <c r="I1952" s="4">
        <v>2.27</v>
      </c>
      <c r="J1952" s="5">
        <v>0.151</v>
      </c>
      <c r="K1952" s="4">
        <v>0.78400000000000003</v>
      </c>
      <c r="L1952" s="4">
        <v>0.66500000000000004</v>
      </c>
      <c r="M1952" s="4">
        <v>0.215</v>
      </c>
      <c r="N1952" s="4">
        <v>0.64200000000000002</v>
      </c>
      <c r="O1952" s="4">
        <v>0.17</v>
      </c>
      <c r="P1952" s="6">
        <v>17.971</v>
      </c>
      <c r="Q1952" s="6">
        <v>73.129000000000005</v>
      </c>
      <c r="R1952" s="4">
        <v>5.3819999999999997</v>
      </c>
      <c r="S1952" s="7">
        <v>372.45499999999998</v>
      </c>
      <c r="T1952" s="6">
        <v>18.408000000000001</v>
      </c>
      <c r="U1952" s="4">
        <v>19.908816000000002</v>
      </c>
      <c r="V1952" s="8">
        <v>88.361950996971402</v>
      </c>
      <c r="W1952" s="8">
        <v>92.011859850101573</v>
      </c>
      <c r="X1952" s="8">
        <v>92.235294117647058</v>
      </c>
      <c r="Y1952" s="8">
        <v>113.1578947368421</v>
      </c>
      <c r="Z1952" s="8">
        <v>107</v>
      </c>
      <c r="AA1952" s="8">
        <v>119.80666666666666</v>
      </c>
      <c r="AB1952" s="9">
        <v>70.944833053065338</v>
      </c>
      <c r="AC1952" s="9">
        <v>24.963127913976439</v>
      </c>
      <c r="AD1952" s="3">
        <v>28.26301794260732</v>
      </c>
      <c r="AE1952" s="3">
        <v>46.773854143416244</v>
      </c>
    </row>
    <row r="1953" spans="1:31" ht="13" x14ac:dyDescent="0.3">
      <c r="A1953" s="2">
        <v>2020</v>
      </c>
      <c r="B1953" s="13" t="s">
        <v>630</v>
      </c>
      <c r="C1953" s="2" t="s">
        <v>200</v>
      </c>
      <c r="D1953" s="2" t="str">
        <f t="shared" si="60"/>
        <v>M2</v>
      </c>
      <c r="E1953" s="2" t="str">
        <f t="shared" si="61"/>
        <v>D09c_M2_10</v>
      </c>
      <c r="F1953" s="21" t="s">
        <v>621</v>
      </c>
      <c r="G1953" s="2">
        <v>2010</v>
      </c>
      <c r="H1953" s="2" t="s">
        <v>722</v>
      </c>
      <c r="I1953" s="4">
        <v>2.2000000000000002</v>
      </c>
      <c r="J1953" s="5">
        <v>0.15</v>
      </c>
      <c r="K1953" s="4">
        <v>0.74</v>
      </c>
      <c r="L1953" s="4">
        <v>0.628</v>
      </c>
      <c r="M1953" s="4">
        <v>0.247</v>
      </c>
      <c r="N1953" s="4">
        <v>0.623</v>
      </c>
      <c r="O1953" s="4">
        <v>0.16200000000000001</v>
      </c>
      <c r="P1953" s="6">
        <v>16.128</v>
      </c>
      <c r="Q1953" s="6">
        <v>72.17</v>
      </c>
      <c r="R1953" s="4">
        <v>4.6479999999999997</v>
      </c>
      <c r="S1953" s="7">
        <v>363.16800000000001</v>
      </c>
      <c r="T1953" s="6">
        <v>18.294</v>
      </c>
      <c r="U1953" s="4">
        <v>19.908816000000002</v>
      </c>
      <c r="V1953" s="8">
        <v>85.637133124818092</v>
      </c>
      <c r="W1953" s="8">
        <v>91.40250978486911</v>
      </c>
      <c r="X1953" s="8">
        <v>87.058823529411768</v>
      </c>
      <c r="Y1953" s="8">
        <v>130</v>
      </c>
      <c r="Z1953" s="8">
        <v>103.83333333333333</v>
      </c>
      <c r="AA1953" s="8">
        <v>107.52</v>
      </c>
      <c r="AB1953" s="9">
        <v>70.609120307525359</v>
      </c>
      <c r="AC1953" s="9">
        <v>28.814923153786264</v>
      </c>
      <c r="AD1953" s="3">
        <v>26.803663775469754</v>
      </c>
      <c r="AE1953" s="3">
        <v>44.381413070743974</v>
      </c>
    </row>
    <row r="1954" spans="1:31" ht="13" x14ac:dyDescent="0.3">
      <c r="A1954" s="2">
        <v>2020</v>
      </c>
      <c r="B1954" s="13" t="s">
        <v>630</v>
      </c>
      <c r="C1954" s="2" t="s">
        <v>201</v>
      </c>
      <c r="D1954" s="2" t="str">
        <f t="shared" si="60"/>
        <v>M1</v>
      </c>
      <c r="E1954" s="2" t="str">
        <f t="shared" si="61"/>
        <v>F09a_M1_10</v>
      </c>
      <c r="F1954" s="21" t="s">
        <v>622</v>
      </c>
      <c r="G1954" s="2">
        <v>2010</v>
      </c>
      <c r="H1954" s="2" t="s">
        <v>723</v>
      </c>
      <c r="I1954" s="4">
        <v>2.2599999999999998</v>
      </c>
      <c r="J1954" s="5">
        <v>0.14499999999999999</v>
      </c>
      <c r="K1954" s="4">
        <v>0.69799999999999995</v>
      </c>
      <c r="L1954" s="4">
        <v>0.625</v>
      </c>
      <c r="M1954" s="4">
        <v>0.20499999999999999</v>
      </c>
      <c r="N1954" s="4">
        <v>0.59599999999999997</v>
      </c>
      <c r="O1954" s="4">
        <v>0.18</v>
      </c>
      <c r="P1954" s="6">
        <v>20.050999999999998</v>
      </c>
      <c r="Q1954" s="6">
        <v>62.298000000000002</v>
      </c>
      <c r="R1954" s="4">
        <v>4.3529999999999998</v>
      </c>
      <c r="S1954" s="7">
        <v>456.822</v>
      </c>
      <c r="T1954" s="6">
        <v>16.981999999999999</v>
      </c>
      <c r="U1954" s="4">
        <v>18.637677</v>
      </c>
      <c r="V1954" s="8">
        <v>87.972691300949492</v>
      </c>
      <c r="W1954" s="8">
        <v>88.3557594587068</v>
      </c>
      <c r="X1954" s="8">
        <v>82.117647058823522</v>
      </c>
      <c r="Y1954" s="8">
        <v>107.89473684210526</v>
      </c>
      <c r="Z1954" s="8">
        <v>99.333333333333329</v>
      </c>
      <c r="AA1954" s="8">
        <v>133.67333333333335</v>
      </c>
      <c r="AB1954" s="9">
        <v>65.925613348989756</v>
      </c>
      <c r="AC1954" s="9">
        <v>25.614211740447079</v>
      </c>
      <c r="AD1954" s="3">
        <v>27.078492709033902</v>
      </c>
      <c r="AE1954" s="3">
        <v>47.307295550519015</v>
      </c>
    </row>
    <row r="1955" spans="1:31" ht="13" x14ac:dyDescent="0.3">
      <c r="A1955" s="2">
        <v>2020</v>
      </c>
      <c r="B1955" s="13" t="s">
        <v>630</v>
      </c>
      <c r="C1955" s="2" t="s">
        <v>202</v>
      </c>
      <c r="D1955" s="2" t="str">
        <f t="shared" si="60"/>
        <v>M2</v>
      </c>
      <c r="E1955" s="2" t="str">
        <f t="shared" si="61"/>
        <v>F09a_M2_10</v>
      </c>
      <c r="F1955" s="21" t="s">
        <v>622</v>
      </c>
      <c r="G1955" s="2">
        <v>2010</v>
      </c>
      <c r="H1955" s="2" t="s">
        <v>723</v>
      </c>
      <c r="I1955" s="4">
        <v>2.2799999999999998</v>
      </c>
      <c r="J1955" s="5">
        <v>0.15</v>
      </c>
      <c r="K1955" s="4">
        <v>0.79200000000000004</v>
      </c>
      <c r="L1955" s="4">
        <v>0.61599999999999999</v>
      </c>
      <c r="M1955" s="4">
        <v>0.192</v>
      </c>
      <c r="N1955" s="4">
        <v>0.58499999999999996</v>
      </c>
      <c r="O1955" s="4">
        <v>0.186</v>
      </c>
      <c r="P1955" s="6">
        <v>17.821999999999999</v>
      </c>
      <c r="Q1955" s="6">
        <v>58.86</v>
      </c>
      <c r="R1955" s="4">
        <v>5.375</v>
      </c>
      <c r="S1955" s="7">
        <v>551.52499999999998</v>
      </c>
      <c r="T1955" s="6">
        <v>18.5</v>
      </c>
      <c r="U1955" s="4">
        <v>18.637677</v>
      </c>
      <c r="V1955" s="8">
        <v>88.751210692993283</v>
      </c>
      <c r="W1955" s="8">
        <v>91.40250978486911</v>
      </c>
      <c r="X1955" s="8">
        <v>93.176470588235304</v>
      </c>
      <c r="Y1955" s="8">
        <v>101.05263157894737</v>
      </c>
      <c r="Z1955" s="8">
        <v>97.5</v>
      </c>
      <c r="AA1955" s="8">
        <v>118.81333333333333</v>
      </c>
      <c r="AB1955" s="9">
        <v>66.80976342650024</v>
      </c>
      <c r="AC1955" s="9">
        <v>23.672417301857802</v>
      </c>
      <c r="AD1955" s="3">
        <v>30.318554410071197</v>
      </c>
      <c r="AE1955" s="3">
        <v>46.009028288071015</v>
      </c>
    </row>
    <row r="1956" spans="1:31" ht="13" x14ac:dyDescent="0.3">
      <c r="A1956" s="2">
        <v>2020</v>
      </c>
      <c r="B1956" s="13" t="s">
        <v>630</v>
      </c>
      <c r="C1956" s="2" t="s">
        <v>203</v>
      </c>
      <c r="D1956" s="2" t="str">
        <f t="shared" si="60"/>
        <v>M1</v>
      </c>
      <c r="E1956" s="2" t="str">
        <f t="shared" si="61"/>
        <v>F09b_M1_10</v>
      </c>
      <c r="F1956" s="21" t="s">
        <v>623</v>
      </c>
      <c r="G1956" s="2">
        <v>2010</v>
      </c>
      <c r="H1956" s="2" t="s">
        <v>724</v>
      </c>
      <c r="I1956" s="4">
        <v>2.37</v>
      </c>
      <c r="J1956" s="5">
        <v>0.153</v>
      </c>
      <c r="K1956" s="4">
        <v>0.83099999999999996</v>
      </c>
      <c r="L1956" s="4">
        <v>0.63800000000000001</v>
      </c>
      <c r="M1956" s="4">
        <v>0.24199999999999999</v>
      </c>
      <c r="N1956" s="4">
        <v>0.70299999999999996</v>
      </c>
      <c r="O1956" s="4">
        <v>0.184</v>
      </c>
      <c r="P1956" s="6">
        <v>12.31</v>
      </c>
      <c r="Q1956" s="6">
        <v>60.372</v>
      </c>
      <c r="R1956" s="4">
        <v>6.69</v>
      </c>
      <c r="S1956" s="7">
        <v>393.55</v>
      </c>
      <c r="T1956" s="6">
        <v>18.295000000000002</v>
      </c>
      <c r="U1956" s="4">
        <v>18.019794000000001</v>
      </c>
      <c r="V1956" s="8">
        <v>92.254547957190411</v>
      </c>
      <c r="W1956" s="8">
        <v>93.230559980566497</v>
      </c>
      <c r="X1956" s="8">
        <v>97.764705882352942</v>
      </c>
      <c r="Y1956" s="8">
        <v>127.36842105263158</v>
      </c>
      <c r="Z1956" s="8">
        <v>117.16666666666666</v>
      </c>
      <c r="AA1956" s="8">
        <v>82.066666666666663</v>
      </c>
      <c r="AB1956" s="9">
        <v>73.023626417936072</v>
      </c>
      <c r="AC1956" s="9">
        <v>27.298154199562152</v>
      </c>
      <c r="AD1956" s="3">
        <v>29.104548724145641</v>
      </c>
      <c r="AE1956" s="3">
        <v>43.5972970762922</v>
      </c>
    </row>
    <row r="1957" spans="1:31" ht="13" x14ac:dyDescent="0.3">
      <c r="A1957" s="2">
        <v>2020</v>
      </c>
      <c r="B1957" s="13" t="s">
        <v>630</v>
      </c>
      <c r="C1957" s="2" t="s">
        <v>204</v>
      </c>
      <c r="D1957" s="2" t="str">
        <f t="shared" si="60"/>
        <v>M2</v>
      </c>
      <c r="E1957" s="2" t="str">
        <f t="shared" si="61"/>
        <v>F09b_M2_10</v>
      </c>
      <c r="F1957" s="21" t="s">
        <v>623</v>
      </c>
      <c r="G1957" s="2">
        <v>2010</v>
      </c>
      <c r="H1957" s="2" t="s">
        <v>724</v>
      </c>
      <c r="I1957" s="4">
        <v>2.39</v>
      </c>
      <c r="J1957" s="5">
        <v>0.156</v>
      </c>
      <c r="K1957" s="4">
        <v>0.81200000000000006</v>
      </c>
      <c r="L1957" s="4">
        <v>0.57999999999999996</v>
      </c>
      <c r="M1957" s="4">
        <v>0.214</v>
      </c>
      <c r="N1957" s="4">
        <v>0.64900000000000002</v>
      </c>
      <c r="O1957" s="4">
        <v>0.19800000000000001</v>
      </c>
      <c r="P1957" s="6">
        <v>15.773999999999999</v>
      </c>
      <c r="Q1957" s="6">
        <v>59.536999999999999</v>
      </c>
      <c r="R1957" s="4">
        <v>6.7779999999999996</v>
      </c>
      <c r="S1957" s="7">
        <v>379.50900000000001</v>
      </c>
      <c r="T1957" s="6">
        <v>17.635000000000002</v>
      </c>
      <c r="U1957" s="4">
        <v>18.019794000000001</v>
      </c>
      <c r="V1957" s="8">
        <v>93.033067349234216</v>
      </c>
      <c r="W1957" s="8">
        <v>95.058610176263883</v>
      </c>
      <c r="X1957" s="8">
        <v>95.529411764705898</v>
      </c>
      <c r="Y1957" s="8">
        <v>112.63157894736841</v>
      </c>
      <c r="Z1957" s="8">
        <v>108.16666666666667</v>
      </c>
      <c r="AA1957" s="8">
        <v>105.15999999999998</v>
      </c>
      <c r="AB1957" s="9">
        <v>67.337056296067274</v>
      </c>
      <c r="AC1957" s="9">
        <v>26.178271029533779</v>
      </c>
      <c r="AD1957" s="3">
        <v>30.840765203338499</v>
      </c>
      <c r="AE1957" s="3">
        <v>42.980963767127719</v>
      </c>
    </row>
    <row r="1958" spans="1:31" ht="13" x14ac:dyDescent="0.3">
      <c r="A1958" s="2">
        <v>2020</v>
      </c>
      <c r="B1958" s="13" t="s">
        <v>630</v>
      </c>
      <c r="C1958" s="2" t="s">
        <v>205</v>
      </c>
      <c r="D1958" s="2" t="str">
        <f t="shared" si="60"/>
        <v>M1</v>
      </c>
      <c r="E1958" s="2" t="str">
        <f t="shared" si="61"/>
        <v>F09c_M1_10</v>
      </c>
      <c r="F1958" s="21" t="s">
        <v>624</v>
      </c>
      <c r="G1958" s="2">
        <v>2010</v>
      </c>
      <c r="H1958" s="2" t="s">
        <v>725</v>
      </c>
      <c r="I1958" s="4">
        <v>2.33</v>
      </c>
      <c r="J1958" s="5">
        <v>0.153</v>
      </c>
      <c r="K1958" s="4">
        <v>0.72699999999999998</v>
      </c>
      <c r="L1958" s="4">
        <v>0.67700000000000005</v>
      </c>
      <c r="M1958" s="4">
        <v>0.254</v>
      </c>
      <c r="N1958" s="4">
        <v>0.66800000000000004</v>
      </c>
      <c r="O1958" s="4">
        <v>0.183</v>
      </c>
      <c r="P1958" s="6">
        <v>13.177</v>
      </c>
      <c r="Q1958" s="6">
        <v>58.036000000000001</v>
      </c>
      <c r="R1958" s="4">
        <v>6.8609999999999998</v>
      </c>
      <c r="S1958" s="7">
        <v>258.185</v>
      </c>
      <c r="T1958" s="6">
        <v>17.8</v>
      </c>
      <c r="U1958" s="4">
        <v>17.806836000000001</v>
      </c>
      <c r="V1958" s="8">
        <v>90.697509173102802</v>
      </c>
      <c r="W1958" s="8">
        <v>93.230559980566497</v>
      </c>
      <c r="X1958" s="8">
        <v>85.529411764705884</v>
      </c>
      <c r="Y1958" s="8">
        <v>133.68421052631578</v>
      </c>
      <c r="Z1958" s="8">
        <v>111.33333333333336</v>
      </c>
      <c r="AA1958" s="8">
        <v>87.846666666666664</v>
      </c>
      <c r="AB1958" s="9">
        <v>73.298355529846702</v>
      </c>
      <c r="AC1958" s="9">
        <v>28.544392115256812</v>
      </c>
      <c r="AD1958" s="3">
        <v>25.366667845720762</v>
      </c>
      <c r="AE1958" s="3">
        <v>46.088940039022418</v>
      </c>
    </row>
    <row r="1959" spans="1:31" ht="13" x14ac:dyDescent="0.3">
      <c r="A1959" s="2">
        <v>2020</v>
      </c>
      <c r="B1959" s="13" t="s">
        <v>630</v>
      </c>
      <c r="C1959" s="2" t="s">
        <v>206</v>
      </c>
      <c r="D1959" s="2" t="str">
        <f t="shared" si="60"/>
        <v>M2</v>
      </c>
      <c r="E1959" s="2" t="str">
        <f t="shared" si="61"/>
        <v>F09c_M2_10</v>
      </c>
      <c r="F1959" s="21" t="s">
        <v>624</v>
      </c>
      <c r="G1959" s="2">
        <v>2010</v>
      </c>
      <c r="H1959" s="2" t="s">
        <v>725</v>
      </c>
      <c r="I1959" s="4">
        <v>2.2999999999999998</v>
      </c>
      <c r="J1959" s="5">
        <v>0.14699999999999999</v>
      </c>
      <c r="K1959" s="4">
        <v>0.67300000000000004</v>
      </c>
      <c r="L1959" s="4">
        <v>0.74099999999999999</v>
      </c>
      <c r="M1959" s="4">
        <v>0.23300000000000001</v>
      </c>
      <c r="N1959" s="4">
        <v>0.54900000000000004</v>
      </c>
      <c r="O1959" s="4">
        <v>0.17799999999999999</v>
      </c>
      <c r="P1959" s="6">
        <v>14.8</v>
      </c>
      <c r="Q1959" s="6">
        <v>58.819000000000003</v>
      </c>
      <c r="R1959" s="4">
        <v>6.5030000000000001</v>
      </c>
      <c r="S1959" s="7">
        <v>258.29899999999998</v>
      </c>
      <c r="T1959" s="6">
        <v>17.462</v>
      </c>
      <c r="U1959" s="4">
        <v>17.806836000000001</v>
      </c>
      <c r="V1959" s="8">
        <v>89.529730085037102</v>
      </c>
      <c r="W1959" s="8">
        <v>89.574459589171724</v>
      </c>
      <c r="X1959" s="8">
        <v>79.176470588235304</v>
      </c>
      <c r="Y1959" s="8">
        <v>122.63157894736842</v>
      </c>
      <c r="Z1959" s="8">
        <v>91.500000000000014</v>
      </c>
      <c r="AA1959" s="8">
        <v>98.666666666666671</v>
      </c>
      <c r="AB1959" s="9">
        <v>73.381075354610218</v>
      </c>
      <c r="AC1959" s="9">
        <v>26.154905938400159</v>
      </c>
      <c r="AD1959" s="3">
        <v>23.456015235067536</v>
      </c>
      <c r="AE1959" s="3">
        <v>50.389078826532305</v>
      </c>
    </row>
    <row r="1960" spans="1:31" ht="13" x14ac:dyDescent="0.3">
      <c r="A1960" s="2">
        <v>2020</v>
      </c>
      <c r="B1960" s="13" t="s">
        <v>630</v>
      </c>
      <c r="C1960" s="2" t="s">
        <v>207</v>
      </c>
      <c r="D1960" s="2" t="str">
        <f t="shared" si="60"/>
        <v>M1</v>
      </c>
      <c r="E1960" s="2" t="str">
        <f t="shared" si="61"/>
        <v>G09a_M1_10</v>
      </c>
      <c r="F1960" s="21" t="s">
        <v>625</v>
      </c>
      <c r="G1960" s="2">
        <v>2010</v>
      </c>
      <c r="H1960" s="2" t="s">
        <v>726</v>
      </c>
      <c r="I1960" s="4">
        <v>2.33</v>
      </c>
      <c r="J1960" s="5">
        <v>0.153</v>
      </c>
      <c r="K1960" s="4">
        <v>0.78600000000000003</v>
      </c>
      <c r="L1960" s="4">
        <v>0.69399999999999995</v>
      </c>
      <c r="M1960" s="4">
        <v>0.222</v>
      </c>
      <c r="N1960" s="4">
        <v>0.66500000000000004</v>
      </c>
      <c r="O1960" s="4">
        <v>0.17599999999999999</v>
      </c>
      <c r="P1960" s="6">
        <v>16.292999999999999</v>
      </c>
      <c r="Q1960" s="6">
        <v>65.459000000000003</v>
      </c>
      <c r="R1960" s="4">
        <v>5.8810000000000002</v>
      </c>
      <c r="S1960" s="7">
        <v>390.613</v>
      </c>
      <c r="T1960" s="6">
        <v>20.786999999999999</v>
      </c>
      <c r="U1960" s="4">
        <v>16.118497999999999</v>
      </c>
      <c r="V1960" s="8">
        <v>90.697509173102802</v>
      </c>
      <c r="W1960" s="8">
        <v>93.230559980566497</v>
      </c>
      <c r="X1960" s="8">
        <v>92.47058823529413</v>
      </c>
      <c r="Y1960" s="8">
        <v>116.8421052631579</v>
      </c>
      <c r="Z1960" s="8">
        <v>110.83333333333334</v>
      </c>
      <c r="AA1960" s="8">
        <v>108.62</v>
      </c>
      <c r="AB1960" s="9">
        <v>73.019695996925705</v>
      </c>
      <c r="AC1960" s="9">
        <v>25.043456336027738</v>
      </c>
      <c r="AD1960" s="3">
        <v>27.529971901180861</v>
      </c>
      <c r="AE1960" s="3">
        <v>47.426571762791404</v>
      </c>
    </row>
    <row r="1961" spans="1:31" ht="13" x14ac:dyDescent="0.3">
      <c r="A1961" s="2">
        <v>2020</v>
      </c>
      <c r="B1961" s="13" t="s">
        <v>630</v>
      </c>
      <c r="C1961" s="2" t="s">
        <v>208</v>
      </c>
      <c r="D1961" s="2" t="str">
        <f t="shared" si="60"/>
        <v>M2</v>
      </c>
      <c r="E1961" s="2" t="str">
        <f t="shared" si="61"/>
        <v>G09a_M2_10</v>
      </c>
      <c r="F1961" s="21" t="s">
        <v>625</v>
      </c>
      <c r="G1961" s="2">
        <v>2010</v>
      </c>
      <c r="H1961" s="2" t="s">
        <v>726</v>
      </c>
      <c r="I1961" s="4">
        <v>2.36</v>
      </c>
      <c r="J1961" s="5">
        <v>0.154</v>
      </c>
      <c r="K1961" s="4">
        <v>0.77400000000000002</v>
      </c>
      <c r="L1961" s="4">
        <v>0.66700000000000004</v>
      </c>
      <c r="M1961" s="4">
        <v>0.186</v>
      </c>
      <c r="N1961" s="4">
        <v>0.56499999999999995</v>
      </c>
      <c r="O1961" s="4">
        <v>0.17899999999999999</v>
      </c>
      <c r="P1961" s="6">
        <v>18.640999999999998</v>
      </c>
      <c r="Q1961" s="6">
        <v>53.405000000000001</v>
      </c>
      <c r="R1961" s="4">
        <v>5.8609999999999998</v>
      </c>
      <c r="S1961" s="7">
        <v>367.37900000000002</v>
      </c>
      <c r="T1961" s="6">
        <v>17.971</v>
      </c>
      <c r="U1961" s="4">
        <v>16.118497999999999</v>
      </c>
      <c r="V1961" s="8">
        <v>91.865288261168502</v>
      </c>
      <c r="W1961" s="8">
        <v>93.839910045798959</v>
      </c>
      <c r="X1961" s="8">
        <v>91.058823529411768</v>
      </c>
      <c r="Y1961" s="8">
        <v>97.89473684210526</v>
      </c>
      <c r="Z1961" s="8">
        <v>94.166666666666671</v>
      </c>
      <c r="AA1961" s="8">
        <v>124.27333333333333</v>
      </c>
      <c r="AB1961" s="9">
        <v>68.400081612477962</v>
      </c>
      <c r="AC1961" s="9">
        <v>22.399464588523347</v>
      </c>
      <c r="AD1961" s="3">
        <v>28.940603509201285</v>
      </c>
      <c r="AE1961" s="3">
        <v>48.659931902275346</v>
      </c>
    </row>
    <row r="1962" spans="1:31" ht="13" x14ac:dyDescent="0.3">
      <c r="A1962" s="2">
        <v>2020</v>
      </c>
      <c r="B1962" s="13" t="s">
        <v>630</v>
      </c>
      <c r="C1962" s="2" t="s">
        <v>209</v>
      </c>
      <c r="D1962" s="2" t="str">
        <f t="shared" si="60"/>
        <v>M1</v>
      </c>
      <c r="E1962" s="2" t="str">
        <f t="shared" si="61"/>
        <v>G09b_M1_10</v>
      </c>
      <c r="F1962" s="21" t="s">
        <v>626</v>
      </c>
      <c r="G1962" s="2">
        <v>2010</v>
      </c>
      <c r="H1962" s="2" t="s">
        <v>733</v>
      </c>
      <c r="I1962" s="4">
        <v>2.54</v>
      </c>
      <c r="J1962" s="5">
        <v>0.16600000000000001</v>
      </c>
      <c r="K1962" s="4">
        <v>0.71299999999999997</v>
      </c>
      <c r="L1962" s="4">
        <v>0.89100000000000001</v>
      </c>
      <c r="M1962" s="4">
        <v>0.21099999999999999</v>
      </c>
      <c r="N1962" s="4">
        <v>0.57399999999999995</v>
      </c>
      <c r="O1962" s="4">
        <v>0.19900000000000001</v>
      </c>
      <c r="P1962" s="6">
        <v>26.95</v>
      </c>
      <c r="Q1962" s="6">
        <v>61.945</v>
      </c>
      <c r="R1962" s="4">
        <v>6.3239999999999998</v>
      </c>
      <c r="S1962" s="7">
        <v>314.91699999999997</v>
      </c>
      <c r="T1962" s="6">
        <v>19.789000000000001</v>
      </c>
      <c r="U1962" s="4">
        <v>18.469232999999999</v>
      </c>
      <c r="V1962" s="8">
        <v>98.871962789562716</v>
      </c>
      <c r="W1962" s="8">
        <v>101.15211082858848</v>
      </c>
      <c r="X1962" s="8">
        <v>83.882352941176464</v>
      </c>
      <c r="Y1962" s="8">
        <v>111.05263157894736</v>
      </c>
      <c r="Z1962" s="8">
        <v>95.666666666666671</v>
      </c>
      <c r="AA1962" s="8">
        <v>179.66666666666666</v>
      </c>
      <c r="AB1962" s="9">
        <v>80.076932093754166</v>
      </c>
      <c r="AC1962" s="9">
        <v>21.704827691758389</v>
      </c>
      <c r="AD1962" s="3">
        <v>22.772218716242968</v>
      </c>
      <c r="AE1962" s="3">
        <v>55.522953591998622</v>
      </c>
    </row>
    <row r="1963" spans="1:31" ht="13" x14ac:dyDescent="0.3">
      <c r="A1963" s="2">
        <v>2020</v>
      </c>
      <c r="B1963" s="13" t="s">
        <v>630</v>
      </c>
      <c r="C1963" s="2" t="s">
        <v>210</v>
      </c>
      <c r="D1963" s="2" t="str">
        <f t="shared" si="60"/>
        <v>M2</v>
      </c>
      <c r="E1963" s="2" t="str">
        <f t="shared" si="61"/>
        <v>G09b_M2_10</v>
      </c>
      <c r="F1963" s="21" t="s">
        <v>626</v>
      </c>
      <c r="G1963" s="2">
        <v>2010</v>
      </c>
      <c r="H1963" s="2" t="s">
        <v>733</v>
      </c>
      <c r="I1963" s="4">
        <v>2.38</v>
      </c>
      <c r="J1963" s="5">
        <v>0.159</v>
      </c>
      <c r="K1963" s="4">
        <v>0.84799999999999998</v>
      </c>
      <c r="L1963" s="4">
        <v>0.70699999999999996</v>
      </c>
      <c r="M1963" s="4">
        <v>0.19800000000000001</v>
      </c>
      <c r="N1963" s="4">
        <v>0.67200000000000004</v>
      </c>
      <c r="O1963" s="4">
        <v>0.18</v>
      </c>
      <c r="P1963" s="6">
        <v>16.457999999999998</v>
      </c>
      <c r="Q1963" s="6">
        <v>59.15</v>
      </c>
      <c r="R1963" s="4">
        <v>6.2309999999999999</v>
      </c>
      <c r="S1963" s="7">
        <v>307.24599999999998</v>
      </c>
      <c r="T1963" s="6">
        <v>19.689</v>
      </c>
      <c r="U1963" s="4">
        <v>18.469232999999999</v>
      </c>
      <c r="V1963" s="8">
        <v>92.643807653212292</v>
      </c>
      <c r="W1963" s="8">
        <v>96.88666037196127</v>
      </c>
      <c r="X1963" s="8">
        <v>99.764705882352942</v>
      </c>
      <c r="Y1963" s="8">
        <v>104.21052631578948</v>
      </c>
      <c r="Z1963" s="8">
        <v>112.00000000000001</v>
      </c>
      <c r="AA1963" s="8">
        <v>109.72</v>
      </c>
      <c r="AB1963" s="9">
        <v>73.277140591508555</v>
      </c>
      <c r="AC1963" s="9">
        <v>22.257582381690444</v>
      </c>
      <c r="AD1963" s="3">
        <v>29.597196840067706</v>
      </c>
      <c r="AE1963" s="3">
        <v>48.14522077824185</v>
      </c>
    </row>
    <row r="1964" spans="1:31" ht="13" x14ac:dyDescent="0.3">
      <c r="A1964" s="2">
        <v>2020</v>
      </c>
      <c r="B1964" s="13" t="s">
        <v>630</v>
      </c>
      <c r="C1964" s="2" t="s">
        <v>211</v>
      </c>
      <c r="D1964" s="2" t="str">
        <f t="shared" si="60"/>
        <v>M1</v>
      </c>
      <c r="E1964" s="2" t="str">
        <f t="shared" si="61"/>
        <v>G09c_M1_10</v>
      </c>
      <c r="F1964" s="21" t="s">
        <v>627</v>
      </c>
      <c r="G1964" s="2">
        <v>2010</v>
      </c>
      <c r="H1964" s="2" t="s">
        <v>727</v>
      </c>
      <c r="I1964" s="4">
        <v>2.12</v>
      </c>
      <c r="J1964" s="5">
        <v>0.13200000000000001</v>
      </c>
      <c r="K1964" s="4">
        <v>0.76300000000000001</v>
      </c>
      <c r="L1964" s="4">
        <v>0.61199999999999999</v>
      </c>
      <c r="M1964" s="4">
        <v>0.23100000000000001</v>
      </c>
      <c r="N1964" s="4">
        <v>0.67100000000000004</v>
      </c>
      <c r="O1964" s="4">
        <v>0.19</v>
      </c>
      <c r="P1964" s="6">
        <v>19.425000000000001</v>
      </c>
      <c r="Q1964" s="6">
        <v>65.491</v>
      </c>
      <c r="R1964" s="4">
        <v>7.6260000000000003</v>
      </c>
      <c r="S1964" s="7">
        <v>704.62699999999995</v>
      </c>
      <c r="T1964" s="6">
        <v>19.318000000000001</v>
      </c>
      <c r="U1964" s="4">
        <v>17.358277999999999</v>
      </c>
      <c r="V1964" s="8">
        <v>82.523055556642902</v>
      </c>
      <c r="W1964" s="8">
        <v>80.43420861068482</v>
      </c>
      <c r="X1964" s="8">
        <v>89.764705882352942</v>
      </c>
      <c r="Y1964" s="8">
        <v>121.57894736842105</v>
      </c>
      <c r="Z1964" s="8">
        <v>111.83333333333334</v>
      </c>
      <c r="AA1964" s="8">
        <v>129.50000000000003</v>
      </c>
      <c r="AB1964" s="9">
        <v>69.080995241638135</v>
      </c>
      <c r="AC1964" s="9">
        <v>27.544488210147875</v>
      </c>
      <c r="AD1964" s="3">
        <v>28.248096930140491</v>
      </c>
      <c r="AE1964" s="3">
        <v>44.207414859711633</v>
      </c>
    </row>
    <row r="1965" spans="1:31" ht="13" x14ac:dyDescent="0.3">
      <c r="A1965" s="2">
        <v>2020</v>
      </c>
      <c r="B1965" s="13" t="s">
        <v>630</v>
      </c>
      <c r="C1965" s="2" t="s">
        <v>212</v>
      </c>
      <c r="D1965" s="2" t="str">
        <f t="shared" si="60"/>
        <v>M2</v>
      </c>
      <c r="E1965" s="2" t="str">
        <f t="shared" si="61"/>
        <v>G09c_M2_10</v>
      </c>
      <c r="F1965" s="21" t="s">
        <v>627</v>
      </c>
      <c r="G1965" s="2">
        <v>2010</v>
      </c>
      <c r="H1965" s="2" t="s">
        <v>727</v>
      </c>
      <c r="I1965" s="4">
        <v>2.3199999999999998</v>
      </c>
      <c r="J1965" s="5">
        <v>0.14799999999999999</v>
      </c>
      <c r="K1965" s="4">
        <v>0.73299999999999998</v>
      </c>
      <c r="L1965" s="4">
        <v>0.71199999999999997</v>
      </c>
      <c r="M1965" s="4">
        <v>0.25</v>
      </c>
      <c r="N1965" s="4">
        <v>0.627</v>
      </c>
      <c r="O1965" s="4">
        <v>0.184</v>
      </c>
      <c r="P1965" s="6">
        <v>16.318000000000001</v>
      </c>
      <c r="Q1965" s="6">
        <v>61.671999999999997</v>
      </c>
      <c r="R1965" s="4">
        <v>6.17</v>
      </c>
      <c r="S1965" s="7">
        <v>586.57600000000002</v>
      </c>
      <c r="T1965" s="6">
        <v>21.863</v>
      </c>
      <c r="U1965" s="4">
        <v>17.358277999999999</v>
      </c>
      <c r="V1965" s="8">
        <v>90.308249477080892</v>
      </c>
      <c r="W1965" s="8">
        <v>90.183809654404186</v>
      </c>
      <c r="X1965" s="8">
        <v>86.235294117647058</v>
      </c>
      <c r="Y1965" s="8">
        <v>131.57894736842107</v>
      </c>
      <c r="Z1965" s="8">
        <v>104.50000000000001</v>
      </c>
      <c r="AA1965" s="8">
        <v>108.78666666666668</v>
      </c>
      <c r="AB1965" s="9">
        <v>74.868825909698629</v>
      </c>
      <c r="AC1965" s="9">
        <v>27.505547836043704</v>
      </c>
      <c r="AD1965" s="3">
        <v>25.039531261869584</v>
      </c>
      <c r="AE1965" s="3">
        <v>47.454920902086684</v>
      </c>
    </row>
    <row r="1966" spans="1:31" ht="13" x14ac:dyDescent="0.3">
      <c r="A1966" s="2">
        <v>2020</v>
      </c>
      <c r="B1966" s="13" t="s">
        <v>630</v>
      </c>
      <c r="C1966" s="2" t="s">
        <v>213</v>
      </c>
      <c r="D1966" s="2" t="str">
        <f t="shared" si="60"/>
        <v>M1</v>
      </c>
      <c r="E1966" s="2" t="str">
        <f t="shared" si="61"/>
        <v>H09a_M1_10</v>
      </c>
      <c r="F1966" s="21" t="s">
        <v>628</v>
      </c>
      <c r="G1966" s="2">
        <v>2010</v>
      </c>
      <c r="H1966" s="2" t="s">
        <v>728</v>
      </c>
      <c r="I1966" s="4">
        <v>2.5</v>
      </c>
      <c r="J1966" s="5">
        <v>0.153</v>
      </c>
      <c r="K1966" s="4">
        <v>0.76100000000000001</v>
      </c>
      <c r="L1966" s="4">
        <v>0.68700000000000006</v>
      </c>
      <c r="M1966" s="4">
        <v>0.26700000000000002</v>
      </c>
      <c r="N1966" s="4">
        <v>0.67500000000000004</v>
      </c>
      <c r="O1966" s="4">
        <v>0.185</v>
      </c>
      <c r="P1966" s="6">
        <v>18.492999999999999</v>
      </c>
      <c r="Q1966" s="6">
        <v>59.566000000000003</v>
      </c>
      <c r="R1966" s="4">
        <v>6.5540000000000003</v>
      </c>
      <c r="S1966" s="7">
        <v>492.57600000000002</v>
      </c>
      <c r="T1966" s="6">
        <v>19.329000000000001</v>
      </c>
      <c r="U1966" s="4">
        <v>17.043437999999998</v>
      </c>
      <c r="V1966" s="8">
        <v>97.314924005475106</v>
      </c>
      <c r="W1966" s="8">
        <v>93.230559980566497</v>
      </c>
      <c r="X1966" s="8">
        <v>89.529411764705884</v>
      </c>
      <c r="Y1966" s="8">
        <v>140.5263157894737</v>
      </c>
      <c r="Z1966" s="8">
        <v>112.50000000000003</v>
      </c>
      <c r="AA1966" s="8">
        <v>123.28666666666666</v>
      </c>
      <c r="AB1966" s="9">
        <v>75.737762940939561</v>
      </c>
      <c r="AC1966" s="9">
        <v>29.038896001349475</v>
      </c>
      <c r="AD1966" s="3">
        <v>25.69776930987549</v>
      </c>
      <c r="AE1966" s="3">
        <v>45.263334688775039</v>
      </c>
    </row>
    <row r="1967" spans="1:31" ht="13" x14ac:dyDescent="0.3">
      <c r="A1967" s="2">
        <v>2020</v>
      </c>
      <c r="B1967" s="13" t="s">
        <v>630</v>
      </c>
      <c r="C1967" s="2" t="s">
        <v>214</v>
      </c>
      <c r="D1967" s="2" t="str">
        <f t="shared" si="60"/>
        <v>M2</v>
      </c>
      <c r="E1967" s="2" t="str">
        <f t="shared" si="61"/>
        <v>H09a_M2_10</v>
      </c>
      <c r="F1967" s="21" t="s">
        <v>628</v>
      </c>
      <c r="G1967" s="2">
        <v>2010</v>
      </c>
      <c r="H1967" s="2" t="s">
        <v>728</v>
      </c>
      <c r="I1967" s="4">
        <v>2.5099999999999998</v>
      </c>
      <c r="J1967" s="5">
        <v>0.153</v>
      </c>
      <c r="K1967" s="4">
        <v>0.83799999999999997</v>
      </c>
      <c r="L1967" s="4">
        <v>0.56599999999999995</v>
      </c>
      <c r="M1967" s="4">
        <v>0.24099999999999999</v>
      </c>
      <c r="N1967" s="4">
        <v>0.64900000000000002</v>
      </c>
      <c r="O1967" s="4">
        <v>0.20499999999999999</v>
      </c>
      <c r="P1967" s="6">
        <v>13.614000000000001</v>
      </c>
      <c r="Q1967" s="6">
        <v>66.573999999999998</v>
      </c>
      <c r="R1967" s="4">
        <v>7.01</v>
      </c>
      <c r="S1967" s="7">
        <v>458.983</v>
      </c>
      <c r="T1967" s="6">
        <v>28.041</v>
      </c>
      <c r="U1967" s="4">
        <v>17.043437999999998</v>
      </c>
      <c r="V1967" s="8">
        <v>97.704183701497001</v>
      </c>
      <c r="W1967" s="8">
        <v>93.230559980566497</v>
      </c>
      <c r="X1967" s="8">
        <v>98.588235294117638</v>
      </c>
      <c r="Y1967" s="8">
        <v>126.84210526315789</v>
      </c>
      <c r="Z1967" s="8">
        <v>108.16666666666667</v>
      </c>
      <c r="AA1967" s="8">
        <v>90.76</v>
      </c>
      <c r="AB1967" s="9">
        <v>69.527467856771395</v>
      </c>
      <c r="AC1967" s="9">
        <v>28.552355537635904</v>
      </c>
      <c r="AD1967" s="3">
        <v>30.825551001065687</v>
      </c>
      <c r="AE1967" s="3">
        <v>40.622093461298419</v>
      </c>
    </row>
    <row r="1968" spans="1:31" ht="13" x14ac:dyDescent="0.3">
      <c r="A1968" s="2">
        <v>2020</v>
      </c>
      <c r="B1968" s="13" t="s">
        <v>630</v>
      </c>
      <c r="C1968" s="2" t="s">
        <v>226</v>
      </c>
      <c r="D1968" s="2" t="str">
        <f t="shared" si="60"/>
        <v>M2</v>
      </c>
      <c r="E1968" s="2" t="str">
        <f t="shared" si="61"/>
        <v>C05c_M2_11</v>
      </c>
      <c r="F1968" s="21" t="s">
        <v>436</v>
      </c>
      <c r="G1968" s="2">
        <v>2011</v>
      </c>
      <c r="H1968" s="2" t="s">
        <v>744</v>
      </c>
      <c r="I1968" s="4">
        <v>2.58</v>
      </c>
      <c r="J1968" s="5">
        <v>0.161</v>
      </c>
      <c r="K1968" s="4">
        <v>0.86199999999999999</v>
      </c>
      <c r="L1968" s="4">
        <v>0.70699999999999996</v>
      </c>
      <c r="M1968" s="4">
        <v>0.214</v>
      </c>
      <c r="N1968" s="4">
        <v>0.66200000000000003</v>
      </c>
      <c r="O1968" s="4">
        <v>0.182</v>
      </c>
      <c r="P1968" s="6">
        <v>17.867000000000001</v>
      </c>
      <c r="Q1968" s="6">
        <v>76.628</v>
      </c>
      <c r="R1968" s="4">
        <v>6.2619999999999996</v>
      </c>
      <c r="S1968" s="7">
        <v>434.31799999999998</v>
      </c>
      <c r="T1968" s="6">
        <v>15.718999999999999</v>
      </c>
      <c r="U1968" s="4">
        <v>25.067889000000001</v>
      </c>
      <c r="V1968" s="8">
        <v>99.471970706951637</v>
      </c>
      <c r="W1968" s="8">
        <v>97.391027761859803</v>
      </c>
      <c r="X1968" s="8">
        <v>101.41176470588236</v>
      </c>
      <c r="Y1968" s="8">
        <v>112.63157894736841</v>
      </c>
      <c r="Z1968" s="8">
        <v>110.33333333333334</v>
      </c>
      <c r="AA1968" s="8">
        <v>119.11333333333334</v>
      </c>
      <c r="AB1968" s="9">
        <v>74.953154023885304</v>
      </c>
      <c r="AC1968" s="9">
        <v>23.518259278157693</v>
      </c>
      <c r="AD1968" s="3">
        <v>29.413086203952393</v>
      </c>
      <c r="AE1968" s="3">
        <v>47.068654517889911</v>
      </c>
    </row>
    <row r="1969" spans="1:31" ht="13" x14ac:dyDescent="0.3">
      <c r="A1969" s="2">
        <v>2020</v>
      </c>
      <c r="B1969" s="13" t="s">
        <v>630</v>
      </c>
      <c r="C1969" s="2" t="s">
        <v>227</v>
      </c>
      <c r="D1969" s="2" t="str">
        <f t="shared" si="60"/>
        <v>M1</v>
      </c>
      <c r="E1969" s="2" t="str">
        <f t="shared" si="61"/>
        <v>C06a_M1_11</v>
      </c>
      <c r="F1969" s="21" t="s">
        <v>437</v>
      </c>
      <c r="G1969" s="2">
        <v>2011</v>
      </c>
      <c r="H1969" s="2" t="s">
        <v>754</v>
      </c>
      <c r="I1969" s="4">
        <v>2.42</v>
      </c>
      <c r="J1969" s="5">
        <v>0.15</v>
      </c>
      <c r="K1969" s="4">
        <v>0.82399999999999995</v>
      </c>
      <c r="L1969" s="4">
        <v>0.75700000000000001</v>
      </c>
      <c r="M1969" s="4">
        <v>0.17899999999999999</v>
      </c>
      <c r="N1969" s="4">
        <v>0.63800000000000001</v>
      </c>
      <c r="O1969" s="4">
        <v>0.18</v>
      </c>
      <c r="P1969" s="6">
        <v>18.558</v>
      </c>
      <c r="Q1969" s="6">
        <v>65.816999999999993</v>
      </c>
      <c r="R1969" s="4">
        <v>6.2560000000000002</v>
      </c>
      <c r="S1969" s="7">
        <v>463.32100000000003</v>
      </c>
      <c r="T1969" s="6">
        <v>16.436</v>
      </c>
      <c r="U1969" s="4">
        <v>20.286038999999999</v>
      </c>
      <c r="V1969" s="8">
        <v>93.303166322024396</v>
      </c>
      <c r="W1969" s="8">
        <v>90.736982386825886</v>
      </c>
      <c r="X1969" s="8">
        <v>96.941176470588232</v>
      </c>
      <c r="Y1969" s="8">
        <v>94.210526315789465</v>
      </c>
      <c r="Z1969" s="8">
        <v>106.33333333333334</v>
      </c>
      <c r="AA1969" s="8">
        <v>123.72000000000001</v>
      </c>
      <c r="AB1969" s="9">
        <v>73.593265694769883</v>
      </c>
      <c r="AC1969" s="9">
        <v>20.035319345883305</v>
      </c>
      <c r="AD1969" s="3">
        <v>28.636001676239864</v>
      </c>
      <c r="AE1969" s="3">
        <v>51.328678977876827</v>
      </c>
    </row>
    <row r="1970" spans="1:31" ht="13" x14ac:dyDescent="0.3">
      <c r="A1970" s="2">
        <v>2020</v>
      </c>
      <c r="B1970" s="13" t="s">
        <v>630</v>
      </c>
      <c r="C1970" s="2" t="s">
        <v>228</v>
      </c>
      <c r="D1970" s="2" t="str">
        <f t="shared" si="60"/>
        <v>M2</v>
      </c>
      <c r="E1970" s="2" t="str">
        <f t="shared" si="61"/>
        <v>C06a_M2_11</v>
      </c>
      <c r="F1970" s="21" t="s">
        <v>437</v>
      </c>
      <c r="G1970" s="2">
        <v>2011</v>
      </c>
      <c r="H1970" s="2" t="s">
        <v>754</v>
      </c>
      <c r="I1970" s="4">
        <v>2.4700000000000002</v>
      </c>
      <c r="J1970" s="5">
        <v>0.151</v>
      </c>
      <c r="K1970" s="4">
        <v>0.93200000000000005</v>
      </c>
      <c r="L1970" s="4">
        <v>0.71099999999999997</v>
      </c>
      <c r="M1970" s="4">
        <v>0.152</v>
      </c>
      <c r="N1970" s="4">
        <v>0.65800000000000003</v>
      </c>
      <c r="O1970" s="4">
        <v>0.184</v>
      </c>
      <c r="P1970" s="6">
        <v>17.088999999999999</v>
      </c>
      <c r="Q1970" s="6">
        <v>73.525999999999996</v>
      </c>
      <c r="R1970" s="4">
        <v>6.9139999999999997</v>
      </c>
      <c r="S1970" s="7">
        <v>317.48399999999998</v>
      </c>
      <c r="T1970" s="6">
        <v>16.79</v>
      </c>
      <c r="U1970" s="4">
        <v>20.286038999999999</v>
      </c>
      <c r="V1970" s="8">
        <v>95.230917692314165</v>
      </c>
      <c r="W1970" s="8">
        <v>91.341895602738063</v>
      </c>
      <c r="X1970" s="8">
        <v>109.64705882352943</v>
      </c>
      <c r="Y1970" s="8">
        <v>80</v>
      </c>
      <c r="Z1970" s="8">
        <v>109.66666666666667</v>
      </c>
      <c r="AA1970" s="8">
        <v>113.92666666666666</v>
      </c>
      <c r="AB1970" s="9">
        <v>71.835952132442415</v>
      </c>
      <c r="AC1970" s="9">
        <v>17.429424555605422</v>
      </c>
      <c r="AD1970" s="3">
        <v>33.181598389067588</v>
      </c>
      <c r="AE1970" s="3">
        <v>49.388977055326997</v>
      </c>
    </row>
    <row r="1971" spans="1:31" ht="13" x14ac:dyDescent="0.3">
      <c r="A1971" s="2">
        <v>2020</v>
      </c>
      <c r="B1971" s="13" t="s">
        <v>630</v>
      </c>
      <c r="C1971" s="2" t="s">
        <v>281</v>
      </c>
      <c r="D1971" s="2" t="str">
        <f t="shared" si="60"/>
        <v>M2</v>
      </c>
      <c r="E1971" s="2" t="str">
        <f t="shared" si="61"/>
        <v>C10c_M2_11</v>
      </c>
      <c r="F1971" s="21" t="s">
        <v>435</v>
      </c>
      <c r="G1971" s="2">
        <v>2011</v>
      </c>
      <c r="H1971" s="2" t="s">
        <v>755</v>
      </c>
      <c r="I1971" s="4">
        <v>2.38</v>
      </c>
      <c r="J1971" s="5">
        <v>0.151</v>
      </c>
      <c r="K1971" s="4">
        <v>0.87</v>
      </c>
      <c r="L1971" s="4">
        <v>0.61199999999999999</v>
      </c>
      <c r="M1971" s="4">
        <v>0.19800000000000001</v>
      </c>
      <c r="N1971" s="4">
        <v>0.60599999999999998</v>
      </c>
      <c r="O1971" s="4">
        <v>0.16700000000000001</v>
      </c>
      <c r="P1971" s="6">
        <v>14.045</v>
      </c>
      <c r="Q1971" s="6">
        <v>74.046000000000006</v>
      </c>
      <c r="R1971" s="4">
        <v>6.6589999999999998</v>
      </c>
      <c r="S1971" s="7">
        <v>217.38900000000001</v>
      </c>
      <c r="T1971" s="6">
        <v>19.577999999999999</v>
      </c>
      <c r="U1971" s="4">
        <v>17.013546000000002</v>
      </c>
      <c r="V1971" s="8">
        <v>91.760965225792589</v>
      </c>
      <c r="W1971" s="8">
        <v>91.341895602738063</v>
      </c>
      <c r="X1971" s="8">
        <v>102.35294117647058</v>
      </c>
      <c r="Y1971" s="8">
        <v>104.21052631578948</v>
      </c>
      <c r="Z1971" s="8">
        <v>101</v>
      </c>
      <c r="AA1971" s="8">
        <v>93.63333333333334</v>
      </c>
      <c r="AB1971" s="9">
        <v>69.099281475980021</v>
      </c>
      <c r="AC1971" s="9">
        <v>23.603313356842438</v>
      </c>
      <c r="AD1971" s="3">
        <v>32.2009707060759</v>
      </c>
      <c r="AE1971" s="3">
        <v>44.195715937081673</v>
      </c>
    </row>
    <row r="1972" spans="1:31" ht="13" x14ac:dyDescent="0.3">
      <c r="A1972" s="2">
        <v>2020</v>
      </c>
      <c r="B1972" s="13" t="s">
        <v>630</v>
      </c>
      <c r="C1972" s="2" t="s">
        <v>229</v>
      </c>
      <c r="D1972" s="2" t="str">
        <f t="shared" si="60"/>
        <v>M2</v>
      </c>
      <c r="E1972" s="2" t="str">
        <f t="shared" si="61"/>
        <v>D05a_M2_11</v>
      </c>
      <c r="F1972" s="21" t="s">
        <v>438</v>
      </c>
      <c r="G1972" s="2">
        <v>2011</v>
      </c>
      <c r="H1972" s="2" t="s">
        <v>745</v>
      </c>
      <c r="I1972" s="4">
        <v>2.33</v>
      </c>
      <c r="J1972" s="5">
        <v>0.15</v>
      </c>
      <c r="K1972" s="4">
        <v>0.875</v>
      </c>
      <c r="L1972" s="4">
        <v>0.63</v>
      </c>
      <c r="M1972" s="4">
        <v>0.19</v>
      </c>
      <c r="N1972" s="4">
        <v>0.72199999999999998</v>
      </c>
      <c r="O1972" s="4">
        <v>0.17499999999999999</v>
      </c>
      <c r="P1972" s="6">
        <v>12.583</v>
      </c>
      <c r="Q1972" s="6">
        <v>74.561999999999998</v>
      </c>
      <c r="R1972" s="4">
        <v>6.4530000000000003</v>
      </c>
      <c r="S1972" s="7">
        <v>520.13499999999999</v>
      </c>
      <c r="T1972" s="6">
        <v>17.132999999999999</v>
      </c>
      <c r="U1972" s="4">
        <v>25.445430999999999</v>
      </c>
      <c r="V1972" s="8">
        <v>89.833213855502834</v>
      </c>
      <c r="W1972" s="8">
        <v>90.736982386825886</v>
      </c>
      <c r="X1972" s="8">
        <v>102.94117647058825</v>
      </c>
      <c r="Y1972" s="8">
        <v>100</v>
      </c>
      <c r="Z1972" s="8">
        <v>120.33333333333334</v>
      </c>
      <c r="AA1972" s="8">
        <v>83.88666666666667</v>
      </c>
      <c r="AB1972" s="9">
        <v>69.466383723450008</v>
      </c>
      <c r="AC1972" s="9">
        <v>22.52994975701149</v>
      </c>
      <c r="AD1972" s="3">
        <v>32.214886430724803</v>
      </c>
      <c r="AE1972" s="3">
        <v>45.255163812263717</v>
      </c>
    </row>
    <row r="1973" spans="1:31" ht="13" x14ac:dyDescent="0.3">
      <c r="A1973" s="2">
        <v>2020</v>
      </c>
      <c r="B1973" s="13" t="s">
        <v>630</v>
      </c>
      <c r="C1973" s="2" t="s">
        <v>230</v>
      </c>
      <c r="D1973" s="2" t="str">
        <f t="shared" si="60"/>
        <v>M2</v>
      </c>
      <c r="E1973" s="2" t="str">
        <f t="shared" si="61"/>
        <v>D05b_M2_11</v>
      </c>
      <c r="F1973" s="21" t="s">
        <v>439</v>
      </c>
      <c r="G1973" s="2">
        <v>2011</v>
      </c>
      <c r="H1973" s="2" t="s">
        <v>743</v>
      </c>
      <c r="I1973" s="4">
        <v>2.34</v>
      </c>
      <c r="J1973" s="5">
        <v>0.156</v>
      </c>
      <c r="K1973" s="4">
        <v>0.83299999999999996</v>
      </c>
      <c r="L1973" s="4">
        <v>0.68600000000000005</v>
      </c>
      <c r="M1973" s="4">
        <v>0.22500000000000001</v>
      </c>
      <c r="N1973" s="4">
        <v>0.67600000000000005</v>
      </c>
      <c r="O1973" s="4">
        <v>0.16600000000000001</v>
      </c>
      <c r="P1973" s="6">
        <v>13.961</v>
      </c>
      <c r="Q1973" s="6">
        <v>79.424999999999997</v>
      </c>
      <c r="R1973" s="4">
        <v>6.0430000000000001</v>
      </c>
      <c r="S1973" s="7">
        <v>421.83199999999999</v>
      </c>
      <c r="T1973" s="6">
        <v>15.683</v>
      </c>
      <c r="U1973" s="4">
        <v>23.175318000000001</v>
      </c>
      <c r="V1973" s="8">
        <v>90.218764129560782</v>
      </c>
      <c r="W1973" s="8">
        <v>94.366461682298933</v>
      </c>
      <c r="X1973" s="8">
        <v>98</v>
      </c>
      <c r="Y1973" s="8">
        <v>118.42105263157893</v>
      </c>
      <c r="Z1973" s="8">
        <v>112.66666666666667</v>
      </c>
      <c r="AA1973" s="8">
        <v>93.073333333333323</v>
      </c>
      <c r="AB1973" s="9">
        <v>74.069657404623456</v>
      </c>
      <c r="AC1973" s="9">
        <v>25.022085023484813</v>
      </c>
      <c r="AD1973" s="3">
        <v>28.762584535401302</v>
      </c>
      <c r="AE1973" s="3">
        <v>46.215330441113878</v>
      </c>
    </row>
    <row r="1974" spans="1:31" ht="13" x14ac:dyDescent="0.3">
      <c r="A1974" s="2">
        <v>2020</v>
      </c>
      <c r="B1974" s="13" t="s">
        <v>630</v>
      </c>
      <c r="C1974" s="2" t="s">
        <v>231</v>
      </c>
      <c r="D1974" s="2" t="str">
        <f t="shared" si="60"/>
        <v>M2</v>
      </c>
      <c r="E1974" s="2" t="str">
        <f t="shared" si="61"/>
        <v>D05c_M2_11</v>
      </c>
      <c r="F1974" s="21" t="s">
        <v>440</v>
      </c>
      <c r="G1974" s="2">
        <v>2011</v>
      </c>
      <c r="H1974" s="2" t="s">
        <v>742</v>
      </c>
      <c r="I1974" s="4">
        <v>2.58</v>
      </c>
      <c r="J1974" s="5">
        <v>0.17199999999999999</v>
      </c>
      <c r="K1974" s="4">
        <v>0.84</v>
      </c>
      <c r="L1974" s="4">
        <v>0.79900000000000004</v>
      </c>
      <c r="M1974" s="4">
        <v>0.20300000000000001</v>
      </c>
      <c r="N1974" s="4">
        <v>0.70799999999999996</v>
      </c>
      <c r="O1974" s="4">
        <v>0.16900000000000001</v>
      </c>
      <c r="P1974" s="6">
        <v>13.092000000000001</v>
      </c>
      <c r="Q1974" s="6">
        <v>75.878</v>
      </c>
      <c r="R1974" s="4">
        <v>6.9509999999999996</v>
      </c>
      <c r="S1974" s="7">
        <v>380.16800000000001</v>
      </c>
      <c r="T1974" s="6">
        <v>16.925999999999998</v>
      </c>
      <c r="U1974" s="4">
        <v>22.127186999999999</v>
      </c>
      <c r="V1974" s="8">
        <v>99.471970706951637</v>
      </c>
      <c r="W1974" s="8">
        <v>104.04507313689368</v>
      </c>
      <c r="X1974" s="8">
        <v>98.82352941176471</v>
      </c>
      <c r="Y1974" s="8">
        <v>106.84210526315789</v>
      </c>
      <c r="Z1974" s="8">
        <v>118</v>
      </c>
      <c r="AA1974" s="8">
        <v>87.28</v>
      </c>
      <c r="AB1974" s="9">
        <v>78.075216988716889</v>
      </c>
      <c r="AC1974" s="9">
        <v>21.417271950734644</v>
      </c>
      <c r="AD1974" s="3">
        <v>27.516255205776723</v>
      </c>
      <c r="AE1974" s="3">
        <v>51.066472843488619</v>
      </c>
    </row>
    <row r="1975" spans="1:31" ht="13" x14ac:dyDescent="0.3">
      <c r="A1975" s="2">
        <v>2020</v>
      </c>
      <c r="B1975" s="13" t="s">
        <v>630</v>
      </c>
      <c r="C1975" s="2" t="s">
        <v>272</v>
      </c>
      <c r="D1975" s="2" t="str">
        <f t="shared" si="60"/>
        <v>M1</v>
      </c>
      <c r="E1975" s="2" t="str">
        <f t="shared" si="61"/>
        <v>D10a_M1_11</v>
      </c>
      <c r="F1975" s="21" t="s">
        <v>454</v>
      </c>
      <c r="G1975" s="2">
        <v>2011</v>
      </c>
      <c r="H1975" s="2" t="s">
        <v>756</v>
      </c>
      <c r="I1975" s="4">
        <v>2.34</v>
      </c>
      <c r="J1975" s="5">
        <v>0.14799999999999999</v>
      </c>
      <c r="K1975" s="4">
        <v>0.76400000000000001</v>
      </c>
      <c r="L1975" s="4">
        <v>0.66700000000000004</v>
      </c>
      <c r="M1975" s="4">
        <v>0.24</v>
      </c>
      <c r="N1975" s="4">
        <v>0.59899999999999998</v>
      </c>
      <c r="O1975" s="4">
        <v>0.17699999999999999</v>
      </c>
      <c r="P1975" s="6">
        <v>16.568999999999999</v>
      </c>
      <c r="Q1975" s="6">
        <v>63.93</v>
      </c>
      <c r="R1975" s="4">
        <v>6.2560000000000002</v>
      </c>
      <c r="S1975" s="7">
        <v>372.46199999999999</v>
      </c>
      <c r="T1975" s="6">
        <v>17.727</v>
      </c>
      <c r="U1975" s="4">
        <v>18.077421000000001</v>
      </c>
      <c r="V1975" s="8">
        <v>90.218764129560782</v>
      </c>
      <c r="W1975" s="8">
        <v>89.527155955001547</v>
      </c>
      <c r="X1975" s="8">
        <v>89.882352941176478</v>
      </c>
      <c r="Y1975" s="8">
        <v>126.31578947368421</v>
      </c>
      <c r="Z1975" s="8">
        <v>99.833333333333329</v>
      </c>
      <c r="AA1975" s="8">
        <v>110.46000000000001</v>
      </c>
      <c r="AB1975" s="9">
        <v>72.592432573347935</v>
      </c>
      <c r="AC1975" s="9">
        <v>27.233358623030409</v>
      </c>
      <c r="AD1975" s="3">
        <v>26.91691303221037</v>
      </c>
      <c r="AE1975" s="3">
        <v>45.849728344759228</v>
      </c>
    </row>
    <row r="1976" spans="1:31" ht="13" x14ac:dyDescent="0.3">
      <c r="A1976" s="2">
        <v>2020</v>
      </c>
      <c r="B1976" s="13" t="s">
        <v>630</v>
      </c>
      <c r="C1976" s="2" t="s">
        <v>273</v>
      </c>
      <c r="D1976" s="2" t="str">
        <f t="shared" si="60"/>
        <v>M2</v>
      </c>
      <c r="E1976" s="2" t="str">
        <f t="shared" si="61"/>
        <v>D10a_M2_11</v>
      </c>
      <c r="F1976" s="21" t="s">
        <v>454</v>
      </c>
      <c r="G1976" s="2">
        <v>2011</v>
      </c>
      <c r="H1976" s="2" t="s">
        <v>756</v>
      </c>
      <c r="I1976" s="4">
        <v>2.38</v>
      </c>
      <c r="J1976" s="5">
        <v>0.152</v>
      </c>
      <c r="K1976" s="4">
        <v>0.79900000000000004</v>
      </c>
      <c r="L1976" s="4">
        <v>0.68400000000000005</v>
      </c>
      <c r="M1976" s="4">
        <v>0.22600000000000001</v>
      </c>
      <c r="N1976" s="4">
        <v>0.6</v>
      </c>
      <c r="O1976" s="4">
        <v>0.17699999999999999</v>
      </c>
      <c r="P1976" s="6">
        <v>16.440000000000001</v>
      </c>
      <c r="Q1976" s="6">
        <v>63.906999999999996</v>
      </c>
      <c r="R1976" s="4">
        <v>6.0209999999999999</v>
      </c>
      <c r="S1976" s="7">
        <v>268.786</v>
      </c>
      <c r="T1976" s="6">
        <v>17.619</v>
      </c>
      <c r="U1976" s="4">
        <v>18.077421000000001</v>
      </c>
      <c r="V1976" s="8">
        <v>91.760965225792589</v>
      </c>
      <c r="W1976" s="8">
        <v>91.94680881865024</v>
      </c>
      <c r="X1976" s="8">
        <v>94</v>
      </c>
      <c r="Y1976" s="8">
        <v>118.94736842105263</v>
      </c>
      <c r="Z1976" s="8">
        <v>100</v>
      </c>
      <c r="AA1976" s="8">
        <v>109.60000000000001</v>
      </c>
      <c r="AB1976" s="9">
        <v>73.182664110930077</v>
      </c>
      <c r="AC1976" s="9">
        <v>25.437916481244798</v>
      </c>
      <c r="AD1976" s="3">
        <v>27.92298265846221</v>
      </c>
      <c r="AE1976" s="3">
        <v>46.639100860292984</v>
      </c>
    </row>
    <row r="1977" spans="1:31" ht="13" x14ac:dyDescent="0.3">
      <c r="A1977" s="2">
        <v>2020</v>
      </c>
      <c r="B1977" s="13" t="s">
        <v>630</v>
      </c>
      <c r="C1977" s="2" t="s">
        <v>274</v>
      </c>
      <c r="D1977" s="2" t="str">
        <f t="shared" si="60"/>
        <v>M1</v>
      </c>
      <c r="E1977" s="2" t="str">
        <f t="shared" si="61"/>
        <v>D10b_M1_11</v>
      </c>
      <c r="F1977" s="21" t="s">
        <v>455</v>
      </c>
      <c r="G1977" s="2">
        <v>2011</v>
      </c>
      <c r="H1977" s="2" t="s">
        <v>757</v>
      </c>
      <c r="I1977" s="4">
        <v>2.21</v>
      </c>
      <c r="J1977" s="5">
        <v>0.14199999999999999</v>
      </c>
      <c r="K1977" s="4">
        <v>0.83899999999999997</v>
      </c>
      <c r="L1977" s="4">
        <v>0.54700000000000004</v>
      </c>
      <c r="M1977" s="4">
        <v>0.21299999999999999</v>
      </c>
      <c r="N1977" s="4">
        <v>0.67700000000000005</v>
      </c>
      <c r="O1977" s="4">
        <v>0.16900000000000001</v>
      </c>
      <c r="P1977" s="6">
        <v>13.214</v>
      </c>
      <c r="Q1977" s="6">
        <v>82.44</v>
      </c>
      <c r="R1977" s="4">
        <v>7.2160000000000002</v>
      </c>
      <c r="S1977" s="7">
        <v>326.63</v>
      </c>
      <c r="T1977" s="6">
        <v>19.558</v>
      </c>
      <c r="U1977" s="4">
        <v>18.389852000000001</v>
      </c>
      <c r="V1977" s="8">
        <v>85.206610566807399</v>
      </c>
      <c r="W1977" s="8">
        <v>85.897676659528514</v>
      </c>
      <c r="X1977" s="8">
        <v>98.705882352941174</v>
      </c>
      <c r="Y1977" s="8">
        <v>112.10526315789473</v>
      </c>
      <c r="Z1977" s="8">
        <v>112.83333333333334</v>
      </c>
      <c r="AA1977" s="8">
        <v>88.093333333333334</v>
      </c>
      <c r="AB1977" s="9">
        <v>66.298514470740415</v>
      </c>
      <c r="AC1977" s="9">
        <v>26.464099411062993</v>
      </c>
      <c r="AD1977" s="3">
        <v>32.365431839319633</v>
      </c>
      <c r="AE1977" s="3">
        <v>41.170468749617363</v>
      </c>
    </row>
    <row r="1978" spans="1:31" ht="13" x14ac:dyDescent="0.3">
      <c r="A1978" s="2">
        <v>2020</v>
      </c>
      <c r="B1978" s="13" t="s">
        <v>630</v>
      </c>
      <c r="C1978" s="2" t="s">
        <v>275</v>
      </c>
      <c r="D1978" s="2" t="str">
        <f t="shared" si="60"/>
        <v>M2</v>
      </c>
      <c r="E1978" s="2" t="str">
        <f t="shared" si="61"/>
        <v>D10b_M2_11</v>
      </c>
      <c r="F1978" s="21" t="s">
        <v>455</v>
      </c>
      <c r="G1978" s="2">
        <v>2011</v>
      </c>
      <c r="H1978" s="2" t="s">
        <v>757</v>
      </c>
      <c r="I1978" s="4">
        <v>2.27</v>
      </c>
      <c r="J1978" s="5">
        <v>0.14799999999999999</v>
      </c>
      <c r="K1978" s="4">
        <v>0.76700000000000002</v>
      </c>
      <c r="L1978" s="4">
        <v>0.67300000000000004</v>
      </c>
      <c r="M1978" s="4">
        <v>0.20799999999999999</v>
      </c>
      <c r="N1978" s="4">
        <v>0.68300000000000005</v>
      </c>
      <c r="O1978" s="4">
        <v>0.18099999999999999</v>
      </c>
      <c r="P1978" s="6">
        <v>13.723000000000001</v>
      </c>
      <c r="Q1978" s="6">
        <v>74.888000000000005</v>
      </c>
      <c r="R1978" s="4">
        <v>5.9180000000000001</v>
      </c>
      <c r="S1978" s="7">
        <v>237.41399999999999</v>
      </c>
      <c r="T1978" s="6">
        <v>18.619</v>
      </c>
      <c r="U1978" s="4">
        <v>18.389852000000001</v>
      </c>
      <c r="V1978" s="8">
        <v>87.51991221115513</v>
      </c>
      <c r="W1978" s="8">
        <v>89.527155955001547</v>
      </c>
      <c r="X1978" s="8">
        <v>90.235294117647058</v>
      </c>
      <c r="Y1978" s="8">
        <v>109.4736842105263</v>
      </c>
      <c r="Z1978" s="8">
        <v>113.83333333333334</v>
      </c>
      <c r="AA1978" s="8">
        <v>91.486666666666679</v>
      </c>
      <c r="AB1978" s="9">
        <v>70.332645780879545</v>
      </c>
      <c r="AC1978" s="9">
        <v>24.360583869510926</v>
      </c>
      <c r="AD1978" s="3">
        <v>27.890843673874517</v>
      </c>
      <c r="AE1978" s="3">
        <v>47.748572456614561</v>
      </c>
    </row>
    <row r="1979" spans="1:31" ht="13" x14ac:dyDescent="0.3">
      <c r="A1979" s="2">
        <v>2020</v>
      </c>
      <c r="B1979" s="13" t="s">
        <v>630</v>
      </c>
      <c r="C1979" s="2" t="s">
        <v>276</v>
      </c>
      <c r="D1979" s="2" t="str">
        <f t="shared" si="60"/>
        <v>M1</v>
      </c>
      <c r="E1979" s="2" t="str">
        <f t="shared" si="61"/>
        <v>D10c_M1_11</v>
      </c>
      <c r="F1979" s="21" t="s">
        <v>456</v>
      </c>
      <c r="G1979" s="2">
        <v>2011</v>
      </c>
      <c r="H1979" s="2" t="s">
        <v>758</v>
      </c>
      <c r="I1979" s="4">
        <v>2.16</v>
      </c>
      <c r="J1979" s="5">
        <v>0.14199999999999999</v>
      </c>
      <c r="K1979" s="4">
        <v>0.85199999999999998</v>
      </c>
      <c r="L1979" s="4">
        <v>0.68799999999999994</v>
      </c>
      <c r="M1979" s="4">
        <v>0.23599999999999999</v>
      </c>
      <c r="N1979" s="4">
        <v>0.68400000000000005</v>
      </c>
      <c r="O1979" s="4">
        <v>0.161</v>
      </c>
      <c r="P1979" s="6">
        <v>13.494</v>
      </c>
      <c r="Q1979" s="6">
        <v>76.364999999999995</v>
      </c>
      <c r="R1979" s="4">
        <v>6.9720000000000004</v>
      </c>
      <c r="S1979" s="7">
        <v>283.077</v>
      </c>
      <c r="T1979" s="6">
        <v>19.335000000000001</v>
      </c>
      <c r="U1979" s="4">
        <v>18.074594999999999</v>
      </c>
      <c r="V1979" s="8">
        <v>83.278859196517658</v>
      </c>
      <c r="W1979" s="8">
        <v>85.897676659528514</v>
      </c>
      <c r="X1979" s="8">
        <v>100.23529411764707</v>
      </c>
      <c r="Y1979" s="8">
        <v>124.21052631578947</v>
      </c>
      <c r="Z1979" s="8">
        <v>114.00000000000001</v>
      </c>
      <c r="AA1979" s="8">
        <v>89.96</v>
      </c>
      <c r="AB1979" s="9">
        <v>75.561486859555941</v>
      </c>
      <c r="AC1979" s="9">
        <v>25.727217676930721</v>
      </c>
      <c r="AD1979" s="3">
        <v>28.837814388729893</v>
      </c>
      <c r="AE1979" s="3">
        <v>45.434967934339376</v>
      </c>
    </row>
    <row r="1980" spans="1:31" ht="13" x14ac:dyDescent="0.3">
      <c r="A1980" s="2">
        <v>2020</v>
      </c>
      <c r="B1980" s="13" t="s">
        <v>630</v>
      </c>
      <c r="C1980" s="2" t="s">
        <v>277</v>
      </c>
      <c r="D1980" s="2" t="str">
        <f t="shared" si="60"/>
        <v>M2</v>
      </c>
      <c r="E1980" s="2" t="str">
        <f t="shared" si="61"/>
        <v>D10c_M2_11</v>
      </c>
      <c r="F1980" s="21" t="s">
        <v>456</v>
      </c>
      <c r="G1980" s="2">
        <v>2011</v>
      </c>
      <c r="H1980" s="2" t="s">
        <v>758</v>
      </c>
      <c r="I1980" s="4">
        <v>2.2400000000000002</v>
      </c>
      <c r="J1980" s="5">
        <v>0.14399999999999999</v>
      </c>
      <c r="K1980" s="4">
        <v>0.80400000000000005</v>
      </c>
      <c r="L1980" s="4">
        <v>0.63300000000000001</v>
      </c>
      <c r="M1980" s="4">
        <v>0.192</v>
      </c>
      <c r="N1980" s="4">
        <v>0.66500000000000004</v>
      </c>
      <c r="O1980" s="4">
        <v>0.17399999999999999</v>
      </c>
      <c r="P1980" s="6">
        <v>15.798</v>
      </c>
      <c r="Q1980" s="6">
        <v>93.313999999999993</v>
      </c>
      <c r="R1980" s="4">
        <v>5.9729999999999999</v>
      </c>
      <c r="S1980" s="7">
        <v>446.97800000000001</v>
      </c>
      <c r="T1980" s="6">
        <v>17.788</v>
      </c>
      <c r="U1980" s="4">
        <v>18.074594999999999</v>
      </c>
      <c r="V1980" s="8">
        <v>86.363261388981272</v>
      </c>
      <c r="W1980" s="8">
        <v>87.107503091352854</v>
      </c>
      <c r="X1980" s="8">
        <v>94.588235294117652</v>
      </c>
      <c r="Y1980" s="8">
        <v>101.05263157894737</v>
      </c>
      <c r="Z1980" s="8">
        <v>110.83333333333334</v>
      </c>
      <c r="AA1980" s="8">
        <v>105.32</v>
      </c>
      <c r="AB1980" s="9">
        <v>67.964972190557816</v>
      </c>
      <c r="AC1980" s="9">
        <v>23.270054392668918</v>
      </c>
      <c r="AD1980" s="3">
        <v>30.254790348320082</v>
      </c>
      <c r="AE1980" s="3">
        <v>46.47515525901099</v>
      </c>
    </row>
    <row r="1981" spans="1:31" ht="13" x14ac:dyDescent="0.3">
      <c r="A1981" s="2">
        <v>2020</v>
      </c>
      <c r="B1981" s="13" t="s">
        <v>630</v>
      </c>
      <c r="C1981" s="2" t="s">
        <v>279</v>
      </c>
      <c r="D1981" s="2" t="str">
        <f t="shared" si="60"/>
        <v>M1</v>
      </c>
      <c r="E1981" s="2" t="str">
        <f t="shared" si="61"/>
        <v>D11b_M1_11</v>
      </c>
      <c r="F1981" s="21" t="s">
        <v>70</v>
      </c>
      <c r="G1981" s="2">
        <v>2011</v>
      </c>
      <c r="H1981" s="2" t="s">
        <v>751</v>
      </c>
      <c r="I1981" s="4">
        <v>2.25</v>
      </c>
      <c r="J1981" s="5">
        <v>0.14699999999999999</v>
      </c>
      <c r="K1981" s="4">
        <v>0.96299999999999997</v>
      </c>
      <c r="L1981" s="4">
        <v>0.65500000000000003</v>
      </c>
      <c r="M1981" s="4">
        <v>0.219</v>
      </c>
      <c r="N1981" s="4">
        <v>0.67300000000000004</v>
      </c>
      <c r="O1981" s="4">
        <v>0.18</v>
      </c>
      <c r="P1981" s="6">
        <v>13.95</v>
      </c>
      <c r="Q1981" s="6">
        <v>68.427999999999997</v>
      </c>
      <c r="R1981" s="4">
        <v>6.9550000000000001</v>
      </c>
      <c r="S1981" s="7">
        <v>441.44200000000001</v>
      </c>
      <c r="T1981" s="6">
        <v>18.634</v>
      </c>
      <c r="U1981" s="4">
        <v>17.959192000000002</v>
      </c>
      <c r="V1981" s="8">
        <v>86.74881166303922</v>
      </c>
      <c r="W1981" s="8">
        <v>88.92224273908937</v>
      </c>
      <c r="X1981" s="8">
        <v>113.29411764705881</v>
      </c>
      <c r="Y1981" s="8">
        <v>115.26315789473685</v>
      </c>
      <c r="Z1981" s="8">
        <v>112.16666666666669</v>
      </c>
      <c r="AA1981" s="8">
        <v>93</v>
      </c>
      <c r="AB1981" s="9">
        <v>75.353325463744909</v>
      </c>
      <c r="AC1981" s="9">
        <v>23.939937094974269</v>
      </c>
      <c r="AD1981" s="3">
        <v>32.684895933464958</v>
      </c>
      <c r="AE1981" s="3">
        <v>43.375166971560745</v>
      </c>
    </row>
    <row r="1982" spans="1:31" ht="13" x14ac:dyDescent="0.3">
      <c r="A1982" s="2">
        <v>2020</v>
      </c>
      <c r="B1982" s="13" t="s">
        <v>630</v>
      </c>
      <c r="C1982" s="2" t="s">
        <v>280</v>
      </c>
      <c r="D1982" s="2" t="str">
        <f t="shared" si="60"/>
        <v>M1</v>
      </c>
      <c r="E1982" s="2" t="str">
        <f t="shared" si="61"/>
        <v>D11c_M1_11</v>
      </c>
      <c r="F1982" s="21" t="s">
        <v>71</v>
      </c>
      <c r="G1982" s="2">
        <v>2011</v>
      </c>
      <c r="H1982" s="2" t="s">
        <v>752</v>
      </c>
      <c r="I1982" s="4">
        <v>2.23</v>
      </c>
      <c r="J1982" s="5">
        <v>0.155</v>
      </c>
      <c r="K1982" s="4">
        <v>0.997</v>
      </c>
      <c r="L1982" s="4">
        <v>0.621</v>
      </c>
      <c r="M1982" s="4">
        <v>0.217</v>
      </c>
      <c r="N1982" s="4">
        <v>0.70299999999999996</v>
      </c>
      <c r="O1982" s="4">
        <v>0.16300000000000001</v>
      </c>
      <c r="P1982" s="6">
        <v>14.406000000000001</v>
      </c>
      <c r="Q1982" s="6">
        <v>66.120999999999995</v>
      </c>
      <c r="R1982" s="4">
        <v>6.0149999999999997</v>
      </c>
      <c r="S1982" s="7">
        <v>348.048</v>
      </c>
      <c r="T1982" s="6">
        <v>16.963999999999999</v>
      </c>
      <c r="U1982" s="4">
        <v>16.221458999999999</v>
      </c>
      <c r="V1982" s="8">
        <v>85.977711114923324</v>
      </c>
      <c r="W1982" s="8">
        <v>93.761548466386756</v>
      </c>
      <c r="X1982" s="8">
        <v>117.29411764705881</v>
      </c>
      <c r="Y1982" s="8">
        <v>114.21052631578948</v>
      </c>
      <c r="Z1982" s="8">
        <v>117.16666666666666</v>
      </c>
      <c r="AA1982" s="8">
        <v>96.04</v>
      </c>
      <c r="AB1982" s="9">
        <v>74.361539248910034</v>
      </c>
      <c r="AC1982" s="9">
        <v>24.037687021728445</v>
      </c>
      <c r="AD1982" s="3">
        <v>34.290200936091082</v>
      </c>
      <c r="AE1982" s="3">
        <v>41.672112042180487</v>
      </c>
    </row>
    <row r="1983" spans="1:31" ht="13" x14ac:dyDescent="0.3">
      <c r="A1983" s="2">
        <v>2020</v>
      </c>
      <c r="B1983" s="13" t="s">
        <v>630</v>
      </c>
      <c r="C1983" s="2" t="s">
        <v>232</v>
      </c>
      <c r="D1983" s="2" t="str">
        <f t="shared" si="60"/>
        <v>M1</v>
      </c>
      <c r="E1983" s="2" t="str">
        <f t="shared" si="61"/>
        <v>E05a_M1_11</v>
      </c>
      <c r="F1983" s="21" t="s">
        <v>119</v>
      </c>
      <c r="G1983" s="2">
        <v>2011</v>
      </c>
      <c r="H1983" s="2" t="s">
        <v>746</v>
      </c>
      <c r="I1983" s="4">
        <v>1.86</v>
      </c>
      <c r="J1983" s="5">
        <v>0.126</v>
      </c>
      <c r="K1983" s="4">
        <v>0.71699999999999997</v>
      </c>
      <c r="L1983" s="4">
        <v>0.60799999999999998</v>
      </c>
      <c r="M1983" s="4">
        <v>0.20399999999999999</v>
      </c>
      <c r="N1983" s="4">
        <v>0.65800000000000003</v>
      </c>
      <c r="O1983" s="4">
        <v>0.16700000000000001</v>
      </c>
      <c r="P1983" s="6">
        <v>14.515000000000001</v>
      </c>
      <c r="Q1983" s="6">
        <v>69.837999999999994</v>
      </c>
      <c r="R1983" s="4">
        <v>6.952</v>
      </c>
      <c r="S1983" s="7">
        <v>415.43</v>
      </c>
      <c r="T1983" s="6">
        <v>14.335000000000001</v>
      </c>
      <c r="U1983" s="4">
        <v>24.219712000000001</v>
      </c>
      <c r="V1983" s="8">
        <v>71.712350974779099</v>
      </c>
      <c r="W1983" s="8">
        <v>76.219065204933756</v>
      </c>
      <c r="X1983" s="8">
        <v>84.35294117647058</v>
      </c>
      <c r="Y1983" s="8">
        <v>107.36842105263158</v>
      </c>
      <c r="Z1983" s="8">
        <v>109.66666666666667</v>
      </c>
      <c r="AA1983" s="8">
        <v>96.766666666666666</v>
      </c>
      <c r="AB1983" s="9">
        <v>65.480871136712977</v>
      </c>
      <c r="AC1983" s="9">
        <v>25.662385945378404</v>
      </c>
      <c r="AD1983" s="3">
        <v>28.004508171008581</v>
      </c>
      <c r="AE1983" s="3">
        <v>46.33310588361303</v>
      </c>
    </row>
    <row r="1984" spans="1:31" ht="13" x14ac:dyDescent="0.3">
      <c r="A1984" s="2">
        <v>2020</v>
      </c>
      <c r="B1984" s="13" t="s">
        <v>630</v>
      </c>
      <c r="C1984" s="2" t="s">
        <v>233</v>
      </c>
      <c r="D1984" s="2" t="str">
        <f t="shared" si="60"/>
        <v>M2</v>
      </c>
      <c r="E1984" s="2" t="str">
        <f t="shared" si="61"/>
        <v>E05c_M2_11</v>
      </c>
      <c r="F1984" s="21" t="s">
        <v>121</v>
      </c>
      <c r="G1984" s="2">
        <v>2011</v>
      </c>
      <c r="H1984" s="2" t="s">
        <v>748</v>
      </c>
      <c r="I1984" s="4">
        <v>2.2000000000000002</v>
      </c>
      <c r="J1984" s="5">
        <v>0.15</v>
      </c>
      <c r="K1984" s="4">
        <v>0.70299999999999996</v>
      </c>
      <c r="L1984" s="4">
        <v>0.78100000000000003</v>
      </c>
      <c r="M1984" s="4">
        <v>0.19600000000000001</v>
      </c>
      <c r="N1984" s="4">
        <v>0.63600000000000001</v>
      </c>
      <c r="O1984" s="4">
        <v>0.16200000000000001</v>
      </c>
      <c r="P1984" s="6">
        <v>14.034000000000001</v>
      </c>
      <c r="Q1984" s="6">
        <v>55.988999999999997</v>
      </c>
      <c r="R1984" s="4">
        <v>6.1</v>
      </c>
      <c r="S1984" s="7">
        <v>310.99</v>
      </c>
      <c r="T1984" s="6">
        <v>16.542000000000002</v>
      </c>
      <c r="U1984" s="4">
        <v>23.485506000000001</v>
      </c>
      <c r="V1984" s="8">
        <v>84.821060292749465</v>
      </c>
      <c r="W1984" s="8">
        <v>90.736982386825886</v>
      </c>
      <c r="X1984" s="8">
        <v>82.705882352941174</v>
      </c>
      <c r="Y1984" s="8">
        <v>103.15789473684211</v>
      </c>
      <c r="Z1984" s="8">
        <v>106</v>
      </c>
      <c r="AA1984" s="8">
        <v>93.560000000000016</v>
      </c>
      <c r="AB1984" s="9">
        <v>73.096570818470411</v>
      </c>
      <c r="AC1984" s="9">
        <v>22.087185633369732</v>
      </c>
      <c r="AD1984" s="3">
        <v>24.596967327775893</v>
      </c>
      <c r="AE1984" s="3">
        <v>53.315847038854393</v>
      </c>
    </row>
    <row r="1985" spans="1:31" ht="13" x14ac:dyDescent="0.3">
      <c r="A1985" s="2">
        <v>2020</v>
      </c>
      <c r="B1985" s="13" t="s">
        <v>630</v>
      </c>
      <c r="C1985" s="2" t="s">
        <v>282</v>
      </c>
      <c r="D1985" s="2" t="str">
        <f t="shared" si="60"/>
        <v>M1</v>
      </c>
      <c r="E1985" s="2" t="str">
        <f t="shared" si="61"/>
        <v>E11a_M1_11</v>
      </c>
      <c r="F1985" s="21" t="s">
        <v>457</v>
      </c>
      <c r="G1985" s="2">
        <v>2011</v>
      </c>
      <c r="H1985" s="2" t="s">
        <v>753</v>
      </c>
      <c r="I1985" s="4">
        <v>2.33</v>
      </c>
      <c r="J1985" s="5">
        <v>0.14699999999999999</v>
      </c>
      <c r="K1985" s="4">
        <v>0.92500000000000004</v>
      </c>
      <c r="L1985" s="4">
        <v>0.72099999999999997</v>
      </c>
      <c r="M1985" s="4">
        <v>0.308</v>
      </c>
      <c r="N1985" s="4">
        <v>0.77300000000000002</v>
      </c>
      <c r="O1985" s="4">
        <v>0.16</v>
      </c>
      <c r="P1985" s="6">
        <v>14.273</v>
      </c>
      <c r="Q1985" s="6">
        <v>99.71</v>
      </c>
      <c r="R1985" s="4">
        <v>6.2140000000000004</v>
      </c>
      <c r="S1985" s="7">
        <v>513.83900000000006</v>
      </c>
      <c r="T1985" s="6">
        <v>19.763000000000002</v>
      </c>
      <c r="U1985" s="4">
        <v>16.360883999999999</v>
      </c>
      <c r="V1985" s="8">
        <v>89.833213855502834</v>
      </c>
      <c r="W1985" s="8">
        <v>88.92224273908937</v>
      </c>
      <c r="X1985" s="8">
        <v>108.82352941176472</v>
      </c>
      <c r="Y1985" s="8">
        <v>162.10526315789474</v>
      </c>
      <c r="Z1985" s="8">
        <v>128.83333333333334</v>
      </c>
      <c r="AA1985" s="8">
        <v>95.153333333333336</v>
      </c>
      <c r="AB1985" s="9">
        <v>85.006008367780964</v>
      </c>
      <c r="AC1985" s="9">
        <v>29.845743777640767</v>
      </c>
      <c r="AD1985" s="3">
        <v>27.830137488874435</v>
      </c>
      <c r="AE1985" s="3">
        <v>42.324118733484809</v>
      </c>
    </row>
    <row r="1986" spans="1:31" ht="13" x14ac:dyDescent="0.3">
      <c r="A1986" s="2">
        <v>2020</v>
      </c>
      <c r="B1986" s="13" t="s">
        <v>630</v>
      </c>
      <c r="C1986" s="2" t="s">
        <v>234</v>
      </c>
      <c r="D1986" s="2" t="str">
        <f t="shared" si="60"/>
        <v>M1</v>
      </c>
      <c r="E1986" s="2" t="str">
        <f t="shared" si="61"/>
        <v>F05a_M1_11</v>
      </c>
      <c r="F1986" s="21" t="s">
        <v>412</v>
      </c>
      <c r="G1986" s="2">
        <v>2011</v>
      </c>
      <c r="H1986" s="2" t="s">
        <v>749</v>
      </c>
      <c r="I1986" s="4">
        <v>1.98</v>
      </c>
      <c r="J1986" s="5">
        <v>0.13600000000000001</v>
      </c>
      <c r="K1986" s="4">
        <v>0.76900000000000002</v>
      </c>
      <c r="L1986" s="4">
        <v>0.70499999999999996</v>
      </c>
      <c r="M1986" s="4">
        <v>0.19900000000000001</v>
      </c>
      <c r="N1986" s="4">
        <v>0.69199999999999995</v>
      </c>
      <c r="O1986" s="4">
        <v>0.16</v>
      </c>
      <c r="P1986" s="6">
        <v>14.239000000000001</v>
      </c>
      <c r="Q1986" s="6">
        <v>57.487000000000002</v>
      </c>
      <c r="R1986" s="4">
        <v>6.3929999999999998</v>
      </c>
      <c r="S1986" s="7">
        <v>336.995</v>
      </c>
      <c r="T1986" s="6">
        <v>14.305</v>
      </c>
      <c r="U1986" s="4">
        <v>21.530481999999999</v>
      </c>
      <c r="V1986" s="8">
        <v>76.338954263474506</v>
      </c>
      <c r="W1986" s="8">
        <v>82.268197364055482</v>
      </c>
      <c r="X1986" s="8">
        <v>90.47058823529413</v>
      </c>
      <c r="Y1986" s="8">
        <v>104.73684210526318</v>
      </c>
      <c r="Z1986" s="8">
        <v>115.33333333333333</v>
      </c>
      <c r="AA1986" s="8">
        <v>94.926666666666677</v>
      </c>
      <c r="AB1986" s="9">
        <v>71.239252157150204</v>
      </c>
      <c r="AC1986" s="9">
        <v>23.009916247915569</v>
      </c>
      <c r="AD1986" s="3">
        <v>27.607700229923974</v>
      </c>
      <c r="AE1986" s="3">
        <v>49.382383522160445</v>
      </c>
    </row>
    <row r="1987" spans="1:31" ht="13" x14ac:dyDescent="0.3">
      <c r="A1987" s="2">
        <v>2020</v>
      </c>
      <c r="B1987" s="13" t="s">
        <v>630</v>
      </c>
      <c r="C1987" s="2" t="s">
        <v>96</v>
      </c>
      <c r="D1987" s="2" t="str">
        <f t="shared" si="60"/>
        <v>M2</v>
      </c>
      <c r="E1987" s="2" t="str">
        <f t="shared" si="61"/>
        <v>F05b_M2_11</v>
      </c>
      <c r="F1987" s="21" t="s">
        <v>413</v>
      </c>
      <c r="G1987" s="2">
        <v>2011</v>
      </c>
      <c r="H1987" s="2" t="s">
        <v>747</v>
      </c>
      <c r="I1987" s="4">
        <v>2.5499999999999998</v>
      </c>
      <c r="J1987" s="5">
        <v>0.16300000000000001</v>
      </c>
      <c r="K1987" s="4">
        <v>0.85</v>
      </c>
      <c r="L1987" s="4">
        <v>0.67600000000000005</v>
      </c>
      <c r="M1987" s="4">
        <v>0.217</v>
      </c>
      <c r="N1987" s="4">
        <v>0.68400000000000005</v>
      </c>
      <c r="O1987" s="4">
        <v>0.17399999999999999</v>
      </c>
      <c r="P1987" s="6">
        <v>14.244999999999999</v>
      </c>
      <c r="Q1987" s="6">
        <v>67.38</v>
      </c>
      <c r="R1987" s="4">
        <v>6.766</v>
      </c>
      <c r="S1987" s="7">
        <v>402.363</v>
      </c>
      <c r="T1987" s="6">
        <v>16.210999999999999</v>
      </c>
      <c r="U1987" s="4">
        <v>20.627876000000001</v>
      </c>
      <c r="V1987" s="8">
        <v>98.315319884777779</v>
      </c>
      <c r="W1987" s="8">
        <v>98.600854193684157</v>
      </c>
      <c r="X1987" s="8">
        <v>100</v>
      </c>
      <c r="Y1987" s="8">
        <v>114.21052631578948</v>
      </c>
      <c r="Z1987" s="8">
        <v>114.00000000000001</v>
      </c>
      <c r="AA1987" s="8">
        <v>94.966666666666669</v>
      </c>
      <c r="AB1987" s="9">
        <v>73.346459434115076</v>
      </c>
      <c r="AC1987" s="9">
        <v>24.370357079402236</v>
      </c>
      <c r="AD1987" s="3">
        <v>29.63896362892638</v>
      </c>
      <c r="AE1987" s="3">
        <v>45.990679291671391</v>
      </c>
    </row>
    <row r="1988" spans="1:31" ht="13" x14ac:dyDescent="0.3">
      <c r="A1988" s="2">
        <v>2020</v>
      </c>
      <c r="B1988" s="13" t="s">
        <v>630</v>
      </c>
      <c r="C1988" s="2" t="s">
        <v>97</v>
      </c>
      <c r="D1988" s="2" t="str">
        <f t="shared" si="60"/>
        <v>M2</v>
      </c>
      <c r="E1988" s="2" t="str">
        <f t="shared" si="61"/>
        <v>F05c_M2_11</v>
      </c>
      <c r="F1988" s="21" t="s">
        <v>223</v>
      </c>
      <c r="G1988" s="2">
        <v>2011</v>
      </c>
      <c r="H1988" s="2" t="s">
        <v>737</v>
      </c>
      <c r="I1988" s="4">
        <v>2.42</v>
      </c>
      <c r="J1988" s="5">
        <v>0.157</v>
      </c>
      <c r="K1988" s="4">
        <v>0.74399999999999999</v>
      </c>
      <c r="L1988" s="4">
        <v>0.73199999999999998</v>
      </c>
      <c r="M1988" s="4">
        <v>0.193</v>
      </c>
      <c r="N1988" s="4">
        <v>0.628</v>
      </c>
      <c r="O1988" s="4">
        <v>0.186</v>
      </c>
      <c r="P1988" s="6">
        <v>15.973000000000001</v>
      </c>
      <c r="Q1988" s="6">
        <v>68.472999999999999</v>
      </c>
      <c r="R1988" s="4">
        <v>7.25</v>
      </c>
      <c r="S1988" s="7">
        <v>568.31100000000004</v>
      </c>
      <c r="T1988" s="6">
        <v>15.845000000000001</v>
      </c>
      <c r="U1988" s="4">
        <v>20.870156000000001</v>
      </c>
      <c r="V1988" s="8">
        <v>93.303166322024396</v>
      </c>
      <c r="W1988" s="8">
        <v>94.97137489821111</v>
      </c>
      <c r="X1988" s="8">
        <v>87.529411764705884</v>
      </c>
      <c r="Y1988" s="8">
        <v>101.57894736842105</v>
      </c>
      <c r="Z1988" s="8">
        <v>104.66666666666666</v>
      </c>
      <c r="AA1988" s="8">
        <v>106.48666666666666</v>
      </c>
      <c r="AB1988" s="9">
        <v>71.452937419716406</v>
      </c>
      <c r="AC1988" s="9">
        <v>22.249411841839585</v>
      </c>
      <c r="AD1988" s="3">
        <v>26.630301957434749</v>
      </c>
      <c r="AE1988" s="3">
        <v>51.120286200725658</v>
      </c>
    </row>
    <row r="1989" spans="1:31" ht="13" x14ac:dyDescent="0.3">
      <c r="A1989" s="2">
        <v>2020</v>
      </c>
      <c r="B1989" s="13" t="s">
        <v>630</v>
      </c>
      <c r="C1989" s="2" t="s">
        <v>235</v>
      </c>
      <c r="D1989" s="2" t="str">
        <f t="shared" si="60"/>
        <v>M2</v>
      </c>
      <c r="E1989" s="2" t="str">
        <f t="shared" si="61"/>
        <v>G05a_M2_11</v>
      </c>
      <c r="F1989" s="21" t="s">
        <v>414</v>
      </c>
      <c r="G1989" s="2">
        <v>2011</v>
      </c>
      <c r="H1989" s="2" t="s">
        <v>736</v>
      </c>
      <c r="I1989" s="4">
        <v>2.5099999999999998</v>
      </c>
      <c r="J1989" s="5">
        <v>0.16200000000000001</v>
      </c>
      <c r="K1989" s="4">
        <v>0.69799999999999995</v>
      </c>
      <c r="L1989" s="4">
        <v>0.92200000000000004</v>
      </c>
      <c r="M1989" s="4">
        <v>0.183</v>
      </c>
      <c r="N1989" s="4">
        <v>0.67400000000000004</v>
      </c>
      <c r="O1989" s="4">
        <v>0.17899999999999999</v>
      </c>
      <c r="P1989" s="6">
        <v>20.655999999999999</v>
      </c>
      <c r="Q1989" s="6">
        <v>67.004000000000005</v>
      </c>
      <c r="R1989" s="4">
        <v>6.5129999999999999</v>
      </c>
      <c r="S1989" s="7">
        <v>315.07600000000002</v>
      </c>
      <c r="T1989" s="6">
        <v>17.829999999999998</v>
      </c>
      <c r="U1989" s="4">
        <v>20.526935000000002</v>
      </c>
      <c r="V1989" s="8">
        <v>96.773118788545958</v>
      </c>
      <c r="W1989" s="8">
        <v>97.99594097777198</v>
      </c>
      <c r="X1989" s="8">
        <v>82.117647058823522</v>
      </c>
      <c r="Y1989" s="8">
        <v>96.315789473684205</v>
      </c>
      <c r="Z1989" s="8">
        <v>112.33333333333336</v>
      </c>
      <c r="AA1989" s="8">
        <v>137.70666666666668</v>
      </c>
      <c r="AB1989" s="9">
        <v>78.933781526637745</v>
      </c>
      <c r="AC1989" s="9">
        <v>19.097191087345148</v>
      </c>
      <c r="AD1989" s="3">
        <v>22.615997940080547</v>
      </c>
      <c r="AE1989" s="3">
        <v>58.286810972574322</v>
      </c>
    </row>
    <row r="1990" spans="1:31" ht="13" x14ac:dyDescent="0.3">
      <c r="A1990" s="2">
        <v>2020</v>
      </c>
      <c r="B1990" s="13" t="s">
        <v>630</v>
      </c>
      <c r="C1990" s="2" t="s">
        <v>236</v>
      </c>
      <c r="D1990" s="2" t="str">
        <f t="shared" ref="D1990:D2053" si="62">MID(C1990,8,2)</f>
        <v>M2</v>
      </c>
      <c r="E1990" s="2" t="str">
        <f t="shared" ref="E1990:E2053" si="63">CONCATENATE(F1990,"_",D1990,"_",MID(G1990,3,2))</f>
        <v>G05b_M2_11</v>
      </c>
      <c r="F1990" s="21" t="s">
        <v>415</v>
      </c>
      <c r="G1990" s="2">
        <v>2011</v>
      </c>
      <c r="H1990" s="2" t="s">
        <v>735</v>
      </c>
      <c r="I1990" s="4">
        <v>2.31</v>
      </c>
      <c r="J1990" s="5">
        <v>0.152</v>
      </c>
      <c r="K1990" s="4">
        <v>0.72799999999999998</v>
      </c>
      <c r="L1990" s="4">
        <v>0.86699999999999999</v>
      </c>
      <c r="M1990" s="4">
        <v>0.22700000000000001</v>
      </c>
      <c r="N1990" s="4">
        <v>0.72199999999999998</v>
      </c>
      <c r="O1990" s="4">
        <v>0.17199999999999999</v>
      </c>
      <c r="P1990" s="6">
        <v>19.792000000000002</v>
      </c>
      <c r="Q1990" s="6">
        <v>69.704999999999998</v>
      </c>
      <c r="R1990" s="4">
        <v>6.6920000000000002</v>
      </c>
      <c r="S1990" s="7">
        <v>427.11</v>
      </c>
      <c r="T1990" s="6">
        <v>20.992999999999999</v>
      </c>
      <c r="U1990" s="4">
        <v>19.202809999999999</v>
      </c>
      <c r="V1990" s="8">
        <v>89.062113307386923</v>
      </c>
      <c r="W1990" s="8">
        <v>91.94680881865024</v>
      </c>
      <c r="X1990" s="8">
        <v>85.647058823529406</v>
      </c>
      <c r="Y1990" s="8">
        <v>119.47368421052632</v>
      </c>
      <c r="Z1990" s="8">
        <v>120.33333333333334</v>
      </c>
      <c r="AA1990" s="8">
        <v>131.94666666666669</v>
      </c>
      <c r="AB1990" s="9">
        <v>80.580916183282056</v>
      </c>
      <c r="AC1990" s="9">
        <v>23.204647184276055</v>
      </c>
      <c r="AD1990" s="3">
        <v>23.105875079470582</v>
      </c>
      <c r="AE1990" s="3">
        <v>53.68947773625338</v>
      </c>
    </row>
    <row r="1991" spans="1:31" ht="13" x14ac:dyDescent="0.3">
      <c r="A1991" s="2">
        <v>2020</v>
      </c>
      <c r="B1991" s="13" t="s">
        <v>630</v>
      </c>
      <c r="C1991" s="2" t="s">
        <v>237</v>
      </c>
      <c r="D1991" s="2" t="str">
        <f t="shared" si="62"/>
        <v>M2</v>
      </c>
      <c r="E1991" s="2" t="str">
        <f t="shared" si="63"/>
        <v>G05c_M2_11</v>
      </c>
      <c r="F1991" s="21" t="s">
        <v>441</v>
      </c>
      <c r="G1991" s="2">
        <v>2011</v>
      </c>
      <c r="H1991" s="2" t="s">
        <v>734</v>
      </c>
      <c r="I1991" s="4">
        <v>2.2200000000000002</v>
      </c>
      <c r="J1991" s="5">
        <v>0.14599999999999999</v>
      </c>
      <c r="K1991" s="4">
        <v>0.78500000000000003</v>
      </c>
      <c r="L1991" s="4">
        <v>0.77800000000000002</v>
      </c>
      <c r="M1991" s="4">
        <v>0.17399999999999999</v>
      </c>
      <c r="N1991" s="4">
        <v>0.746</v>
      </c>
      <c r="O1991" s="4">
        <v>0.16400000000000001</v>
      </c>
      <c r="P1991" s="6">
        <v>16.71</v>
      </c>
      <c r="Q1991" s="6">
        <v>69.587999999999994</v>
      </c>
      <c r="R1991" s="4">
        <v>5.665</v>
      </c>
      <c r="S1991" s="7">
        <v>508.59899999999999</v>
      </c>
      <c r="T1991" s="6">
        <v>19.643000000000001</v>
      </c>
      <c r="U1991" s="4">
        <v>18.866018</v>
      </c>
      <c r="V1991" s="8">
        <v>85.592160840865375</v>
      </c>
      <c r="W1991" s="8">
        <v>88.317329523177207</v>
      </c>
      <c r="X1991" s="8">
        <v>92.352941176470594</v>
      </c>
      <c r="Y1991" s="8">
        <v>91.578947368421055</v>
      </c>
      <c r="Z1991" s="8">
        <v>124.33333333333334</v>
      </c>
      <c r="AA1991" s="8">
        <v>111.4</v>
      </c>
      <c r="AB1991" s="9">
        <v>73.231865816646177</v>
      </c>
      <c r="AC1991" s="9">
        <v>19.571786168059162</v>
      </c>
      <c r="AD1991" s="3">
        <v>27.415287209775556</v>
      </c>
      <c r="AE1991" s="3">
        <v>53.01292662216526</v>
      </c>
    </row>
    <row r="1992" spans="1:31" ht="13" x14ac:dyDescent="0.3">
      <c r="A1992" s="2">
        <v>2020</v>
      </c>
      <c r="B1992" s="13" t="s">
        <v>630</v>
      </c>
      <c r="C1992" s="2" t="s">
        <v>239</v>
      </c>
      <c r="D1992" s="2" t="str">
        <f t="shared" si="62"/>
        <v>M1</v>
      </c>
      <c r="E1992" s="2" t="str">
        <f t="shared" si="63"/>
        <v>G06a_M1_11</v>
      </c>
      <c r="F1992" s="21" t="s">
        <v>443</v>
      </c>
      <c r="G1992" s="2">
        <v>2011</v>
      </c>
      <c r="H1992" s="2" t="s">
        <v>759</v>
      </c>
      <c r="I1992" s="4">
        <v>2.4</v>
      </c>
      <c r="J1992" s="5">
        <v>0.153</v>
      </c>
      <c r="K1992" s="4">
        <v>0.61899999999999999</v>
      </c>
      <c r="L1992" s="4">
        <v>0.78800000000000003</v>
      </c>
      <c r="M1992" s="4">
        <v>0.224</v>
      </c>
      <c r="N1992" s="4">
        <v>0.56799999999999995</v>
      </c>
      <c r="O1992" s="4">
        <v>0.182</v>
      </c>
      <c r="P1992" s="6">
        <v>18.303000000000001</v>
      </c>
      <c r="Q1992" s="6">
        <v>61.988</v>
      </c>
      <c r="R1992" s="4">
        <v>6.1269999999999998</v>
      </c>
      <c r="S1992" s="7">
        <v>350.74299999999999</v>
      </c>
      <c r="T1992" s="6">
        <v>17.55</v>
      </c>
      <c r="U1992" s="4">
        <v>20.786728</v>
      </c>
      <c r="V1992" s="8">
        <v>92.532065773908485</v>
      </c>
      <c r="W1992" s="8">
        <v>92.551722034562417</v>
      </c>
      <c r="X1992" s="8">
        <v>72.82352941176471</v>
      </c>
      <c r="Y1992" s="8">
        <v>117.89473684210527</v>
      </c>
      <c r="Z1992" s="8">
        <v>94.666666666666671</v>
      </c>
      <c r="AA1992" s="8">
        <v>122.02</v>
      </c>
      <c r="AB1992" s="9">
        <v>73.603959660954231</v>
      </c>
      <c r="AC1992" s="9">
        <v>25.068488725991017</v>
      </c>
      <c r="AD1992" s="3">
        <v>21.508628230002707</v>
      </c>
      <c r="AE1992" s="3">
        <v>53.422883044006284</v>
      </c>
    </row>
    <row r="1993" spans="1:31" ht="13" x14ac:dyDescent="0.3">
      <c r="A1993" s="2">
        <v>2020</v>
      </c>
      <c r="B1993" s="13" t="s">
        <v>630</v>
      </c>
      <c r="C1993" s="2" t="s">
        <v>240</v>
      </c>
      <c r="D1993" s="2" t="str">
        <f t="shared" si="62"/>
        <v>M2</v>
      </c>
      <c r="E1993" s="2" t="str">
        <f t="shared" si="63"/>
        <v>G06a_M2_11</v>
      </c>
      <c r="F1993" s="21" t="s">
        <v>443</v>
      </c>
      <c r="G1993" s="2">
        <v>2011</v>
      </c>
      <c r="H1993" s="2" t="s">
        <v>759</v>
      </c>
      <c r="I1993" s="4">
        <v>2.33</v>
      </c>
      <c r="J1993" s="5">
        <v>0.14799999999999999</v>
      </c>
      <c r="K1993" s="4">
        <v>0.76900000000000002</v>
      </c>
      <c r="L1993" s="4">
        <v>0.69199999999999995</v>
      </c>
      <c r="M1993" s="4">
        <v>0.20200000000000001</v>
      </c>
      <c r="N1993" s="4">
        <v>0.66500000000000004</v>
      </c>
      <c r="O1993" s="4">
        <v>0.17499999999999999</v>
      </c>
      <c r="P1993" s="6">
        <v>13.853999999999999</v>
      </c>
      <c r="Q1993" s="6">
        <v>69.27</v>
      </c>
      <c r="R1993" s="4">
        <v>5.6580000000000004</v>
      </c>
      <c r="S1993" s="7">
        <v>439.53800000000001</v>
      </c>
      <c r="T1993" s="6">
        <v>15.747</v>
      </c>
      <c r="U1993" s="4">
        <v>20.786728</v>
      </c>
      <c r="V1993" s="8">
        <v>89.833213855502834</v>
      </c>
      <c r="W1993" s="8">
        <v>89.527155955001547</v>
      </c>
      <c r="X1993" s="8">
        <v>90.47058823529413</v>
      </c>
      <c r="Y1993" s="8">
        <v>106.31578947368421</v>
      </c>
      <c r="Z1993" s="8">
        <v>110.83333333333334</v>
      </c>
      <c r="AA1993" s="8">
        <v>92.36</v>
      </c>
      <c r="AB1993" s="9">
        <v>70.837666531038337</v>
      </c>
      <c r="AC1993" s="9">
        <v>23.489211376562647</v>
      </c>
      <c r="AD1993" s="3">
        <v>27.764210969552661</v>
      </c>
      <c r="AE1993" s="3">
        <v>48.746577653884692</v>
      </c>
    </row>
    <row r="1994" spans="1:31" ht="13" x14ac:dyDescent="0.3">
      <c r="A1994" s="2">
        <v>2020</v>
      </c>
      <c r="B1994" s="13" t="s">
        <v>630</v>
      </c>
      <c r="C1994" s="2" t="s">
        <v>241</v>
      </c>
      <c r="D1994" s="2" t="str">
        <f t="shared" si="62"/>
        <v>M1</v>
      </c>
      <c r="E1994" s="2" t="str">
        <f t="shared" si="63"/>
        <v>G06b_M1_11</v>
      </c>
      <c r="F1994" s="21" t="s">
        <v>444</v>
      </c>
      <c r="G1994" s="2">
        <v>2011</v>
      </c>
      <c r="H1994" s="2" t="s">
        <v>760</v>
      </c>
      <c r="I1994" s="4">
        <v>2.34</v>
      </c>
      <c r="J1994" s="5">
        <v>0.14599999999999999</v>
      </c>
      <c r="K1994" s="4">
        <v>0.68</v>
      </c>
      <c r="L1994" s="4">
        <v>0.70799999999999996</v>
      </c>
      <c r="M1994" s="4">
        <v>0.223</v>
      </c>
      <c r="N1994" s="4">
        <v>0.627</v>
      </c>
      <c r="O1994" s="4">
        <v>0.17399999999999999</v>
      </c>
      <c r="P1994" s="6">
        <v>15.468999999999999</v>
      </c>
      <c r="Q1994" s="6">
        <v>61.744999999999997</v>
      </c>
      <c r="R1994" s="4">
        <v>6.8369999999999997</v>
      </c>
      <c r="S1994" s="7">
        <v>384.41</v>
      </c>
      <c r="T1994" s="6">
        <v>18.087</v>
      </c>
      <c r="U1994" s="4">
        <v>19.072855000000001</v>
      </c>
      <c r="V1994" s="8">
        <v>90.218764129560782</v>
      </c>
      <c r="W1994" s="8">
        <v>88.317329523177207</v>
      </c>
      <c r="X1994" s="8">
        <v>80</v>
      </c>
      <c r="Y1994" s="8">
        <v>117.36842105263159</v>
      </c>
      <c r="Z1994" s="8">
        <v>104.50000000000001</v>
      </c>
      <c r="AA1994" s="8">
        <v>103.12666666666665</v>
      </c>
      <c r="AB1994" s="9">
        <v>71.089673671781156</v>
      </c>
      <c r="AC1994" s="9">
        <v>25.839235233233772</v>
      </c>
      <c r="AD1994" s="3">
        <v>24.463896723061644</v>
      </c>
      <c r="AE1994" s="3">
        <v>49.696868043704569</v>
      </c>
    </row>
    <row r="1995" spans="1:31" ht="13" x14ac:dyDescent="0.3">
      <c r="A1995" s="2">
        <v>2020</v>
      </c>
      <c r="B1995" s="13" t="s">
        <v>630</v>
      </c>
      <c r="C1995" s="2" t="s">
        <v>242</v>
      </c>
      <c r="D1995" s="2" t="str">
        <f t="shared" si="62"/>
        <v>M2</v>
      </c>
      <c r="E1995" s="2" t="str">
        <f t="shared" si="63"/>
        <v>G06b_M2_11</v>
      </c>
      <c r="F1995" s="21" t="s">
        <v>444</v>
      </c>
      <c r="G1995" s="2">
        <v>2011</v>
      </c>
      <c r="H1995" s="2" t="s">
        <v>760</v>
      </c>
      <c r="I1995" s="4">
        <v>2.34</v>
      </c>
      <c r="J1995" s="5">
        <v>0.14799999999999999</v>
      </c>
      <c r="K1995" s="4">
        <v>0.65200000000000002</v>
      </c>
      <c r="L1995" s="4">
        <v>0.82799999999999996</v>
      </c>
      <c r="M1995" s="4">
        <v>0.16700000000000001</v>
      </c>
      <c r="N1995" s="4">
        <v>0.58299999999999996</v>
      </c>
      <c r="O1995" s="4">
        <v>0.17899999999999999</v>
      </c>
      <c r="P1995" s="6">
        <v>18.228999999999999</v>
      </c>
      <c r="Q1995" s="6">
        <v>59.082999999999998</v>
      </c>
      <c r="R1995" s="4">
        <v>5.5439999999999996</v>
      </c>
      <c r="S1995" s="7">
        <v>447.20299999999997</v>
      </c>
      <c r="T1995" s="6">
        <v>17.07</v>
      </c>
      <c r="U1995" s="4">
        <v>19.072855000000001</v>
      </c>
      <c r="V1995" s="8">
        <v>90.218764129560782</v>
      </c>
      <c r="W1995" s="8">
        <v>89.527155955001547</v>
      </c>
      <c r="X1995" s="8">
        <v>76.705882352941174</v>
      </c>
      <c r="Y1995" s="8">
        <v>87.894736842105274</v>
      </c>
      <c r="Z1995" s="8">
        <v>97.166666666666671</v>
      </c>
      <c r="AA1995" s="8">
        <v>121.52666666666667</v>
      </c>
      <c r="AB1995" s="9">
        <v>71.748735009535324</v>
      </c>
      <c r="AC1995" s="9">
        <v>19.172711438590913</v>
      </c>
      <c r="AD1995" s="3">
        <v>23.241095210446101</v>
      </c>
      <c r="AE1995" s="3">
        <v>57.586193350962979</v>
      </c>
    </row>
    <row r="1996" spans="1:31" ht="13" x14ac:dyDescent="0.3">
      <c r="A1996" s="2">
        <v>2020</v>
      </c>
      <c r="B1996" s="13" t="s">
        <v>630</v>
      </c>
      <c r="C1996" s="2" t="s">
        <v>243</v>
      </c>
      <c r="D1996" s="2" t="str">
        <f t="shared" si="62"/>
        <v>M1</v>
      </c>
      <c r="E1996" s="2" t="str">
        <f t="shared" si="63"/>
        <v>G06c_M1_11</v>
      </c>
      <c r="F1996" s="21" t="s">
        <v>445</v>
      </c>
      <c r="G1996" s="2">
        <v>2011</v>
      </c>
      <c r="H1996" s="2" t="s">
        <v>762</v>
      </c>
      <c r="I1996" s="4">
        <v>2.52</v>
      </c>
      <c r="J1996" s="5">
        <v>0.159</v>
      </c>
      <c r="K1996" s="4">
        <v>0.83199999999999996</v>
      </c>
      <c r="L1996" s="4">
        <v>0.69199999999999995</v>
      </c>
      <c r="M1996" s="4">
        <v>0.17899999999999999</v>
      </c>
      <c r="N1996" s="4">
        <v>0.63800000000000001</v>
      </c>
      <c r="O1996" s="4">
        <v>0.187</v>
      </c>
      <c r="P1996" s="6">
        <v>15</v>
      </c>
      <c r="Q1996" s="6">
        <v>66.811000000000007</v>
      </c>
      <c r="R1996" s="4">
        <v>5.5709999999999997</v>
      </c>
      <c r="S1996" s="7">
        <v>444.18900000000002</v>
      </c>
      <c r="T1996" s="6">
        <v>17.504999999999999</v>
      </c>
      <c r="U1996" s="4">
        <v>20.247221</v>
      </c>
      <c r="V1996" s="8">
        <v>97.15866906260392</v>
      </c>
      <c r="W1996" s="8">
        <v>96.181201330035464</v>
      </c>
      <c r="X1996" s="8">
        <v>97.882352941176464</v>
      </c>
      <c r="Y1996" s="8">
        <v>94.210526315789465</v>
      </c>
      <c r="Z1996" s="8">
        <v>106.33333333333334</v>
      </c>
      <c r="AA1996" s="8">
        <v>100</v>
      </c>
      <c r="AB1996" s="9">
        <v>70.554356301280649</v>
      </c>
      <c r="AC1996" s="9">
        <v>20.898278394106612</v>
      </c>
      <c r="AD1996" s="3">
        <v>30.159402613854454</v>
      </c>
      <c r="AE1996" s="3">
        <v>48.942318992038928</v>
      </c>
    </row>
    <row r="1997" spans="1:31" ht="13" x14ac:dyDescent="0.3">
      <c r="A1997" s="2">
        <v>2020</v>
      </c>
      <c r="B1997" s="13" t="s">
        <v>630</v>
      </c>
      <c r="C1997" s="2" t="s">
        <v>244</v>
      </c>
      <c r="D1997" s="2" t="str">
        <f t="shared" si="62"/>
        <v>M2</v>
      </c>
      <c r="E1997" s="2" t="str">
        <f t="shared" si="63"/>
        <v>G06c_M2_11</v>
      </c>
      <c r="F1997" s="21" t="s">
        <v>445</v>
      </c>
      <c r="G1997" s="2">
        <v>2011</v>
      </c>
      <c r="H1997" s="2" t="s">
        <v>762</v>
      </c>
      <c r="I1997" s="4">
        <v>2.46</v>
      </c>
      <c r="J1997" s="5">
        <v>0.153</v>
      </c>
      <c r="K1997" s="4">
        <v>0.66400000000000003</v>
      </c>
      <c r="L1997" s="4">
        <v>0.66500000000000004</v>
      </c>
      <c r="M1997" s="4">
        <v>0.23100000000000001</v>
      </c>
      <c r="N1997" s="4">
        <v>0.64200000000000002</v>
      </c>
      <c r="O1997" s="4">
        <v>0.188</v>
      </c>
      <c r="P1997" s="6">
        <v>18.439</v>
      </c>
      <c r="Q1997" s="6">
        <v>68.756</v>
      </c>
      <c r="R1997" s="4">
        <v>5.46</v>
      </c>
      <c r="S1997" s="7">
        <v>694.28899999999999</v>
      </c>
      <c r="T1997" s="6">
        <v>20.771999999999998</v>
      </c>
      <c r="U1997" s="4">
        <v>20.247221</v>
      </c>
      <c r="V1997" s="8">
        <v>94.845367418256217</v>
      </c>
      <c r="W1997" s="8">
        <v>92.551722034562417</v>
      </c>
      <c r="X1997" s="8">
        <v>78.117647058823536</v>
      </c>
      <c r="Y1997" s="8">
        <v>121.57894736842105</v>
      </c>
      <c r="Z1997" s="8">
        <v>107</v>
      </c>
      <c r="AA1997" s="8">
        <v>122.92666666666668</v>
      </c>
      <c r="AB1997" s="9">
        <v>69.193736511017534</v>
      </c>
      <c r="AC1997" s="9">
        <v>27.499608417238825</v>
      </c>
      <c r="AD1997" s="3">
        <v>24.542824311846132</v>
      </c>
      <c r="AE1997" s="3">
        <v>47.95756727091505</v>
      </c>
    </row>
    <row r="1998" spans="1:31" ht="13" x14ac:dyDescent="0.3">
      <c r="A1998" s="2">
        <v>2020</v>
      </c>
      <c r="B1998" s="13" t="s">
        <v>630</v>
      </c>
      <c r="C1998" s="2" t="s">
        <v>238</v>
      </c>
      <c r="D1998" s="2" t="str">
        <f t="shared" si="62"/>
        <v>M2</v>
      </c>
      <c r="E1998" s="2" t="str">
        <f t="shared" si="63"/>
        <v>H05a_M2_11</v>
      </c>
      <c r="F1998" s="21" t="s">
        <v>442</v>
      </c>
      <c r="G1998" s="2">
        <v>2011</v>
      </c>
      <c r="H1998" s="2" t="s">
        <v>777</v>
      </c>
      <c r="I1998" s="4">
        <v>2.39</v>
      </c>
      <c r="J1998" s="5">
        <v>0.153</v>
      </c>
      <c r="K1998" s="4">
        <v>0.91100000000000003</v>
      </c>
      <c r="L1998" s="4">
        <v>0.64400000000000002</v>
      </c>
      <c r="M1998" s="4">
        <v>0.188</v>
      </c>
      <c r="N1998" s="4">
        <v>0.71099999999999997</v>
      </c>
      <c r="O1998" s="4">
        <v>0.18099999999999999</v>
      </c>
      <c r="P1998" s="6">
        <v>15.180999999999999</v>
      </c>
      <c r="Q1998" s="6">
        <v>79.747</v>
      </c>
      <c r="R1998" s="4">
        <v>5.4989999999999997</v>
      </c>
      <c r="S1998" s="7">
        <v>582.822</v>
      </c>
      <c r="T1998" s="6">
        <v>16.475000000000001</v>
      </c>
      <c r="U1998" s="4">
        <v>19.744952000000001</v>
      </c>
      <c r="V1998" s="8">
        <v>92.146515499850551</v>
      </c>
      <c r="W1998" s="8">
        <v>92.551722034562417</v>
      </c>
      <c r="X1998" s="8">
        <v>107.17647058823529</v>
      </c>
      <c r="Y1998" s="8">
        <v>98.94736842105263</v>
      </c>
      <c r="Z1998" s="8">
        <v>118.5</v>
      </c>
      <c r="AA1998" s="8">
        <v>101.20666666666666</v>
      </c>
      <c r="AB1998" s="9">
        <v>70.920957984594153</v>
      </c>
      <c r="AC1998" s="9">
        <v>21.835571804417871</v>
      </c>
      <c r="AD1998" s="3">
        <v>32.852394269172279</v>
      </c>
      <c r="AE1998" s="3">
        <v>45.312033926409846</v>
      </c>
    </row>
    <row r="1999" spans="1:31" ht="13" x14ac:dyDescent="0.3">
      <c r="A1999" s="2">
        <v>2020</v>
      </c>
      <c r="B1999" s="13" t="s">
        <v>630</v>
      </c>
      <c r="C1999" s="2" t="s">
        <v>248</v>
      </c>
      <c r="D1999" s="2" t="str">
        <f t="shared" si="62"/>
        <v>M1</v>
      </c>
      <c r="E1999" s="2" t="str">
        <f t="shared" si="63"/>
        <v>H07a_M1_11</v>
      </c>
      <c r="F1999" s="21" t="s">
        <v>447</v>
      </c>
      <c r="G1999" s="2">
        <v>2011</v>
      </c>
      <c r="H1999" s="2" t="s">
        <v>765</v>
      </c>
      <c r="I1999" s="4">
        <v>2.76</v>
      </c>
      <c r="J1999" s="5">
        <v>0.17399999999999999</v>
      </c>
      <c r="K1999" s="4">
        <v>0.77300000000000002</v>
      </c>
      <c r="L1999" s="4">
        <v>0.76400000000000001</v>
      </c>
      <c r="M1999" s="4">
        <v>0.19800000000000001</v>
      </c>
      <c r="N1999" s="4">
        <v>0.59199999999999997</v>
      </c>
      <c r="O1999" s="4">
        <v>0.182</v>
      </c>
      <c r="P1999" s="6">
        <v>14.483000000000001</v>
      </c>
      <c r="Q1999" s="6">
        <v>59.106000000000002</v>
      </c>
      <c r="R1999" s="4">
        <v>5.99</v>
      </c>
      <c r="S1999" s="7">
        <v>362.54500000000002</v>
      </c>
      <c r="T1999" s="6">
        <v>15.497999999999999</v>
      </c>
      <c r="U1999" s="4">
        <v>19.773015000000001</v>
      </c>
      <c r="V1999" s="8">
        <v>106.41187563999478</v>
      </c>
      <c r="W1999" s="8">
        <v>105.25489956871803</v>
      </c>
      <c r="X1999" s="8">
        <v>90.941176470588232</v>
      </c>
      <c r="Y1999" s="8">
        <v>104.21052631578948</v>
      </c>
      <c r="Z1999" s="8">
        <v>98.666666666666671</v>
      </c>
      <c r="AA1999" s="8">
        <v>96.553333333333342</v>
      </c>
      <c r="AB1999" s="9">
        <v>74.203293400979149</v>
      </c>
      <c r="AC1999" s="9">
        <v>21.979779045611647</v>
      </c>
      <c r="AD1999" s="3">
        <v>26.642781021908295</v>
      </c>
      <c r="AE1999" s="3">
        <v>51.37743993248003</v>
      </c>
    </row>
    <row r="2000" spans="1:31" ht="13" x14ac:dyDescent="0.3">
      <c r="A2000" s="2">
        <v>2020</v>
      </c>
      <c r="B2000" s="13" t="s">
        <v>630</v>
      </c>
      <c r="C2000" s="2" t="s">
        <v>249</v>
      </c>
      <c r="D2000" s="2" t="str">
        <f t="shared" si="62"/>
        <v>M2</v>
      </c>
      <c r="E2000" s="2" t="str">
        <f t="shared" si="63"/>
        <v>H07a_M2_11</v>
      </c>
      <c r="F2000" s="21" t="s">
        <v>447</v>
      </c>
      <c r="G2000" s="2">
        <v>2011</v>
      </c>
      <c r="H2000" s="2" t="s">
        <v>765</v>
      </c>
      <c r="I2000" s="4">
        <v>2.5099999999999998</v>
      </c>
      <c r="J2000" s="5">
        <v>0.161</v>
      </c>
      <c r="K2000" s="4">
        <v>0.81100000000000005</v>
      </c>
      <c r="L2000" s="4">
        <v>0.73199999999999998</v>
      </c>
      <c r="M2000" s="4">
        <v>0.186</v>
      </c>
      <c r="N2000" s="4">
        <v>0.625</v>
      </c>
      <c r="O2000" s="4">
        <v>0.17199999999999999</v>
      </c>
      <c r="P2000" s="6">
        <v>14.151</v>
      </c>
      <c r="Q2000" s="6">
        <v>65.179000000000002</v>
      </c>
      <c r="R2000" s="4">
        <v>5.4749999999999996</v>
      </c>
      <c r="S2000" s="7">
        <v>475.27800000000002</v>
      </c>
      <c r="T2000" s="6">
        <v>18.620999999999999</v>
      </c>
      <c r="U2000" s="4">
        <v>19.773015000000001</v>
      </c>
      <c r="V2000" s="8">
        <v>96.773118788545958</v>
      </c>
      <c r="W2000" s="8">
        <v>97.391027761859803</v>
      </c>
      <c r="X2000" s="8">
        <v>95.411764705882362</v>
      </c>
      <c r="Y2000" s="8">
        <v>97.89473684210526</v>
      </c>
      <c r="Z2000" s="8">
        <v>104.16666666666667</v>
      </c>
      <c r="AA2000" s="8">
        <v>94.34</v>
      </c>
      <c r="AB2000" s="9">
        <v>72.589886146632139</v>
      </c>
      <c r="AC2000" s="9">
        <v>21.106593318467286</v>
      </c>
      <c r="AD2000" s="3">
        <v>28.573798748824693</v>
      </c>
      <c r="AE2000" s="3">
        <v>50.319607932708031</v>
      </c>
    </row>
    <row r="2001" spans="1:31" ht="13" x14ac:dyDescent="0.3">
      <c r="A2001" s="2">
        <v>2020</v>
      </c>
      <c r="B2001" s="13" t="s">
        <v>630</v>
      </c>
      <c r="C2001" s="2" t="s">
        <v>253</v>
      </c>
      <c r="D2001" s="2" t="str">
        <f t="shared" si="62"/>
        <v>M1</v>
      </c>
      <c r="E2001" s="2" t="str">
        <f t="shared" si="63"/>
        <v>H08a_M1_11</v>
      </c>
      <c r="F2001" s="21" t="s">
        <v>611</v>
      </c>
      <c r="G2001" s="2">
        <v>2011</v>
      </c>
      <c r="H2001" s="2" t="s">
        <v>738</v>
      </c>
      <c r="I2001" s="4">
        <v>1.99</v>
      </c>
      <c r="J2001" s="5">
        <v>0.13400000000000001</v>
      </c>
      <c r="K2001" s="4">
        <v>0.70199999999999996</v>
      </c>
      <c r="L2001" s="4">
        <v>0.65</v>
      </c>
      <c r="M2001" s="4">
        <v>0.29699999999999999</v>
      </c>
      <c r="N2001" s="4">
        <v>0.69799999999999995</v>
      </c>
      <c r="O2001" s="4">
        <v>0.17299999999999999</v>
      </c>
      <c r="P2001" s="6">
        <v>14.066000000000001</v>
      </c>
      <c r="Q2001" s="6">
        <v>75.025999999999996</v>
      </c>
      <c r="R2001" s="4">
        <v>6.7039999999999997</v>
      </c>
      <c r="S2001" s="7">
        <v>818.30200000000002</v>
      </c>
      <c r="T2001" s="6">
        <v>14.509</v>
      </c>
      <c r="U2001" s="4">
        <v>17.666803999999999</v>
      </c>
      <c r="V2001" s="8">
        <v>76.724504537532468</v>
      </c>
      <c r="W2001" s="8">
        <v>81.058370932231142</v>
      </c>
      <c r="X2001" s="8">
        <v>82.588235294117638</v>
      </c>
      <c r="Y2001" s="8">
        <v>156.31578947368422</v>
      </c>
      <c r="Z2001" s="8">
        <v>116.33333333333333</v>
      </c>
      <c r="AA2001" s="8">
        <v>93.773333333333341</v>
      </c>
      <c r="AB2001" s="9">
        <v>74.853673836045573</v>
      </c>
      <c r="AC2001" s="9">
        <v>32.683205308985599</v>
      </c>
      <c r="AD2001" s="3">
        <v>23.985414842427836</v>
      </c>
      <c r="AE2001" s="3">
        <v>43.331379848586565</v>
      </c>
    </row>
    <row r="2002" spans="1:31" ht="13" x14ac:dyDescent="0.3">
      <c r="A2002" s="2">
        <v>2020</v>
      </c>
      <c r="B2002" s="13" t="s">
        <v>630</v>
      </c>
      <c r="C2002" s="2" t="s">
        <v>254</v>
      </c>
      <c r="D2002" s="2" t="str">
        <f t="shared" si="62"/>
        <v>M1</v>
      </c>
      <c r="E2002" s="2" t="str">
        <f t="shared" si="63"/>
        <v>H08b_M1_11</v>
      </c>
      <c r="F2002" s="21" t="s">
        <v>612</v>
      </c>
      <c r="G2002" s="2">
        <v>2011</v>
      </c>
      <c r="H2002" s="2" t="s">
        <v>767</v>
      </c>
      <c r="I2002" s="4">
        <v>2.5</v>
      </c>
      <c r="J2002" s="5">
        <v>0.16500000000000001</v>
      </c>
      <c r="K2002" s="4">
        <v>0.84299999999999997</v>
      </c>
      <c r="L2002" s="4">
        <v>0.623</v>
      </c>
      <c r="M2002" s="4">
        <v>0.219</v>
      </c>
      <c r="N2002" s="4">
        <v>0.53100000000000003</v>
      </c>
      <c r="O2002" s="4">
        <v>0.187</v>
      </c>
      <c r="P2002" s="6">
        <v>17.202999999999999</v>
      </c>
      <c r="Q2002" s="6">
        <v>74.02</v>
      </c>
      <c r="R2002" s="4">
        <v>7.2519999999999998</v>
      </c>
      <c r="S2002" s="7">
        <v>538.572</v>
      </c>
      <c r="T2002" s="6">
        <v>14.175000000000001</v>
      </c>
      <c r="U2002" s="4">
        <v>17.995186</v>
      </c>
      <c r="V2002" s="8">
        <v>96.387568514488024</v>
      </c>
      <c r="W2002" s="8">
        <v>99.810680625508496</v>
      </c>
      <c r="X2002" s="8">
        <v>99.17647058823529</v>
      </c>
      <c r="Y2002" s="8">
        <v>115.26315789473685</v>
      </c>
      <c r="Z2002" s="8">
        <v>88.500000000000014</v>
      </c>
      <c r="AA2002" s="8">
        <v>114.68666666666667</v>
      </c>
      <c r="AB2002" s="9">
        <v>70.687465368079444</v>
      </c>
      <c r="AC2002" s="9">
        <v>25.520138006161879</v>
      </c>
      <c r="AD2002" s="3">
        <v>30.500601753824153</v>
      </c>
      <c r="AE2002" s="3">
        <v>43.979260240013964</v>
      </c>
    </row>
    <row r="2003" spans="1:31" ht="13" x14ac:dyDescent="0.3">
      <c r="A2003" s="2">
        <v>2020</v>
      </c>
      <c r="B2003" s="13" t="s">
        <v>630</v>
      </c>
      <c r="C2003" s="2" t="s">
        <v>255</v>
      </c>
      <c r="D2003" s="2" t="str">
        <f t="shared" si="62"/>
        <v>M1</v>
      </c>
      <c r="E2003" s="2" t="str">
        <f t="shared" si="63"/>
        <v>H08c_M1_11</v>
      </c>
      <c r="F2003" s="21" t="s">
        <v>613</v>
      </c>
      <c r="G2003" s="2">
        <v>2011</v>
      </c>
      <c r="H2003" s="2" t="s">
        <v>766</v>
      </c>
      <c r="I2003" s="4">
        <v>2.58</v>
      </c>
      <c r="J2003" s="5">
        <v>0.16500000000000001</v>
      </c>
      <c r="K2003" s="4">
        <v>0.90100000000000002</v>
      </c>
      <c r="L2003" s="4">
        <v>0.65700000000000003</v>
      </c>
      <c r="M2003" s="4">
        <v>0.24399999999999999</v>
      </c>
      <c r="N2003" s="4">
        <v>0.58599999999999997</v>
      </c>
      <c r="O2003" s="4">
        <v>0.18</v>
      </c>
      <c r="P2003" s="6">
        <v>16.178999999999998</v>
      </c>
      <c r="Q2003" s="6">
        <v>66.039000000000001</v>
      </c>
      <c r="R2003" s="4">
        <v>6.3959999999999999</v>
      </c>
      <c r="S2003" s="7">
        <v>540.79899999999998</v>
      </c>
      <c r="T2003" s="6">
        <v>18.163</v>
      </c>
      <c r="U2003" s="4">
        <v>18.142075999999999</v>
      </c>
      <c r="V2003" s="8">
        <v>99.471970706951637</v>
      </c>
      <c r="W2003" s="8">
        <v>99.810680625508496</v>
      </c>
      <c r="X2003" s="8">
        <v>106</v>
      </c>
      <c r="Y2003" s="8">
        <v>128.42105263157896</v>
      </c>
      <c r="Z2003" s="8">
        <v>97.666666666666671</v>
      </c>
      <c r="AA2003" s="8">
        <v>107.86</v>
      </c>
      <c r="AB2003" s="9">
        <v>75.926756186073533</v>
      </c>
      <c r="AC2003" s="9">
        <v>26.471362398550529</v>
      </c>
      <c r="AD2003" s="3">
        <v>30.349615100633255</v>
      </c>
      <c r="AE2003" s="3">
        <v>43.17902250081621</v>
      </c>
    </row>
    <row r="2004" spans="1:31" ht="13" x14ac:dyDescent="0.3">
      <c r="A2004" s="2">
        <v>2020</v>
      </c>
      <c r="B2004" s="13" t="s">
        <v>630</v>
      </c>
      <c r="C2004" s="2" t="s">
        <v>256</v>
      </c>
      <c r="D2004" s="2" t="str">
        <f t="shared" si="62"/>
        <v>M1</v>
      </c>
      <c r="E2004" s="2" t="str">
        <f t="shared" si="63"/>
        <v>H09b_M1_11</v>
      </c>
      <c r="F2004" s="21" t="s">
        <v>215</v>
      </c>
      <c r="G2004" s="2">
        <v>2011</v>
      </c>
      <c r="H2004" s="2" t="s">
        <v>740</v>
      </c>
      <c r="I2004" s="4">
        <v>2.34</v>
      </c>
      <c r="J2004" s="5">
        <v>0.14799999999999999</v>
      </c>
      <c r="K2004" s="4">
        <v>0.83099999999999996</v>
      </c>
      <c r="L2004" s="4">
        <v>0.53400000000000003</v>
      </c>
      <c r="M2004" s="4">
        <v>0.23100000000000001</v>
      </c>
      <c r="N2004" s="4">
        <v>0.57299999999999995</v>
      </c>
      <c r="O2004" s="4">
        <v>0.183</v>
      </c>
      <c r="P2004" s="6">
        <v>13.278</v>
      </c>
      <c r="Q2004" s="6">
        <v>69.290999999999997</v>
      </c>
      <c r="R2004" s="4">
        <v>7.3490000000000002</v>
      </c>
      <c r="S2004" s="7">
        <v>372.01600000000002</v>
      </c>
      <c r="T2004" s="6">
        <v>18.399000000000001</v>
      </c>
      <c r="U2004" s="4">
        <v>17.585189</v>
      </c>
      <c r="V2004" s="8">
        <v>90.218764129560782</v>
      </c>
      <c r="W2004" s="8">
        <v>89.527155955001547</v>
      </c>
      <c r="X2004" s="8">
        <v>97.764705882352942</v>
      </c>
      <c r="Y2004" s="8">
        <v>121.57894736842105</v>
      </c>
      <c r="Z2004" s="8">
        <v>95.5</v>
      </c>
      <c r="AA2004" s="8">
        <v>88.52</v>
      </c>
      <c r="AB2004" s="9">
        <v>66.927910107558475</v>
      </c>
      <c r="AC2004" s="9">
        <v>28.430600267072904</v>
      </c>
      <c r="AD2004" s="3">
        <v>31.755357214636931</v>
      </c>
      <c r="AE2004" s="3">
        <v>39.814042518290165</v>
      </c>
    </row>
    <row r="2005" spans="1:31" ht="13" x14ac:dyDescent="0.3">
      <c r="A2005" s="2">
        <v>2020</v>
      </c>
      <c r="B2005" s="13" t="s">
        <v>630</v>
      </c>
      <c r="C2005" s="2" t="s">
        <v>257</v>
      </c>
      <c r="D2005" s="2" t="str">
        <f t="shared" si="62"/>
        <v>M2</v>
      </c>
      <c r="E2005" s="2" t="str">
        <f t="shared" si="63"/>
        <v>H09b_M2_11</v>
      </c>
      <c r="F2005" s="21" t="s">
        <v>215</v>
      </c>
      <c r="G2005" s="2">
        <v>2011</v>
      </c>
      <c r="H2005" s="2" t="s">
        <v>740</v>
      </c>
      <c r="I2005" s="4">
        <v>2.31</v>
      </c>
      <c r="J2005" s="5">
        <v>0.14599999999999999</v>
      </c>
      <c r="K2005" s="4">
        <v>0.89</v>
      </c>
      <c r="L2005" s="4">
        <v>0.503</v>
      </c>
      <c r="M2005" s="4">
        <v>0.223</v>
      </c>
      <c r="N2005" s="4">
        <v>0.56499999999999995</v>
      </c>
      <c r="O2005" s="4">
        <v>0.17599999999999999</v>
      </c>
      <c r="P2005" s="6">
        <v>11.755000000000001</v>
      </c>
      <c r="Q2005" s="6">
        <v>72.367000000000004</v>
      </c>
      <c r="R2005" s="4">
        <v>6.4720000000000004</v>
      </c>
      <c r="S2005" s="7">
        <v>374.77100000000002</v>
      </c>
      <c r="T2005" s="6">
        <v>17.852</v>
      </c>
      <c r="U2005" s="4">
        <v>17.585189</v>
      </c>
      <c r="V2005" s="8">
        <v>89.062113307386923</v>
      </c>
      <c r="W2005" s="8">
        <v>88.317329523177207</v>
      </c>
      <c r="X2005" s="8">
        <v>104.70588235294119</v>
      </c>
      <c r="Y2005" s="8">
        <v>117.36842105263159</v>
      </c>
      <c r="Z2005" s="8">
        <v>94.166666666666671</v>
      </c>
      <c r="AA2005" s="8">
        <v>78.366666666666674</v>
      </c>
      <c r="AB2005" s="9">
        <v>66.230976743387288</v>
      </c>
      <c r="AC2005" s="9">
        <v>27.734798593958239</v>
      </c>
      <c r="AD2005" s="3">
        <v>34.367828253217716</v>
      </c>
      <c r="AE2005" s="3">
        <v>37.897373152824052</v>
      </c>
    </row>
    <row r="2006" spans="1:31" ht="13" x14ac:dyDescent="0.3">
      <c r="A2006" s="2">
        <v>2020</v>
      </c>
      <c r="B2006" s="13" t="s">
        <v>630</v>
      </c>
      <c r="C2006" s="2" t="s">
        <v>258</v>
      </c>
      <c r="D2006" s="2" t="str">
        <f t="shared" si="62"/>
        <v>M1</v>
      </c>
      <c r="E2006" s="2" t="str">
        <f t="shared" si="63"/>
        <v>H09c_M1_11</v>
      </c>
      <c r="F2006" s="21" t="s">
        <v>216</v>
      </c>
      <c r="G2006" s="2">
        <v>2011</v>
      </c>
      <c r="H2006" s="2" t="s">
        <v>763</v>
      </c>
      <c r="I2006" s="4">
        <v>2.2999999999999998</v>
      </c>
      <c r="J2006" s="5">
        <v>0.14499999999999999</v>
      </c>
      <c r="K2006" s="4">
        <v>0.79700000000000004</v>
      </c>
      <c r="L2006" s="4">
        <v>0.60899999999999999</v>
      </c>
      <c r="M2006" s="4">
        <v>0.221</v>
      </c>
      <c r="N2006" s="4">
        <v>0.55200000000000005</v>
      </c>
      <c r="O2006" s="4">
        <v>0.17799999999999999</v>
      </c>
      <c r="P2006" s="6">
        <v>15.334</v>
      </c>
      <c r="Q2006" s="6">
        <v>66.849999999999994</v>
      </c>
      <c r="R2006" s="4">
        <v>5.9470000000000001</v>
      </c>
      <c r="S2006" s="7">
        <v>383.92</v>
      </c>
      <c r="T2006" s="6">
        <v>16.91</v>
      </c>
      <c r="U2006" s="4">
        <v>17.564316000000002</v>
      </c>
      <c r="V2006" s="8">
        <v>88.676563033328975</v>
      </c>
      <c r="W2006" s="8">
        <v>87.71241630726503</v>
      </c>
      <c r="X2006" s="8">
        <v>93.764705882352956</v>
      </c>
      <c r="Y2006" s="8">
        <v>116.31578947368422</v>
      </c>
      <c r="Z2006" s="8">
        <v>92.000000000000014</v>
      </c>
      <c r="AA2006" s="8">
        <v>102.22666666666666</v>
      </c>
      <c r="AB2006" s="9">
        <v>68.977136631231986</v>
      </c>
      <c r="AC2006" s="9">
        <v>26.391764358261433</v>
      </c>
      <c r="AD2006" s="3">
        <v>29.551287149727134</v>
      </c>
      <c r="AE2006" s="3">
        <v>44.056948492011436</v>
      </c>
    </row>
    <row r="2007" spans="1:31" ht="13" x14ac:dyDescent="0.3">
      <c r="A2007" s="2">
        <v>2020</v>
      </c>
      <c r="B2007" s="13" t="s">
        <v>630</v>
      </c>
      <c r="C2007" s="2" t="s">
        <v>259</v>
      </c>
      <c r="D2007" s="2" t="str">
        <f t="shared" si="62"/>
        <v>M2</v>
      </c>
      <c r="E2007" s="2" t="str">
        <f t="shared" si="63"/>
        <v>H09c_M2_11</v>
      </c>
      <c r="F2007" s="21" t="s">
        <v>216</v>
      </c>
      <c r="G2007" s="2">
        <v>2011</v>
      </c>
      <c r="H2007" s="2" t="s">
        <v>763</v>
      </c>
      <c r="I2007" s="4">
        <v>2.19</v>
      </c>
      <c r="J2007" s="5">
        <v>0.13900000000000001</v>
      </c>
      <c r="K2007" s="4">
        <v>0.85</v>
      </c>
      <c r="L2007" s="4">
        <v>0.62</v>
      </c>
      <c r="M2007" s="4">
        <v>0.221</v>
      </c>
      <c r="N2007" s="4">
        <v>0.53400000000000003</v>
      </c>
      <c r="O2007" s="4">
        <v>0.16800000000000001</v>
      </c>
      <c r="P2007" s="6">
        <v>14.813000000000001</v>
      </c>
      <c r="Q2007" s="6">
        <v>68.596999999999994</v>
      </c>
      <c r="R2007" s="4">
        <v>5.8460000000000001</v>
      </c>
      <c r="S2007" s="7">
        <v>424.01900000000001</v>
      </c>
      <c r="T2007" s="6">
        <v>18.606999999999999</v>
      </c>
      <c r="U2007" s="4">
        <v>17.564316000000002</v>
      </c>
      <c r="V2007" s="8">
        <v>84.435510018691502</v>
      </c>
      <c r="W2007" s="8">
        <v>84.082937011791998</v>
      </c>
      <c r="X2007" s="8">
        <v>100</v>
      </c>
      <c r="Y2007" s="8">
        <v>116.31578947368422</v>
      </c>
      <c r="Z2007" s="8">
        <v>89.000000000000014</v>
      </c>
      <c r="AA2007" s="8">
        <v>98.75333333333333</v>
      </c>
      <c r="AB2007" s="9">
        <v>70.881537548068394</v>
      </c>
      <c r="AC2007" s="9">
        <v>25.682686903406292</v>
      </c>
      <c r="AD2007" s="3">
        <v>30.669665454195595</v>
      </c>
      <c r="AE2007" s="3">
        <v>43.64764764239812</v>
      </c>
    </row>
    <row r="2008" spans="1:31" ht="13" x14ac:dyDescent="0.3">
      <c r="A2008" s="2">
        <v>2020</v>
      </c>
      <c r="B2008" s="13" t="s">
        <v>630</v>
      </c>
      <c r="C2008" s="2" t="s">
        <v>264</v>
      </c>
      <c r="D2008" s="2" t="str">
        <f t="shared" si="62"/>
        <v>Am</v>
      </c>
      <c r="E2008" s="2" t="str">
        <f t="shared" si="63"/>
        <v>H10a_Am_11</v>
      </c>
      <c r="F2008" s="21" t="s">
        <v>449</v>
      </c>
      <c r="G2008" s="2">
        <v>2011</v>
      </c>
      <c r="H2008" s="2" t="s">
        <v>764</v>
      </c>
      <c r="I2008" s="4">
        <v>2.2599999999999998</v>
      </c>
      <c r="J2008" s="5">
        <v>0.14599999999999999</v>
      </c>
      <c r="K2008" s="4">
        <v>0.86799999999999999</v>
      </c>
      <c r="L2008" s="4">
        <v>0.6</v>
      </c>
      <c r="M2008" s="4">
        <v>0.23699999999999999</v>
      </c>
      <c r="N2008" s="4">
        <v>0.68700000000000006</v>
      </c>
      <c r="O2008" s="4">
        <v>0.16300000000000001</v>
      </c>
      <c r="P2008" s="6">
        <v>14.128</v>
      </c>
      <c r="Q2008" s="6">
        <v>67.596000000000004</v>
      </c>
      <c r="R2008" s="4">
        <v>7.9349999999999996</v>
      </c>
      <c r="S2008" s="7">
        <v>295.40800000000002</v>
      </c>
      <c r="T2008" s="6">
        <v>16.001000000000001</v>
      </c>
      <c r="U2008" s="4">
        <v>17.752284</v>
      </c>
      <c r="V2008" s="8">
        <v>87.134361937097154</v>
      </c>
      <c r="W2008" s="8">
        <v>88.317329523177207</v>
      </c>
      <c r="X2008" s="8">
        <v>102.11764705882354</v>
      </c>
      <c r="Y2008" s="8">
        <v>124.73684210526315</v>
      </c>
      <c r="Z2008" s="8">
        <v>114.50000000000003</v>
      </c>
      <c r="AA2008" s="8">
        <v>94.186666666666667</v>
      </c>
      <c r="AB2008" s="9">
        <v>71.661848778710493</v>
      </c>
      <c r="AC2008" s="9">
        <v>27.242167010604096</v>
      </c>
      <c r="AD2008" s="3">
        <v>30.978112997893632</v>
      </c>
      <c r="AE2008" s="3">
        <v>41.779719991502283</v>
      </c>
    </row>
    <row r="2009" spans="1:31" ht="13" x14ac:dyDescent="0.3">
      <c r="A2009" s="2">
        <v>2020</v>
      </c>
      <c r="B2009" s="13" t="s">
        <v>630</v>
      </c>
      <c r="C2009" s="2" t="s">
        <v>265</v>
      </c>
      <c r="D2009" s="2" t="str">
        <f t="shared" si="62"/>
        <v>Br</v>
      </c>
      <c r="E2009" s="2" t="str">
        <f t="shared" si="63"/>
        <v>H10a_Br_11</v>
      </c>
      <c r="F2009" s="21" t="s">
        <v>449</v>
      </c>
      <c r="G2009" s="2">
        <v>2011</v>
      </c>
      <c r="H2009" s="2" t="s">
        <v>764</v>
      </c>
      <c r="I2009" s="4">
        <v>1.82</v>
      </c>
      <c r="J2009" s="5">
        <v>0.124</v>
      </c>
      <c r="K2009" s="4">
        <v>0.90800000000000003</v>
      </c>
      <c r="L2009" s="4">
        <v>0.59</v>
      </c>
      <c r="M2009" s="4">
        <v>0.27400000000000002</v>
      </c>
      <c r="N2009" s="4">
        <v>0.77</v>
      </c>
      <c r="O2009" s="4">
        <v>0.13800000000000001</v>
      </c>
      <c r="P2009" s="6">
        <v>15.427</v>
      </c>
      <c r="Q2009" s="6">
        <v>59.776000000000003</v>
      </c>
      <c r="R2009" s="4">
        <v>6.0010000000000003</v>
      </c>
      <c r="S2009" s="7">
        <v>237.30500000000001</v>
      </c>
      <c r="T2009" s="6">
        <v>15.965999999999999</v>
      </c>
      <c r="U2009" s="4">
        <v>17.752284</v>
      </c>
      <c r="V2009" s="8">
        <v>70.170149878547278</v>
      </c>
      <c r="W2009" s="8">
        <v>75.009238773109416</v>
      </c>
      <c r="X2009" s="8">
        <v>106.82352941176472</v>
      </c>
      <c r="Y2009" s="8">
        <v>144.21052631578948</v>
      </c>
      <c r="Z2009" s="8">
        <v>128.33333333333334</v>
      </c>
      <c r="AA2009" s="8">
        <v>102.84666666666666</v>
      </c>
      <c r="AB2009" s="9">
        <v>75.233640632797531</v>
      </c>
      <c r="AC2009" s="9">
        <v>29.999899359682658</v>
      </c>
      <c r="AD2009" s="3">
        <v>30.867184145995214</v>
      </c>
      <c r="AE2009" s="3">
        <v>39.132916494322131</v>
      </c>
    </row>
    <row r="2010" spans="1:31" ht="13" x14ac:dyDescent="0.3">
      <c r="A2010" s="2">
        <v>2020</v>
      </c>
      <c r="B2010" s="13" t="s">
        <v>630</v>
      </c>
      <c r="C2010" s="2" t="s">
        <v>266</v>
      </c>
      <c r="D2010" s="2" t="str">
        <f t="shared" si="62"/>
        <v>Co</v>
      </c>
      <c r="E2010" s="2" t="str">
        <f t="shared" si="63"/>
        <v>H10b_Co_11</v>
      </c>
      <c r="F2010" s="21" t="s">
        <v>450</v>
      </c>
      <c r="G2010" s="2">
        <v>2011</v>
      </c>
      <c r="H2010" s="2" t="s">
        <v>741</v>
      </c>
      <c r="I2010" s="4">
        <v>2.17</v>
      </c>
      <c r="J2010" s="5">
        <v>0.13300000000000001</v>
      </c>
      <c r="K2010" s="4">
        <v>0.77300000000000002</v>
      </c>
      <c r="L2010" s="4">
        <v>0.53100000000000003</v>
      </c>
      <c r="M2010" s="4">
        <v>0.21099999999999999</v>
      </c>
      <c r="N2010" s="4">
        <v>0.77200000000000002</v>
      </c>
      <c r="O2010" s="4">
        <v>0.16900000000000001</v>
      </c>
      <c r="P2010" s="6">
        <v>16.111000000000001</v>
      </c>
      <c r="Q2010" s="6">
        <v>58.314</v>
      </c>
      <c r="R2010" s="4">
        <v>6.3550000000000004</v>
      </c>
      <c r="S2010" s="7">
        <v>334.35199999999998</v>
      </c>
      <c r="T2010" s="6">
        <v>20.446999999999999</v>
      </c>
      <c r="U2010" s="4">
        <v>20.545466999999999</v>
      </c>
      <c r="V2010" s="8">
        <v>83.664409470575592</v>
      </c>
      <c r="W2010" s="8">
        <v>80.453457716318965</v>
      </c>
      <c r="X2010" s="8">
        <v>90.941176470588232</v>
      </c>
      <c r="Y2010" s="8">
        <v>111.05263157894736</v>
      </c>
      <c r="Z2010" s="8">
        <v>128.66666666666669</v>
      </c>
      <c r="AA2010" s="8">
        <v>107.40666666666667</v>
      </c>
      <c r="AB2010" s="9">
        <v>63.647387091686689</v>
      </c>
      <c r="AC2010" s="9">
        <v>27.307578403428096</v>
      </c>
      <c r="AD2010" s="3">
        <v>31.061480879627883</v>
      </c>
      <c r="AE2010" s="3">
        <v>41.630940716944004</v>
      </c>
    </row>
    <row r="2011" spans="1:31" ht="13" x14ac:dyDescent="0.3">
      <c r="A2011" s="2">
        <v>2020</v>
      </c>
      <c r="B2011" s="13" t="s">
        <v>630</v>
      </c>
      <c r="C2011" s="2" t="s">
        <v>267</v>
      </c>
      <c r="D2011" s="2" t="str">
        <f t="shared" si="62"/>
        <v>M1</v>
      </c>
      <c r="E2011" s="2" t="str">
        <f t="shared" si="63"/>
        <v>H10c_M1_11</v>
      </c>
      <c r="F2011" s="21" t="s">
        <v>395</v>
      </c>
      <c r="G2011" s="2">
        <v>2011</v>
      </c>
      <c r="H2011" s="2" t="s">
        <v>774</v>
      </c>
      <c r="I2011" s="4">
        <v>2.1800000000000002</v>
      </c>
      <c r="J2011" s="5">
        <v>0.14399999999999999</v>
      </c>
      <c r="K2011" s="4">
        <v>0.8</v>
      </c>
      <c r="L2011" s="4">
        <v>0.58599999999999997</v>
      </c>
      <c r="M2011" s="4">
        <v>0.27800000000000002</v>
      </c>
      <c r="N2011" s="4">
        <v>0.70399999999999996</v>
      </c>
      <c r="O2011" s="4">
        <v>0.16800000000000001</v>
      </c>
      <c r="P2011" s="6">
        <v>17.312999999999999</v>
      </c>
      <c r="Q2011" s="6">
        <v>77.384</v>
      </c>
      <c r="R2011" s="4">
        <v>6.5170000000000003</v>
      </c>
      <c r="S2011" s="7">
        <v>396.483</v>
      </c>
      <c r="T2011" s="6">
        <v>18.073</v>
      </c>
      <c r="U2011" s="4">
        <v>19.269054000000001</v>
      </c>
      <c r="V2011" s="8">
        <v>84.049959744633568</v>
      </c>
      <c r="W2011" s="8">
        <v>87.107503091352854</v>
      </c>
      <c r="X2011" s="8">
        <v>94.117647058823536</v>
      </c>
      <c r="Y2011" s="8">
        <v>146.31578947368422</v>
      </c>
      <c r="Z2011" s="8">
        <v>117.33333333333333</v>
      </c>
      <c r="AA2011" s="8">
        <v>115.41999999999999</v>
      </c>
      <c r="AB2011" s="9">
        <v>72.601380788396455</v>
      </c>
      <c r="AC2011" s="9">
        <v>31.541419071360867</v>
      </c>
      <c r="AD2011" s="3">
        <v>28.18177537958902</v>
      </c>
      <c r="AE2011" s="3">
        <v>40.27680554905011</v>
      </c>
    </row>
    <row r="2012" spans="1:31" ht="13" x14ac:dyDescent="0.3">
      <c r="A2012" s="2">
        <v>2020</v>
      </c>
      <c r="B2012" s="13" t="s">
        <v>630</v>
      </c>
      <c r="C2012" s="2" t="s">
        <v>251</v>
      </c>
      <c r="D2012" s="2" t="str">
        <f t="shared" si="62"/>
        <v>M2</v>
      </c>
      <c r="E2012" s="2" t="str">
        <f t="shared" si="63"/>
        <v>I07a_M2_11</v>
      </c>
      <c r="F2012" s="21" t="s">
        <v>374</v>
      </c>
      <c r="G2012" s="2">
        <v>2011</v>
      </c>
      <c r="H2012" s="2" t="s">
        <v>775</v>
      </c>
      <c r="I2012" s="4">
        <v>2.37</v>
      </c>
      <c r="J2012" s="5">
        <v>0.151</v>
      </c>
      <c r="K2012" s="4">
        <v>0.66900000000000004</v>
      </c>
      <c r="L2012" s="4">
        <v>0.67900000000000005</v>
      </c>
      <c r="M2012" s="4">
        <v>0.23100000000000001</v>
      </c>
      <c r="N2012" s="4">
        <v>0.69099999999999995</v>
      </c>
      <c r="O2012" s="4">
        <v>0.16200000000000001</v>
      </c>
      <c r="P2012" s="6">
        <v>13.428000000000001</v>
      </c>
      <c r="Q2012" s="6">
        <v>70.884</v>
      </c>
      <c r="R2012" s="4">
        <v>5.86</v>
      </c>
      <c r="S2012" s="7">
        <v>717.87599999999998</v>
      </c>
      <c r="T2012" s="6">
        <v>17.279</v>
      </c>
      <c r="U2012" s="4">
        <v>22.584883999999999</v>
      </c>
      <c r="V2012" s="8">
        <v>91.375414951734641</v>
      </c>
      <c r="W2012" s="8">
        <v>91.341895602738063</v>
      </c>
      <c r="X2012" s="8">
        <v>78.705882352941188</v>
      </c>
      <c r="Y2012" s="8">
        <v>121.57894736842105</v>
      </c>
      <c r="Z2012" s="8">
        <v>115.16666666666666</v>
      </c>
      <c r="AA2012" s="8">
        <v>89.52000000000001</v>
      </c>
      <c r="AB2012" s="9">
        <v>70.020216543280384</v>
      </c>
      <c r="AC2012" s="9">
        <v>27.175018200671204</v>
      </c>
      <c r="AD2012" s="3">
        <v>24.435763368393097</v>
      </c>
      <c r="AE2012" s="3">
        <v>48.389218430935713</v>
      </c>
    </row>
    <row r="2013" spans="1:31" ht="13" x14ac:dyDescent="0.3">
      <c r="A2013" s="2">
        <v>2020</v>
      </c>
      <c r="B2013" s="13" t="s">
        <v>630</v>
      </c>
      <c r="C2013" s="2" t="s">
        <v>252</v>
      </c>
      <c r="D2013" s="2" t="str">
        <f t="shared" si="62"/>
        <v>M2</v>
      </c>
      <c r="E2013" s="2" t="str">
        <f t="shared" si="63"/>
        <v>I07b_M2_11</v>
      </c>
      <c r="F2013" s="21" t="s">
        <v>448</v>
      </c>
      <c r="G2013" s="2">
        <v>2011</v>
      </c>
      <c r="H2013" s="2" t="s">
        <v>769</v>
      </c>
      <c r="I2013" s="4">
        <v>2.0699999999999998</v>
      </c>
      <c r="J2013" s="5">
        <v>0.13800000000000001</v>
      </c>
      <c r="K2013" s="4">
        <v>0.70599999999999996</v>
      </c>
      <c r="L2013" s="4">
        <v>0.61899999999999999</v>
      </c>
      <c r="M2013" s="4">
        <v>0.27400000000000002</v>
      </c>
      <c r="N2013" s="4">
        <v>0.66600000000000004</v>
      </c>
      <c r="O2013" s="4">
        <v>0.157</v>
      </c>
      <c r="P2013" s="6">
        <v>12.429</v>
      </c>
      <c r="Q2013" s="6">
        <v>64.33</v>
      </c>
      <c r="R2013" s="4">
        <v>6.4409999999999998</v>
      </c>
      <c r="S2013" s="7">
        <v>727.72299999999996</v>
      </c>
      <c r="T2013" s="6">
        <v>17.728999999999999</v>
      </c>
      <c r="U2013" s="4">
        <v>20.403666999999999</v>
      </c>
      <c r="V2013" s="8">
        <v>79.808906729996082</v>
      </c>
      <c r="W2013" s="8">
        <v>83.478023795879835</v>
      </c>
      <c r="X2013" s="8">
        <v>83.058823529411768</v>
      </c>
      <c r="Y2013" s="8">
        <v>144.21052631578948</v>
      </c>
      <c r="Z2013" s="8">
        <v>111.00000000000001</v>
      </c>
      <c r="AA2013" s="8">
        <v>82.86</v>
      </c>
      <c r="AB2013" s="9">
        <v>71.514506012013527</v>
      </c>
      <c r="AC2013" s="9">
        <v>31.560053663340842</v>
      </c>
      <c r="AD2013" s="3">
        <v>25.248396432496524</v>
      </c>
      <c r="AE2013" s="3">
        <v>43.191549904162642</v>
      </c>
    </row>
    <row r="2014" spans="1:31" ht="13" x14ac:dyDescent="0.3">
      <c r="A2014" s="2">
        <v>2020</v>
      </c>
      <c r="B2014" s="13" t="s">
        <v>630</v>
      </c>
      <c r="C2014" s="2" t="s">
        <v>260</v>
      </c>
      <c r="D2014" s="2" t="str">
        <f t="shared" si="62"/>
        <v>M1</v>
      </c>
      <c r="E2014" s="2" t="str">
        <f t="shared" si="63"/>
        <v>I08a_M1_11</v>
      </c>
      <c r="F2014" s="21" t="s">
        <v>508</v>
      </c>
      <c r="G2014" s="2">
        <v>2011</v>
      </c>
      <c r="H2014" s="2" t="s">
        <v>739</v>
      </c>
      <c r="I2014" s="4">
        <v>1.97</v>
      </c>
      <c r="J2014" s="5">
        <v>0.13300000000000001</v>
      </c>
      <c r="K2014" s="4">
        <v>0.85299999999999998</v>
      </c>
      <c r="L2014" s="4">
        <v>0.47699999999999998</v>
      </c>
      <c r="M2014" s="4">
        <v>0.24099999999999999</v>
      </c>
      <c r="N2014" s="4">
        <v>0.59399999999999997</v>
      </c>
      <c r="O2014" s="4">
        <v>0.156</v>
      </c>
      <c r="P2014" s="6">
        <v>13.170999999999999</v>
      </c>
      <c r="Q2014" s="6">
        <v>58.607999999999997</v>
      </c>
      <c r="R2014" s="4">
        <v>6.1269999999999998</v>
      </c>
      <c r="S2014" s="7">
        <v>511.12900000000002</v>
      </c>
      <c r="T2014" s="6">
        <v>15.089</v>
      </c>
      <c r="U2014" s="4">
        <v>20.599921999999999</v>
      </c>
      <c r="V2014" s="8">
        <v>75.953403989416557</v>
      </c>
      <c r="W2014" s="8">
        <v>80.453457716318965</v>
      </c>
      <c r="X2014" s="8">
        <v>100.35294117647058</v>
      </c>
      <c r="Y2014" s="8">
        <v>126.84210526315789</v>
      </c>
      <c r="Z2014" s="8">
        <v>99</v>
      </c>
      <c r="AA2014" s="8">
        <v>87.806666666666672</v>
      </c>
      <c r="AB2014" s="9">
        <v>65.46998180585534</v>
      </c>
      <c r="AC2014" s="9">
        <v>30.321880763078873</v>
      </c>
      <c r="AD2014" s="3">
        <v>33.321922773991815</v>
      </c>
      <c r="AE2014" s="3">
        <v>36.356196462929304</v>
      </c>
    </row>
    <row r="2015" spans="1:31" ht="13" x14ac:dyDescent="0.3">
      <c r="A2015" s="2">
        <v>2020</v>
      </c>
      <c r="B2015" s="13" t="s">
        <v>630</v>
      </c>
      <c r="C2015" s="2" t="s">
        <v>262</v>
      </c>
      <c r="D2015" s="2" t="str">
        <f t="shared" si="62"/>
        <v>M2</v>
      </c>
      <c r="E2015" s="2" t="str">
        <f t="shared" si="63"/>
        <v>I09a_M2_11</v>
      </c>
      <c r="F2015" s="21" t="s">
        <v>510</v>
      </c>
      <c r="G2015" s="2">
        <v>2011</v>
      </c>
      <c r="H2015" s="2" t="s">
        <v>773</v>
      </c>
      <c r="I2015" s="4">
        <v>2.46</v>
      </c>
      <c r="J2015" s="5">
        <v>0.14799999999999999</v>
      </c>
      <c r="K2015" s="4">
        <v>0.753</v>
      </c>
      <c r="L2015" s="4">
        <v>0.80100000000000005</v>
      </c>
      <c r="M2015" s="4">
        <v>0.24</v>
      </c>
      <c r="N2015" s="4">
        <v>0.51800000000000002</v>
      </c>
      <c r="O2015" s="4">
        <v>0.19</v>
      </c>
      <c r="P2015" s="6">
        <v>19.82</v>
      </c>
      <c r="Q2015" s="6">
        <v>82.146000000000001</v>
      </c>
      <c r="R2015" s="4">
        <v>5.5810000000000004</v>
      </c>
      <c r="S2015" s="7">
        <v>441.18400000000003</v>
      </c>
      <c r="T2015" s="6">
        <v>18.466000000000001</v>
      </c>
      <c r="U2015" s="4">
        <v>17.340924000000001</v>
      </c>
      <c r="V2015" s="8">
        <v>94.845367418256217</v>
      </c>
      <c r="W2015" s="8">
        <v>89.527155955001547</v>
      </c>
      <c r="X2015" s="8">
        <v>88.588235294117652</v>
      </c>
      <c r="Y2015" s="8">
        <v>126.31578947368421</v>
      </c>
      <c r="Z2015" s="8">
        <v>86.333333333333343</v>
      </c>
      <c r="AA2015" s="8">
        <v>132.13333333333333</v>
      </c>
      <c r="AB2015" s="9">
        <v>78.997729396581263</v>
      </c>
      <c r="AC2015" s="9">
        <v>25.025222429667615</v>
      </c>
      <c r="AD2015" s="3">
        <v>24.378310829391747</v>
      </c>
      <c r="AE2015" s="3">
        <v>50.596466740940635</v>
      </c>
    </row>
    <row r="2016" spans="1:31" ht="13" x14ac:dyDescent="0.3">
      <c r="A2016" s="2">
        <v>2020</v>
      </c>
      <c r="B2016" s="13" t="s">
        <v>630</v>
      </c>
      <c r="C2016" s="2" t="s">
        <v>268</v>
      </c>
      <c r="D2016" s="2" t="str">
        <f t="shared" si="62"/>
        <v>M1</v>
      </c>
      <c r="E2016" s="2" t="str">
        <f t="shared" si="63"/>
        <v>I10a_M1_11</v>
      </c>
      <c r="F2016" s="21" t="s">
        <v>451</v>
      </c>
      <c r="G2016" s="2">
        <v>2011</v>
      </c>
      <c r="H2016" s="2" t="s">
        <v>771</v>
      </c>
      <c r="I2016" s="4">
        <v>2.1</v>
      </c>
      <c r="J2016" s="5">
        <v>0.13700000000000001</v>
      </c>
      <c r="K2016" s="4">
        <v>1.0329999999999999</v>
      </c>
      <c r="L2016" s="4">
        <v>0.38200000000000001</v>
      </c>
      <c r="M2016" s="4">
        <v>0.29599999999999999</v>
      </c>
      <c r="N2016" s="4">
        <v>0.60699999999999998</v>
      </c>
      <c r="O2016" s="4">
        <v>0.16800000000000001</v>
      </c>
      <c r="P2016" s="6">
        <v>14.907999999999999</v>
      </c>
      <c r="Q2016" s="6">
        <v>70.233999999999995</v>
      </c>
      <c r="R2016" s="4">
        <v>5.7830000000000004</v>
      </c>
      <c r="S2016" s="7">
        <v>816.37400000000002</v>
      </c>
      <c r="T2016" s="6">
        <v>16.353000000000002</v>
      </c>
      <c r="U2016" s="4">
        <v>16.896584000000001</v>
      </c>
      <c r="V2016" s="8">
        <v>80.96555755216994</v>
      </c>
      <c r="W2016" s="8">
        <v>82.873110579967658</v>
      </c>
      <c r="X2016" s="8">
        <v>121.52941176470588</v>
      </c>
      <c r="Y2016" s="8">
        <v>155.78947368421052</v>
      </c>
      <c r="Z2016" s="8">
        <v>101.16666666666667</v>
      </c>
      <c r="AA2016" s="8">
        <v>99.38666666666667</v>
      </c>
      <c r="AB2016" s="9">
        <v>69.863521165912147</v>
      </c>
      <c r="AC2016" s="9">
        <v>34.899769108904124</v>
      </c>
      <c r="AD2016" s="3">
        <v>37.81578268494723</v>
      </c>
      <c r="AE2016" s="3">
        <v>27.284448206148639</v>
      </c>
    </row>
    <row r="2017" spans="1:31" ht="13" x14ac:dyDescent="0.3">
      <c r="A2017" s="2">
        <v>2020</v>
      </c>
      <c r="B2017" s="13" t="s">
        <v>630</v>
      </c>
      <c r="C2017" s="2" t="s">
        <v>269</v>
      </c>
      <c r="D2017" s="2" t="str">
        <f t="shared" si="62"/>
        <v>M1</v>
      </c>
      <c r="E2017" s="2" t="str">
        <f t="shared" si="63"/>
        <v>I10b_M1_11</v>
      </c>
      <c r="F2017" s="21" t="s">
        <v>452</v>
      </c>
      <c r="G2017" s="2">
        <v>2011</v>
      </c>
      <c r="H2017" s="2" t="s">
        <v>770</v>
      </c>
      <c r="I2017" s="4">
        <v>2.29</v>
      </c>
      <c r="J2017" s="5">
        <v>0.14599999999999999</v>
      </c>
      <c r="K2017" s="4">
        <v>0.93300000000000005</v>
      </c>
      <c r="L2017" s="4">
        <v>0.55500000000000005</v>
      </c>
      <c r="M2017" s="4">
        <v>0.20499999999999999</v>
      </c>
      <c r="N2017" s="4">
        <v>0.55000000000000004</v>
      </c>
      <c r="O2017" s="4">
        <v>0.183</v>
      </c>
      <c r="P2017" s="6">
        <v>15.157999999999999</v>
      </c>
      <c r="Q2017" s="6">
        <v>64.108999999999995</v>
      </c>
      <c r="R2017" s="4">
        <v>6.3710000000000004</v>
      </c>
      <c r="S2017" s="7">
        <v>413.19400000000002</v>
      </c>
      <c r="T2017" s="6">
        <v>20.114999999999998</v>
      </c>
      <c r="U2017" s="4">
        <v>18.718883999999999</v>
      </c>
      <c r="V2017" s="8">
        <v>88.291012759271027</v>
      </c>
      <c r="W2017" s="8">
        <v>88.317329523177207</v>
      </c>
      <c r="X2017" s="8">
        <v>109.76470588235294</v>
      </c>
      <c r="Y2017" s="8">
        <v>107.89473684210526</v>
      </c>
      <c r="Z2017" s="8">
        <v>91.666666666666671</v>
      </c>
      <c r="AA2017" s="8">
        <v>101.05333333333333</v>
      </c>
      <c r="AB2017" s="9">
        <v>68.442829555962007</v>
      </c>
      <c r="AC2017" s="9">
        <v>24.672162597532065</v>
      </c>
      <c r="AD2017" s="3">
        <v>34.863977333972763</v>
      </c>
      <c r="AE2017" s="3">
        <v>40.463860068495165</v>
      </c>
    </row>
    <row r="2018" spans="1:31" ht="13" x14ac:dyDescent="0.3">
      <c r="A2018" s="2">
        <v>2020</v>
      </c>
      <c r="B2018" s="13" t="s">
        <v>630</v>
      </c>
      <c r="C2018" s="2" t="s">
        <v>270</v>
      </c>
      <c r="D2018" s="2" t="str">
        <f t="shared" si="62"/>
        <v>M1</v>
      </c>
      <c r="E2018" s="2" t="str">
        <f t="shared" si="63"/>
        <v>I10c_M1_11</v>
      </c>
      <c r="F2018" s="21" t="s">
        <v>453</v>
      </c>
      <c r="G2018" s="2">
        <v>2011</v>
      </c>
      <c r="H2018" s="2" t="s">
        <v>772</v>
      </c>
      <c r="I2018" s="4">
        <v>2.3199999999999998</v>
      </c>
      <c r="J2018" s="5">
        <v>0.14799999999999999</v>
      </c>
      <c r="K2018" s="4">
        <v>0.84</v>
      </c>
      <c r="L2018" s="4">
        <v>0.63300000000000001</v>
      </c>
      <c r="M2018" s="4">
        <v>0.22900000000000001</v>
      </c>
      <c r="N2018" s="4">
        <v>0.48899999999999999</v>
      </c>
      <c r="O2018" s="4">
        <v>0.17599999999999999</v>
      </c>
      <c r="P2018" s="6">
        <v>13.778</v>
      </c>
      <c r="Q2018" s="6">
        <v>62.863999999999997</v>
      </c>
      <c r="R2018" s="4">
        <v>6.8620000000000001</v>
      </c>
      <c r="S2018" s="7">
        <v>328.73</v>
      </c>
      <c r="T2018" s="6">
        <v>17.611999999999998</v>
      </c>
      <c r="U2018" s="4">
        <v>19.314568999999999</v>
      </c>
      <c r="V2018" s="8">
        <v>89.447663581444871</v>
      </c>
      <c r="W2018" s="8">
        <v>89.527155955001547</v>
      </c>
      <c r="X2018" s="8">
        <v>98.82352941176471</v>
      </c>
      <c r="Y2018" s="8">
        <v>120.52631578947368</v>
      </c>
      <c r="Z2018" s="8">
        <v>81.5</v>
      </c>
      <c r="AA2018" s="8">
        <v>91.853333333333325</v>
      </c>
      <c r="AB2018" s="9">
        <v>71.9334642503715</v>
      </c>
      <c r="AC2018" s="9">
        <v>26.223207988887314</v>
      </c>
      <c r="AD2018" s="3">
        <v>29.865621213937754</v>
      </c>
      <c r="AE2018" s="3">
        <v>43.911170797174918</v>
      </c>
    </row>
    <row r="2019" spans="1:31" ht="13" x14ac:dyDescent="0.3">
      <c r="A2019" s="2">
        <v>2020</v>
      </c>
      <c r="B2019" s="13" t="s">
        <v>631</v>
      </c>
      <c r="C2019" s="2" t="s">
        <v>19</v>
      </c>
      <c r="D2019" s="2" t="str">
        <f t="shared" si="62"/>
        <v>M1</v>
      </c>
      <c r="E2019" s="2" t="str">
        <f t="shared" si="63"/>
        <v>C13b_M1_12</v>
      </c>
      <c r="F2019" s="21" t="s">
        <v>536</v>
      </c>
      <c r="G2019" s="2">
        <v>2012</v>
      </c>
      <c r="H2019" s="2" t="s">
        <v>801</v>
      </c>
      <c r="I2019" s="4">
        <v>2.35</v>
      </c>
      <c r="J2019" s="5">
        <v>0.152</v>
      </c>
      <c r="K2019" s="4">
        <v>0.73599999999999999</v>
      </c>
      <c r="L2019" s="4">
        <v>0.86199999999999999</v>
      </c>
      <c r="M2019" s="4">
        <v>0.22600000000000001</v>
      </c>
      <c r="N2019" s="4">
        <v>0.61699999999999999</v>
      </c>
      <c r="O2019" s="4">
        <v>0.17599999999999999</v>
      </c>
      <c r="P2019" s="6">
        <v>16.695</v>
      </c>
      <c r="Q2019" s="6">
        <v>69.149000000000001</v>
      </c>
      <c r="R2019" s="4">
        <v>6.0339999999999998</v>
      </c>
      <c r="S2019" s="7">
        <v>654.63699999999994</v>
      </c>
      <c r="T2019" s="6">
        <v>22.297000000000001</v>
      </c>
      <c r="U2019" s="4">
        <v>22.402438</v>
      </c>
      <c r="V2019" s="8">
        <v>89.662392702336675</v>
      </c>
      <c r="W2019" s="8">
        <v>91.214641980553438</v>
      </c>
      <c r="X2019" s="8">
        <v>86.588235294117638</v>
      </c>
      <c r="Y2019" s="8">
        <v>118.94736842105263</v>
      </c>
      <c r="Z2019" s="8">
        <v>102.83333333333333</v>
      </c>
      <c r="AA2019" s="8">
        <v>111.3</v>
      </c>
      <c r="AB2019" s="9">
        <v>80.453646442941235</v>
      </c>
      <c r="AC2019" s="9">
        <v>23.138969827167642</v>
      </c>
      <c r="AD2019" s="3">
        <v>23.396738673758676</v>
      </c>
      <c r="AE2019" s="3">
        <v>53.464291499073681</v>
      </c>
    </row>
    <row r="2020" spans="1:31" ht="13" x14ac:dyDescent="0.3">
      <c r="A2020" s="2">
        <v>2020</v>
      </c>
      <c r="B2020" s="13" t="s">
        <v>631</v>
      </c>
      <c r="C2020" s="2" t="s">
        <v>21</v>
      </c>
      <c r="D2020" s="2" t="str">
        <f t="shared" si="62"/>
        <v>M2</v>
      </c>
      <c r="E2020" s="2" t="str">
        <f t="shared" si="63"/>
        <v>C13c_M2_12</v>
      </c>
      <c r="F2020" s="21" t="s">
        <v>537</v>
      </c>
      <c r="G2020" s="2">
        <v>2012</v>
      </c>
      <c r="H2020" s="2" t="s">
        <v>781</v>
      </c>
      <c r="I2020" s="4">
        <v>2.08</v>
      </c>
      <c r="J2020" s="5">
        <v>0.14000000000000001</v>
      </c>
      <c r="K2020" s="4">
        <v>0.85399999999999998</v>
      </c>
      <c r="L2020" s="4">
        <v>1.046</v>
      </c>
      <c r="M2020" s="4">
        <v>0.20799999999999999</v>
      </c>
      <c r="N2020" s="4">
        <v>0.78500000000000003</v>
      </c>
      <c r="O2020" s="4">
        <v>0.154</v>
      </c>
      <c r="P2020" s="6">
        <v>13.132</v>
      </c>
      <c r="Q2020" s="6">
        <v>58.256999999999998</v>
      </c>
      <c r="R2020" s="4">
        <v>5.9749999999999996</v>
      </c>
      <c r="S2020" s="7">
        <v>212.869</v>
      </c>
      <c r="T2020" s="6">
        <v>23.285</v>
      </c>
      <c r="U2020" s="4">
        <v>24.119931999999999</v>
      </c>
      <c r="V2020" s="8">
        <v>79.360756093983099</v>
      </c>
      <c r="W2020" s="8">
        <v>84.013486034720273</v>
      </c>
      <c r="X2020" s="8">
        <v>100.47058823529412</v>
      </c>
      <c r="Y2020" s="8">
        <v>109.4736842105263</v>
      </c>
      <c r="Z2020" s="8">
        <v>130.83333333333334</v>
      </c>
      <c r="AA2020" s="8">
        <v>87.546666666666667</v>
      </c>
      <c r="AB2020" s="9">
        <v>91.170484170596268</v>
      </c>
      <c r="AC2020" s="9">
        <v>18.792752192735385</v>
      </c>
      <c r="AD2020" s="3">
        <v>23.95669215071263</v>
      </c>
      <c r="AE2020" s="3">
        <v>57.250555656551995</v>
      </c>
    </row>
    <row r="2021" spans="1:31" ht="13" x14ac:dyDescent="0.3">
      <c r="A2021" s="2">
        <v>2020</v>
      </c>
      <c r="B2021" s="13" t="s">
        <v>631</v>
      </c>
      <c r="C2021" s="2" t="s">
        <v>44</v>
      </c>
      <c r="D2021" s="2" t="str">
        <f t="shared" si="62"/>
        <v>M1</v>
      </c>
      <c r="E2021" s="2" t="str">
        <f t="shared" si="63"/>
        <v>C14c_M1_12</v>
      </c>
      <c r="F2021" s="21" t="s">
        <v>549</v>
      </c>
      <c r="G2021" s="2">
        <v>2012</v>
      </c>
      <c r="H2021" s="2" t="s">
        <v>800</v>
      </c>
      <c r="I2021" s="4">
        <v>2.2799999999999998</v>
      </c>
      <c r="J2021" s="5">
        <v>0.14499999999999999</v>
      </c>
      <c r="K2021" s="4">
        <v>0.84199999999999997</v>
      </c>
      <c r="L2021" s="4">
        <v>1.044</v>
      </c>
      <c r="M2021" s="4">
        <v>0.192</v>
      </c>
      <c r="N2021" s="4">
        <v>0.70199999999999996</v>
      </c>
      <c r="O2021" s="4">
        <v>0.17100000000000001</v>
      </c>
      <c r="P2021" s="6">
        <v>14.515000000000001</v>
      </c>
      <c r="Q2021" s="6">
        <v>48.372999999999998</v>
      </c>
      <c r="R2021" s="4">
        <v>5.8449999999999998</v>
      </c>
      <c r="S2021" s="7">
        <v>341.85199999999998</v>
      </c>
      <c r="T2021" s="6">
        <v>17.347999999999999</v>
      </c>
      <c r="U2021" s="4">
        <v>24.470732999999999</v>
      </c>
      <c r="V2021" s="8">
        <v>86.991598026096852</v>
      </c>
      <c r="W2021" s="8">
        <v>87.013967678817423</v>
      </c>
      <c r="X2021" s="8">
        <v>99.058823529411768</v>
      </c>
      <c r="Y2021" s="8">
        <v>101.05263157894737</v>
      </c>
      <c r="Z2021" s="8">
        <v>117</v>
      </c>
      <c r="AA2021" s="8">
        <v>96.766666666666666</v>
      </c>
      <c r="AB2021" s="9">
        <v>89.445821234158586</v>
      </c>
      <c r="AC2021" s="9">
        <v>17.681637642190164</v>
      </c>
      <c r="AD2021" s="3">
        <v>24.075497946231721</v>
      </c>
      <c r="AE2021" s="3">
        <v>58.242864411578118</v>
      </c>
    </row>
    <row r="2022" spans="1:31" ht="13" x14ac:dyDescent="0.3">
      <c r="A2022" s="2">
        <v>2020</v>
      </c>
      <c r="B2022" s="13" t="s">
        <v>631</v>
      </c>
      <c r="C2022" s="2" t="s">
        <v>45</v>
      </c>
      <c r="D2022" s="2" t="str">
        <f t="shared" si="62"/>
        <v>M2</v>
      </c>
      <c r="E2022" s="2" t="str">
        <f t="shared" si="63"/>
        <v>C14c_M2_12</v>
      </c>
      <c r="F2022" s="21" t="s">
        <v>549</v>
      </c>
      <c r="G2022" s="2">
        <v>2012</v>
      </c>
      <c r="H2022" s="2" t="s">
        <v>800</v>
      </c>
      <c r="I2022" s="4">
        <v>2.38</v>
      </c>
      <c r="J2022" s="5">
        <v>0.14699999999999999</v>
      </c>
      <c r="K2022" s="4">
        <v>0.84699999999999998</v>
      </c>
      <c r="L2022" s="4">
        <v>0.77700000000000002</v>
      </c>
      <c r="M2022" s="4">
        <v>0.188</v>
      </c>
      <c r="N2022" s="4">
        <v>0.68400000000000005</v>
      </c>
      <c r="O2022" s="4">
        <v>0.17100000000000001</v>
      </c>
      <c r="P2022" s="6">
        <v>18.198</v>
      </c>
      <c r="Q2022" s="6">
        <v>49.093000000000004</v>
      </c>
      <c r="R2022" s="4">
        <v>5.0759999999999996</v>
      </c>
      <c r="S2022" s="7">
        <v>363.11099999999999</v>
      </c>
      <c r="T2022" s="6">
        <v>19.071999999999999</v>
      </c>
      <c r="U2022" s="4">
        <v>24.470732999999999</v>
      </c>
      <c r="V2022" s="8">
        <v>90.807018992153729</v>
      </c>
      <c r="W2022" s="8">
        <v>88.214160336456274</v>
      </c>
      <c r="X2022" s="8">
        <v>99.647058823529406</v>
      </c>
      <c r="Y2022" s="8">
        <v>98.94736842105263</v>
      </c>
      <c r="Z2022" s="8">
        <v>114.00000000000001</v>
      </c>
      <c r="AA2022" s="8">
        <v>121.32000000000001</v>
      </c>
      <c r="AB2022" s="9">
        <v>75.920855886999064</v>
      </c>
      <c r="AC2022" s="9">
        <v>20.3975528518231</v>
      </c>
      <c r="AD2022" s="3">
        <v>28.532876558075198</v>
      </c>
      <c r="AE2022" s="3">
        <v>51.069570590101691</v>
      </c>
    </row>
    <row r="2023" spans="1:31" ht="13" x14ac:dyDescent="0.3">
      <c r="A2023" s="2">
        <v>2020</v>
      </c>
      <c r="B2023" s="13" t="s">
        <v>631</v>
      </c>
      <c r="C2023" s="2" t="s">
        <v>22</v>
      </c>
      <c r="D2023" s="2" t="str">
        <f t="shared" si="62"/>
        <v>M1</v>
      </c>
      <c r="E2023" s="2" t="str">
        <f t="shared" si="63"/>
        <v>D13a_M1_12</v>
      </c>
      <c r="F2023" s="21" t="s">
        <v>538</v>
      </c>
      <c r="G2023" s="2">
        <v>2012</v>
      </c>
      <c r="H2023" s="2" t="s">
        <v>784</v>
      </c>
      <c r="I2023" s="4">
        <v>2.1800000000000002</v>
      </c>
      <c r="J2023" s="5">
        <v>0.14699999999999999</v>
      </c>
      <c r="K2023" s="4">
        <v>0.755</v>
      </c>
      <c r="L2023" s="4">
        <v>1.0580000000000001</v>
      </c>
      <c r="M2023" s="4">
        <v>0.23899999999999999</v>
      </c>
      <c r="N2023" s="4">
        <v>0.78700000000000003</v>
      </c>
      <c r="O2023" s="4">
        <v>0.16700000000000001</v>
      </c>
      <c r="P2023" s="6">
        <v>19.215</v>
      </c>
      <c r="Q2023" s="6">
        <v>55.23</v>
      </c>
      <c r="R2023" s="4">
        <v>5.6280000000000001</v>
      </c>
      <c r="S2023" s="7">
        <v>246.71799999999999</v>
      </c>
      <c r="T2023" s="6">
        <v>21.332999999999998</v>
      </c>
      <c r="U2023" s="4">
        <v>23.719733999999999</v>
      </c>
      <c r="V2023" s="8">
        <v>83.176177060039976</v>
      </c>
      <c r="W2023" s="8">
        <v>88.214160336456274</v>
      </c>
      <c r="X2023" s="8">
        <v>88.82352941176471</v>
      </c>
      <c r="Y2023" s="8">
        <v>125.78947368421052</v>
      </c>
      <c r="Z2023" s="8">
        <v>131.16666666666669</v>
      </c>
      <c r="AA2023" s="8">
        <v>128.1</v>
      </c>
      <c r="AB2023" s="9">
        <v>91.790859266227613</v>
      </c>
      <c r="AC2023" s="9">
        <v>21.447653209000151</v>
      </c>
      <c r="AD2023" s="3">
        <v>21.036367967311865</v>
      </c>
      <c r="AE2023" s="3">
        <v>57.515978823687988</v>
      </c>
    </row>
    <row r="2024" spans="1:31" ht="13" x14ac:dyDescent="0.3">
      <c r="A2024" s="2">
        <v>2020</v>
      </c>
      <c r="B2024" s="13" t="s">
        <v>631</v>
      </c>
      <c r="C2024" s="2" t="s">
        <v>23</v>
      </c>
      <c r="D2024" s="2" t="str">
        <f t="shared" si="62"/>
        <v>M2</v>
      </c>
      <c r="E2024" s="2" t="str">
        <f t="shared" si="63"/>
        <v>D13a_M2_12</v>
      </c>
      <c r="F2024" s="21" t="s">
        <v>538</v>
      </c>
      <c r="G2024" s="2">
        <v>2012</v>
      </c>
      <c r="H2024" s="2" t="s">
        <v>784</v>
      </c>
      <c r="I2024" s="4">
        <v>2.2000000000000002</v>
      </c>
      <c r="J2024" s="5">
        <v>0.151</v>
      </c>
      <c r="K2024" s="4">
        <v>0.67100000000000004</v>
      </c>
      <c r="L2024" s="4">
        <v>1.2529999999999999</v>
      </c>
      <c r="M2024" s="4">
        <v>0.23400000000000001</v>
      </c>
      <c r="N2024" s="4">
        <v>0.74399999999999999</v>
      </c>
      <c r="O2024" s="4">
        <v>0.17199999999999999</v>
      </c>
      <c r="P2024" s="6">
        <v>17.664000000000001</v>
      </c>
      <c r="Q2024" s="6">
        <v>64.513999999999996</v>
      </c>
      <c r="R2024" s="4">
        <v>5.3490000000000002</v>
      </c>
      <c r="S2024" s="7">
        <v>248.41900000000001</v>
      </c>
      <c r="T2024" s="6">
        <v>22.695</v>
      </c>
      <c r="U2024" s="4">
        <v>23.719733999999999</v>
      </c>
      <c r="V2024" s="8">
        <v>83.939261253251345</v>
      </c>
      <c r="W2024" s="8">
        <v>90.614545651734005</v>
      </c>
      <c r="X2024" s="8">
        <v>78.941176470588232</v>
      </c>
      <c r="Y2024" s="8">
        <v>123.15789473684211</v>
      </c>
      <c r="Z2024" s="8">
        <v>124</v>
      </c>
      <c r="AA2024" s="8">
        <v>117.76000000000002</v>
      </c>
      <c r="AB2024" s="9">
        <v>98.961198977977844</v>
      </c>
      <c r="AC2024" s="9">
        <v>19.477455565967531</v>
      </c>
      <c r="AD2024" s="3">
        <v>17.341266574096394</v>
      </c>
      <c r="AE2024" s="3">
        <v>63.181277859936067</v>
      </c>
    </row>
    <row r="2025" spans="1:31" ht="13" x14ac:dyDescent="0.3">
      <c r="A2025" s="2">
        <v>2020</v>
      </c>
      <c r="B2025" s="13" t="s">
        <v>631</v>
      </c>
      <c r="C2025" s="2" t="s">
        <v>24</v>
      </c>
      <c r="D2025" s="2" t="str">
        <f t="shared" si="62"/>
        <v>M1</v>
      </c>
      <c r="E2025" s="2" t="str">
        <f t="shared" si="63"/>
        <v>D13b_M1_12</v>
      </c>
      <c r="F2025" s="21" t="s">
        <v>539</v>
      </c>
      <c r="G2025" s="2">
        <v>2012</v>
      </c>
      <c r="H2025" s="2" t="s">
        <v>783</v>
      </c>
      <c r="I2025" s="4">
        <v>2.33</v>
      </c>
      <c r="J2025" s="5">
        <v>0.16</v>
      </c>
      <c r="K2025" s="4">
        <v>0.72799999999999998</v>
      </c>
      <c r="L2025" s="4">
        <v>1.131</v>
      </c>
      <c r="M2025" s="4">
        <v>0.192</v>
      </c>
      <c r="N2025" s="4">
        <v>0.83699999999999997</v>
      </c>
      <c r="O2025" s="4">
        <v>0.17399999999999999</v>
      </c>
      <c r="P2025" s="6">
        <v>16.428000000000001</v>
      </c>
      <c r="Q2025" s="6">
        <v>57.694000000000003</v>
      </c>
      <c r="R2025" s="4">
        <v>6.069</v>
      </c>
      <c r="S2025" s="7">
        <v>258.70600000000002</v>
      </c>
      <c r="T2025" s="6">
        <v>23.885000000000002</v>
      </c>
      <c r="U2025" s="4">
        <v>24.045763999999998</v>
      </c>
      <c r="V2025" s="8">
        <v>88.899308509125291</v>
      </c>
      <c r="W2025" s="8">
        <v>96.015412611108871</v>
      </c>
      <c r="X2025" s="8">
        <v>85.647058823529406</v>
      </c>
      <c r="Y2025" s="8">
        <v>101.05263157894737</v>
      </c>
      <c r="Z2025" s="8">
        <v>139.5</v>
      </c>
      <c r="AA2025" s="8">
        <v>109.52</v>
      </c>
      <c r="AB2025" s="9">
        <v>90.871537576410148</v>
      </c>
      <c r="AC2025" s="9">
        <v>17.404224049149068</v>
      </c>
      <c r="AD2025" s="3">
        <v>20.489282263487787</v>
      </c>
      <c r="AE2025" s="3">
        <v>62.106493687363141</v>
      </c>
    </row>
    <row r="2026" spans="1:31" ht="13" x14ac:dyDescent="0.3">
      <c r="A2026" s="2">
        <v>2020</v>
      </c>
      <c r="B2026" s="13" t="s">
        <v>631</v>
      </c>
      <c r="C2026" s="2" t="s">
        <v>25</v>
      </c>
      <c r="D2026" s="2" t="str">
        <f t="shared" si="62"/>
        <v>M2</v>
      </c>
      <c r="E2026" s="2" t="str">
        <f t="shared" si="63"/>
        <v>D13b_M2_12</v>
      </c>
      <c r="F2026" s="21" t="s">
        <v>539</v>
      </c>
      <c r="G2026" s="2">
        <v>2012</v>
      </c>
      <c r="H2026" s="2" t="s">
        <v>783</v>
      </c>
      <c r="I2026" s="4">
        <v>2.27</v>
      </c>
      <c r="J2026" s="5">
        <v>0.158</v>
      </c>
      <c r="K2026" s="4">
        <v>0.76700000000000002</v>
      </c>
      <c r="L2026" s="4">
        <v>0.86199999999999999</v>
      </c>
      <c r="M2026" s="4">
        <v>0.246</v>
      </c>
      <c r="N2026" s="4">
        <v>0.89</v>
      </c>
      <c r="O2026" s="4">
        <v>0.16700000000000001</v>
      </c>
      <c r="P2026" s="6">
        <v>15.11</v>
      </c>
      <c r="Q2026" s="6">
        <v>46.219000000000001</v>
      </c>
      <c r="R2026" s="4">
        <v>6.0789999999999997</v>
      </c>
      <c r="S2026" s="7">
        <v>354.363</v>
      </c>
      <c r="T2026" s="6">
        <v>25.582000000000001</v>
      </c>
      <c r="U2026" s="4">
        <v>24.045763999999998</v>
      </c>
      <c r="V2026" s="8">
        <v>86.610055929491168</v>
      </c>
      <c r="W2026" s="8">
        <v>94.81521995347002</v>
      </c>
      <c r="X2026" s="8">
        <v>90.235294117647058</v>
      </c>
      <c r="Y2026" s="8">
        <v>129.47368421052633</v>
      </c>
      <c r="Z2026" s="8">
        <v>148.33333333333334</v>
      </c>
      <c r="AA2026" s="8">
        <v>100.73333333333332</v>
      </c>
      <c r="AB2026" s="9">
        <v>82.893931775611648</v>
      </c>
      <c r="AC2026" s="9">
        <v>24.445204853029061</v>
      </c>
      <c r="AD2026" s="3">
        <v>23.664420140602349</v>
      </c>
      <c r="AE2026" s="3">
        <v>51.890375006368593</v>
      </c>
    </row>
    <row r="2027" spans="1:31" ht="13" x14ac:dyDescent="0.3">
      <c r="A2027" s="2">
        <v>2020</v>
      </c>
      <c r="B2027" s="13" t="s">
        <v>631</v>
      </c>
      <c r="C2027" s="2" t="s">
        <v>26</v>
      </c>
      <c r="D2027" s="2" t="str">
        <f t="shared" si="62"/>
        <v>M1</v>
      </c>
      <c r="E2027" s="2" t="str">
        <f t="shared" si="63"/>
        <v>D13c_M1_12</v>
      </c>
      <c r="F2027" s="21" t="s">
        <v>540</v>
      </c>
      <c r="G2027" s="2">
        <v>2012</v>
      </c>
      <c r="H2027" s="2" t="s">
        <v>782</v>
      </c>
      <c r="I2027" s="4">
        <v>2.2799999999999998</v>
      </c>
      <c r="J2027" s="5">
        <v>0.153</v>
      </c>
      <c r="K2027" s="4">
        <v>1.0209999999999999</v>
      </c>
      <c r="L2027" s="4">
        <v>0.96499999999999997</v>
      </c>
      <c r="M2027" s="4">
        <v>0.20200000000000001</v>
      </c>
      <c r="N2027" s="4">
        <v>0.63200000000000001</v>
      </c>
      <c r="O2027" s="4">
        <v>0.17</v>
      </c>
      <c r="P2027" s="6">
        <v>16.491</v>
      </c>
      <c r="Q2027" s="6">
        <v>70.665000000000006</v>
      </c>
      <c r="R2027" s="4">
        <v>6.2930000000000001</v>
      </c>
      <c r="S2027" s="7">
        <v>187.87700000000001</v>
      </c>
      <c r="T2027" s="6">
        <v>24.5</v>
      </c>
      <c r="U2027" s="4">
        <v>22.160496999999999</v>
      </c>
      <c r="V2027" s="8">
        <v>86.991598026096852</v>
      </c>
      <c r="W2027" s="8">
        <v>91.814738309372871</v>
      </c>
      <c r="X2027" s="8">
        <v>120.11764705882354</v>
      </c>
      <c r="Y2027" s="8">
        <v>106.31578947368421</v>
      </c>
      <c r="Z2027" s="8">
        <v>105.33333333333334</v>
      </c>
      <c r="AA2027" s="8">
        <v>109.94</v>
      </c>
      <c r="AB2027" s="9">
        <v>90.905433809780078</v>
      </c>
      <c r="AC2027" s="9">
        <v>18.303866477902485</v>
      </c>
      <c r="AD2027" s="3">
        <v>28.724940715810259</v>
      </c>
      <c r="AE2027" s="3">
        <v>52.97119280628727</v>
      </c>
    </row>
    <row r="2028" spans="1:31" ht="13" x14ac:dyDescent="0.3">
      <c r="A2028" s="2">
        <v>2020</v>
      </c>
      <c r="B2028" s="13" t="s">
        <v>631</v>
      </c>
      <c r="C2028" s="2" t="s">
        <v>27</v>
      </c>
      <c r="D2028" s="2" t="str">
        <f t="shared" si="62"/>
        <v>M2</v>
      </c>
      <c r="E2028" s="2" t="str">
        <f t="shared" si="63"/>
        <v>D13c_M2_12</v>
      </c>
      <c r="F2028" s="21" t="s">
        <v>540</v>
      </c>
      <c r="G2028" s="2">
        <v>2012</v>
      </c>
      <c r="H2028" s="2" t="s">
        <v>782</v>
      </c>
      <c r="I2028" s="4">
        <v>2.2599999999999998</v>
      </c>
      <c r="J2028" s="5">
        <v>0.153</v>
      </c>
      <c r="K2028" s="4">
        <v>0.90400000000000003</v>
      </c>
      <c r="L2028" s="4">
        <v>0.92700000000000005</v>
      </c>
      <c r="M2028" s="4">
        <v>0.248</v>
      </c>
      <c r="N2028" s="4">
        <v>0.79100000000000004</v>
      </c>
      <c r="O2028" s="4">
        <v>0.17</v>
      </c>
      <c r="P2028" s="6">
        <v>15.68</v>
      </c>
      <c r="Q2028" s="6">
        <v>65.010999999999996</v>
      </c>
      <c r="R2028" s="4">
        <v>5.2690000000000001</v>
      </c>
      <c r="S2028" s="7">
        <v>279.52999999999997</v>
      </c>
      <c r="T2028" s="6">
        <v>23.158000000000001</v>
      </c>
      <c r="U2028" s="4">
        <v>22.160496999999999</v>
      </c>
      <c r="V2028" s="8">
        <v>86.228513832885469</v>
      </c>
      <c r="W2028" s="8">
        <v>91.814738309372871</v>
      </c>
      <c r="X2028" s="8">
        <v>106.35294117647058</v>
      </c>
      <c r="Y2028" s="8">
        <v>130.5263157894737</v>
      </c>
      <c r="Z2028" s="8">
        <v>131.83333333333334</v>
      </c>
      <c r="AA2028" s="8">
        <v>104.53333333333332</v>
      </c>
      <c r="AB2028" s="9">
        <v>89.806025712598114</v>
      </c>
      <c r="AC2028" s="9">
        <v>22.747177505052107</v>
      </c>
      <c r="AD2028" s="3">
        <v>25.744602792657851</v>
      </c>
      <c r="AE2028" s="3">
        <v>51.508219702290035</v>
      </c>
    </row>
    <row r="2029" spans="1:31" ht="13" x14ac:dyDescent="0.3">
      <c r="A2029" s="2">
        <v>2020</v>
      </c>
      <c r="B2029" s="13" t="s">
        <v>631</v>
      </c>
      <c r="C2029" s="2" t="s">
        <v>46</v>
      </c>
      <c r="D2029" s="2" t="str">
        <f t="shared" si="62"/>
        <v>M1</v>
      </c>
      <c r="E2029" s="2" t="str">
        <f t="shared" si="63"/>
        <v>D14a_M1_12</v>
      </c>
      <c r="F2029" s="21" t="s">
        <v>550</v>
      </c>
      <c r="G2029" s="2">
        <v>2012</v>
      </c>
      <c r="H2029" s="2" t="s">
        <v>788</v>
      </c>
      <c r="I2029" s="4">
        <v>2.58</v>
      </c>
      <c r="J2029" s="5">
        <v>0.16400000000000001</v>
      </c>
      <c r="K2029" s="4">
        <v>0.72899999999999998</v>
      </c>
      <c r="L2029" s="4">
        <v>1.0189999999999999</v>
      </c>
      <c r="M2029" s="4">
        <v>0.23499999999999999</v>
      </c>
      <c r="N2029" s="4">
        <v>0.77800000000000002</v>
      </c>
      <c r="O2029" s="4">
        <v>0.186</v>
      </c>
      <c r="P2029" s="6">
        <v>20.071000000000002</v>
      </c>
      <c r="Q2029" s="6">
        <v>66.343000000000004</v>
      </c>
      <c r="R2029" s="4">
        <v>8.1549999999999994</v>
      </c>
      <c r="S2029" s="7">
        <v>345.48500000000001</v>
      </c>
      <c r="T2029" s="6">
        <v>29.544</v>
      </c>
      <c r="U2029" s="4">
        <v>22.201129000000002</v>
      </c>
      <c r="V2029" s="8">
        <v>98.437860924267497</v>
      </c>
      <c r="W2029" s="8">
        <v>98.415797926386603</v>
      </c>
      <c r="X2029" s="8">
        <v>85.764705882352942</v>
      </c>
      <c r="Y2029" s="8">
        <v>123.68421052631578</v>
      </c>
      <c r="Z2029" s="8">
        <v>129.66666666666669</v>
      </c>
      <c r="AA2029" s="8">
        <v>133.80666666666667</v>
      </c>
      <c r="AB2029" s="9">
        <v>88.850300553369806</v>
      </c>
      <c r="AC2029" s="9">
        <v>21.786640856387837</v>
      </c>
      <c r="AD2029" s="3">
        <v>20.984173562331581</v>
      </c>
      <c r="AE2029" s="3">
        <v>57.229185581280575</v>
      </c>
    </row>
    <row r="2030" spans="1:31" ht="13" x14ac:dyDescent="0.3">
      <c r="A2030" s="2">
        <v>2020</v>
      </c>
      <c r="B2030" s="13" t="s">
        <v>631</v>
      </c>
      <c r="C2030" s="2" t="s">
        <v>47</v>
      </c>
      <c r="D2030" s="2" t="str">
        <f t="shared" si="62"/>
        <v>M2</v>
      </c>
      <c r="E2030" s="2" t="str">
        <f t="shared" si="63"/>
        <v>D14a_M2_12</v>
      </c>
      <c r="F2030" s="21" t="s">
        <v>550</v>
      </c>
      <c r="G2030" s="2">
        <v>2012</v>
      </c>
      <c r="H2030" s="2" t="s">
        <v>788</v>
      </c>
      <c r="I2030" s="4">
        <v>2.42</v>
      </c>
      <c r="J2030" s="5">
        <v>0.157</v>
      </c>
      <c r="K2030" s="4">
        <v>0.91500000000000004</v>
      </c>
      <c r="L2030" s="4">
        <v>0.88900000000000001</v>
      </c>
      <c r="M2030" s="4">
        <v>0.184</v>
      </c>
      <c r="N2030" s="4">
        <v>0.69899999999999995</v>
      </c>
      <c r="O2030" s="4">
        <v>0.17599999999999999</v>
      </c>
      <c r="P2030" s="6">
        <v>18.672999999999998</v>
      </c>
      <c r="Q2030" s="6">
        <v>46.627000000000002</v>
      </c>
      <c r="R2030" s="4">
        <v>7.1520000000000001</v>
      </c>
      <c r="S2030" s="7">
        <v>284.36099999999999</v>
      </c>
      <c r="T2030" s="6">
        <v>26.285</v>
      </c>
      <c r="U2030" s="4">
        <v>22.201129000000002</v>
      </c>
      <c r="V2030" s="8">
        <v>92.333187378576483</v>
      </c>
      <c r="W2030" s="8">
        <v>94.215123624650587</v>
      </c>
      <c r="X2030" s="8">
        <v>107.64705882352943</v>
      </c>
      <c r="Y2030" s="8">
        <v>96.84210526315789</v>
      </c>
      <c r="Z2030" s="8">
        <v>116.5</v>
      </c>
      <c r="AA2030" s="8">
        <v>124.48666666666665</v>
      </c>
      <c r="AB2030" s="9">
        <v>82.919319385473059</v>
      </c>
      <c r="AC2030" s="9">
        <v>18.278620140440253</v>
      </c>
      <c r="AD2030" s="3">
        <v>28.222053316749751</v>
      </c>
      <c r="AE2030" s="3">
        <v>53.499326542809989</v>
      </c>
    </row>
    <row r="2031" spans="1:31" ht="13" x14ac:dyDescent="0.3">
      <c r="A2031" s="2">
        <v>2020</v>
      </c>
      <c r="B2031" s="13" t="s">
        <v>631</v>
      </c>
      <c r="C2031" s="2" t="s">
        <v>48</v>
      </c>
      <c r="D2031" s="2" t="str">
        <f t="shared" si="62"/>
        <v>M1</v>
      </c>
      <c r="E2031" s="2" t="str">
        <f t="shared" si="63"/>
        <v>D14b_M1_12</v>
      </c>
      <c r="F2031" s="21" t="s">
        <v>551</v>
      </c>
      <c r="G2031" s="2">
        <v>2012</v>
      </c>
      <c r="H2031" s="2" t="s">
        <v>789</v>
      </c>
      <c r="I2031" s="4">
        <v>2.27</v>
      </c>
      <c r="J2031" s="5">
        <v>0.14399999999999999</v>
      </c>
      <c r="K2031" s="4">
        <v>0.872</v>
      </c>
      <c r="L2031" s="4">
        <v>0.77500000000000002</v>
      </c>
      <c r="M2031" s="4">
        <v>0.17899999999999999</v>
      </c>
      <c r="N2031" s="4">
        <v>0.72599999999999998</v>
      </c>
      <c r="O2031" s="4">
        <v>0.16500000000000001</v>
      </c>
      <c r="P2031" s="6">
        <v>14.292999999999999</v>
      </c>
      <c r="Q2031" s="6">
        <v>54.484000000000002</v>
      </c>
      <c r="R2031" s="4">
        <v>8.6560000000000006</v>
      </c>
      <c r="S2031" s="7">
        <v>217.03</v>
      </c>
      <c r="T2031" s="6">
        <v>30.963999999999999</v>
      </c>
      <c r="U2031" s="4">
        <v>22.650082000000001</v>
      </c>
      <c r="V2031" s="8">
        <v>86.610055929491168</v>
      </c>
      <c r="W2031" s="8">
        <v>86.41387134999799</v>
      </c>
      <c r="X2031" s="8">
        <v>102.58823529411765</v>
      </c>
      <c r="Y2031" s="8">
        <v>94.210526315789465</v>
      </c>
      <c r="Z2031" s="8">
        <v>121</v>
      </c>
      <c r="AA2031" s="8">
        <v>95.286666666666662</v>
      </c>
      <c r="AB2031" s="9">
        <v>75.719090770960236</v>
      </c>
      <c r="AC2031" s="9">
        <v>19.472824685140559</v>
      </c>
      <c r="AD2031" s="3">
        <v>29.453325514419802</v>
      </c>
      <c r="AE2031" s="3">
        <v>51.073849800439611</v>
      </c>
    </row>
    <row r="2032" spans="1:31" ht="13" x14ac:dyDescent="0.3">
      <c r="A2032" s="2">
        <v>2020</v>
      </c>
      <c r="B2032" s="13" t="s">
        <v>631</v>
      </c>
      <c r="C2032" s="2" t="s">
        <v>49</v>
      </c>
      <c r="D2032" s="2" t="str">
        <f t="shared" si="62"/>
        <v>M2</v>
      </c>
      <c r="E2032" s="2" t="str">
        <f t="shared" si="63"/>
        <v>D14b_M2_12</v>
      </c>
      <c r="F2032" s="21" t="s">
        <v>551</v>
      </c>
      <c r="G2032" s="2">
        <v>2012</v>
      </c>
      <c r="H2032" s="2" t="s">
        <v>789</v>
      </c>
      <c r="I2032" s="4">
        <v>2.17</v>
      </c>
      <c r="J2032" s="5">
        <v>0.14299999999999999</v>
      </c>
      <c r="K2032" s="4">
        <v>0.91</v>
      </c>
      <c r="L2032" s="4">
        <v>0.80700000000000005</v>
      </c>
      <c r="M2032" s="4">
        <v>0.20899999999999999</v>
      </c>
      <c r="N2032" s="4">
        <v>0.73299999999999998</v>
      </c>
      <c r="O2032" s="4">
        <v>0.16300000000000001</v>
      </c>
      <c r="P2032" s="6">
        <v>14.867000000000001</v>
      </c>
      <c r="Q2032" s="6">
        <v>69.215000000000003</v>
      </c>
      <c r="R2032" s="4">
        <v>5.5229999999999997</v>
      </c>
      <c r="S2032" s="7">
        <v>284.58100000000002</v>
      </c>
      <c r="T2032" s="6">
        <v>19.308</v>
      </c>
      <c r="U2032" s="4">
        <v>22.650082000000001</v>
      </c>
      <c r="V2032" s="8">
        <v>82.794634963434291</v>
      </c>
      <c r="W2032" s="8">
        <v>85.813775021178557</v>
      </c>
      <c r="X2032" s="8">
        <v>107.05882352941177</v>
      </c>
      <c r="Y2032" s="8">
        <v>109.99999999999999</v>
      </c>
      <c r="Z2032" s="8">
        <v>122.16666666666667</v>
      </c>
      <c r="AA2032" s="8">
        <v>99.113333333333344</v>
      </c>
      <c r="AB2032" s="9">
        <v>80.758933852843583</v>
      </c>
      <c r="AC2032" s="9">
        <v>21.317536852785636</v>
      </c>
      <c r="AD2032" s="3">
        <v>28.818678229966594</v>
      </c>
      <c r="AE2032" s="3">
        <v>49.863784917247756</v>
      </c>
    </row>
    <row r="2033" spans="1:31" ht="13" x14ac:dyDescent="0.3">
      <c r="A2033" s="2">
        <v>2020</v>
      </c>
      <c r="B2033" s="13" t="s">
        <v>631</v>
      </c>
      <c r="C2033" s="2" t="s">
        <v>50</v>
      </c>
      <c r="D2033" s="2" t="str">
        <f t="shared" si="62"/>
        <v>M1</v>
      </c>
      <c r="E2033" s="2" t="str">
        <f t="shared" si="63"/>
        <v>D14c_M1_12</v>
      </c>
      <c r="F2033" s="21" t="s">
        <v>552</v>
      </c>
      <c r="G2033" s="2">
        <v>2012</v>
      </c>
      <c r="H2033" s="2" t="s">
        <v>793</v>
      </c>
      <c r="I2033" s="4">
        <v>2.33</v>
      </c>
      <c r="J2033" s="5">
        <v>0.153</v>
      </c>
      <c r="K2033" s="4">
        <v>1.1319999999999999</v>
      </c>
      <c r="L2033" s="4">
        <v>0.78</v>
      </c>
      <c r="M2033" s="4">
        <v>0.20399999999999999</v>
      </c>
      <c r="N2033" s="4">
        <v>0.66200000000000003</v>
      </c>
      <c r="O2033" s="4">
        <v>0.16300000000000001</v>
      </c>
      <c r="P2033" s="6">
        <v>15.516</v>
      </c>
      <c r="Q2033" s="6">
        <v>65.554000000000002</v>
      </c>
      <c r="R2033" s="4">
        <v>6.359</v>
      </c>
      <c r="S2033" s="7">
        <v>287.82499999999999</v>
      </c>
      <c r="T2033" s="6">
        <v>21.021999999999998</v>
      </c>
      <c r="U2033" s="4">
        <v>23.759477</v>
      </c>
      <c r="V2033" s="8">
        <v>88.899308509125291</v>
      </c>
      <c r="W2033" s="8">
        <v>91.814738309372871</v>
      </c>
      <c r="X2033" s="8">
        <v>133.1764705882353</v>
      </c>
      <c r="Y2033" s="8">
        <v>107.36842105263158</v>
      </c>
      <c r="Z2033" s="8">
        <v>110.33333333333334</v>
      </c>
      <c r="AA2033" s="8">
        <v>103.44</v>
      </c>
      <c r="AB2033" s="9">
        <v>84.677516209738286</v>
      </c>
      <c r="AC2033" s="9">
        <v>19.844646635450847</v>
      </c>
      <c r="AD2033" s="3">
        <v>34.190193507691511</v>
      </c>
      <c r="AE2033" s="3">
        <v>45.96515985685766</v>
      </c>
    </row>
    <row r="2034" spans="1:31" ht="13" x14ac:dyDescent="0.3">
      <c r="A2034" s="2">
        <v>2020</v>
      </c>
      <c r="B2034" s="13" t="s">
        <v>631</v>
      </c>
      <c r="C2034" s="2" t="s">
        <v>51</v>
      </c>
      <c r="D2034" s="2" t="str">
        <f t="shared" si="62"/>
        <v>M2</v>
      </c>
      <c r="E2034" s="2" t="str">
        <f t="shared" si="63"/>
        <v>D14c_M2_12</v>
      </c>
      <c r="F2034" s="21" t="s">
        <v>552</v>
      </c>
      <c r="G2034" s="2">
        <v>2012</v>
      </c>
      <c r="H2034" s="2" t="s">
        <v>793</v>
      </c>
      <c r="I2034" s="4">
        <v>2.3199999999999998</v>
      </c>
      <c r="J2034" s="5">
        <v>0.14099999999999999</v>
      </c>
      <c r="K2034" s="4">
        <v>0.84799999999999998</v>
      </c>
      <c r="L2034" s="4">
        <v>0.77400000000000002</v>
      </c>
      <c r="M2034" s="4">
        <v>0.22</v>
      </c>
      <c r="N2034" s="4">
        <v>0.72099999999999997</v>
      </c>
      <c r="O2034" s="4">
        <v>0.17</v>
      </c>
      <c r="P2034" s="6">
        <v>14.284000000000001</v>
      </c>
      <c r="Q2034" s="6">
        <v>57.384999999999998</v>
      </c>
      <c r="R2034" s="4">
        <v>6.46</v>
      </c>
      <c r="S2034" s="7">
        <v>318.06099999999998</v>
      </c>
      <c r="T2034" s="6">
        <v>21.626000000000001</v>
      </c>
      <c r="U2034" s="4">
        <v>23.759477</v>
      </c>
      <c r="V2034" s="8">
        <v>88.517766412519592</v>
      </c>
      <c r="W2034" s="8">
        <v>84.613582363539692</v>
      </c>
      <c r="X2034" s="8">
        <v>99.764705882352942</v>
      </c>
      <c r="Y2034" s="8">
        <v>115.78947368421053</v>
      </c>
      <c r="Z2034" s="8">
        <v>120.16666666666667</v>
      </c>
      <c r="AA2034" s="8">
        <v>95.226666666666674</v>
      </c>
      <c r="AB2034" s="9">
        <v>78.432645068551167</v>
      </c>
      <c r="AC2034" s="9">
        <v>23.105061702372115</v>
      </c>
      <c r="AD2034" s="3">
        <v>27.65172527419719</v>
      </c>
      <c r="AE2034" s="3">
        <v>49.243213023430698</v>
      </c>
    </row>
    <row r="2035" spans="1:31" ht="13" x14ac:dyDescent="0.3">
      <c r="A2035" s="2">
        <v>2020</v>
      </c>
      <c r="B2035" s="13" t="s">
        <v>631</v>
      </c>
      <c r="C2035" s="2" t="s">
        <v>8</v>
      </c>
      <c r="D2035" s="2" t="str">
        <f t="shared" si="62"/>
        <v>M1</v>
      </c>
      <c r="E2035" s="2" t="str">
        <f t="shared" si="63"/>
        <v>E12a_M1_12</v>
      </c>
      <c r="F2035" s="21" t="s">
        <v>531</v>
      </c>
      <c r="G2035" s="2">
        <v>2012</v>
      </c>
      <c r="H2035" s="2" t="s">
        <v>805</v>
      </c>
      <c r="I2035" s="4">
        <v>2.2000000000000002</v>
      </c>
      <c r="J2035" s="5">
        <v>0.14499999999999999</v>
      </c>
      <c r="K2035" s="4">
        <v>0.93300000000000005</v>
      </c>
      <c r="L2035" s="4">
        <v>0.79500000000000004</v>
      </c>
      <c r="M2035" s="4">
        <v>0.23400000000000001</v>
      </c>
      <c r="N2035" s="4">
        <v>0.71799999999999997</v>
      </c>
      <c r="O2035" s="4">
        <v>0.17799999999999999</v>
      </c>
      <c r="P2035" s="6">
        <v>16.347000000000001</v>
      </c>
      <c r="Q2035" s="6">
        <v>54.164999999999999</v>
      </c>
      <c r="R2035" s="4">
        <v>7.2409999999999997</v>
      </c>
      <c r="S2035" s="7">
        <v>250.762</v>
      </c>
      <c r="T2035" s="6">
        <v>20.041</v>
      </c>
      <c r="U2035" s="4">
        <v>22.860244999999999</v>
      </c>
      <c r="V2035" s="8">
        <v>83.939261253251345</v>
      </c>
      <c r="W2035" s="8">
        <v>87.013967678817423</v>
      </c>
      <c r="X2035" s="8">
        <v>109.76470588235294</v>
      </c>
      <c r="Y2035" s="8">
        <v>123.15789473684211</v>
      </c>
      <c r="Z2035" s="8">
        <v>119.66666666666667</v>
      </c>
      <c r="AA2035" s="8">
        <v>108.98</v>
      </c>
      <c r="AB2035" s="9">
        <v>82.807674824239285</v>
      </c>
      <c r="AC2035" s="9">
        <v>23.276977163525157</v>
      </c>
      <c r="AD2035" s="3">
        <v>28.816039858343423</v>
      </c>
      <c r="AE2035" s="3">
        <v>47.906982978131417</v>
      </c>
    </row>
    <row r="2036" spans="1:31" ht="13" x14ac:dyDescent="0.3">
      <c r="A2036" s="2">
        <v>2020</v>
      </c>
      <c r="B2036" s="13" t="s">
        <v>631</v>
      </c>
      <c r="C2036" s="2" t="s">
        <v>9</v>
      </c>
      <c r="D2036" s="2" t="str">
        <f t="shared" si="62"/>
        <v>M1</v>
      </c>
      <c r="E2036" s="2" t="str">
        <f t="shared" si="63"/>
        <v>E12b_M1_12</v>
      </c>
      <c r="F2036" s="21" t="s">
        <v>532</v>
      </c>
      <c r="G2036" s="2">
        <v>2012</v>
      </c>
      <c r="H2036" s="2" t="s">
        <v>808</v>
      </c>
      <c r="I2036" s="4">
        <v>2.2999999999999998</v>
      </c>
      <c r="J2036" s="5">
        <v>0.14599999999999999</v>
      </c>
      <c r="K2036" s="4">
        <v>0.97199999999999998</v>
      </c>
      <c r="L2036" s="4">
        <v>0.70599999999999996</v>
      </c>
      <c r="M2036" s="4">
        <v>0.19700000000000001</v>
      </c>
      <c r="N2036" s="4">
        <v>0.629</v>
      </c>
      <c r="O2036" s="4">
        <v>0.17399999999999999</v>
      </c>
      <c r="P2036" s="6">
        <v>20.923999999999999</v>
      </c>
      <c r="Q2036" s="6">
        <v>50.93</v>
      </c>
      <c r="R2036" s="4">
        <v>6.4359999999999999</v>
      </c>
      <c r="S2036" s="7">
        <v>421.017</v>
      </c>
      <c r="T2036" s="6">
        <v>17.66</v>
      </c>
      <c r="U2036" s="4">
        <v>22.429963000000001</v>
      </c>
      <c r="V2036" s="8">
        <v>87.754682219308222</v>
      </c>
      <c r="W2036" s="8">
        <v>87.614064007636856</v>
      </c>
      <c r="X2036" s="8">
        <v>114.35294117647059</v>
      </c>
      <c r="Y2036" s="8">
        <v>103.68421052631579</v>
      </c>
      <c r="Z2036" s="8">
        <v>104.83333333333333</v>
      </c>
      <c r="AA2036" s="8">
        <v>139.49333333333334</v>
      </c>
      <c r="AB2036" s="9">
        <v>76.31622356772948</v>
      </c>
      <c r="AC2036" s="9">
        <v>21.263300059391842</v>
      </c>
      <c r="AD2036" s="3">
        <v>32.574115798983279</v>
      </c>
      <c r="AE2036" s="3">
        <v>46.162584141624869</v>
      </c>
    </row>
    <row r="2037" spans="1:31" ht="13" x14ac:dyDescent="0.3">
      <c r="A2037" s="2">
        <v>2020</v>
      </c>
      <c r="B2037" s="13" t="s">
        <v>631</v>
      </c>
      <c r="C2037" s="2" t="s">
        <v>10</v>
      </c>
      <c r="D2037" s="2" t="str">
        <f t="shared" si="62"/>
        <v>M2</v>
      </c>
      <c r="E2037" s="2" t="str">
        <f t="shared" si="63"/>
        <v>E12b_M2_12</v>
      </c>
      <c r="F2037" s="21" t="s">
        <v>532</v>
      </c>
      <c r="G2037" s="2">
        <v>2012</v>
      </c>
      <c r="H2037" s="2" t="s">
        <v>808</v>
      </c>
      <c r="I2037" s="4">
        <v>2.2999999999999998</v>
      </c>
      <c r="J2037" s="5">
        <v>0.14399999999999999</v>
      </c>
      <c r="K2037" s="4">
        <v>0.99199999999999999</v>
      </c>
      <c r="L2037" s="4">
        <v>0.69899999999999995</v>
      </c>
      <c r="M2037" s="4">
        <v>0.21199999999999999</v>
      </c>
      <c r="N2037" s="4">
        <v>0.65600000000000003</v>
      </c>
      <c r="O2037" s="4">
        <v>0.17499999999999999</v>
      </c>
      <c r="P2037" s="6">
        <v>18.469000000000001</v>
      </c>
      <c r="Q2037" s="6">
        <v>48.067999999999998</v>
      </c>
      <c r="R2037" s="4">
        <v>7.4409999999999998</v>
      </c>
      <c r="S2037" s="7">
        <v>224.08199999999999</v>
      </c>
      <c r="T2037" s="6">
        <v>17.734000000000002</v>
      </c>
      <c r="U2037" s="4">
        <v>22.429963000000001</v>
      </c>
      <c r="V2037" s="8">
        <v>87.754682219308222</v>
      </c>
      <c r="W2037" s="8">
        <v>86.41387134999799</v>
      </c>
      <c r="X2037" s="8">
        <v>116.70588235294117</v>
      </c>
      <c r="Y2037" s="8">
        <v>111.57894736842104</v>
      </c>
      <c r="Z2037" s="8">
        <v>109.33333333333334</v>
      </c>
      <c r="AA2037" s="8">
        <v>123.12666666666668</v>
      </c>
      <c r="AB2037" s="9">
        <v>77.71401596542313</v>
      </c>
      <c r="AC2037" s="9">
        <v>22.470763140673245</v>
      </c>
      <c r="AD2037" s="3">
        <v>32.646419921289265</v>
      </c>
      <c r="AE2037" s="3">
        <v>44.882816938037486</v>
      </c>
    </row>
    <row r="2038" spans="1:31" ht="13" x14ac:dyDescent="0.3">
      <c r="A2038" s="2">
        <v>2020</v>
      </c>
      <c r="B2038" s="13" t="s">
        <v>631</v>
      </c>
      <c r="C2038" s="2" t="s">
        <v>11</v>
      </c>
      <c r="D2038" s="2" t="str">
        <f t="shared" si="62"/>
        <v>M1</v>
      </c>
      <c r="E2038" s="2" t="str">
        <f t="shared" si="63"/>
        <v>E12c_M1_12</v>
      </c>
      <c r="F2038" s="21" t="s">
        <v>533</v>
      </c>
      <c r="G2038" s="2">
        <v>2012</v>
      </c>
      <c r="H2038" s="2" t="s">
        <v>780</v>
      </c>
      <c r="I2038" s="4">
        <v>2.27</v>
      </c>
      <c r="J2038" s="5">
        <v>0.14699999999999999</v>
      </c>
      <c r="K2038" s="4">
        <v>0.874</v>
      </c>
      <c r="L2038" s="4">
        <v>0.79200000000000004</v>
      </c>
      <c r="M2038" s="4">
        <v>0.26800000000000002</v>
      </c>
      <c r="N2038" s="4">
        <v>0.747</v>
      </c>
      <c r="O2038" s="4">
        <v>0.17499999999999999</v>
      </c>
      <c r="P2038" s="6">
        <v>16.651</v>
      </c>
      <c r="Q2038" s="6">
        <v>69.213999999999999</v>
      </c>
      <c r="R2038" s="4">
        <v>8.4339999999999993</v>
      </c>
      <c r="S2038" s="7">
        <v>474.642</v>
      </c>
      <c r="T2038" s="6">
        <v>33.424999999999997</v>
      </c>
      <c r="U2038" s="4">
        <v>23.452718999999998</v>
      </c>
      <c r="V2038" s="8">
        <v>86.610055929491168</v>
      </c>
      <c r="W2038" s="8">
        <v>88.214160336456274</v>
      </c>
      <c r="X2038" s="8">
        <v>102.82352941176471</v>
      </c>
      <c r="Y2038" s="8">
        <v>141.0526315789474</v>
      </c>
      <c r="Z2038" s="8">
        <v>124.50000000000001</v>
      </c>
      <c r="AA2038" s="8">
        <v>111.00666666666667</v>
      </c>
      <c r="AB2038" s="9">
        <v>83.949681797370474</v>
      </c>
      <c r="AC2038" s="9">
        <v>26.296445757057079</v>
      </c>
      <c r="AD2038" s="3">
        <v>26.626594285877019</v>
      </c>
      <c r="AE2038" s="3">
        <v>47.076959957065903</v>
      </c>
    </row>
    <row r="2039" spans="1:31" ht="13" x14ac:dyDescent="0.3">
      <c r="A2039" s="2">
        <v>2020</v>
      </c>
      <c r="B2039" s="13" t="s">
        <v>631</v>
      </c>
      <c r="C2039" s="2" t="s">
        <v>12</v>
      </c>
      <c r="D2039" s="2" t="str">
        <f t="shared" si="62"/>
        <v>M2</v>
      </c>
      <c r="E2039" s="2" t="str">
        <f t="shared" si="63"/>
        <v>E12c_M2_12</v>
      </c>
      <c r="F2039" s="21" t="s">
        <v>533</v>
      </c>
      <c r="G2039" s="2">
        <v>2012</v>
      </c>
      <c r="H2039" s="2" t="s">
        <v>780</v>
      </c>
      <c r="I2039" s="4">
        <v>2.33</v>
      </c>
      <c r="J2039" s="5">
        <v>0.14399999999999999</v>
      </c>
      <c r="K2039" s="4">
        <v>0.76800000000000002</v>
      </c>
      <c r="L2039" s="4">
        <v>0.73299999999999998</v>
      </c>
      <c r="M2039" s="4">
        <v>0.247</v>
      </c>
      <c r="N2039" s="4">
        <v>0.71799999999999997</v>
      </c>
      <c r="O2039" s="4">
        <v>0.183</v>
      </c>
      <c r="P2039" s="6">
        <v>14.853</v>
      </c>
      <c r="Q2039" s="6">
        <v>58.213000000000001</v>
      </c>
      <c r="R2039" s="4">
        <v>7.4269999999999996</v>
      </c>
      <c r="S2039" s="7">
        <v>570.17200000000003</v>
      </c>
      <c r="T2039" s="6">
        <v>31.193999999999999</v>
      </c>
      <c r="U2039" s="4">
        <v>23.452718999999998</v>
      </c>
      <c r="V2039" s="8">
        <v>88.899308509125291</v>
      </c>
      <c r="W2039" s="8">
        <v>86.41387134999799</v>
      </c>
      <c r="X2039" s="8">
        <v>90.352941176470594</v>
      </c>
      <c r="Y2039" s="8">
        <v>130</v>
      </c>
      <c r="Z2039" s="8">
        <v>119.66666666666667</v>
      </c>
      <c r="AA2039" s="8">
        <v>99.02</v>
      </c>
      <c r="AB2039" s="9">
        <v>76.56475379757849</v>
      </c>
      <c r="AC2039" s="9">
        <v>26.573537753374723</v>
      </c>
      <c r="AD2039" s="3">
        <v>25.654028465819422</v>
      </c>
      <c r="AE2039" s="3">
        <v>47.772433780805869</v>
      </c>
    </row>
    <row r="2040" spans="1:31" ht="13" x14ac:dyDescent="0.3">
      <c r="A2040" s="2">
        <v>2020</v>
      </c>
      <c r="B2040" s="13" t="s">
        <v>631</v>
      </c>
      <c r="C2040" s="2" t="s">
        <v>28</v>
      </c>
      <c r="D2040" s="2" t="str">
        <f t="shared" si="62"/>
        <v>M1</v>
      </c>
      <c r="E2040" s="2" t="str">
        <f t="shared" si="63"/>
        <v>E13a_M1_12</v>
      </c>
      <c r="F2040" s="21" t="s">
        <v>541</v>
      </c>
      <c r="G2040" s="2">
        <v>2012</v>
      </c>
      <c r="H2040" s="2" t="s">
        <v>779</v>
      </c>
      <c r="I2040" s="4">
        <v>2.4</v>
      </c>
      <c r="J2040" s="5">
        <v>0.16</v>
      </c>
      <c r="K2040" s="4">
        <v>0.77800000000000002</v>
      </c>
      <c r="L2040" s="4">
        <v>0.95099999999999996</v>
      </c>
      <c r="M2040" s="4">
        <v>0.218</v>
      </c>
      <c r="N2040" s="4">
        <v>0.70399999999999996</v>
      </c>
      <c r="O2040" s="4">
        <v>0.185</v>
      </c>
      <c r="P2040" s="6">
        <v>18.474</v>
      </c>
      <c r="Q2040" s="6">
        <v>62.576999999999998</v>
      </c>
      <c r="R2040" s="4">
        <v>5.1269999999999998</v>
      </c>
      <c r="S2040" s="7">
        <v>387.791</v>
      </c>
      <c r="T2040" s="6">
        <v>20.027999999999999</v>
      </c>
      <c r="U2040" s="4">
        <v>21.277701</v>
      </c>
      <c r="V2040" s="8">
        <v>91.570103185365099</v>
      </c>
      <c r="W2040" s="8">
        <v>96.015412611108871</v>
      </c>
      <c r="X2040" s="8">
        <v>91.529411764705898</v>
      </c>
      <c r="Y2040" s="8">
        <v>114.73684210526316</v>
      </c>
      <c r="Z2040" s="8">
        <v>117.33333333333333</v>
      </c>
      <c r="AA2040" s="8">
        <v>123.16</v>
      </c>
      <c r="AB2040" s="9">
        <v>85.309954422170208</v>
      </c>
      <c r="AC2040" s="9">
        <v>21.049321282283532</v>
      </c>
      <c r="AD2040" s="3">
        <v>23.324005204892824</v>
      </c>
      <c r="AE2040" s="3">
        <v>55.626673512823643</v>
      </c>
    </row>
    <row r="2041" spans="1:31" ht="13" x14ac:dyDescent="0.3">
      <c r="A2041" s="2">
        <v>2020</v>
      </c>
      <c r="B2041" s="13" t="s">
        <v>631</v>
      </c>
      <c r="C2041" s="2" t="s">
        <v>29</v>
      </c>
      <c r="D2041" s="2" t="str">
        <f t="shared" si="62"/>
        <v>M2</v>
      </c>
      <c r="E2041" s="2" t="str">
        <f t="shared" si="63"/>
        <v>E13a_M2_12</v>
      </c>
      <c r="F2041" s="21" t="s">
        <v>541</v>
      </c>
      <c r="G2041" s="2">
        <v>2012</v>
      </c>
      <c r="H2041" s="2" t="s">
        <v>779</v>
      </c>
      <c r="I2041" s="4">
        <v>2.29</v>
      </c>
      <c r="J2041" s="5">
        <v>0.154</v>
      </c>
      <c r="K2041" s="4">
        <v>0.79300000000000004</v>
      </c>
      <c r="L2041" s="4">
        <v>0.85799999999999998</v>
      </c>
      <c r="M2041" s="4">
        <v>0.20899999999999999</v>
      </c>
      <c r="N2041" s="4">
        <v>0.67100000000000004</v>
      </c>
      <c r="O2041" s="4">
        <v>0.17499999999999999</v>
      </c>
      <c r="P2041" s="6">
        <v>15.223000000000001</v>
      </c>
      <c r="Q2041" s="6">
        <v>53.003999999999998</v>
      </c>
      <c r="R2041" s="4">
        <v>5.7759999999999998</v>
      </c>
      <c r="S2041" s="7">
        <v>244.74199999999999</v>
      </c>
      <c r="T2041" s="6">
        <v>19.609000000000002</v>
      </c>
      <c r="U2041" s="4">
        <v>21.277701</v>
      </c>
      <c r="V2041" s="8">
        <v>87.373140122702537</v>
      </c>
      <c r="W2041" s="8">
        <v>92.414834638192289</v>
      </c>
      <c r="X2041" s="8">
        <v>93.294117647058826</v>
      </c>
      <c r="Y2041" s="8">
        <v>109.99999999999999</v>
      </c>
      <c r="Z2041" s="8">
        <v>111.83333333333334</v>
      </c>
      <c r="AA2041" s="8">
        <v>101.48666666666668</v>
      </c>
      <c r="AB2041" s="9">
        <v>80.311516666755395</v>
      </c>
      <c r="AC2041" s="9">
        <v>21.436297308930186</v>
      </c>
      <c r="AD2041" s="3">
        <v>25.253327000944342</v>
      </c>
      <c r="AE2041" s="3">
        <v>53.310375690125468</v>
      </c>
    </row>
    <row r="2042" spans="1:31" ht="13" x14ac:dyDescent="0.3">
      <c r="A2042" s="2">
        <v>2020</v>
      </c>
      <c r="B2042" s="13" t="s">
        <v>631</v>
      </c>
      <c r="C2042" s="2" t="s">
        <v>30</v>
      </c>
      <c r="D2042" s="2" t="str">
        <f t="shared" si="62"/>
        <v>M1</v>
      </c>
      <c r="E2042" s="2" t="str">
        <f t="shared" si="63"/>
        <v>E13b_M1_12</v>
      </c>
      <c r="F2042" s="21" t="s">
        <v>542</v>
      </c>
      <c r="G2042" s="2">
        <v>2012</v>
      </c>
      <c r="H2042" s="2" t="s">
        <v>809</v>
      </c>
      <c r="I2042" s="4">
        <v>2.2200000000000002</v>
      </c>
      <c r="J2042" s="5">
        <v>0.151</v>
      </c>
      <c r="K2042" s="4">
        <v>0.80700000000000005</v>
      </c>
      <c r="L2042" s="4">
        <v>0.874</v>
      </c>
      <c r="M2042" s="4">
        <v>0.20599999999999999</v>
      </c>
      <c r="N2042" s="4">
        <v>0.69899999999999995</v>
      </c>
      <c r="O2042" s="4">
        <v>0.17599999999999999</v>
      </c>
      <c r="P2042" s="6">
        <v>15.744</v>
      </c>
      <c r="Q2042" s="6">
        <v>69.911000000000001</v>
      </c>
      <c r="R2042" s="4">
        <v>5.8769999999999998</v>
      </c>
      <c r="S2042" s="7">
        <v>281.81099999999998</v>
      </c>
      <c r="T2042" s="6">
        <v>19.484999999999999</v>
      </c>
      <c r="U2042" s="4">
        <v>21.524709999999999</v>
      </c>
      <c r="V2042" s="8">
        <v>84.702345446462729</v>
      </c>
      <c r="W2042" s="8">
        <v>90.614545651734005</v>
      </c>
      <c r="X2042" s="8">
        <v>94.941176470588246</v>
      </c>
      <c r="Y2042" s="8">
        <v>108.42105263157893</v>
      </c>
      <c r="Z2042" s="8">
        <v>116.5</v>
      </c>
      <c r="AA2042" s="8">
        <v>104.96000000000001</v>
      </c>
      <c r="AB2042" s="9">
        <v>81.220859157654317</v>
      </c>
      <c r="AC2042" s="9">
        <v>20.892045089502162</v>
      </c>
      <c r="AD2042" s="3">
        <v>25.411435440735847</v>
      </c>
      <c r="AE2042" s="3">
        <v>53.696519469761981</v>
      </c>
    </row>
    <row r="2043" spans="1:31" ht="13" x14ac:dyDescent="0.3">
      <c r="A2043" s="2">
        <v>2020</v>
      </c>
      <c r="B2043" s="13" t="s">
        <v>631</v>
      </c>
      <c r="C2043" s="2" t="s">
        <v>31</v>
      </c>
      <c r="D2043" s="2" t="str">
        <f t="shared" si="62"/>
        <v>M2</v>
      </c>
      <c r="E2043" s="2" t="str">
        <f t="shared" si="63"/>
        <v>E13b_M2_12</v>
      </c>
      <c r="F2043" s="21" t="s">
        <v>542</v>
      </c>
      <c r="G2043" s="2">
        <v>2012</v>
      </c>
      <c r="H2043" s="2" t="s">
        <v>809</v>
      </c>
      <c r="I2043" s="4">
        <v>2.31</v>
      </c>
      <c r="J2043" s="5">
        <v>0.152</v>
      </c>
      <c r="K2043" s="4">
        <v>0.77700000000000002</v>
      </c>
      <c r="L2043" s="4">
        <v>1.123</v>
      </c>
      <c r="M2043" s="4">
        <v>0.25</v>
      </c>
      <c r="N2043" s="4">
        <v>0.73399999999999999</v>
      </c>
      <c r="O2043" s="4">
        <v>0.17499999999999999</v>
      </c>
      <c r="P2043" s="6">
        <v>16.308</v>
      </c>
      <c r="Q2043" s="6">
        <v>50.890999999999998</v>
      </c>
      <c r="R2043" s="4">
        <v>6.11</v>
      </c>
      <c r="S2043" s="7">
        <v>298.322</v>
      </c>
      <c r="T2043" s="6">
        <v>21.423999999999999</v>
      </c>
      <c r="U2043" s="4">
        <v>21.524709999999999</v>
      </c>
      <c r="V2043" s="8">
        <v>88.136224315913921</v>
      </c>
      <c r="W2043" s="8">
        <v>91.214641980553438</v>
      </c>
      <c r="X2043" s="8">
        <v>91.411764705882362</v>
      </c>
      <c r="Y2043" s="8">
        <v>131.57894736842107</v>
      </c>
      <c r="Z2043" s="8">
        <v>122.33333333333334</v>
      </c>
      <c r="AA2043" s="8">
        <v>108.72</v>
      </c>
      <c r="AB2043" s="9">
        <v>96.503127638721381</v>
      </c>
      <c r="AC2043" s="9">
        <v>21.339288403139353</v>
      </c>
      <c r="AD2043" s="3">
        <v>20.592205919525814</v>
      </c>
      <c r="AE2043" s="3">
        <v>58.068505677334834</v>
      </c>
    </row>
    <row r="2044" spans="1:31" ht="13" x14ac:dyDescent="0.3">
      <c r="A2044" s="2">
        <v>2020</v>
      </c>
      <c r="B2044" s="13" t="s">
        <v>631</v>
      </c>
      <c r="C2044" s="2" t="s">
        <v>32</v>
      </c>
      <c r="D2044" s="2" t="str">
        <f t="shared" si="62"/>
        <v>M1</v>
      </c>
      <c r="E2044" s="2" t="str">
        <f t="shared" si="63"/>
        <v>E13c_M1_12</v>
      </c>
      <c r="F2044" s="21" t="s">
        <v>543</v>
      </c>
      <c r="G2044" s="2">
        <v>2012</v>
      </c>
      <c r="H2044" s="2" t="s">
        <v>810</v>
      </c>
      <c r="I2044" s="4">
        <v>2.34</v>
      </c>
      <c r="J2044" s="5">
        <v>0.159</v>
      </c>
      <c r="K2044" s="4">
        <v>0.74199999999999999</v>
      </c>
      <c r="L2044" s="4">
        <v>0.94599999999999995</v>
      </c>
      <c r="M2044" s="4">
        <v>0.217</v>
      </c>
      <c r="N2044" s="4">
        <v>0.64300000000000002</v>
      </c>
      <c r="O2044" s="4">
        <v>0.17799999999999999</v>
      </c>
      <c r="P2044" s="6">
        <v>19.547999999999998</v>
      </c>
      <c r="Q2044" s="6">
        <v>67.965999999999994</v>
      </c>
      <c r="R2044" s="4">
        <v>5.9139999999999997</v>
      </c>
      <c r="S2044" s="7">
        <v>423.44200000000001</v>
      </c>
      <c r="T2044" s="6">
        <v>19.420999999999999</v>
      </c>
      <c r="U2044" s="4">
        <v>21.192857</v>
      </c>
      <c r="V2044" s="8">
        <v>89.280850605730976</v>
      </c>
      <c r="W2044" s="8">
        <v>95.415316282289453</v>
      </c>
      <c r="X2044" s="8">
        <v>87.294117647058826</v>
      </c>
      <c r="Y2044" s="8">
        <v>114.21052631578948</v>
      </c>
      <c r="Z2044" s="8">
        <v>107.16666666666667</v>
      </c>
      <c r="AA2044" s="8">
        <v>130.32</v>
      </c>
      <c r="AB2044" s="9">
        <v>84.057364988734747</v>
      </c>
      <c r="AC2044" s="9">
        <v>21.264994532707881</v>
      </c>
      <c r="AD2044" s="3">
        <v>22.576227674671895</v>
      </c>
      <c r="AE2044" s="3">
        <v>56.158777792620221</v>
      </c>
    </row>
    <row r="2045" spans="1:31" ht="13" x14ac:dyDescent="0.3">
      <c r="A2045" s="2">
        <v>2020</v>
      </c>
      <c r="B2045" s="13" t="s">
        <v>631</v>
      </c>
      <c r="C2045" s="2" t="s">
        <v>33</v>
      </c>
      <c r="D2045" s="2" t="str">
        <f t="shared" si="62"/>
        <v>M2</v>
      </c>
      <c r="E2045" s="2" t="str">
        <f t="shared" si="63"/>
        <v>E13c_M2_12</v>
      </c>
      <c r="F2045" s="21" t="s">
        <v>543</v>
      </c>
      <c r="G2045" s="2">
        <v>2012</v>
      </c>
      <c r="H2045" s="2" t="s">
        <v>810</v>
      </c>
      <c r="I2045" s="4">
        <v>2.39</v>
      </c>
      <c r="J2045" s="5">
        <v>0.159</v>
      </c>
      <c r="K2045" s="4">
        <v>0.83499999999999996</v>
      </c>
      <c r="L2045" s="4">
        <v>0.81699999999999995</v>
      </c>
      <c r="M2045" s="4">
        <v>0.22900000000000001</v>
      </c>
      <c r="N2045" s="4">
        <v>0.69899999999999995</v>
      </c>
      <c r="O2045" s="4">
        <v>0.17299999999999999</v>
      </c>
      <c r="P2045" s="6">
        <v>15.315</v>
      </c>
      <c r="Q2045" s="6">
        <v>54.877000000000002</v>
      </c>
      <c r="R2045" s="4">
        <v>5.8310000000000004</v>
      </c>
      <c r="S2045" s="7">
        <v>244.36699999999999</v>
      </c>
      <c r="T2045" s="6">
        <v>19.574000000000002</v>
      </c>
      <c r="U2045" s="4">
        <v>21.192857</v>
      </c>
      <c r="V2045" s="8">
        <v>91.188561088759428</v>
      </c>
      <c r="W2045" s="8">
        <v>95.415316282289453</v>
      </c>
      <c r="X2045" s="8">
        <v>98.235294117647058</v>
      </c>
      <c r="Y2045" s="8">
        <v>120.52631578947368</v>
      </c>
      <c r="Z2045" s="8">
        <v>116.5</v>
      </c>
      <c r="AA2045" s="8">
        <v>102.1</v>
      </c>
      <c r="AB2045" s="9">
        <v>80.987223739066749</v>
      </c>
      <c r="AC2045" s="9">
        <v>23.291651538472887</v>
      </c>
      <c r="AD2045" s="3">
        <v>26.36897245673347</v>
      </c>
      <c r="AE2045" s="3">
        <v>50.339376004793621</v>
      </c>
    </row>
    <row r="2046" spans="1:31" ht="13" x14ac:dyDescent="0.3">
      <c r="A2046" s="2">
        <v>2020</v>
      </c>
      <c r="B2046" s="13" t="s">
        <v>631</v>
      </c>
      <c r="C2046" s="2" t="s">
        <v>52</v>
      </c>
      <c r="D2046" s="2" t="str">
        <f t="shared" si="62"/>
        <v>M1</v>
      </c>
      <c r="E2046" s="2" t="str">
        <f t="shared" si="63"/>
        <v>E14a_M1_12</v>
      </c>
      <c r="F2046" s="21" t="s">
        <v>553</v>
      </c>
      <c r="G2046" s="2">
        <v>2012</v>
      </c>
      <c r="H2046" s="2" t="s">
        <v>792</v>
      </c>
      <c r="I2046" s="4">
        <v>2.41</v>
      </c>
      <c r="J2046" s="5">
        <v>0.16700000000000001</v>
      </c>
      <c r="K2046" s="4">
        <v>0.85799999999999998</v>
      </c>
      <c r="L2046" s="4">
        <v>0.72299999999999998</v>
      </c>
      <c r="M2046" s="4">
        <v>0.21299999999999999</v>
      </c>
      <c r="N2046" s="4">
        <v>0.63400000000000001</v>
      </c>
      <c r="O2046" s="4">
        <v>0.16400000000000001</v>
      </c>
      <c r="P2046" s="6">
        <v>13.175000000000001</v>
      </c>
      <c r="Q2046" s="6">
        <v>57.951000000000001</v>
      </c>
      <c r="R2046" s="4">
        <v>6.3659999999999997</v>
      </c>
      <c r="S2046" s="7">
        <v>251.00800000000001</v>
      </c>
      <c r="T2046" s="6">
        <v>16.407</v>
      </c>
      <c r="U2046" s="4">
        <v>24.010159000000002</v>
      </c>
      <c r="V2046" s="8">
        <v>91.951645281970812</v>
      </c>
      <c r="W2046" s="8">
        <v>100.21608691284489</v>
      </c>
      <c r="X2046" s="8">
        <v>100.94117647058825</v>
      </c>
      <c r="Y2046" s="8">
        <v>112.10526315789473</v>
      </c>
      <c r="Z2046" s="8">
        <v>105.66666666666666</v>
      </c>
      <c r="AA2046" s="8">
        <v>87.833333333333343</v>
      </c>
      <c r="AB2046" s="9">
        <v>75.566883104317256</v>
      </c>
      <c r="AC2046" s="9">
        <v>23.218245952230276</v>
      </c>
      <c r="AD2046" s="3">
        <v>29.03882377291222</v>
      </c>
      <c r="AE2046" s="3">
        <v>47.742930274857486</v>
      </c>
    </row>
    <row r="2047" spans="1:31" ht="13" x14ac:dyDescent="0.3">
      <c r="A2047" s="2">
        <v>2020</v>
      </c>
      <c r="B2047" s="13" t="s">
        <v>631</v>
      </c>
      <c r="C2047" s="2" t="s">
        <v>53</v>
      </c>
      <c r="D2047" s="2" t="str">
        <f t="shared" si="62"/>
        <v>M2</v>
      </c>
      <c r="E2047" s="2" t="str">
        <f t="shared" si="63"/>
        <v>E14a_M2_12</v>
      </c>
      <c r="F2047" s="21" t="s">
        <v>553</v>
      </c>
      <c r="G2047" s="2">
        <v>2012</v>
      </c>
      <c r="H2047" s="2" t="s">
        <v>792</v>
      </c>
      <c r="I2047" s="4">
        <v>2.39</v>
      </c>
      <c r="J2047" s="5">
        <v>0.16600000000000001</v>
      </c>
      <c r="K2047" s="4">
        <v>0.77700000000000002</v>
      </c>
      <c r="L2047" s="4">
        <v>0.78600000000000003</v>
      </c>
      <c r="M2047" s="4">
        <v>0.20899999999999999</v>
      </c>
      <c r="N2047" s="4">
        <v>0.67100000000000004</v>
      </c>
      <c r="O2047" s="4">
        <v>0.17100000000000001</v>
      </c>
      <c r="P2047" s="6">
        <v>13.316000000000001</v>
      </c>
      <c r="Q2047" s="6">
        <v>54.73</v>
      </c>
      <c r="R2047" s="4">
        <v>5.9290000000000003</v>
      </c>
      <c r="S2047" s="7">
        <v>326.28899999999999</v>
      </c>
      <c r="T2047" s="6">
        <v>17.773</v>
      </c>
      <c r="U2047" s="4">
        <v>24.010159000000002</v>
      </c>
      <c r="V2047" s="8">
        <v>91.188561088759428</v>
      </c>
      <c r="W2047" s="8">
        <v>99.615990584025454</v>
      </c>
      <c r="X2047" s="8">
        <v>91.411764705882362</v>
      </c>
      <c r="Y2047" s="8">
        <v>109.99999999999999</v>
      </c>
      <c r="Z2047" s="8">
        <v>111.83333333333334</v>
      </c>
      <c r="AA2047" s="8">
        <v>88.773333333333341</v>
      </c>
      <c r="AB2047" s="9">
        <v>76.309495134372582</v>
      </c>
      <c r="AC2047" s="9">
        <v>22.560515510791358</v>
      </c>
      <c r="AD2047" s="3">
        <v>26.041481112089297</v>
      </c>
      <c r="AE2047" s="3">
        <v>51.398003377119352</v>
      </c>
    </row>
    <row r="2048" spans="1:31" ht="13" x14ac:dyDescent="0.3">
      <c r="A2048" s="2">
        <v>2020</v>
      </c>
      <c r="B2048" s="13" t="s">
        <v>631</v>
      </c>
      <c r="C2048" s="2" t="s">
        <v>54</v>
      </c>
      <c r="D2048" s="2" t="str">
        <f t="shared" si="62"/>
        <v>M1</v>
      </c>
      <c r="E2048" s="2" t="str">
        <f t="shared" si="63"/>
        <v>E14b_M1_12</v>
      </c>
      <c r="F2048" s="21" t="s">
        <v>554</v>
      </c>
      <c r="G2048" s="2">
        <v>2012</v>
      </c>
      <c r="H2048" s="2" t="s">
        <v>791</v>
      </c>
      <c r="I2048" s="4">
        <v>2.21</v>
      </c>
      <c r="J2048" s="5">
        <v>0.156</v>
      </c>
      <c r="K2048" s="4">
        <v>0.75900000000000001</v>
      </c>
      <c r="L2048" s="4">
        <v>0.83</v>
      </c>
      <c r="M2048" s="4">
        <v>0.216</v>
      </c>
      <c r="N2048" s="4">
        <v>0.68200000000000005</v>
      </c>
      <c r="O2048" s="4">
        <v>0.17199999999999999</v>
      </c>
      <c r="P2048" s="6">
        <v>15.657</v>
      </c>
      <c r="Q2048" s="6">
        <v>54.36</v>
      </c>
      <c r="R2048" s="4">
        <v>5.3380000000000001</v>
      </c>
      <c r="S2048" s="7">
        <v>433.96600000000001</v>
      </c>
      <c r="T2048" s="6">
        <v>18.995000000000001</v>
      </c>
      <c r="U2048" s="4">
        <v>23.050332999999998</v>
      </c>
      <c r="V2048" s="8">
        <v>84.32080334985703</v>
      </c>
      <c r="W2048" s="8">
        <v>93.615027295831155</v>
      </c>
      <c r="X2048" s="8">
        <v>89.294117647058826</v>
      </c>
      <c r="Y2048" s="8">
        <v>113.68421052631578</v>
      </c>
      <c r="Z2048" s="8">
        <v>113.66666666666667</v>
      </c>
      <c r="AA2048" s="8">
        <v>104.38000000000001</v>
      </c>
      <c r="AB2048" s="9">
        <v>78.621352120838282</v>
      </c>
      <c r="AC2048" s="9">
        <v>22.630521183287353</v>
      </c>
      <c r="AD2048" s="3">
        <v>24.69019443477282</v>
      </c>
      <c r="AE2048" s="3">
        <v>52.67928438193983</v>
      </c>
    </row>
    <row r="2049" spans="1:31" ht="13" x14ac:dyDescent="0.3">
      <c r="A2049" s="2">
        <v>2020</v>
      </c>
      <c r="B2049" s="13" t="s">
        <v>631</v>
      </c>
      <c r="C2049" s="2" t="s">
        <v>55</v>
      </c>
      <c r="D2049" s="2" t="str">
        <f t="shared" si="62"/>
        <v>M2</v>
      </c>
      <c r="E2049" s="2" t="str">
        <f t="shared" si="63"/>
        <v>E14b_M2_12</v>
      </c>
      <c r="F2049" s="21" t="s">
        <v>554</v>
      </c>
      <c r="G2049" s="2">
        <v>2012</v>
      </c>
      <c r="H2049" s="2" t="s">
        <v>791</v>
      </c>
      <c r="I2049" s="4">
        <v>2.31</v>
      </c>
      <c r="J2049" s="5">
        <v>0.16</v>
      </c>
      <c r="K2049" s="4">
        <v>0.80800000000000005</v>
      </c>
      <c r="L2049" s="4">
        <v>0.73399999999999999</v>
      </c>
      <c r="M2049" s="4">
        <v>0.20200000000000001</v>
      </c>
      <c r="N2049" s="4">
        <v>0.58099999999999996</v>
      </c>
      <c r="O2049" s="4">
        <v>0.17599999999999999</v>
      </c>
      <c r="P2049" s="6">
        <v>16.414000000000001</v>
      </c>
      <c r="Q2049" s="6">
        <v>49.35</v>
      </c>
      <c r="R2049" s="4">
        <v>5.3630000000000004</v>
      </c>
      <c r="S2049" s="7">
        <v>274.74799999999999</v>
      </c>
      <c r="T2049" s="6">
        <v>19.902000000000001</v>
      </c>
      <c r="U2049" s="4">
        <v>23.050332999999998</v>
      </c>
      <c r="V2049" s="8">
        <v>88.136224315913921</v>
      </c>
      <c r="W2049" s="8">
        <v>96.015412611108871</v>
      </c>
      <c r="X2049" s="8">
        <v>95.058823529411768</v>
      </c>
      <c r="Y2049" s="8">
        <v>106.31578947368421</v>
      </c>
      <c r="Z2049" s="8">
        <v>96.833333333333329</v>
      </c>
      <c r="AA2049" s="8">
        <v>109.42666666666668</v>
      </c>
      <c r="AB2049" s="9">
        <v>73.930917369514844</v>
      </c>
      <c r="AC2049" s="9">
        <v>22.506428727964476</v>
      </c>
      <c r="AD2049" s="3">
        <v>27.95171813375843</v>
      </c>
      <c r="AE2049" s="3">
        <v>49.541853138277084</v>
      </c>
    </row>
    <row r="2050" spans="1:31" ht="13" x14ac:dyDescent="0.3">
      <c r="A2050" s="2">
        <v>2020</v>
      </c>
      <c r="B2050" s="13" t="s">
        <v>631</v>
      </c>
      <c r="C2050" s="2" t="s">
        <v>56</v>
      </c>
      <c r="D2050" s="2" t="str">
        <f t="shared" si="62"/>
        <v>M1</v>
      </c>
      <c r="E2050" s="2" t="str">
        <f t="shared" si="63"/>
        <v>E14c_M1_12</v>
      </c>
      <c r="F2050" s="21" t="s">
        <v>555</v>
      </c>
      <c r="G2050" s="2">
        <v>2012</v>
      </c>
      <c r="H2050" s="2" t="s">
        <v>790</v>
      </c>
      <c r="I2050" s="4">
        <v>2.02</v>
      </c>
      <c r="J2050" s="5">
        <v>0.15</v>
      </c>
      <c r="K2050" s="4">
        <v>0.79300000000000004</v>
      </c>
      <c r="L2050" s="4">
        <v>0.78700000000000003</v>
      </c>
      <c r="M2050" s="4">
        <v>0.27200000000000002</v>
      </c>
      <c r="N2050" s="4">
        <v>0.79200000000000004</v>
      </c>
      <c r="O2050" s="4">
        <v>0.161</v>
      </c>
      <c r="P2050" s="6">
        <v>13.736000000000001</v>
      </c>
      <c r="Q2050" s="6">
        <v>74.683000000000007</v>
      </c>
      <c r="R2050" s="4">
        <v>5.1929999999999996</v>
      </c>
      <c r="S2050" s="7">
        <v>272.46499999999997</v>
      </c>
      <c r="T2050" s="6">
        <v>20.768999999999998</v>
      </c>
      <c r="U2050" s="4">
        <v>22.605167000000002</v>
      </c>
      <c r="V2050" s="8">
        <v>77.071503514348976</v>
      </c>
      <c r="W2050" s="8">
        <v>90.014449322914572</v>
      </c>
      <c r="X2050" s="8">
        <v>93.294117647058826</v>
      </c>
      <c r="Y2050" s="8">
        <v>143.15789473684211</v>
      </c>
      <c r="Z2050" s="8">
        <v>132</v>
      </c>
      <c r="AA2050" s="8">
        <v>91.573333333333338</v>
      </c>
      <c r="AB2050" s="9">
        <v>81.958058837767581</v>
      </c>
      <c r="AC2050" s="9">
        <v>27.337484740842672</v>
      </c>
      <c r="AD2050" s="3">
        <v>24.745986192059121</v>
      </c>
      <c r="AE2050" s="3">
        <v>47.916529067098196</v>
      </c>
    </row>
    <row r="2051" spans="1:31" ht="13" x14ac:dyDescent="0.3">
      <c r="A2051" s="2">
        <v>2020</v>
      </c>
      <c r="B2051" s="13" t="s">
        <v>631</v>
      </c>
      <c r="C2051" s="2" t="s">
        <v>57</v>
      </c>
      <c r="D2051" s="2" t="str">
        <f t="shared" si="62"/>
        <v>M2</v>
      </c>
      <c r="E2051" s="2" t="str">
        <f t="shared" si="63"/>
        <v>E14c_M2_12</v>
      </c>
      <c r="F2051" s="21" t="s">
        <v>555</v>
      </c>
      <c r="G2051" s="2">
        <v>2012</v>
      </c>
      <c r="H2051" s="2" t="s">
        <v>790</v>
      </c>
      <c r="I2051" s="4">
        <v>2.0699999999999998</v>
      </c>
      <c r="J2051" s="5">
        <v>0.15</v>
      </c>
      <c r="K2051" s="4">
        <v>0.77900000000000003</v>
      </c>
      <c r="L2051" s="4">
        <v>0.752</v>
      </c>
      <c r="M2051" s="4">
        <v>0.23899999999999999</v>
      </c>
      <c r="N2051" s="4">
        <v>0.70299999999999996</v>
      </c>
      <c r="O2051" s="4">
        <v>0.16600000000000001</v>
      </c>
      <c r="P2051" s="6">
        <v>14.413</v>
      </c>
      <c r="Q2051" s="6">
        <v>59.136000000000003</v>
      </c>
      <c r="R2051" s="4">
        <v>5.1479999999999997</v>
      </c>
      <c r="S2051" s="7">
        <v>281.28699999999998</v>
      </c>
      <c r="T2051" s="6">
        <v>23.876000000000001</v>
      </c>
      <c r="U2051" s="4">
        <v>22.605167000000002</v>
      </c>
      <c r="V2051" s="8">
        <v>78.9792139973774</v>
      </c>
      <c r="W2051" s="8">
        <v>90.014449322914572</v>
      </c>
      <c r="X2051" s="8">
        <v>91.64705882352942</v>
      </c>
      <c r="Y2051" s="8">
        <v>125.78947368421052</v>
      </c>
      <c r="Z2051" s="8">
        <v>117.16666666666666</v>
      </c>
      <c r="AA2051" s="8">
        <v>96.086666666666659</v>
      </c>
      <c r="AB2051" s="9">
        <v>77.135208930071286</v>
      </c>
      <c r="AC2051" s="9">
        <v>25.522696374400915</v>
      </c>
      <c r="AD2051" s="3">
        <v>25.829026632119334</v>
      </c>
      <c r="AE2051" s="3">
        <v>48.64827699347974</v>
      </c>
    </row>
    <row r="2052" spans="1:31" ht="13" x14ac:dyDescent="0.3">
      <c r="A2052" s="2">
        <v>2020</v>
      </c>
      <c r="B2052" s="13" t="s">
        <v>631</v>
      </c>
      <c r="C2052" s="2" t="s">
        <v>13</v>
      </c>
      <c r="D2052" s="2" t="str">
        <f t="shared" si="62"/>
        <v>M2</v>
      </c>
      <c r="E2052" s="2" t="str">
        <f t="shared" si="63"/>
        <v>F12a_M2_12</v>
      </c>
      <c r="F2052" s="21" t="s">
        <v>517</v>
      </c>
      <c r="G2052" s="2">
        <v>2012</v>
      </c>
      <c r="H2052" s="2" t="s">
        <v>807</v>
      </c>
      <c r="I2052" s="4">
        <v>2.31</v>
      </c>
      <c r="J2052" s="5">
        <v>0.14699999999999999</v>
      </c>
      <c r="K2052" s="4">
        <v>0.78700000000000003</v>
      </c>
      <c r="L2052" s="4">
        <v>0.70599999999999996</v>
      </c>
      <c r="M2052" s="4">
        <v>0.23300000000000001</v>
      </c>
      <c r="N2052" s="4">
        <v>0.76700000000000002</v>
      </c>
      <c r="O2052" s="4">
        <v>0.16500000000000001</v>
      </c>
      <c r="P2052" s="6">
        <v>15.734</v>
      </c>
      <c r="Q2052" s="6">
        <v>65.105000000000004</v>
      </c>
      <c r="R2052" s="4">
        <v>8.2639999999999993</v>
      </c>
      <c r="S2052" s="7">
        <v>534.62300000000005</v>
      </c>
      <c r="T2052" s="6">
        <v>30.994</v>
      </c>
      <c r="U2052" s="4">
        <v>23.363181999999998</v>
      </c>
      <c r="V2052" s="8">
        <v>88.136224315913921</v>
      </c>
      <c r="W2052" s="8">
        <v>88.214160336456274</v>
      </c>
      <c r="X2052" s="8">
        <v>92.588235294117652</v>
      </c>
      <c r="Y2052" s="8">
        <v>122.63157894736842</v>
      </c>
      <c r="Z2052" s="8">
        <v>127.83333333333333</v>
      </c>
      <c r="AA2052" s="8">
        <v>104.89333333333333</v>
      </c>
      <c r="AB2052" s="9">
        <v>74.550169391600178</v>
      </c>
      <c r="AC2052" s="9">
        <v>25.744745306705308</v>
      </c>
      <c r="AD2052" s="3">
        <v>26.999103291265676</v>
      </c>
      <c r="AE2052" s="3">
        <v>47.256151402029012</v>
      </c>
    </row>
    <row r="2053" spans="1:31" ht="13" x14ac:dyDescent="0.3">
      <c r="A2053" s="2">
        <v>2020</v>
      </c>
      <c r="B2053" s="13" t="s">
        <v>631</v>
      </c>
      <c r="C2053" s="2" t="s">
        <v>34</v>
      </c>
      <c r="D2053" s="2" t="str">
        <f t="shared" si="62"/>
        <v>M1</v>
      </c>
      <c r="E2053" s="2" t="str">
        <f t="shared" si="63"/>
        <v>F13a_M1_12</v>
      </c>
      <c r="F2053" s="21" t="s">
        <v>544</v>
      </c>
      <c r="G2053" s="2">
        <v>2012</v>
      </c>
      <c r="H2053" s="2" t="s">
        <v>787</v>
      </c>
      <c r="I2053" s="4">
        <v>2.29</v>
      </c>
      <c r="J2053" s="5">
        <v>0.155</v>
      </c>
      <c r="K2053" s="4">
        <v>0.71699999999999997</v>
      </c>
      <c r="L2053" s="4">
        <v>0.873</v>
      </c>
      <c r="M2053" s="4">
        <v>0.25700000000000001</v>
      </c>
      <c r="N2053" s="4">
        <v>0.74399999999999999</v>
      </c>
      <c r="O2053" s="4">
        <v>0.17199999999999999</v>
      </c>
      <c r="P2053" s="6">
        <v>17.106999999999999</v>
      </c>
      <c r="Q2053" s="6">
        <v>66.959000000000003</v>
      </c>
      <c r="R2053" s="4">
        <v>4.9989999999999997</v>
      </c>
      <c r="S2053" s="7">
        <v>352.46800000000002</v>
      </c>
      <c r="T2053" s="6">
        <v>20.998000000000001</v>
      </c>
      <c r="U2053" s="4">
        <v>21.799095999999999</v>
      </c>
      <c r="V2053" s="8">
        <v>87.373140122702537</v>
      </c>
      <c r="W2053" s="8">
        <v>93.014930967011722</v>
      </c>
      <c r="X2053" s="8">
        <v>84.35294117647058</v>
      </c>
      <c r="Y2053" s="8">
        <v>135.26315789473685</v>
      </c>
      <c r="Z2053" s="8">
        <v>124</v>
      </c>
      <c r="AA2053" s="8">
        <v>114.04666666666665</v>
      </c>
      <c r="AB2053" s="9">
        <v>83.070157144598369</v>
      </c>
      <c r="AC2053" s="9">
        <v>25.484106101211989</v>
      </c>
      <c r="AD2053" s="3">
        <v>22.074829924793015</v>
      </c>
      <c r="AE2053" s="3">
        <v>52.441063973994993</v>
      </c>
    </row>
    <row r="2054" spans="1:31" ht="13" x14ac:dyDescent="0.3">
      <c r="A2054" s="2">
        <v>2020</v>
      </c>
      <c r="B2054" s="13" t="s">
        <v>631</v>
      </c>
      <c r="C2054" s="2" t="s">
        <v>35</v>
      </c>
      <c r="D2054" s="2" t="str">
        <f t="shared" ref="D2054:D2117" si="64">MID(C2054,8,2)</f>
        <v>M2</v>
      </c>
      <c r="E2054" s="2" t="str">
        <f t="shared" ref="E2054:E2117" si="65">CONCATENATE(F2054,"_",D2054,"_",MID(G2054,3,2))</f>
        <v>F13a_M2_12</v>
      </c>
      <c r="F2054" s="21" t="s">
        <v>544</v>
      </c>
      <c r="G2054" s="2">
        <v>2012</v>
      </c>
      <c r="H2054" s="2" t="s">
        <v>787</v>
      </c>
      <c r="I2054" s="4">
        <v>2.2400000000000002</v>
      </c>
      <c r="J2054" s="5">
        <v>0.151</v>
      </c>
      <c r="K2054" s="4">
        <v>1.0860000000000001</v>
      </c>
      <c r="L2054" s="4">
        <v>0.60599999999999998</v>
      </c>
      <c r="M2054" s="4">
        <v>0.222</v>
      </c>
      <c r="N2054" s="4">
        <v>0.67800000000000005</v>
      </c>
      <c r="O2054" s="4">
        <v>0.16800000000000001</v>
      </c>
      <c r="P2054" s="6">
        <v>13.138</v>
      </c>
      <c r="Q2054" s="6">
        <v>65.150000000000006</v>
      </c>
      <c r="R2054" s="4">
        <v>6.5140000000000002</v>
      </c>
      <c r="S2054" s="7">
        <v>262.42099999999999</v>
      </c>
      <c r="T2054" s="6">
        <v>20.385000000000002</v>
      </c>
      <c r="U2054" s="4">
        <v>21.799095999999999</v>
      </c>
      <c r="V2054" s="8">
        <v>85.465429639674113</v>
      </c>
      <c r="W2054" s="8">
        <v>90.614545651734005</v>
      </c>
      <c r="X2054" s="8">
        <v>127.76470588235296</v>
      </c>
      <c r="Y2054" s="8">
        <v>116.8421052631579</v>
      </c>
      <c r="Z2054" s="8">
        <v>113.00000000000001</v>
      </c>
      <c r="AA2054" s="8">
        <v>87.586666666666673</v>
      </c>
      <c r="AB2054" s="9">
        <v>76.301112703155184</v>
      </c>
      <c r="AC2054" s="9">
        <v>23.96643382493437</v>
      </c>
      <c r="AD2054" s="3">
        <v>36.401744453501962</v>
      </c>
      <c r="AE2054" s="3">
        <v>39.631821721563668</v>
      </c>
    </row>
    <row r="2055" spans="1:31" ht="13" x14ac:dyDescent="0.3">
      <c r="A2055" s="2">
        <v>2020</v>
      </c>
      <c r="B2055" s="13" t="s">
        <v>631</v>
      </c>
      <c r="C2055" s="2" t="s">
        <v>36</v>
      </c>
      <c r="D2055" s="2" t="str">
        <f t="shared" si="64"/>
        <v>M1</v>
      </c>
      <c r="E2055" s="2" t="str">
        <f t="shared" si="65"/>
        <v>F13b_M1_12</v>
      </c>
      <c r="F2055" s="21" t="s">
        <v>545</v>
      </c>
      <c r="G2055" s="2">
        <v>2012</v>
      </c>
      <c r="H2055" s="2" t="s">
        <v>786</v>
      </c>
      <c r="I2055" s="4">
        <v>2.2400000000000002</v>
      </c>
      <c r="J2055" s="5">
        <v>0.154</v>
      </c>
      <c r="K2055" s="4">
        <v>0.73599999999999999</v>
      </c>
      <c r="L2055" s="4">
        <v>0.78300000000000003</v>
      </c>
      <c r="M2055" s="4">
        <v>0.223</v>
      </c>
      <c r="N2055" s="4">
        <v>0.64300000000000002</v>
      </c>
      <c r="O2055" s="4">
        <v>0.17599999999999999</v>
      </c>
      <c r="P2055" s="6">
        <v>15.510999999999999</v>
      </c>
      <c r="Q2055" s="6">
        <v>56.283000000000001</v>
      </c>
      <c r="R2055" s="4">
        <v>5.1230000000000002</v>
      </c>
      <c r="S2055" s="7">
        <v>446.27100000000002</v>
      </c>
      <c r="T2055" s="6">
        <v>19.667000000000002</v>
      </c>
      <c r="U2055" s="4">
        <v>19.506202999999999</v>
      </c>
      <c r="V2055" s="8">
        <v>85.465429639674113</v>
      </c>
      <c r="W2055" s="8">
        <v>92.414834638192289</v>
      </c>
      <c r="X2055" s="8">
        <v>86.588235294117638</v>
      </c>
      <c r="Y2055" s="8">
        <v>117.36842105263159</v>
      </c>
      <c r="Z2055" s="8">
        <v>107.16666666666667</v>
      </c>
      <c r="AA2055" s="8">
        <v>103.40666666666667</v>
      </c>
      <c r="AB2055" s="9">
        <v>76.264413705779646</v>
      </c>
      <c r="AC2055" s="9">
        <v>24.085975508125752</v>
      </c>
      <c r="AD2055" s="3">
        <v>24.681930270104697</v>
      </c>
      <c r="AE2055" s="3">
        <v>51.232094221769543</v>
      </c>
    </row>
    <row r="2056" spans="1:31" ht="13" x14ac:dyDescent="0.3">
      <c r="A2056" s="2">
        <v>2020</v>
      </c>
      <c r="B2056" s="13" t="s">
        <v>631</v>
      </c>
      <c r="C2056" s="2" t="s">
        <v>37</v>
      </c>
      <c r="D2056" s="2" t="str">
        <f t="shared" si="64"/>
        <v>M2</v>
      </c>
      <c r="E2056" s="2" t="str">
        <f t="shared" si="65"/>
        <v>F13b_M2_12</v>
      </c>
      <c r="F2056" s="21" t="s">
        <v>545</v>
      </c>
      <c r="G2056" s="2">
        <v>2012</v>
      </c>
      <c r="H2056" s="2" t="s">
        <v>786</v>
      </c>
      <c r="I2056" s="4">
        <v>2.25</v>
      </c>
      <c r="J2056" s="5">
        <v>0.151</v>
      </c>
      <c r="K2056" s="4">
        <v>0.80200000000000005</v>
      </c>
      <c r="L2056" s="4">
        <v>0.878</v>
      </c>
      <c r="M2056" s="4">
        <v>0.28499999999999998</v>
      </c>
      <c r="N2056" s="4">
        <v>0.67200000000000004</v>
      </c>
      <c r="O2056" s="4">
        <v>0.16900000000000001</v>
      </c>
      <c r="P2056" s="6">
        <v>13.47</v>
      </c>
      <c r="Q2056" s="6">
        <v>58.362000000000002</v>
      </c>
      <c r="R2056" s="4">
        <v>6.89</v>
      </c>
      <c r="S2056" s="7">
        <v>389.79899999999998</v>
      </c>
      <c r="T2056" s="6">
        <v>19.013000000000002</v>
      </c>
      <c r="U2056" s="4">
        <v>19.506202999999999</v>
      </c>
      <c r="V2056" s="8">
        <v>85.846971736279784</v>
      </c>
      <c r="W2056" s="8">
        <v>90.614545651734005</v>
      </c>
      <c r="X2056" s="8">
        <v>94.352941176470594</v>
      </c>
      <c r="Y2056" s="8">
        <v>149.99999999999997</v>
      </c>
      <c r="Z2056" s="8">
        <v>112.00000000000001</v>
      </c>
      <c r="AA2056" s="8">
        <v>89.8</v>
      </c>
      <c r="AB2056" s="9">
        <v>87.799996227266774</v>
      </c>
      <c r="AC2056" s="9">
        <v>26.738169743871243</v>
      </c>
      <c r="AD2056" s="3">
        <v>23.361628511137326</v>
      </c>
      <c r="AE2056" s="3">
        <v>49.900201744991442</v>
      </c>
    </row>
    <row r="2057" spans="1:31" ht="13" x14ac:dyDescent="0.3">
      <c r="A2057" s="2">
        <v>2020</v>
      </c>
      <c r="B2057" s="13" t="s">
        <v>631</v>
      </c>
      <c r="C2057" s="2" t="s">
        <v>38</v>
      </c>
      <c r="D2057" s="2" t="str">
        <f t="shared" si="64"/>
        <v>M1</v>
      </c>
      <c r="E2057" s="2" t="str">
        <f t="shared" si="65"/>
        <v>F13c_M1_12</v>
      </c>
      <c r="F2057" s="21" t="s">
        <v>546</v>
      </c>
      <c r="G2057" s="2">
        <v>2012</v>
      </c>
      <c r="H2057" s="2" t="s">
        <v>785</v>
      </c>
      <c r="I2057" s="4">
        <v>2.27</v>
      </c>
      <c r="J2057" s="5">
        <v>0.14699999999999999</v>
      </c>
      <c r="K2057" s="4">
        <v>0.80400000000000005</v>
      </c>
      <c r="L2057" s="4">
        <v>0.76500000000000001</v>
      </c>
      <c r="M2057" s="4">
        <v>0.189</v>
      </c>
      <c r="N2057" s="4">
        <v>0.64400000000000002</v>
      </c>
      <c r="O2057" s="4">
        <v>0.17599999999999999</v>
      </c>
      <c r="P2057" s="6">
        <v>21.167999999999999</v>
      </c>
      <c r="Q2057" s="6">
        <v>55.387</v>
      </c>
      <c r="R2057" s="4">
        <v>5.0510000000000002</v>
      </c>
      <c r="S2057" s="7">
        <v>562.88800000000003</v>
      </c>
      <c r="T2057" s="6">
        <v>19.158999999999999</v>
      </c>
      <c r="U2057" s="4">
        <v>22.711696</v>
      </c>
      <c r="V2057" s="8">
        <v>86.610055929491168</v>
      </c>
      <c r="W2057" s="8">
        <v>88.214160336456274</v>
      </c>
      <c r="X2057" s="8">
        <v>94.588235294117652</v>
      </c>
      <c r="Y2057" s="8">
        <v>99.473684210526315</v>
      </c>
      <c r="Z2057" s="8">
        <v>107.33333333333334</v>
      </c>
      <c r="AA2057" s="8">
        <v>141.12</v>
      </c>
      <c r="AB2057" s="9">
        <v>74.304681569164686</v>
      </c>
      <c r="AC2057" s="9">
        <v>20.952070178128889</v>
      </c>
      <c r="AD2057" s="3">
        <v>27.673437813480255</v>
      </c>
      <c r="AE2057" s="3">
        <v>51.374492008390845</v>
      </c>
    </row>
    <row r="2058" spans="1:31" ht="13" x14ac:dyDescent="0.3">
      <c r="A2058" s="2">
        <v>2020</v>
      </c>
      <c r="B2058" s="13" t="s">
        <v>631</v>
      </c>
      <c r="C2058" s="2" t="s">
        <v>39</v>
      </c>
      <c r="D2058" s="2" t="str">
        <f t="shared" si="64"/>
        <v>M2</v>
      </c>
      <c r="E2058" s="2" t="str">
        <f t="shared" si="65"/>
        <v>F13c_M2_12</v>
      </c>
      <c r="F2058" s="21" t="s">
        <v>546</v>
      </c>
      <c r="G2058" s="2">
        <v>2012</v>
      </c>
      <c r="H2058" s="2" t="s">
        <v>785</v>
      </c>
      <c r="I2058" s="4">
        <v>2.16</v>
      </c>
      <c r="J2058" s="5">
        <v>0.14499999999999999</v>
      </c>
      <c r="K2058" s="4">
        <v>1.0629999999999999</v>
      </c>
      <c r="L2058" s="4">
        <v>0.69799999999999995</v>
      </c>
      <c r="M2058" s="4">
        <v>0.193</v>
      </c>
      <c r="N2058" s="4">
        <v>0.66600000000000004</v>
      </c>
      <c r="O2058" s="4">
        <v>0.16800000000000001</v>
      </c>
      <c r="P2058" s="6">
        <v>16.391999999999999</v>
      </c>
      <c r="Q2058" s="6">
        <v>60.17</v>
      </c>
      <c r="R2058" s="4">
        <v>6.9050000000000002</v>
      </c>
      <c r="S2058" s="7">
        <v>510.983</v>
      </c>
      <c r="T2058" s="6">
        <v>22.158999999999999</v>
      </c>
      <c r="U2058" s="4">
        <v>22.711696</v>
      </c>
      <c r="V2058" s="8">
        <v>82.413092866828606</v>
      </c>
      <c r="W2058" s="8">
        <v>87.013967678817423</v>
      </c>
      <c r="X2058" s="8">
        <v>125.05882352941175</v>
      </c>
      <c r="Y2058" s="8">
        <v>101.57894736842105</v>
      </c>
      <c r="Z2058" s="8">
        <v>111.00000000000001</v>
      </c>
      <c r="AA2058" s="8">
        <v>109.28</v>
      </c>
      <c r="AB2058" s="9">
        <v>77.914898408225326</v>
      </c>
      <c r="AC2058" s="9">
        <v>20.404131487549119</v>
      </c>
      <c r="AD2058" s="3">
        <v>34.892814240509075</v>
      </c>
      <c r="AE2058" s="3">
        <v>44.703054271941802</v>
      </c>
    </row>
    <row r="2059" spans="1:31" ht="13" x14ac:dyDescent="0.3">
      <c r="A2059" s="2">
        <v>2020</v>
      </c>
      <c r="B2059" s="13" t="s">
        <v>631</v>
      </c>
      <c r="C2059" s="2" t="s">
        <v>58</v>
      </c>
      <c r="D2059" s="2" t="str">
        <f t="shared" si="64"/>
        <v>M1</v>
      </c>
      <c r="E2059" s="2" t="str">
        <f t="shared" si="65"/>
        <v>F14a_M1_12</v>
      </c>
      <c r="F2059" s="21" t="s">
        <v>556</v>
      </c>
      <c r="G2059" s="2">
        <v>2012</v>
      </c>
      <c r="H2059" s="2" t="s">
        <v>795</v>
      </c>
      <c r="I2059" s="4">
        <v>2.4500000000000002</v>
      </c>
      <c r="J2059" s="5">
        <v>0.16400000000000001</v>
      </c>
      <c r="K2059" s="4">
        <v>0.78700000000000003</v>
      </c>
      <c r="L2059" s="4">
        <v>0.78800000000000003</v>
      </c>
      <c r="M2059" s="4">
        <v>0.23100000000000001</v>
      </c>
      <c r="N2059" s="4">
        <v>0.68899999999999995</v>
      </c>
      <c r="O2059" s="4">
        <v>0.17899999999999999</v>
      </c>
      <c r="P2059" s="6">
        <v>16.881</v>
      </c>
      <c r="Q2059" s="6">
        <v>47</v>
      </c>
      <c r="R2059" s="4">
        <v>5.5330000000000004</v>
      </c>
      <c r="S2059" s="7">
        <v>456.50799999999998</v>
      </c>
      <c r="T2059" s="6">
        <v>21.071999999999999</v>
      </c>
      <c r="U2059" s="4">
        <v>23.096862000000002</v>
      </c>
      <c r="V2059" s="8">
        <v>93.477813668393551</v>
      </c>
      <c r="W2059" s="8">
        <v>98.415797926386603</v>
      </c>
      <c r="X2059" s="8">
        <v>92.588235294117652</v>
      </c>
      <c r="Y2059" s="8">
        <v>121.57894736842105</v>
      </c>
      <c r="Z2059" s="8">
        <v>114.83333333333331</v>
      </c>
      <c r="AA2059" s="8">
        <v>112.53999999999999</v>
      </c>
      <c r="AB2059" s="9">
        <v>78.47724111306664</v>
      </c>
      <c r="AC2059" s="9">
        <v>24.246528445579653</v>
      </c>
      <c r="AD2059" s="3">
        <v>25.648043881731621</v>
      </c>
      <c r="AE2059" s="3">
        <v>50.10542767268872</v>
      </c>
    </row>
    <row r="2060" spans="1:31" ht="13" x14ac:dyDescent="0.3">
      <c r="A2060" s="2">
        <v>2020</v>
      </c>
      <c r="B2060" s="13" t="s">
        <v>631</v>
      </c>
      <c r="C2060" s="2" t="s">
        <v>59</v>
      </c>
      <c r="D2060" s="2" t="str">
        <f t="shared" si="64"/>
        <v>M2</v>
      </c>
      <c r="E2060" s="2" t="str">
        <f t="shared" si="65"/>
        <v>F14a_M2_12</v>
      </c>
      <c r="F2060" s="21" t="s">
        <v>556</v>
      </c>
      <c r="G2060" s="2">
        <v>2012</v>
      </c>
      <c r="H2060" s="2" t="s">
        <v>795</v>
      </c>
      <c r="I2060" s="4">
        <v>2.36</v>
      </c>
      <c r="J2060" s="5">
        <v>0.158</v>
      </c>
      <c r="K2060" s="4">
        <v>0.82799999999999996</v>
      </c>
      <c r="L2060" s="4">
        <v>0.71599999999999997</v>
      </c>
      <c r="M2060" s="4">
        <v>0.25900000000000001</v>
      </c>
      <c r="N2060" s="4">
        <v>0.73399999999999999</v>
      </c>
      <c r="O2060" s="4">
        <v>0.189</v>
      </c>
      <c r="P2060" s="6">
        <v>15.048</v>
      </c>
      <c r="Q2060" s="6">
        <v>51.52</v>
      </c>
      <c r="R2060" s="4">
        <v>5.7569999999999997</v>
      </c>
      <c r="S2060" s="7">
        <v>458.34899999999999</v>
      </c>
      <c r="T2060" s="6">
        <v>22.651</v>
      </c>
      <c r="U2060" s="4">
        <v>23.096862000000002</v>
      </c>
      <c r="V2060" s="8">
        <v>90.043934798942345</v>
      </c>
      <c r="W2060" s="8">
        <v>94.81521995347002</v>
      </c>
      <c r="X2060" s="8">
        <v>97.411764705882348</v>
      </c>
      <c r="Y2060" s="8">
        <v>136.31578947368422</v>
      </c>
      <c r="Z2060" s="8">
        <v>122.33333333333334</v>
      </c>
      <c r="AA2060" s="8">
        <v>100.32000000000001</v>
      </c>
      <c r="AB2060" s="9">
        <v>78.239445133378936</v>
      </c>
      <c r="AC2060" s="9">
        <v>27.268127470232002</v>
      </c>
      <c r="AD2060" s="3">
        <v>27.06623309014352</v>
      </c>
      <c r="AE2060" s="3">
        <v>45.665639439624492</v>
      </c>
    </row>
    <row r="2061" spans="1:31" ht="13" x14ac:dyDescent="0.3">
      <c r="A2061" s="2">
        <v>2020</v>
      </c>
      <c r="B2061" s="13" t="s">
        <v>631</v>
      </c>
      <c r="C2061" s="2" t="s">
        <v>60</v>
      </c>
      <c r="D2061" s="2" t="str">
        <f t="shared" si="64"/>
        <v>M1</v>
      </c>
      <c r="E2061" s="2" t="str">
        <f t="shared" si="65"/>
        <v>F14b_M1_12</v>
      </c>
      <c r="F2061" s="21" t="s">
        <v>557</v>
      </c>
      <c r="G2061" s="2">
        <v>2012</v>
      </c>
      <c r="H2061" s="2" t="s">
        <v>796</v>
      </c>
      <c r="I2061" s="4">
        <v>2.42</v>
      </c>
      <c r="J2061" s="5">
        <v>0.16</v>
      </c>
      <c r="K2061" s="4">
        <v>0.80900000000000005</v>
      </c>
      <c r="L2061" s="4">
        <v>0.76600000000000001</v>
      </c>
      <c r="M2061" s="4">
        <v>0.22700000000000001</v>
      </c>
      <c r="N2061" s="4">
        <v>0.68799999999999994</v>
      </c>
      <c r="O2061" s="4">
        <v>0.17699999999999999</v>
      </c>
      <c r="P2061" s="6">
        <v>14.297000000000001</v>
      </c>
      <c r="Q2061" s="6">
        <v>56.185000000000002</v>
      </c>
      <c r="R2061" s="4">
        <v>6.0529999999999999</v>
      </c>
      <c r="S2061" s="7">
        <v>383.98099999999999</v>
      </c>
      <c r="T2061" s="6">
        <v>21.568000000000001</v>
      </c>
      <c r="U2061" s="4">
        <v>24.274374999999999</v>
      </c>
      <c r="V2061" s="8">
        <v>92.333187378576483</v>
      </c>
      <c r="W2061" s="8">
        <v>96.015412611108871</v>
      </c>
      <c r="X2061" s="8">
        <v>95.176470588235304</v>
      </c>
      <c r="Y2061" s="8">
        <v>119.47368421052632</v>
      </c>
      <c r="Z2061" s="8">
        <v>114.66666666666667</v>
      </c>
      <c r="AA2061" s="8">
        <v>95.313333333333333</v>
      </c>
      <c r="AB2061" s="9">
        <v>77.612607276798357</v>
      </c>
      <c r="AC2061" s="9">
        <v>24.092113323163126</v>
      </c>
      <c r="AD2061" s="3">
        <v>26.658732144647644</v>
      </c>
      <c r="AE2061" s="3">
        <v>49.249154532189252</v>
      </c>
    </row>
    <row r="2062" spans="1:31" ht="13" x14ac:dyDescent="0.3">
      <c r="A2062" s="2">
        <v>2020</v>
      </c>
      <c r="B2062" s="13" t="s">
        <v>631</v>
      </c>
      <c r="C2062" s="2" t="s">
        <v>61</v>
      </c>
      <c r="D2062" s="2" t="str">
        <f t="shared" si="64"/>
        <v>M2</v>
      </c>
      <c r="E2062" s="2" t="str">
        <f t="shared" si="65"/>
        <v>F14b_M2_12</v>
      </c>
      <c r="F2062" s="21" t="s">
        <v>557</v>
      </c>
      <c r="G2062" s="2">
        <v>2012</v>
      </c>
      <c r="H2062" s="2" t="s">
        <v>796</v>
      </c>
      <c r="I2062" s="4">
        <v>2.17</v>
      </c>
      <c r="J2062" s="5">
        <v>0.14799999999999999</v>
      </c>
      <c r="K2062" s="4">
        <v>0.84</v>
      </c>
      <c r="L2062" s="4">
        <v>0.69399999999999995</v>
      </c>
      <c r="M2062" s="4">
        <v>0.23699999999999999</v>
      </c>
      <c r="N2062" s="4">
        <v>0.79400000000000004</v>
      </c>
      <c r="O2062" s="4">
        <v>0.17199999999999999</v>
      </c>
      <c r="P2062" s="6">
        <v>15.143000000000001</v>
      </c>
      <c r="Q2062" s="6">
        <v>48.481999999999999</v>
      </c>
      <c r="R2062" s="4">
        <v>5.2670000000000003</v>
      </c>
      <c r="S2062" s="7">
        <v>425.99400000000003</v>
      </c>
      <c r="T2062" s="6">
        <v>20.085999999999999</v>
      </c>
      <c r="U2062" s="4">
        <v>24.274374999999999</v>
      </c>
      <c r="V2062" s="8">
        <v>82.794634963434291</v>
      </c>
      <c r="W2062" s="8">
        <v>88.814256665275707</v>
      </c>
      <c r="X2062" s="8">
        <v>98.82352941176471</v>
      </c>
      <c r="Y2062" s="8">
        <v>124.73684210526315</v>
      </c>
      <c r="Z2062" s="8">
        <v>132.33333333333334</v>
      </c>
      <c r="AA2062" s="8">
        <v>100.95333333333333</v>
      </c>
      <c r="AB2062" s="9">
        <v>75.636355009216246</v>
      </c>
      <c r="AC2062" s="9">
        <v>25.810657487135767</v>
      </c>
      <c r="AD2062" s="3">
        <v>28.403505108702749</v>
      </c>
      <c r="AE2062" s="3">
        <v>45.78583740416147</v>
      </c>
    </row>
    <row r="2063" spans="1:31" ht="13" x14ac:dyDescent="0.3">
      <c r="A2063" s="2">
        <v>2020</v>
      </c>
      <c r="B2063" s="13" t="s">
        <v>631</v>
      </c>
      <c r="C2063" s="2" t="s">
        <v>62</v>
      </c>
      <c r="D2063" s="2" t="str">
        <f t="shared" si="64"/>
        <v>M1</v>
      </c>
      <c r="E2063" s="2" t="str">
        <f t="shared" si="65"/>
        <v>F14c_M1_12</v>
      </c>
      <c r="F2063" s="21" t="s">
        <v>558</v>
      </c>
      <c r="G2063" s="2">
        <v>2012</v>
      </c>
      <c r="H2063" s="2" t="s">
        <v>797</v>
      </c>
      <c r="I2063" s="4">
        <v>2.23</v>
      </c>
      <c r="J2063" s="5">
        <v>0.14699999999999999</v>
      </c>
      <c r="K2063" s="4">
        <v>0.74199999999999999</v>
      </c>
      <c r="L2063" s="4">
        <v>0.73499999999999999</v>
      </c>
      <c r="M2063" s="4">
        <v>0.19400000000000001</v>
      </c>
      <c r="N2063" s="4">
        <v>0.65</v>
      </c>
      <c r="O2063" s="4">
        <v>0.16600000000000001</v>
      </c>
      <c r="P2063" s="6">
        <v>18.056999999999999</v>
      </c>
      <c r="Q2063" s="6">
        <v>45.252000000000002</v>
      </c>
      <c r="R2063" s="4">
        <v>5.8540000000000001</v>
      </c>
      <c r="S2063" s="7">
        <v>436.221</v>
      </c>
      <c r="T2063" s="6">
        <v>21.553000000000001</v>
      </c>
      <c r="U2063" s="4">
        <v>22.550999999999998</v>
      </c>
      <c r="V2063" s="8">
        <v>85.083887543068414</v>
      </c>
      <c r="W2063" s="8">
        <v>88.214160336456274</v>
      </c>
      <c r="X2063" s="8">
        <v>87.294117647058826</v>
      </c>
      <c r="Y2063" s="8">
        <v>102.10526315789474</v>
      </c>
      <c r="Z2063" s="8">
        <v>108.33333333333334</v>
      </c>
      <c r="AA2063" s="8">
        <v>120.38</v>
      </c>
      <c r="AB2063" s="9">
        <v>71.633859446277654</v>
      </c>
      <c r="AC2063" s="9">
        <v>22.308208389202612</v>
      </c>
      <c r="AD2063" s="3">
        <v>26.491637116688693</v>
      </c>
      <c r="AE2063" s="3">
        <v>51.200154494108673</v>
      </c>
    </row>
    <row r="2064" spans="1:31" ht="13" x14ac:dyDescent="0.3">
      <c r="A2064" s="2">
        <v>2020</v>
      </c>
      <c r="B2064" s="13" t="s">
        <v>631</v>
      </c>
      <c r="C2064" s="2" t="s">
        <v>63</v>
      </c>
      <c r="D2064" s="2" t="str">
        <f t="shared" si="64"/>
        <v>M2</v>
      </c>
      <c r="E2064" s="2" t="str">
        <f t="shared" si="65"/>
        <v>F14c_M2_12</v>
      </c>
      <c r="F2064" s="21" t="s">
        <v>558</v>
      </c>
      <c r="G2064" s="2">
        <v>2012</v>
      </c>
      <c r="H2064" s="2" t="s">
        <v>797</v>
      </c>
      <c r="I2064" s="4">
        <v>2.13</v>
      </c>
      <c r="J2064" s="5">
        <v>0.14099999999999999</v>
      </c>
      <c r="K2064" s="4">
        <v>0.76700000000000002</v>
      </c>
      <c r="L2064" s="4">
        <v>0.76700000000000002</v>
      </c>
      <c r="M2064" s="4">
        <v>0.19900000000000001</v>
      </c>
      <c r="N2064" s="4">
        <v>0.63300000000000001</v>
      </c>
      <c r="O2064" s="4">
        <v>0.185</v>
      </c>
      <c r="P2064" s="6">
        <v>14.609</v>
      </c>
      <c r="Q2064" s="6">
        <v>49.692</v>
      </c>
      <c r="R2064" s="4">
        <v>5.8680000000000003</v>
      </c>
      <c r="S2064" s="7">
        <v>368.935</v>
      </c>
      <c r="T2064" s="6">
        <v>19.943000000000001</v>
      </c>
      <c r="U2064" s="4">
        <v>22.550999999999998</v>
      </c>
      <c r="V2064" s="8">
        <v>81.268466577011537</v>
      </c>
      <c r="W2064" s="8">
        <v>84.613582363539692</v>
      </c>
      <c r="X2064" s="8">
        <v>90.235294117647058</v>
      </c>
      <c r="Y2064" s="8">
        <v>104.73684210526318</v>
      </c>
      <c r="Z2064" s="8">
        <v>105.50000000000001</v>
      </c>
      <c r="AA2064" s="8">
        <v>97.393333333333331</v>
      </c>
      <c r="AB2064" s="9">
        <v>74.281913637259024</v>
      </c>
      <c r="AC2064" s="9">
        <v>22.067407063648325</v>
      </c>
      <c r="AD2064" s="3">
        <v>26.408000717695096</v>
      </c>
      <c r="AE2064" s="3">
        <v>51.524592218656593</v>
      </c>
    </row>
    <row r="2065" spans="1:31" ht="13" x14ac:dyDescent="0.3">
      <c r="A2065" s="2">
        <v>2020</v>
      </c>
      <c r="B2065" s="13" t="s">
        <v>631</v>
      </c>
      <c r="C2065" s="2" t="s">
        <v>16</v>
      </c>
      <c r="D2065" s="2" t="str">
        <f t="shared" si="64"/>
        <v>M2</v>
      </c>
      <c r="E2065" s="2" t="str">
        <f t="shared" si="65"/>
        <v>G12a_M2_12</v>
      </c>
      <c r="F2065" s="21" t="s">
        <v>534</v>
      </c>
      <c r="G2065" s="2">
        <v>2012</v>
      </c>
      <c r="H2065" s="2" t="s">
        <v>804</v>
      </c>
      <c r="I2065" s="4">
        <v>2.16</v>
      </c>
      <c r="J2065" s="5">
        <v>0.14000000000000001</v>
      </c>
      <c r="K2065" s="4">
        <v>0.75900000000000001</v>
      </c>
      <c r="L2065" s="4">
        <v>0.90500000000000003</v>
      </c>
      <c r="M2065" s="4">
        <v>0.20399999999999999</v>
      </c>
      <c r="N2065" s="4">
        <v>0.63800000000000001</v>
      </c>
      <c r="O2065" s="4">
        <v>0.17499999999999999</v>
      </c>
      <c r="P2065" s="6">
        <v>15.696</v>
      </c>
      <c r="Q2065" s="6">
        <v>59.246000000000002</v>
      </c>
      <c r="R2065" s="4">
        <v>7.4119999999999999</v>
      </c>
      <c r="S2065" s="7">
        <v>259.77199999999999</v>
      </c>
      <c r="T2065" s="6">
        <v>25.966000000000001</v>
      </c>
      <c r="U2065" s="4">
        <v>19.903110999999999</v>
      </c>
      <c r="V2065" s="8">
        <v>82.413092866828606</v>
      </c>
      <c r="W2065" s="8">
        <v>84.013486034720273</v>
      </c>
      <c r="X2065" s="8">
        <v>89.294117647058826</v>
      </c>
      <c r="Y2065" s="8">
        <v>107.36842105263158</v>
      </c>
      <c r="Z2065" s="8">
        <v>106.33333333333334</v>
      </c>
      <c r="AA2065" s="8">
        <v>104.64</v>
      </c>
      <c r="AB2065" s="9">
        <v>81.3753992161041</v>
      </c>
      <c r="AC2065" s="9">
        <v>20.649918812531848</v>
      </c>
      <c r="AD2065" s="3">
        <v>23.854586143819233</v>
      </c>
      <c r="AE2065" s="3">
        <v>55.495495043648916</v>
      </c>
    </row>
    <row r="2066" spans="1:31" ht="13" x14ac:dyDescent="0.3">
      <c r="A2066" s="2">
        <v>2020</v>
      </c>
      <c r="B2066" s="13" t="s">
        <v>631</v>
      </c>
      <c r="C2066" s="2" t="s">
        <v>17</v>
      </c>
      <c r="D2066" s="2" t="str">
        <f t="shared" si="64"/>
        <v>M1</v>
      </c>
      <c r="E2066" s="2" t="str">
        <f t="shared" si="65"/>
        <v>G12b_M1_12</v>
      </c>
      <c r="F2066" s="21" t="s">
        <v>535</v>
      </c>
      <c r="G2066" s="2">
        <v>2012</v>
      </c>
      <c r="H2066" s="2" t="s">
        <v>802</v>
      </c>
      <c r="I2066" s="4">
        <v>2.36</v>
      </c>
      <c r="J2066" s="5">
        <v>0.153</v>
      </c>
      <c r="K2066" s="4">
        <v>1.012</v>
      </c>
      <c r="L2066" s="4">
        <v>0.93</v>
      </c>
      <c r="M2066" s="4">
        <v>0.21099999999999999</v>
      </c>
      <c r="N2066" s="4">
        <v>0.61899999999999999</v>
      </c>
      <c r="O2066" s="4">
        <v>0.183</v>
      </c>
      <c r="P2066" s="6">
        <v>18.151</v>
      </c>
      <c r="Q2066" s="6">
        <v>77.138999999999996</v>
      </c>
      <c r="R2066" s="4">
        <v>6.2480000000000002</v>
      </c>
      <c r="S2066" s="7">
        <v>470.60700000000003</v>
      </c>
      <c r="T2066" s="6">
        <v>23.734999999999999</v>
      </c>
      <c r="U2066" s="4">
        <v>18.838443000000002</v>
      </c>
      <c r="V2066" s="8">
        <v>90.043934798942345</v>
      </c>
      <c r="W2066" s="8">
        <v>91.814738309372871</v>
      </c>
      <c r="X2066" s="8">
        <v>119.05882352941177</v>
      </c>
      <c r="Y2066" s="8">
        <v>111.05263157894736</v>
      </c>
      <c r="Z2066" s="8">
        <v>103.16666666666667</v>
      </c>
      <c r="AA2066" s="8">
        <v>121.00666666666666</v>
      </c>
      <c r="AB2066" s="9">
        <v>89.670098701714707</v>
      </c>
      <c r="AC2066" s="9">
        <v>19.382782425177989</v>
      </c>
      <c r="AD2066" s="3">
        <v>28.86397284703952</v>
      </c>
      <c r="AE2066" s="3">
        <v>51.753244727782487</v>
      </c>
    </row>
    <row r="2067" spans="1:31" ht="13" x14ac:dyDescent="0.3">
      <c r="A2067" s="2">
        <v>2020</v>
      </c>
      <c r="B2067" s="13" t="s">
        <v>631</v>
      </c>
      <c r="C2067" s="2" t="s">
        <v>18</v>
      </c>
      <c r="D2067" s="2" t="str">
        <f t="shared" si="64"/>
        <v>M2</v>
      </c>
      <c r="E2067" s="2" t="str">
        <f t="shared" si="65"/>
        <v>G12b_M2_12</v>
      </c>
      <c r="F2067" s="21" t="s">
        <v>535</v>
      </c>
      <c r="G2067" s="2">
        <v>2012</v>
      </c>
      <c r="H2067" s="2" t="s">
        <v>802</v>
      </c>
      <c r="I2067" s="4">
        <v>2.2200000000000002</v>
      </c>
      <c r="J2067" s="5">
        <v>0.14899999999999999</v>
      </c>
      <c r="K2067" s="4">
        <v>0.93899999999999995</v>
      </c>
      <c r="L2067" s="4">
        <v>0.78700000000000003</v>
      </c>
      <c r="M2067" s="4">
        <v>0.22600000000000001</v>
      </c>
      <c r="N2067" s="4">
        <v>0.63200000000000001</v>
      </c>
      <c r="O2067" s="4">
        <v>0.17299999999999999</v>
      </c>
      <c r="P2067" s="6">
        <v>12.744999999999999</v>
      </c>
      <c r="Q2067" s="6">
        <v>58.94</v>
      </c>
      <c r="R2067" s="4">
        <v>5.7389999999999999</v>
      </c>
      <c r="S2067" s="7">
        <v>433.71</v>
      </c>
      <c r="T2067" s="6">
        <v>23.489000000000001</v>
      </c>
      <c r="U2067" s="4">
        <v>18.838443000000002</v>
      </c>
      <c r="V2067" s="8">
        <v>84.702345446462729</v>
      </c>
      <c r="W2067" s="8">
        <v>89.41435299409514</v>
      </c>
      <c r="X2067" s="8">
        <v>110.47058823529412</v>
      </c>
      <c r="Y2067" s="8">
        <v>118.94736842105263</v>
      </c>
      <c r="Z2067" s="8">
        <v>105.33333333333334</v>
      </c>
      <c r="AA2067" s="8">
        <v>84.966666666666654</v>
      </c>
      <c r="AB2067" s="9">
        <v>81.902947329658844</v>
      </c>
      <c r="AC2067" s="9">
        <v>22.72951777957201</v>
      </c>
      <c r="AD2067" s="3">
        <v>29.321710697272689</v>
      </c>
      <c r="AE2067" s="3">
        <v>47.948771523155301</v>
      </c>
    </row>
    <row r="2068" spans="1:31" ht="13" x14ac:dyDescent="0.3">
      <c r="A2068" s="2">
        <v>2020</v>
      </c>
      <c r="B2068" s="13" t="s">
        <v>631</v>
      </c>
      <c r="C2068" s="2" t="s">
        <v>40</v>
      </c>
      <c r="D2068" s="2" t="str">
        <f t="shared" si="64"/>
        <v>M1</v>
      </c>
      <c r="E2068" s="2" t="str">
        <f t="shared" si="65"/>
        <v>G13a_M1_12</v>
      </c>
      <c r="F2068" s="21" t="s">
        <v>547</v>
      </c>
      <c r="G2068" s="2">
        <v>2012</v>
      </c>
      <c r="H2068" s="2" t="s">
        <v>778</v>
      </c>
      <c r="I2068" s="4">
        <v>2.27</v>
      </c>
      <c r="J2068" s="5">
        <v>0.152</v>
      </c>
      <c r="K2068" s="4">
        <v>0.82099999999999995</v>
      </c>
      <c r="L2068" s="4">
        <v>0.76400000000000001</v>
      </c>
      <c r="M2068" s="4">
        <v>0.20200000000000001</v>
      </c>
      <c r="N2068" s="4">
        <v>0.58599999999999997</v>
      </c>
      <c r="O2068" s="4">
        <v>0.17399999999999999</v>
      </c>
      <c r="P2068" s="6">
        <v>13.06</v>
      </c>
      <c r="Q2068" s="6">
        <v>73.852000000000004</v>
      </c>
      <c r="R2068" s="4">
        <v>5.67</v>
      </c>
      <c r="S2068" s="7">
        <v>690.87400000000002</v>
      </c>
      <c r="T2068" s="6">
        <v>16.457000000000001</v>
      </c>
      <c r="U2068" s="4">
        <v>22.971481000000001</v>
      </c>
      <c r="V2068" s="8">
        <v>86.610055929491168</v>
      </c>
      <c r="W2068" s="8">
        <v>91.214641980553438</v>
      </c>
      <c r="X2068" s="8">
        <v>96.588235294117638</v>
      </c>
      <c r="Y2068" s="8">
        <v>106.31578947368421</v>
      </c>
      <c r="Z2068" s="8">
        <v>97.666666666666671</v>
      </c>
      <c r="AA2068" s="8">
        <v>87.066666666666663</v>
      </c>
      <c r="AB2068" s="9">
        <v>75.760404175953113</v>
      </c>
      <c r="AC2068" s="9">
        <v>21.962936189009362</v>
      </c>
      <c r="AD2068" s="3">
        <v>27.715589275997694</v>
      </c>
      <c r="AE2068" s="3">
        <v>50.321474534992952</v>
      </c>
    </row>
    <row r="2069" spans="1:31" ht="13" x14ac:dyDescent="0.3">
      <c r="A2069" s="2">
        <v>2020</v>
      </c>
      <c r="B2069" s="13" t="s">
        <v>631</v>
      </c>
      <c r="C2069" s="2" t="s">
        <v>41</v>
      </c>
      <c r="D2069" s="2" t="str">
        <f t="shared" si="64"/>
        <v>M2</v>
      </c>
      <c r="E2069" s="2" t="str">
        <f t="shared" si="65"/>
        <v>G13a_M2_12</v>
      </c>
      <c r="F2069" s="21" t="s">
        <v>547</v>
      </c>
      <c r="G2069" s="2">
        <v>2012</v>
      </c>
      <c r="H2069" s="2" t="s">
        <v>778</v>
      </c>
      <c r="I2069" s="4">
        <v>2.42</v>
      </c>
      <c r="J2069" s="5">
        <v>0.14699999999999999</v>
      </c>
      <c r="K2069" s="4">
        <v>0.878</v>
      </c>
      <c r="L2069" s="4">
        <v>0.70499999999999996</v>
      </c>
      <c r="M2069" s="4">
        <v>0.223</v>
      </c>
      <c r="N2069" s="4">
        <v>0.64600000000000002</v>
      </c>
      <c r="O2069" s="4">
        <v>0.18</v>
      </c>
      <c r="P2069" s="6">
        <v>16.081</v>
      </c>
      <c r="Q2069" s="6">
        <v>55.036999999999999</v>
      </c>
      <c r="R2069" s="4">
        <v>6.609</v>
      </c>
      <c r="S2069" s="7">
        <v>451.96199999999999</v>
      </c>
      <c r="T2069" s="6">
        <v>17.256</v>
      </c>
      <c r="U2069" s="4">
        <v>22.971481000000001</v>
      </c>
      <c r="V2069" s="8">
        <v>92.333187378576483</v>
      </c>
      <c r="W2069" s="8">
        <v>88.214160336456274</v>
      </c>
      <c r="X2069" s="8">
        <v>103.29411764705883</v>
      </c>
      <c r="Y2069" s="8">
        <v>117.36842105263159</v>
      </c>
      <c r="Z2069" s="8">
        <v>107.66666666666667</v>
      </c>
      <c r="AA2069" s="8">
        <v>107.20666666666668</v>
      </c>
      <c r="AB2069" s="9">
        <v>76.003911691904577</v>
      </c>
      <c r="AC2069" s="9">
        <v>24.16852974758973</v>
      </c>
      <c r="AD2069" s="3">
        <v>29.544851662080568</v>
      </c>
      <c r="AE2069" s="3">
        <v>46.286618590329695</v>
      </c>
    </row>
    <row r="2070" spans="1:31" ht="13" x14ac:dyDescent="0.3">
      <c r="A2070" s="2">
        <v>2020</v>
      </c>
      <c r="B2070" s="13" t="s">
        <v>631</v>
      </c>
      <c r="C2070" s="2" t="s">
        <v>42</v>
      </c>
      <c r="D2070" s="2" t="str">
        <f t="shared" si="64"/>
        <v>M1</v>
      </c>
      <c r="E2070" s="2" t="str">
        <f t="shared" si="65"/>
        <v>G13b_M1_12</v>
      </c>
      <c r="F2070" s="21" t="s">
        <v>548</v>
      </c>
      <c r="G2070" s="2">
        <v>2012</v>
      </c>
      <c r="H2070" s="2" t="s">
        <v>803</v>
      </c>
      <c r="I2070" s="4">
        <v>2.23</v>
      </c>
      <c r="J2070" s="5">
        <v>0.14399999999999999</v>
      </c>
      <c r="K2070" s="4">
        <v>0.79800000000000004</v>
      </c>
      <c r="L2070" s="4">
        <v>0.70799999999999996</v>
      </c>
      <c r="M2070" s="4">
        <v>0.2</v>
      </c>
      <c r="N2070" s="4">
        <v>0.57199999999999995</v>
      </c>
      <c r="O2070" s="4">
        <v>0.17</v>
      </c>
      <c r="P2070" s="6">
        <v>12.476000000000001</v>
      </c>
      <c r="Q2070" s="6">
        <v>49.564999999999998</v>
      </c>
      <c r="R2070" s="4">
        <v>5.9409999999999998</v>
      </c>
      <c r="S2070" s="7">
        <v>457.60300000000001</v>
      </c>
      <c r="T2070" s="6">
        <v>17.367999999999999</v>
      </c>
      <c r="U2070" s="4">
        <v>22.060015</v>
      </c>
      <c r="V2070" s="8">
        <v>85.083887543068414</v>
      </c>
      <c r="W2070" s="8">
        <v>86.41387134999799</v>
      </c>
      <c r="X2070" s="8">
        <v>93.882352941176478</v>
      </c>
      <c r="Y2070" s="8">
        <v>105.26315789473684</v>
      </c>
      <c r="Z2070" s="8">
        <v>95.333333333333329</v>
      </c>
      <c r="AA2070" s="8">
        <v>83.173333333333346</v>
      </c>
      <c r="AB2070" s="9">
        <v>72.213013058391724</v>
      </c>
      <c r="AC2070" s="9">
        <v>22.813706120501902</v>
      </c>
      <c r="AD2070" s="3">
        <v>28.262506017609812</v>
      </c>
      <c r="AE2070" s="3">
        <v>48.923787861888307</v>
      </c>
    </row>
    <row r="2071" spans="1:31" ht="13" x14ac:dyDescent="0.3">
      <c r="A2071" s="2">
        <v>2020</v>
      </c>
      <c r="B2071" s="13" t="s">
        <v>631</v>
      </c>
      <c r="C2071" s="2" t="s">
        <v>43</v>
      </c>
      <c r="D2071" s="2" t="str">
        <f t="shared" si="64"/>
        <v>M2</v>
      </c>
      <c r="E2071" s="2" t="str">
        <f t="shared" si="65"/>
        <v>G13b_M2_12</v>
      </c>
      <c r="F2071" s="21" t="s">
        <v>548</v>
      </c>
      <c r="G2071" s="2">
        <v>2012</v>
      </c>
      <c r="H2071" s="2" t="s">
        <v>803</v>
      </c>
      <c r="I2071" s="4">
        <v>2.23</v>
      </c>
      <c r="J2071" s="5">
        <v>0.13900000000000001</v>
      </c>
      <c r="K2071" s="4">
        <v>0.81699999999999995</v>
      </c>
      <c r="L2071" s="4">
        <v>0.86599999999999999</v>
      </c>
      <c r="M2071" s="4">
        <v>0.20300000000000001</v>
      </c>
      <c r="N2071" s="4">
        <v>0.624</v>
      </c>
      <c r="O2071" s="4">
        <v>0.17699999999999999</v>
      </c>
      <c r="P2071" s="6">
        <v>11.782999999999999</v>
      </c>
      <c r="Q2071" s="6">
        <v>58.223999999999997</v>
      </c>
      <c r="R2071" s="4">
        <v>5.5570000000000004</v>
      </c>
      <c r="S2071" s="7">
        <v>249.023</v>
      </c>
      <c r="T2071" s="6">
        <v>17.888000000000002</v>
      </c>
      <c r="U2071" s="4">
        <v>22.060015</v>
      </c>
      <c r="V2071" s="8">
        <v>85.083887543068414</v>
      </c>
      <c r="W2071" s="8">
        <v>83.41338970590084</v>
      </c>
      <c r="X2071" s="8">
        <v>96.117647058823536</v>
      </c>
      <c r="Y2071" s="8">
        <v>106.84210526315789</v>
      </c>
      <c r="Z2071" s="8">
        <v>104</v>
      </c>
      <c r="AA2071" s="8">
        <v>78.553333333333327</v>
      </c>
      <c r="AB2071" s="9">
        <v>80.830295067852717</v>
      </c>
      <c r="AC2071" s="9">
        <v>20.687270205512423</v>
      </c>
      <c r="AD2071" s="3">
        <v>25.850630196786089</v>
      </c>
      <c r="AE2071" s="3">
        <v>53.462099597701496</v>
      </c>
    </row>
    <row r="2072" spans="1:31" ht="13" x14ac:dyDescent="0.3">
      <c r="A2072" s="2">
        <v>2020</v>
      </c>
      <c r="B2072" s="13" t="s">
        <v>631</v>
      </c>
      <c r="C2072" s="2" t="s">
        <v>64</v>
      </c>
      <c r="D2072" s="2" t="str">
        <f t="shared" si="64"/>
        <v>M1</v>
      </c>
      <c r="E2072" s="2" t="str">
        <f t="shared" si="65"/>
        <v>G14a_M1_12</v>
      </c>
      <c r="F2072" s="21" t="s">
        <v>559</v>
      </c>
      <c r="G2072" s="2">
        <v>2012</v>
      </c>
      <c r="H2072" s="2" t="s">
        <v>798</v>
      </c>
      <c r="I2072" s="4">
        <v>2.17</v>
      </c>
      <c r="J2072" s="5">
        <v>0.14699999999999999</v>
      </c>
      <c r="K2072" s="4">
        <v>0.752</v>
      </c>
      <c r="L2072" s="4">
        <v>0.66200000000000003</v>
      </c>
      <c r="M2072" s="4">
        <v>0.20699999999999999</v>
      </c>
      <c r="N2072" s="4">
        <v>0.57599999999999996</v>
      </c>
      <c r="O2072" s="4">
        <v>0.16500000000000001</v>
      </c>
      <c r="P2072" s="6">
        <v>17.684999999999999</v>
      </c>
      <c r="Q2072" s="6">
        <v>45.485999999999997</v>
      </c>
      <c r="R2072" s="4">
        <v>5.117</v>
      </c>
      <c r="S2072" s="7">
        <v>547.38099999999997</v>
      </c>
      <c r="T2072" s="6">
        <v>20.463000000000001</v>
      </c>
      <c r="U2072" s="4">
        <v>22.654083</v>
      </c>
      <c r="V2072" s="8">
        <v>82.794634963434291</v>
      </c>
      <c r="W2072" s="8">
        <v>88.214160336456274</v>
      </c>
      <c r="X2072" s="8">
        <v>88.470588235294116</v>
      </c>
      <c r="Y2072" s="8">
        <v>108.94736842105262</v>
      </c>
      <c r="Z2072" s="8">
        <v>96</v>
      </c>
      <c r="AA2072" s="8">
        <v>117.89999999999998</v>
      </c>
      <c r="AB2072" s="9">
        <v>69.317739548816263</v>
      </c>
      <c r="AC2072" s="9">
        <v>24.598423074932587</v>
      </c>
      <c r="AD2072" s="3">
        <v>27.745764212847096</v>
      </c>
      <c r="AE2072" s="3">
        <v>47.65581271222031</v>
      </c>
    </row>
    <row r="2073" spans="1:31" ht="13" x14ac:dyDescent="0.3">
      <c r="A2073" s="2">
        <v>2020</v>
      </c>
      <c r="B2073" s="13" t="s">
        <v>631</v>
      </c>
      <c r="C2073" s="2" t="s">
        <v>65</v>
      </c>
      <c r="D2073" s="2" t="str">
        <f t="shared" si="64"/>
        <v>M2</v>
      </c>
      <c r="E2073" s="2" t="str">
        <f t="shared" si="65"/>
        <v>G14a_M2_12</v>
      </c>
      <c r="F2073" s="21" t="s">
        <v>559</v>
      </c>
      <c r="G2073" s="2">
        <v>2012</v>
      </c>
      <c r="H2073" s="2" t="s">
        <v>798</v>
      </c>
      <c r="I2073" s="4">
        <v>2.38</v>
      </c>
      <c r="J2073" s="5">
        <v>0.157</v>
      </c>
      <c r="K2073" s="4">
        <v>0.70899999999999996</v>
      </c>
      <c r="L2073" s="4">
        <v>0.75</v>
      </c>
      <c r="M2073" s="4">
        <v>0.216</v>
      </c>
      <c r="N2073" s="4">
        <v>0.58499999999999996</v>
      </c>
      <c r="O2073" s="4">
        <v>0.17199999999999999</v>
      </c>
      <c r="P2073" s="6">
        <v>14.689</v>
      </c>
      <c r="Q2073" s="6">
        <v>45.354999999999997</v>
      </c>
      <c r="R2073" s="4">
        <v>5.9349999999999996</v>
      </c>
      <c r="S2073" s="7">
        <v>337.46199999999999</v>
      </c>
      <c r="T2073" s="6">
        <v>19.263000000000002</v>
      </c>
      <c r="U2073" s="4">
        <v>22.654083</v>
      </c>
      <c r="V2073" s="8">
        <v>90.807018992153729</v>
      </c>
      <c r="W2073" s="8">
        <v>94.215123624650587</v>
      </c>
      <c r="X2073" s="8">
        <v>83.411764705882348</v>
      </c>
      <c r="Y2073" s="8">
        <v>113.68421052631578</v>
      </c>
      <c r="Z2073" s="8">
        <v>97.5</v>
      </c>
      <c r="AA2073" s="8">
        <v>97.926666666666662</v>
      </c>
      <c r="AB2073" s="9">
        <v>73.350563774257779</v>
      </c>
      <c r="AC2073" s="9">
        <v>24.256693924058776</v>
      </c>
      <c r="AD2073" s="3">
        <v>24.720999259353288</v>
      </c>
      <c r="AE2073" s="3">
        <v>51.022306816587935</v>
      </c>
    </row>
    <row r="2074" spans="1:31" ht="13" x14ac:dyDescent="0.3">
      <c r="A2074" s="2">
        <v>2020</v>
      </c>
      <c r="B2074" s="13" t="s">
        <v>631</v>
      </c>
      <c r="C2074" s="2" t="s">
        <v>66</v>
      </c>
      <c r="D2074" s="2" t="str">
        <f t="shared" si="64"/>
        <v>M2</v>
      </c>
      <c r="E2074" s="2" t="str">
        <f t="shared" si="65"/>
        <v>G14b_M2_12</v>
      </c>
      <c r="F2074" s="21" t="s">
        <v>560</v>
      </c>
      <c r="G2074" s="2">
        <v>2012</v>
      </c>
      <c r="H2074" s="2" t="s">
        <v>799</v>
      </c>
      <c r="I2074" s="4">
        <v>2.09</v>
      </c>
      <c r="J2074" s="5">
        <v>0.13800000000000001</v>
      </c>
      <c r="K2074" s="4">
        <v>0.871</v>
      </c>
      <c r="L2074" s="4">
        <v>0.63100000000000001</v>
      </c>
      <c r="M2074" s="4">
        <v>0.21199999999999999</v>
      </c>
      <c r="N2074" s="4">
        <v>0.67700000000000005</v>
      </c>
      <c r="O2074" s="4">
        <v>0.16200000000000001</v>
      </c>
      <c r="P2074" s="6">
        <v>18.609000000000002</v>
      </c>
      <c r="Q2074" s="6">
        <v>49.951000000000001</v>
      </c>
      <c r="R2074" s="4">
        <v>5.0170000000000003</v>
      </c>
      <c r="S2074" s="7">
        <v>534.48400000000004</v>
      </c>
      <c r="T2074" s="6">
        <v>20.190999999999999</v>
      </c>
      <c r="U2074" s="4">
        <v>21.333103000000001</v>
      </c>
      <c r="V2074" s="8">
        <v>79.742298190588784</v>
      </c>
      <c r="W2074" s="8">
        <v>82.813293377081408</v>
      </c>
      <c r="X2074" s="8">
        <v>102.47058823529412</v>
      </c>
      <c r="Y2074" s="8">
        <v>111.57894736842104</v>
      </c>
      <c r="Z2074" s="8">
        <v>112.83333333333334</v>
      </c>
      <c r="AA2074" s="8">
        <v>124.06000000000002</v>
      </c>
      <c r="AB2074" s="9">
        <v>71.226173236558594</v>
      </c>
      <c r="AC2074" s="9">
        <v>24.517577824512323</v>
      </c>
      <c r="AD2074" s="3">
        <v>31.275321727274509</v>
      </c>
      <c r="AE2074" s="3">
        <v>44.207100448213183</v>
      </c>
    </row>
    <row r="2075" spans="1:31" ht="13" x14ac:dyDescent="0.3">
      <c r="A2075" s="2">
        <v>2020</v>
      </c>
      <c r="B2075" s="13" t="s">
        <v>631</v>
      </c>
      <c r="C2075" s="2" t="s">
        <v>67</v>
      </c>
      <c r="D2075" s="2" t="str">
        <f t="shared" si="64"/>
        <v>M1</v>
      </c>
      <c r="E2075" s="2" t="str">
        <f t="shared" si="65"/>
        <v>C12c_M1_13</v>
      </c>
      <c r="F2075" s="21" t="s">
        <v>561</v>
      </c>
      <c r="G2075" s="2">
        <v>2013</v>
      </c>
      <c r="H2075" s="2" t="s">
        <v>815</v>
      </c>
      <c r="I2075" s="4">
        <v>2.1800000000000002</v>
      </c>
      <c r="J2075" s="5">
        <v>0.151</v>
      </c>
      <c r="K2075" s="4">
        <v>0.89400000000000002</v>
      </c>
      <c r="L2075" s="4">
        <v>0.69099999999999995</v>
      </c>
      <c r="M2075" s="4">
        <v>0.20300000000000001</v>
      </c>
      <c r="N2075" s="4">
        <v>0.71399999999999997</v>
      </c>
      <c r="O2075" s="4">
        <v>0.153</v>
      </c>
      <c r="P2075" s="6">
        <v>15.039</v>
      </c>
      <c r="Q2075" s="6">
        <v>50.67</v>
      </c>
      <c r="R2075" s="4">
        <v>5.1040000000000001</v>
      </c>
      <c r="S2075" s="7">
        <v>236.953</v>
      </c>
      <c r="T2075" s="6">
        <v>19.989999999999998</v>
      </c>
      <c r="U2075" s="4">
        <v>25.618706</v>
      </c>
      <c r="V2075" s="8">
        <v>82.233737232637054</v>
      </c>
      <c r="W2075" s="8">
        <v>89.826024672608298</v>
      </c>
      <c r="X2075" s="8">
        <v>105.17647058823529</v>
      </c>
      <c r="Y2075" s="8">
        <v>106.84210526315789</v>
      </c>
      <c r="Z2075" s="8">
        <v>119</v>
      </c>
      <c r="AA2075" s="8">
        <v>100.25999999999999</v>
      </c>
      <c r="AB2075" s="9">
        <v>74.067069600628614</v>
      </c>
      <c r="AC2075" s="9">
        <v>22.576269911531313</v>
      </c>
      <c r="AD2075" s="3">
        <v>30.869926744993275</v>
      </c>
      <c r="AE2075" s="3">
        <v>46.553803343475408</v>
      </c>
    </row>
    <row r="2076" spans="1:31" ht="13" x14ac:dyDescent="0.3">
      <c r="A2076" s="2">
        <v>2020</v>
      </c>
      <c r="B2076" s="13" t="s">
        <v>631</v>
      </c>
      <c r="C2076" s="2" t="s">
        <v>68</v>
      </c>
      <c r="D2076" s="2" t="str">
        <f t="shared" si="64"/>
        <v>M2</v>
      </c>
      <c r="E2076" s="2" t="str">
        <f t="shared" si="65"/>
        <v>C12c_M2_13</v>
      </c>
      <c r="F2076" s="21" t="s">
        <v>561</v>
      </c>
      <c r="G2076" s="2">
        <v>2013</v>
      </c>
      <c r="H2076" s="2" t="s">
        <v>815</v>
      </c>
      <c r="I2076" s="4">
        <v>2.2599999999999998</v>
      </c>
      <c r="J2076" s="5">
        <v>0.15</v>
      </c>
      <c r="K2076" s="4">
        <v>0.92700000000000005</v>
      </c>
      <c r="L2076" s="4">
        <v>0.70299999999999996</v>
      </c>
      <c r="M2076" s="4">
        <v>0.224</v>
      </c>
      <c r="N2076" s="4">
        <v>0.74</v>
      </c>
      <c r="O2076" s="4">
        <v>0.16500000000000001</v>
      </c>
      <c r="P2076" s="6">
        <v>14.78</v>
      </c>
      <c r="Q2076" s="6">
        <v>47.423000000000002</v>
      </c>
      <c r="R2076" s="4">
        <v>5.4020000000000001</v>
      </c>
      <c r="S2076" s="7">
        <v>275.29199999999997</v>
      </c>
      <c r="T2076" s="6">
        <v>17.744</v>
      </c>
      <c r="U2076" s="4">
        <v>25.618706</v>
      </c>
      <c r="V2076" s="8">
        <v>85.251489057687934</v>
      </c>
      <c r="W2076" s="8">
        <v>89.231150337028112</v>
      </c>
      <c r="X2076" s="8">
        <v>109.05882352941177</v>
      </c>
      <c r="Y2076" s="8">
        <v>117.89473684210527</v>
      </c>
      <c r="Z2076" s="8">
        <v>123.33333333333334</v>
      </c>
      <c r="AA2076" s="8">
        <v>98.533333333333331</v>
      </c>
      <c r="AB2076" s="9">
        <v>77.239680546548769</v>
      </c>
      <c r="AC2076" s="9">
        <v>23.888499018803536</v>
      </c>
      <c r="AD2076" s="3">
        <v>30.69463743238844</v>
      </c>
      <c r="AE2076" s="3">
        <v>45.416863548808031</v>
      </c>
    </row>
    <row r="2077" spans="1:31" ht="13" x14ac:dyDescent="0.3">
      <c r="A2077" s="2">
        <v>2020</v>
      </c>
      <c r="B2077" s="13" t="s">
        <v>631</v>
      </c>
      <c r="C2077" s="2" t="s">
        <v>72</v>
      </c>
      <c r="D2077" s="2" t="str">
        <f t="shared" si="64"/>
        <v>M1</v>
      </c>
      <c r="E2077" s="2" t="str">
        <f t="shared" si="65"/>
        <v>D12a_M1_13</v>
      </c>
      <c r="F2077" s="21" t="s">
        <v>562</v>
      </c>
      <c r="G2077" s="2">
        <v>2013</v>
      </c>
      <c r="H2077" s="2" t="s">
        <v>814</v>
      </c>
      <c r="I2077" s="4">
        <v>2.3199999999999998</v>
      </c>
      <c r="J2077" s="5">
        <v>0.158</v>
      </c>
      <c r="K2077" s="4">
        <v>0.77</v>
      </c>
      <c r="L2077" s="4">
        <v>0.81</v>
      </c>
      <c r="M2077" s="4">
        <v>0.17399999999999999</v>
      </c>
      <c r="N2077" s="4">
        <v>0.59099999999999997</v>
      </c>
      <c r="O2077" s="4">
        <v>0.17199999999999999</v>
      </c>
      <c r="P2077" s="6">
        <v>14.375999999999999</v>
      </c>
      <c r="Q2077" s="6">
        <v>51.045000000000002</v>
      </c>
      <c r="R2077" s="4">
        <v>6.3630000000000004</v>
      </c>
      <c r="S2077" s="7">
        <v>223.10499999999999</v>
      </c>
      <c r="T2077" s="6">
        <v>22.091000000000001</v>
      </c>
      <c r="U2077" s="4">
        <v>23.542777000000001</v>
      </c>
      <c r="V2077" s="8">
        <v>87.514802926476122</v>
      </c>
      <c r="W2077" s="8">
        <v>93.990145021669619</v>
      </c>
      <c r="X2077" s="8">
        <v>90.588235294117652</v>
      </c>
      <c r="Y2077" s="8">
        <v>91.578947368421055</v>
      </c>
      <c r="Z2077" s="8">
        <v>98.5</v>
      </c>
      <c r="AA2077" s="8">
        <v>95.839999999999989</v>
      </c>
      <c r="AB2077" s="9">
        <v>74.445040490316728</v>
      </c>
      <c r="AC2077" s="9">
        <v>19.252839531168377</v>
      </c>
      <c r="AD2077" s="3">
        <v>26.453198896060172</v>
      </c>
      <c r="AE2077" s="3">
        <v>54.293961572771451</v>
      </c>
    </row>
    <row r="2078" spans="1:31" ht="13" x14ac:dyDescent="0.3">
      <c r="A2078" s="2">
        <v>2020</v>
      </c>
      <c r="B2078" s="13" t="s">
        <v>631</v>
      </c>
      <c r="C2078" s="2" t="s">
        <v>73</v>
      </c>
      <c r="D2078" s="2" t="str">
        <f t="shared" si="64"/>
        <v>M2</v>
      </c>
      <c r="E2078" s="2" t="str">
        <f t="shared" si="65"/>
        <v>D12a_M2_13</v>
      </c>
      <c r="F2078" s="21" t="s">
        <v>562</v>
      </c>
      <c r="G2078" s="2">
        <v>2013</v>
      </c>
      <c r="H2078" s="2" t="s">
        <v>814</v>
      </c>
      <c r="I2078" s="4">
        <v>2.31</v>
      </c>
      <c r="J2078" s="5">
        <v>0.157</v>
      </c>
      <c r="K2078" s="4">
        <v>0.88500000000000001</v>
      </c>
      <c r="L2078" s="4">
        <v>0.67900000000000005</v>
      </c>
      <c r="M2078" s="4">
        <v>0.151</v>
      </c>
      <c r="N2078" s="4">
        <v>0.65</v>
      </c>
      <c r="O2078" s="4">
        <v>0.16300000000000001</v>
      </c>
      <c r="P2078" s="6">
        <v>11.9</v>
      </c>
      <c r="Q2078" s="6">
        <v>50.253999999999998</v>
      </c>
      <c r="R2078" s="4">
        <v>5.931</v>
      </c>
      <c r="S2078" s="7">
        <v>499.87799999999999</v>
      </c>
      <c r="T2078" s="6">
        <v>18.721</v>
      </c>
      <c r="U2078" s="4">
        <v>23.542777000000001</v>
      </c>
      <c r="V2078" s="8">
        <v>87.137583948344769</v>
      </c>
      <c r="W2078" s="8">
        <v>93.395270686089432</v>
      </c>
      <c r="X2078" s="8">
        <v>104.11764705882354</v>
      </c>
      <c r="Y2078" s="8">
        <v>79.473684210526301</v>
      </c>
      <c r="Z2078" s="8">
        <v>108.33333333333334</v>
      </c>
      <c r="AA2078" s="8">
        <v>79.333333333333329</v>
      </c>
      <c r="AB2078" s="9">
        <v>68.954727386511735</v>
      </c>
      <c r="AC2078" s="9">
        <v>18.038242234075476</v>
      </c>
      <c r="AD2078" s="3">
        <v>32.824828634115875</v>
      </c>
      <c r="AE2078" s="3">
        <v>49.136929131808657</v>
      </c>
    </row>
    <row r="2079" spans="1:31" ht="13" x14ac:dyDescent="0.3">
      <c r="A2079" s="2">
        <v>2020</v>
      </c>
      <c r="B2079" s="13" t="s">
        <v>631</v>
      </c>
      <c r="C2079" s="2" t="s">
        <v>74</v>
      </c>
      <c r="D2079" s="2" t="str">
        <f t="shared" si="64"/>
        <v>M1</v>
      </c>
      <c r="E2079" s="2" t="str">
        <f t="shared" si="65"/>
        <v>D12b_M1_13</v>
      </c>
      <c r="F2079" s="21" t="s">
        <v>563</v>
      </c>
      <c r="G2079" s="2">
        <v>2013</v>
      </c>
      <c r="H2079" s="2" t="s">
        <v>813</v>
      </c>
      <c r="I2079" s="4">
        <v>2.48</v>
      </c>
      <c r="J2079" s="5">
        <v>0.16</v>
      </c>
      <c r="K2079" s="4">
        <v>0.93300000000000005</v>
      </c>
      <c r="L2079" s="4">
        <v>0.70899999999999996</v>
      </c>
      <c r="M2079" s="4">
        <v>0.218</v>
      </c>
      <c r="N2079" s="4">
        <v>0.70899999999999996</v>
      </c>
      <c r="O2079" s="4">
        <v>0.17599999999999999</v>
      </c>
      <c r="P2079" s="6">
        <v>15.305999999999999</v>
      </c>
      <c r="Q2079" s="6">
        <v>70.513999999999996</v>
      </c>
      <c r="R2079" s="4">
        <v>6.6550000000000002</v>
      </c>
      <c r="S2079" s="7">
        <v>448.75099999999998</v>
      </c>
      <c r="T2079" s="6">
        <v>21.306000000000001</v>
      </c>
      <c r="U2079" s="4">
        <v>25.651067999999999</v>
      </c>
      <c r="V2079" s="8">
        <v>93.550306576577924</v>
      </c>
      <c r="W2079" s="8">
        <v>95.179893692829992</v>
      </c>
      <c r="X2079" s="8">
        <v>109.76470588235294</v>
      </c>
      <c r="Y2079" s="8">
        <v>114.73684210526316</v>
      </c>
      <c r="Z2079" s="8">
        <v>118.16666666666666</v>
      </c>
      <c r="AA2079" s="8">
        <v>102.03999999999999</v>
      </c>
      <c r="AB2079" s="9">
        <v>77.198300492178518</v>
      </c>
      <c r="AC2079" s="9">
        <v>23.261090305882597</v>
      </c>
      <c r="AD2079" s="3">
        <v>30.909867744482039</v>
      </c>
      <c r="AE2079" s="3">
        <v>45.829041949635382</v>
      </c>
    </row>
    <row r="2080" spans="1:31" ht="13" x14ac:dyDescent="0.3">
      <c r="A2080" s="2">
        <v>2020</v>
      </c>
      <c r="B2080" s="13" t="s">
        <v>631</v>
      </c>
      <c r="C2080" s="2" t="s">
        <v>75</v>
      </c>
      <c r="D2080" s="2" t="str">
        <f t="shared" si="64"/>
        <v>M2</v>
      </c>
      <c r="E2080" s="2" t="str">
        <f t="shared" si="65"/>
        <v>D12b_M2_13</v>
      </c>
      <c r="F2080" s="21" t="s">
        <v>563</v>
      </c>
      <c r="G2080" s="2">
        <v>2013</v>
      </c>
      <c r="H2080" s="2" t="s">
        <v>813</v>
      </c>
      <c r="I2080" s="4">
        <v>2.4300000000000002</v>
      </c>
      <c r="J2080" s="5">
        <v>0.157</v>
      </c>
      <c r="K2080" s="4">
        <v>0.82599999999999996</v>
      </c>
      <c r="L2080" s="4">
        <v>0.80400000000000005</v>
      </c>
      <c r="M2080" s="4">
        <v>0.19900000000000001</v>
      </c>
      <c r="N2080" s="4">
        <v>0.66100000000000003</v>
      </c>
      <c r="O2080" s="4">
        <v>0.17499999999999999</v>
      </c>
      <c r="P2080" s="6">
        <v>15.923999999999999</v>
      </c>
      <c r="Q2080" s="6">
        <v>51.868000000000002</v>
      </c>
      <c r="R2080" s="4">
        <v>6.08</v>
      </c>
      <c r="S2080" s="7">
        <v>297.59399999999999</v>
      </c>
      <c r="T2080" s="6">
        <v>18.468</v>
      </c>
      <c r="U2080" s="4">
        <v>25.651067999999999</v>
      </c>
      <c r="V2080" s="8">
        <v>91.664211685921117</v>
      </c>
      <c r="W2080" s="8">
        <v>93.395270686089432</v>
      </c>
      <c r="X2080" s="8">
        <v>97.17647058823529</v>
      </c>
      <c r="Y2080" s="8">
        <v>104.73684210526318</v>
      </c>
      <c r="Z2080" s="8">
        <v>110.16666666666669</v>
      </c>
      <c r="AA2080" s="8">
        <v>106.15999999999998</v>
      </c>
      <c r="AB2080" s="9">
        <v>77.637172429138204</v>
      </c>
      <c r="AC2080" s="9">
        <v>21.113716205936282</v>
      </c>
      <c r="AD2080" s="3">
        <v>27.210315667248629</v>
      </c>
      <c r="AE2080" s="3">
        <v>51.675968126815079</v>
      </c>
    </row>
    <row r="2081" spans="1:31" ht="13" x14ac:dyDescent="0.3">
      <c r="A2081" s="2">
        <v>2020</v>
      </c>
      <c r="B2081" s="13" t="s">
        <v>631</v>
      </c>
      <c r="C2081" s="2" t="s">
        <v>76</v>
      </c>
      <c r="D2081" s="2" t="str">
        <f t="shared" si="64"/>
        <v>M1</v>
      </c>
      <c r="E2081" s="2" t="str">
        <f t="shared" si="65"/>
        <v>D12c_M1_13</v>
      </c>
      <c r="F2081" s="21" t="s">
        <v>564</v>
      </c>
      <c r="G2081" s="2">
        <v>2013</v>
      </c>
      <c r="H2081" s="2" t="s">
        <v>812</v>
      </c>
      <c r="I2081" s="4">
        <v>2.37</v>
      </c>
      <c r="J2081" s="5">
        <v>0.158</v>
      </c>
      <c r="K2081" s="4">
        <v>0.98</v>
      </c>
      <c r="L2081" s="4">
        <v>0.65500000000000003</v>
      </c>
      <c r="M2081" s="4">
        <v>0.20699999999999999</v>
      </c>
      <c r="N2081" s="4">
        <v>0.73399999999999999</v>
      </c>
      <c r="O2081" s="4">
        <v>0.16600000000000001</v>
      </c>
      <c r="P2081" s="6">
        <v>11.865</v>
      </c>
      <c r="Q2081" s="6">
        <v>49.424999999999997</v>
      </c>
      <c r="R2081" s="4">
        <v>5.9379999999999997</v>
      </c>
      <c r="S2081" s="7">
        <v>303.21899999999999</v>
      </c>
      <c r="T2081" s="6">
        <v>18.106999999999999</v>
      </c>
      <c r="U2081" s="4">
        <v>24.975207000000001</v>
      </c>
      <c r="V2081" s="8">
        <v>89.400897817132943</v>
      </c>
      <c r="W2081" s="8">
        <v>93.990145021669619</v>
      </c>
      <c r="X2081" s="8">
        <v>115.29411764705881</v>
      </c>
      <c r="Y2081" s="8">
        <v>108.94736842105262</v>
      </c>
      <c r="Z2081" s="8">
        <v>122.33333333333334</v>
      </c>
      <c r="AA2081" s="8">
        <v>79.100000000000009</v>
      </c>
      <c r="AB2081" s="9">
        <v>74.799640197646482</v>
      </c>
      <c r="AC2081" s="9">
        <v>22.795658903094822</v>
      </c>
      <c r="AD2081" s="3">
        <v>33.508100510508129</v>
      </c>
      <c r="AE2081" s="3">
        <v>43.696240586397039</v>
      </c>
    </row>
    <row r="2082" spans="1:31" ht="13" x14ac:dyDescent="0.3">
      <c r="A2082" s="2">
        <v>2020</v>
      </c>
      <c r="B2082" s="13" t="s">
        <v>631</v>
      </c>
      <c r="C2082" s="2" t="s">
        <v>77</v>
      </c>
      <c r="D2082" s="2" t="str">
        <f t="shared" si="64"/>
        <v>M2</v>
      </c>
      <c r="E2082" s="2" t="str">
        <f t="shared" si="65"/>
        <v>D12c_M2_13</v>
      </c>
      <c r="F2082" s="21" t="s">
        <v>564</v>
      </c>
      <c r="G2082" s="2">
        <v>2013</v>
      </c>
      <c r="H2082" s="2" t="s">
        <v>812</v>
      </c>
      <c r="I2082" s="4">
        <v>2.31</v>
      </c>
      <c r="J2082" s="5">
        <v>0.154</v>
      </c>
      <c r="K2082" s="4">
        <v>0.80100000000000005</v>
      </c>
      <c r="L2082" s="4">
        <v>0.70799999999999996</v>
      </c>
      <c r="M2082" s="4">
        <v>0.22500000000000001</v>
      </c>
      <c r="N2082" s="4">
        <v>0.66800000000000004</v>
      </c>
      <c r="O2082" s="4">
        <v>0.16800000000000001</v>
      </c>
      <c r="P2082" s="6">
        <v>14.029</v>
      </c>
      <c r="Q2082" s="6">
        <v>47.56</v>
      </c>
      <c r="R2082" s="4">
        <v>5.38</v>
      </c>
      <c r="S2082" s="7">
        <v>227.64</v>
      </c>
      <c r="T2082" s="6">
        <v>17.940999999999999</v>
      </c>
      <c r="U2082" s="4">
        <v>24.975207000000001</v>
      </c>
      <c r="V2082" s="8">
        <v>87.137583948344769</v>
      </c>
      <c r="W2082" s="8">
        <v>91.610647679348872</v>
      </c>
      <c r="X2082" s="8">
        <v>94.235294117647058</v>
      </c>
      <c r="Y2082" s="8">
        <v>118.42105263157893</v>
      </c>
      <c r="Z2082" s="8">
        <v>111.33333333333336</v>
      </c>
      <c r="AA2082" s="8">
        <v>93.526666666666671</v>
      </c>
      <c r="AB2082" s="9">
        <v>74.349047473590389</v>
      </c>
      <c r="AC2082" s="9">
        <v>24.928056622342336</v>
      </c>
      <c r="AD2082" s="3">
        <v>27.553726913735044</v>
      </c>
      <c r="AE2082" s="3">
        <v>47.518216463922613</v>
      </c>
    </row>
    <row r="2083" spans="1:31" ht="13" x14ac:dyDescent="0.3">
      <c r="A2083" s="2">
        <v>2020</v>
      </c>
      <c r="B2083" s="13" t="s">
        <v>631</v>
      </c>
      <c r="C2083" s="2" t="s">
        <v>290</v>
      </c>
      <c r="D2083" s="2" t="str">
        <f t="shared" si="64"/>
        <v>M2</v>
      </c>
      <c r="E2083" s="2" t="str">
        <f t="shared" si="65"/>
        <v>E11b_M2_13</v>
      </c>
      <c r="F2083" s="21" t="s">
        <v>629</v>
      </c>
      <c r="G2083" s="15">
        <v>2013</v>
      </c>
      <c r="H2083" s="2" t="s">
        <v>850</v>
      </c>
      <c r="I2083" s="4">
        <v>2.54</v>
      </c>
      <c r="J2083" s="5">
        <v>0.159</v>
      </c>
      <c r="K2083" s="4">
        <v>0.92200000000000004</v>
      </c>
      <c r="L2083" s="4">
        <v>0.67900000000000005</v>
      </c>
      <c r="M2083" s="4">
        <v>0.186</v>
      </c>
      <c r="N2083" s="4">
        <v>0.55200000000000005</v>
      </c>
      <c r="O2083" s="4">
        <v>0.19</v>
      </c>
      <c r="P2083" s="6">
        <v>16.294</v>
      </c>
      <c r="Q2083" s="6">
        <v>80.936999999999998</v>
      </c>
      <c r="R2083" s="4">
        <v>5.84</v>
      </c>
      <c r="S2083" s="7">
        <v>440.40199999999999</v>
      </c>
      <c r="T2083" s="6">
        <v>15.913</v>
      </c>
      <c r="U2083" s="4">
        <v>24.252006000000002</v>
      </c>
      <c r="V2083" s="8">
        <v>95.813620445366098</v>
      </c>
      <c r="W2083" s="8">
        <v>94.585019357249806</v>
      </c>
      <c r="X2083" s="8">
        <v>108.47058823529412</v>
      </c>
      <c r="Y2083" s="8">
        <v>97.89473684210526</v>
      </c>
      <c r="Z2083" s="8">
        <v>92.000000000000014</v>
      </c>
      <c r="AA2083" s="8">
        <v>108.62666666666667</v>
      </c>
      <c r="AB2083" s="9">
        <v>72.784050248096747</v>
      </c>
      <c r="AC2083" s="9">
        <v>21.050287813171966</v>
      </c>
      <c r="AD2083" s="3">
        <v>32.397980848095443</v>
      </c>
      <c r="AE2083" s="3">
        <v>46.55173133873258</v>
      </c>
    </row>
    <row r="2084" spans="1:31" ht="13" x14ac:dyDescent="0.3">
      <c r="A2084" s="2">
        <v>2020</v>
      </c>
      <c r="B2084" s="13" t="s">
        <v>631</v>
      </c>
      <c r="C2084" s="2" t="s">
        <v>78</v>
      </c>
      <c r="D2084" s="2" t="str">
        <f t="shared" si="64"/>
        <v>M2</v>
      </c>
      <c r="E2084" s="2" t="str">
        <f t="shared" si="65"/>
        <v>E12a_M2_13</v>
      </c>
      <c r="F2084" s="21" t="s">
        <v>531</v>
      </c>
      <c r="G2084" s="2">
        <v>2013</v>
      </c>
      <c r="H2084" s="2" t="s">
        <v>811</v>
      </c>
      <c r="I2084" s="4">
        <v>2.4700000000000002</v>
      </c>
      <c r="J2084" s="5">
        <v>0.161</v>
      </c>
      <c r="K2084" s="4">
        <v>0.84899999999999998</v>
      </c>
      <c r="L2084" s="4">
        <v>0.73599999999999999</v>
      </c>
      <c r="M2084" s="4">
        <v>0.185</v>
      </c>
      <c r="N2084" s="4">
        <v>0.55800000000000005</v>
      </c>
      <c r="O2084" s="4">
        <v>0.17599999999999999</v>
      </c>
      <c r="P2084" s="6">
        <v>15.151999999999999</v>
      </c>
      <c r="Q2084" s="6">
        <v>40.473999999999997</v>
      </c>
      <c r="R2084" s="4">
        <v>5.42</v>
      </c>
      <c r="S2084" s="7">
        <v>127.511</v>
      </c>
      <c r="T2084" s="6">
        <v>18.161999999999999</v>
      </c>
      <c r="U2084" s="4">
        <v>22.344134</v>
      </c>
      <c r="V2084" s="8">
        <v>93.173087598446571</v>
      </c>
      <c r="W2084" s="8">
        <v>95.774768028410179</v>
      </c>
      <c r="X2084" s="8">
        <v>99.882352941176464</v>
      </c>
      <c r="Y2084" s="8">
        <v>97.368421052631575</v>
      </c>
      <c r="Z2084" s="8">
        <v>93.000000000000014</v>
      </c>
      <c r="AA2084" s="8">
        <v>101.01333333333334</v>
      </c>
      <c r="AB2084" s="9">
        <v>73.678981629808462</v>
      </c>
      <c r="AC2084" s="9">
        <v>20.682804511298158</v>
      </c>
      <c r="AD2084" s="3">
        <v>29.470487385818554</v>
      </c>
      <c r="AE2084" s="3">
        <v>49.846708102883284</v>
      </c>
    </row>
    <row r="2085" spans="1:31" ht="13" x14ac:dyDescent="0.3">
      <c r="A2085" s="2">
        <v>2020</v>
      </c>
      <c r="B2085" s="13" t="s">
        <v>630</v>
      </c>
      <c r="C2085" s="2" t="s">
        <v>291</v>
      </c>
      <c r="D2085" s="2" t="str">
        <f t="shared" si="64"/>
        <v>M2</v>
      </c>
      <c r="E2085" s="2" t="str">
        <f t="shared" si="65"/>
        <v>G11a_M2_13</v>
      </c>
      <c r="F2085" s="21" t="s">
        <v>459</v>
      </c>
      <c r="G2085" s="2">
        <v>2013</v>
      </c>
      <c r="H2085" s="2" t="s">
        <v>816</v>
      </c>
      <c r="I2085" s="4">
        <v>2.33</v>
      </c>
      <c r="J2085" s="5">
        <v>0.14899999999999999</v>
      </c>
      <c r="K2085" s="4">
        <v>0.99199999999999999</v>
      </c>
      <c r="L2085" s="4">
        <v>0.68400000000000005</v>
      </c>
      <c r="M2085" s="4">
        <v>0.19500000000000001</v>
      </c>
      <c r="N2085" s="4">
        <v>0.66600000000000004</v>
      </c>
      <c r="O2085" s="4">
        <v>0.16900000000000001</v>
      </c>
      <c r="P2085" s="6">
        <v>24.51</v>
      </c>
      <c r="Q2085" s="6">
        <v>76.317999999999998</v>
      </c>
      <c r="R2085" s="4">
        <v>6.5949999999999998</v>
      </c>
      <c r="S2085" s="7">
        <v>451.79899999999998</v>
      </c>
      <c r="T2085" s="6">
        <v>15.368</v>
      </c>
      <c r="U2085" s="4">
        <v>18.059999999999999</v>
      </c>
      <c r="V2085" s="8">
        <v>87.892021904607489</v>
      </c>
      <c r="W2085" s="8">
        <v>88.636276001447925</v>
      </c>
      <c r="X2085" s="8">
        <v>116.70588235294117</v>
      </c>
      <c r="Y2085" s="8">
        <v>102.63157894736842</v>
      </c>
      <c r="Z2085" s="8">
        <v>111.00000000000001</v>
      </c>
      <c r="AA2085" s="8">
        <v>163.4</v>
      </c>
      <c r="AB2085" s="9">
        <v>75.565183482119551</v>
      </c>
      <c r="AC2085" s="9">
        <v>21.256618756446745</v>
      </c>
      <c r="AD2085" s="3">
        <v>33.574779839941947</v>
      </c>
      <c r="AE2085" s="3">
        <v>45.168601403611305</v>
      </c>
    </row>
    <row r="2086" spans="1:31" ht="13" x14ac:dyDescent="0.3">
      <c r="A2086" s="2">
        <v>2020</v>
      </c>
      <c r="B2086" s="13" t="s">
        <v>630</v>
      </c>
      <c r="C2086" s="2" t="s">
        <v>293</v>
      </c>
      <c r="D2086" s="2" t="str">
        <f t="shared" si="64"/>
        <v>M2</v>
      </c>
      <c r="E2086" s="2" t="str">
        <f t="shared" si="65"/>
        <v>G11b_M2_13</v>
      </c>
      <c r="F2086" s="21" t="s">
        <v>460</v>
      </c>
      <c r="G2086" s="2">
        <v>2013</v>
      </c>
      <c r="H2086" s="2" t="s">
        <v>818</v>
      </c>
      <c r="I2086" s="4">
        <v>2.2999999999999998</v>
      </c>
      <c r="J2086" s="5">
        <v>0.15</v>
      </c>
      <c r="K2086" s="4">
        <v>1.073</v>
      </c>
      <c r="L2086" s="4">
        <v>0.73</v>
      </c>
      <c r="M2086" s="4">
        <v>0.17</v>
      </c>
      <c r="N2086" s="4">
        <v>0.625</v>
      </c>
      <c r="O2086" s="4">
        <v>0.17199999999999999</v>
      </c>
      <c r="P2086" s="6">
        <v>13.351000000000001</v>
      </c>
      <c r="Q2086" s="6">
        <v>66.287999999999997</v>
      </c>
      <c r="R2086" s="4">
        <v>6.2080000000000002</v>
      </c>
      <c r="S2086" s="7">
        <v>413.58100000000002</v>
      </c>
      <c r="T2086" s="6">
        <v>17.010999999999999</v>
      </c>
      <c r="U2086" s="4">
        <v>18.732175999999999</v>
      </c>
      <c r="V2086" s="8">
        <v>86.760364970213388</v>
      </c>
      <c r="W2086" s="8">
        <v>89.231150337028112</v>
      </c>
      <c r="X2086" s="8">
        <v>126.23529411764707</v>
      </c>
      <c r="Y2086" s="8">
        <v>89.473684210526315</v>
      </c>
      <c r="Z2086" s="8">
        <v>104.16666666666667</v>
      </c>
      <c r="AA2086" s="8">
        <v>89.006666666666661</v>
      </c>
      <c r="AB2086" s="9">
        <v>77.872895844465546</v>
      </c>
      <c r="AC2086" s="9">
        <v>17.982244966059262</v>
      </c>
      <c r="AD2086" s="3">
        <v>35.240060030356624</v>
      </c>
      <c r="AE2086" s="3">
        <v>46.777695003584128</v>
      </c>
    </row>
    <row r="2087" spans="1:31" ht="13" x14ac:dyDescent="0.3">
      <c r="A2087" s="2">
        <v>2020</v>
      </c>
      <c r="B2087" s="13" t="s">
        <v>630</v>
      </c>
      <c r="C2087" s="2" t="s">
        <v>294</v>
      </c>
      <c r="D2087" s="2" t="str">
        <f t="shared" si="64"/>
        <v>M1</v>
      </c>
      <c r="E2087" s="2" t="str">
        <f t="shared" si="65"/>
        <v>G11c_M1_13</v>
      </c>
      <c r="F2087" s="21" t="s">
        <v>461</v>
      </c>
      <c r="G2087" s="2">
        <v>2013</v>
      </c>
      <c r="H2087" s="2" t="s">
        <v>819</v>
      </c>
      <c r="I2087" s="4">
        <v>2.5</v>
      </c>
      <c r="J2087" s="5">
        <v>0.159</v>
      </c>
      <c r="K2087" s="4">
        <v>0.86799999999999999</v>
      </c>
      <c r="L2087" s="4">
        <v>0.80400000000000005</v>
      </c>
      <c r="M2087" s="4">
        <v>0.19600000000000001</v>
      </c>
      <c r="N2087" s="4">
        <v>0.55100000000000005</v>
      </c>
      <c r="O2087" s="4">
        <v>0.20100000000000001</v>
      </c>
      <c r="P2087" s="6">
        <v>20.164999999999999</v>
      </c>
      <c r="Q2087" s="6">
        <v>54.896000000000001</v>
      </c>
      <c r="R2087" s="4">
        <v>5.8360000000000003</v>
      </c>
      <c r="S2087" s="7">
        <v>402.23500000000001</v>
      </c>
      <c r="T2087" s="6">
        <v>17.704999999999998</v>
      </c>
      <c r="U2087" s="4">
        <v>19.973030999999999</v>
      </c>
      <c r="V2087" s="8">
        <v>94.304744532840644</v>
      </c>
      <c r="W2087" s="8">
        <v>94.585019357249806</v>
      </c>
      <c r="X2087" s="8">
        <v>102.11764705882354</v>
      </c>
      <c r="Y2087" s="8">
        <v>103.15789473684211</v>
      </c>
      <c r="Z2087" s="8">
        <v>91.833333333333343</v>
      </c>
      <c r="AA2087" s="8">
        <v>134.43333333333334</v>
      </c>
      <c r="AB2087" s="9">
        <v>78.464224258393642</v>
      </c>
      <c r="AC2087" s="9">
        <v>20.576224949520274</v>
      </c>
      <c r="AD2087" s="3">
        <v>28.292497250648374</v>
      </c>
      <c r="AE2087" s="3">
        <v>51.131277799831366</v>
      </c>
    </row>
    <row r="2088" spans="1:31" ht="13" x14ac:dyDescent="0.3">
      <c r="A2088" s="2">
        <v>2020</v>
      </c>
      <c r="B2088" s="13" t="s">
        <v>630</v>
      </c>
      <c r="C2088" s="2" t="s">
        <v>295</v>
      </c>
      <c r="D2088" s="2" t="str">
        <f t="shared" si="64"/>
        <v>M2</v>
      </c>
      <c r="E2088" s="2" t="str">
        <f t="shared" si="65"/>
        <v>G11c_M2_13</v>
      </c>
      <c r="F2088" s="21" t="s">
        <v>461</v>
      </c>
      <c r="G2088" s="2">
        <v>2013</v>
      </c>
      <c r="H2088" s="2" t="s">
        <v>819</v>
      </c>
      <c r="I2088" s="4">
        <v>2.48</v>
      </c>
      <c r="J2088" s="5">
        <v>0.157</v>
      </c>
      <c r="K2088" s="4">
        <v>0.95</v>
      </c>
      <c r="L2088" s="4">
        <v>0.77900000000000003</v>
      </c>
      <c r="M2088" s="4">
        <v>0.185</v>
      </c>
      <c r="N2088" s="4">
        <v>0.55800000000000005</v>
      </c>
      <c r="O2088" s="4">
        <v>0.185</v>
      </c>
      <c r="P2088" s="6">
        <v>22.803999999999998</v>
      </c>
      <c r="Q2088" s="6">
        <v>60.463000000000001</v>
      </c>
      <c r="R2088" s="4">
        <v>6.3920000000000003</v>
      </c>
      <c r="S2088" s="7">
        <v>400.435</v>
      </c>
      <c r="T2088" s="6">
        <v>16.797999999999998</v>
      </c>
      <c r="U2088" s="4">
        <v>19.973030999999999</v>
      </c>
      <c r="V2088" s="8">
        <v>93.550306576577924</v>
      </c>
      <c r="W2088" s="8">
        <v>93.395270686089432</v>
      </c>
      <c r="X2088" s="8">
        <v>111.76470588235294</v>
      </c>
      <c r="Y2088" s="8">
        <v>97.368421052631575</v>
      </c>
      <c r="Z2088" s="8">
        <v>93.000000000000014</v>
      </c>
      <c r="AA2088" s="8">
        <v>152.02666666666667</v>
      </c>
      <c r="AB2088" s="9">
        <v>78.407810417246367</v>
      </c>
      <c r="AC2088" s="9">
        <v>19.435410395106079</v>
      </c>
      <c r="AD2088" s="3">
        <v>30.987570067983462</v>
      </c>
      <c r="AE2088" s="3">
        <v>49.577019536910463</v>
      </c>
    </row>
    <row r="2089" spans="1:31" ht="13" x14ac:dyDescent="0.3">
      <c r="A2089" s="2">
        <v>2020</v>
      </c>
      <c r="B2089" s="13" t="s">
        <v>630</v>
      </c>
      <c r="C2089" s="2" t="s">
        <v>332</v>
      </c>
      <c r="D2089" s="2" t="str">
        <f t="shared" si="64"/>
        <v>M1</v>
      </c>
      <c r="E2089" s="2" t="str">
        <f t="shared" si="65"/>
        <v>G13c_M1_13</v>
      </c>
      <c r="F2089" s="21" t="s">
        <v>481</v>
      </c>
      <c r="G2089" s="2">
        <v>2013</v>
      </c>
      <c r="H2089" s="2" t="s">
        <v>831</v>
      </c>
      <c r="I2089" s="4">
        <v>2.36</v>
      </c>
      <c r="J2089" s="5">
        <v>0.156</v>
      </c>
      <c r="K2089" s="4">
        <v>0.91100000000000003</v>
      </c>
      <c r="L2089" s="4">
        <v>0.69899999999999995</v>
      </c>
      <c r="M2089" s="4">
        <v>0.217</v>
      </c>
      <c r="N2089" s="4">
        <v>0.55600000000000005</v>
      </c>
      <c r="O2089" s="4">
        <v>0.17799999999999999</v>
      </c>
      <c r="P2089" s="6">
        <v>13.319000000000001</v>
      </c>
      <c r="Q2089" s="6">
        <v>44.491999999999997</v>
      </c>
      <c r="R2089" s="4">
        <v>6.3639999999999999</v>
      </c>
      <c r="S2089" s="7">
        <v>328.79700000000003</v>
      </c>
      <c r="T2089" s="6">
        <v>17.417999999999999</v>
      </c>
      <c r="U2089" s="4">
        <v>19.416409000000002</v>
      </c>
      <c r="V2089" s="8">
        <v>89.023678839001562</v>
      </c>
      <c r="W2089" s="8">
        <v>92.800396350509246</v>
      </c>
      <c r="X2089" s="8">
        <v>107.17647058823529</v>
      </c>
      <c r="Y2089" s="8">
        <v>114.21052631578948</v>
      </c>
      <c r="Z2089" s="8">
        <v>92.666666666666671</v>
      </c>
      <c r="AA2089" s="8">
        <v>88.793333333333337</v>
      </c>
      <c r="AB2089" s="9">
        <v>76.054266326723706</v>
      </c>
      <c r="AC2089" s="9">
        <v>23.502684244436612</v>
      </c>
      <c r="AD2089" s="3">
        <v>30.635010844074213</v>
      </c>
      <c r="AE2089" s="3">
        <v>45.862304911489204</v>
      </c>
    </row>
    <row r="2090" spans="1:31" ht="13" x14ac:dyDescent="0.3">
      <c r="A2090" s="2">
        <v>2020</v>
      </c>
      <c r="B2090" s="13" t="s">
        <v>630</v>
      </c>
      <c r="C2090" s="2" t="s">
        <v>333</v>
      </c>
      <c r="D2090" s="2" t="str">
        <f t="shared" si="64"/>
        <v>M2</v>
      </c>
      <c r="E2090" s="2" t="str">
        <f t="shared" si="65"/>
        <v>G13c_M2_13</v>
      </c>
      <c r="F2090" s="21" t="s">
        <v>481</v>
      </c>
      <c r="G2090" s="2">
        <v>2013</v>
      </c>
      <c r="H2090" s="2" t="s">
        <v>831</v>
      </c>
      <c r="I2090" s="4">
        <v>2.4300000000000002</v>
      </c>
      <c r="J2090" s="5">
        <v>0.156</v>
      </c>
      <c r="K2090" s="4">
        <v>0.91100000000000003</v>
      </c>
      <c r="L2090" s="4">
        <v>0.94199999999999995</v>
      </c>
      <c r="M2090" s="4">
        <v>0.21</v>
      </c>
      <c r="N2090" s="4">
        <v>0.59</v>
      </c>
      <c r="O2090" s="4">
        <v>0.18</v>
      </c>
      <c r="P2090" s="6">
        <v>17.806000000000001</v>
      </c>
      <c r="Q2090" s="6">
        <v>49.015000000000001</v>
      </c>
      <c r="R2090" s="4">
        <v>5.5970000000000004</v>
      </c>
      <c r="S2090" s="7">
        <v>471.423</v>
      </c>
      <c r="T2090" s="6">
        <v>18.079999999999998</v>
      </c>
      <c r="U2090" s="4">
        <v>19.416409000000002</v>
      </c>
      <c r="V2090" s="8">
        <v>91.664211685921117</v>
      </c>
      <c r="W2090" s="8">
        <v>92.800396350509246</v>
      </c>
      <c r="X2090" s="8">
        <v>107.17647058823529</v>
      </c>
      <c r="Y2090" s="8">
        <v>110.52631578947367</v>
      </c>
      <c r="Z2090" s="8">
        <v>98.333333333333329</v>
      </c>
      <c r="AA2090" s="8">
        <v>118.70666666666668</v>
      </c>
      <c r="AB2090" s="9">
        <v>87.603408569421205</v>
      </c>
      <c r="AC2090" s="9">
        <v>19.746021406448225</v>
      </c>
      <c r="AD2090" s="3">
        <v>26.596262767686081</v>
      </c>
      <c r="AE2090" s="3">
        <v>53.657715825865679</v>
      </c>
    </row>
    <row r="2091" spans="1:31" ht="13" x14ac:dyDescent="0.3">
      <c r="A2091" s="2">
        <v>2020</v>
      </c>
      <c r="B2091" s="13" t="s">
        <v>630</v>
      </c>
      <c r="C2091" s="2" t="s">
        <v>296</v>
      </c>
      <c r="D2091" s="2" t="str">
        <f t="shared" si="64"/>
        <v>M1</v>
      </c>
      <c r="E2091" s="2" t="str">
        <f t="shared" si="65"/>
        <v>H11a_M1_13</v>
      </c>
      <c r="F2091" s="21" t="s">
        <v>462</v>
      </c>
      <c r="G2091" s="2">
        <v>2013</v>
      </c>
      <c r="H2091" s="2" t="s">
        <v>820</v>
      </c>
      <c r="I2091" s="4">
        <v>2.63</v>
      </c>
      <c r="J2091" s="5">
        <v>0.158</v>
      </c>
      <c r="K2091" s="4">
        <v>0.80100000000000005</v>
      </c>
      <c r="L2091" s="4">
        <v>0.86</v>
      </c>
      <c r="M2091" s="4">
        <v>0.16800000000000001</v>
      </c>
      <c r="N2091" s="4">
        <v>0.53</v>
      </c>
      <c r="O2091" s="4">
        <v>0.189</v>
      </c>
      <c r="P2091" s="6">
        <v>21.917000000000002</v>
      </c>
      <c r="Q2091" s="6">
        <v>56.265000000000001</v>
      </c>
      <c r="R2091" s="4">
        <v>6.0750000000000002</v>
      </c>
      <c r="S2091" s="7">
        <v>434.99099999999999</v>
      </c>
      <c r="T2091" s="6">
        <v>17.748000000000001</v>
      </c>
      <c r="U2091" s="4">
        <v>20.549230999999999</v>
      </c>
      <c r="V2091" s="8">
        <v>99.208591248548359</v>
      </c>
      <c r="W2091" s="8">
        <v>93.990145021669619</v>
      </c>
      <c r="X2091" s="8">
        <v>94.235294117647058</v>
      </c>
      <c r="Y2091" s="8">
        <v>88.421052631578959</v>
      </c>
      <c r="Z2091" s="8">
        <v>88.333333333333343</v>
      </c>
      <c r="AA2091" s="8">
        <v>146.11333333333334</v>
      </c>
      <c r="AB2091" s="9">
        <v>77.238655407639911</v>
      </c>
      <c r="AC2091" s="9">
        <v>17.916612056594857</v>
      </c>
      <c r="AD2091" s="3">
        <v>26.522902807821264</v>
      </c>
      <c r="AE2091" s="3">
        <v>55.560485135583882</v>
      </c>
    </row>
    <row r="2092" spans="1:31" ht="13" x14ac:dyDescent="0.3">
      <c r="A2092" s="2">
        <v>2020</v>
      </c>
      <c r="B2092" s="13" t="s">
        <v>630</v>
      </c>
      <c r="C2092" s="2" t="s">
        <v>297</v>
      </c>
      <c r="D2092" s="2" t="str">
        <f t="shared" si="64"/>
        <v>M2</v>
      </c>
      <c r="E2092" s="2" t="str">
        <f t="shared" si="65"/>
        <v>H11a_M2_13</v>
      </c>
      <c r="F2092" s="21" t="s">
        <v>462</v>
      </c>
      <c r="G2092" s="2">
        <v>2013</v>
      </c>
      <c r="H2092" s="2" t="s">
        <v>820</v>
      </c>
      <c r="I2092" s="4">
        <v>2.2999999999999998</v>
      </c>
      <c r="J2092" s="5">
        <v>0.151</v>
      </c>
      <c r="K2092" s="4">
        <v>0.88500000000000001</v>
      </c>
      <c r="L2092" s="4">
        <v>0.77800000000000002</v>
      </c>
      <c r="M2092" s="4">
        <v>0.193</v>
      </c>
      <c r="N2092" s="4">
        <v>0.58299999999999996</v>
      </c>
      <c r="O2092" s="4">
        <v>0.17199999999999999</v>
      </c>
      <c r="P2092" s="6">
        <v>15.925000000000001</v>
      </c>
      <c r="Q2092" s="6">
        <v>53.334000000000003</v>
      </c>
      <c r="R2092" s="4">
        <v>5.5949999999999998</v>
      </c>
      <c r="S2092" s="7">
        <v>340.12099999999998</v>
      </c>
      <c r="T2092" s="6">
        <v>17.425999999999998</v>
      </c>
      <c r="U2092" s="4">
        <v>20.549230999999999</v>
      </c>
      <c r="V2092" s="8">
        <v>86.760364970213388</v>
      </c>
      <c r="W2092" s="8">
        <v>89.826024672608298</v>
      </c>
      <c r="X2092" s="8">
        <v>104.11764705882354</v>
      </c>
      <c r="Y2092" s="8">
        <v>101.57894736842105</v>
      </c>
      <c r="Z2092" s="8">
        <v>97.166666666666671</v>
      </c>
      <c r="AA2092" s="8">
        <v>106.16666666666667</v>
      </c>
      <c r="AB2092" s="9">
        <v>77.354484708770016</v>
      </c>
      <c r="AC2092" s="9">
        <v>20.551954265428908</v>
      </c>
      <c r="AD2092" s="3">
        <v>29.260451006763798</v>
      </c>
      <c r="AE2092" s="3">
        <v>50.187594727807294</v>
      </c>
    </row>
    <row r="2093" spans="1:31" ht="13" x14ac:dyDescent="0.3">
      <c r="A2093" s="2">
        <v>2020</v>
      </c>
      <c r="B2093" s="13" t="s">
        <v>630</v>
      </c>
      <c r="C2093" s="2" t="s">
        <v>298</v>
      </c>
      <c r="D2093" s="2" t="str">
        <f t="shared" si="64"/>
        <v>M1</v>
      </c>
      <c r="E2093" s="2" t="str">
        <f t="shared" si="65"/>
        <v>H11b_M1_13</v>
      </c>
      <c r="F2093" s="21" t="s">
        <v>463</v>
      </c>
      <c r="G2093" s="2">
        <v>2013</v>
      </c>
      <c r="H2093" s="2" t="s">
        <v>824</v>
      </c>
      <c r="I2093" s="4">
        <v>2.52</v>
      </c>
      <c r="J2093" s="5">
        <v>0.155</v>
      </c>
      <c r="K2093" s="4">
        <v>0.85</v>
      </c>
      <c r="L2093" s="4">
        <v>0.752</v>
      </c>
      <c r="M2093" s="4">
        <v>0.249</v>
      </c>
      <c r="N2093" s="4">
        <v>0.59099999999999997</v>
      </c>
      <c r="O2093" s="4">
        <v>0.18099999999999999</v>
      </c>
      <c r="P2093" s="6">
        <v>15.695</v>
      </c>
      <c r="Q2093" s="6">
        <v>71.807000000000002</v>
      </c>
      <c r="R2093" s="4">
        <v>6.16</v>
      </c>
      <c r="S2093" s="7">
        <v>323.68200000000002</v>
      </c>
      <c r="T2093" s="6">
        <v>16.225000000000001</v>
      </c>
      <c r="U2093" s="4">
        <v>20.716045000000001</v>
      </c>
      <c r="V2093" s="8">
        <v>95.059182489103378</v>
      </c>
      <c r="W2093" s="8">
        <v>92.205522014929059</v>
      </c>
      <c r="X2093" s="8">
        <v>100</v>
      </c>
      <c r="Y2093" s="8">
        <v>131.05263157894737</v>
      </c>
      <c r="Z2093" s="8">
        <v>98.5</v>
      </c>
      <c r="AA2093" s="8">
        <v>104.63333333333334</v>
      </c>
      <c r="AB2093" s="9">
        <v>79.774788936559943</v>
      </c>
      <c r="AC2093" s="9">
        <v>25.710764861174194</v>
      </c>
      <c r="AD2093" s="3">
        <v>27.250627327977544</v>
      </c>
      <c r="AE2093" s="3">
        <v>47.038607810848262</v>
      </c>
    </row>
    <row r="2094" spans="1:31" ht="13" x14ac:dyDescent="0.3">
      <c r="A2094" s="2">
        <v>2020</v>
      </c>
      <c r="B2094" s="13" t="s">
        <v>630</v>
      </c>
      <c r="C2094" s="2" t="s">
        <v>299</v>
      </c>
      <c r="D2094" s="2" t="str">
        <f t="shared" si="64"/>
        <v>M2</v>
      </c>
      <c r="E2094" s="2" t="str">
        <f t="shared" si="65"/>
        <v>H11b_M2_13</v>
      </c>
      <c r="F2094" s="21" t="s">
        <v>463</v>
      </c>
      <c r="G2094" s="2">
        <v>2013</v>
      </c>
      <c r="H2094" s="2" t="s">
        <v>824</v>
      </c>
      <c r="I2094" s="4">
        <v>2.5</v>
      </c>
      <c r="J2094" s="5">
        <v>0.155</v>
      </c>
      <c r="K2094" s="4">
        <v>1.085</v>
      </c>
      <c r="L2094" s="4">
        <v>0.65100000000000002</v>
      </c>
      <c r="M2094" s="4">
        <v>0.17599999999999999</v>
      </c>
      <c r="N2094" s="4">
        <v>0.58599999999999997</v>
      </c>
      <c r="O2094" s="4">
        <v>0.17399999999999999</v>
      </c>
      <c r="P2094" s="6">
        <v>15.791</v>
      </c>
      <c r="Q2094" s="6">
        <v>66.92</v>
      </c>
      <c r="R2094" s="4">
        <v>7.0810000000000004</v>
      </c>
      <c r="S2094" s="7">
        <v>478.88900000000001</v>
      </c>
      <c r="T2094" s="6">
        <v>18.574999999999999</v>
      </c>
      <c r="U2094" s="4">
        <v>20.716045000000001</v>
      </c>
      <c r="V2094" s="8">
        <v>94.304744532840644</v>
      </c>
      <c r="W2094" s="8">
        <v>92.205522014929059</v>
      </c>
      <c r="X2094" s="8">
        <v>127.64705882352941</v>
      </c>
      <c r="Y2094" s="8">
        <v>92.631578947368411</v>
      </c>
      <c r="Z2094" s="8">
        <v>97.666666666666671</v>
      </c>
      <c r="AA2094" s="8">
        <v>105.27333333333333</v>
      </c>
      <c r="AB2094" s="9">
        <v>74.731919384243525</v>
      </c>
      <c r="AC2094" s="9">
        <v>19.399379742640026</v>
      </c>
      <c r="AD2094" s="3">
        <v>37.131871953045831</v>
      </c>
      <c r="AE2094" s="3">
        <v>43.46874830431414</v>
      </c>
    </row>
    <row r="2095" spans="1:31" ht="13" x14ac:dyDescent="0.3">
      <c r="A2095" s="2">
        <v>2020</v>
      </c>
      <c r="B2095" s="13" t="s">
        <v>630</v>
      </c>
      <c r="C2095" s="2" t="s">
        <v>300</v>
      </c>
      <c r="D2095" s="2" t="str">
        <f t="shared" si="64"/>
        <v>M1</v>
      </c>
      <c r="E2095" s="2" t="str">
        <f t="shared" si="65"/>
        <v>H11c_M1_13</v>
      </c>
      <c r="F2095" s="21" t="s">
        <v>464</v>
      </c>
      <c r="G2095" s="2">
        <v>2013</v>
      </c>
      <c r="H2095" s="2" t="s">
        <v>825</v>
      </c>
      <c r="I2095" s="4">
        <v>2.35</v>
      </c>
      <c r="J2095" s="5">
        <v>0.14699999999999999</v>
      </c>
      <c r="K2095" s="4">
        <v>0.83499999999999996</v>
      </c>
      <c r="L2095" s="4">
        <v>0.77100000000000002</v>
      </c>
      <c r="M2095" s="4">
        <v>0.20599999999999999</v>
      </c>
      <c r="N2095" s="4">
        <v>0.53200000000000003</v>
      </c>
      <c r="O2095" s="4">
        <v>0.184</v>
      </c>
      <c r="P2095" s="6">
        <v>15.629</v>
      </c>
      <c r="Q2095" s="6">
        <v>63.188000000000002</v>
      </c>
      <c r="R2095" s="4">
        <v>6.8040000000000003</v>
      </c>
      <c r="S2095" s="7">
        <v>362.33199999999999</v>
      </c>
      <c r="T2095" s="6">
        <v>18.277000000000001</v>
      </c>
      <c r="U2095" s="4">
        <v>19.337330000000001</v>
      </c>
      <c r="V2095" s="8">
        <v>88.646459860870209</v>
      </c>
      <c r="W2095" s="8">
        <v>87.446527330287552</v>
      </c>
      <c r="X2095" s="8">
        <v>98.235294117647058</v>
      </c>
      <c r="Y2095" s="8">
        <v>108.42105263157893</v>
      </c>
      <c r="Z2095" s="8">
        <v>88.666666666666671</v>
      </c>
      <c r="AA2095" s="8">
        <v>104.19333333333334</v>
      </c>
      <c r="AB2095" s="9">
        <v>76.797251130741373</v>
      </c>
      <c r="AC2095" s="9">
        <v>22.095450380652675</v>
      </c>
      <c r="AD2095" s="3">
        <v>27.807634266585318</v>
      </c>
      <c r="AE2095" s="3">
        <v>50.096915352762018</v>
      </c>
    </row>
    <row r="2096" spans="1:31" ht="13" x14ac:dyDescent="0.3">
      <c r="A2096" s="2">
        <v>2020</v>
      </c>
      <c r="B2096" s="13" t="s">
        <v>630</v>
      </c>
      <c r="C2096" s="2" t="s">
        <v>301</v>
      </c>
      <c r="D2096" s="2" t="str">
        <f t="shared" si="64"/>
        <v>M2</v>
      </c>
      <c r="E2096" s="2" t="str">
        <f t="shared" si="65"/>
        <v>H11c_M2_13</v>
      </c>
      <c r="F2096" s="21" t="s">
        <v>464</v>
      </c>
      <c r="G2096" s="2">
        <v>2013</v>
      </c>
      <c r="H2096" s="2" t="s">
        <v>825</v>
      </c>
      <c r="I2096" s="4">
        <v>2.48</v>
      </c>
      <c r="J2096" s="5">
        <v>0.156</v>
      </c>
      <c r="K2096" s="4">
        <v>0.81699999999999995</v>
      </c>
      <c r="L2096" s="4">
        <v>0.79100000000000004</v>
      </c>
      <c r="M2096" s="4">
        <v>0.20699999999999999</v>
      </c>
      <c r="N2096" s="4">
        <v>0.51800000000000002</v>
      </c>
      <c r="O2096" s="4">
        <v>0.186</v>
      </c>
      <c r="P2096" s="6">
        <v>16.07</v>
      </c>
      <c r="Q2096" s="6">
        <v>69.460999999999999</v>
      </c>
      <c r="R2096" s="4">
        <v>6.1829999999999998</v>
      </c>
      <c r="S2096" s="7">
        <v>395.14299999999997</v>
      </c>
      <c r="T2096" s="6">
        <v>20.25</v>
      </c>
      <c r="U2096" s="4">
        <v>19.337330000000001</v>
      </c>
      <c r="V2096" s="8">
        <v>93.550306576577924</v>
      </c>
      <c r="W2096" s="8">
        <v>92.800396350509246</v>
      </c>
      <c r="X2096" s="8">
        <v>96.117647058823536</v>
      </c>
      <c r="Y2096" s="8">
        <v>108.94736842105262</v>
      </c>
      <c r="Z2096" s="8">
        <v>86.333333333333343</v>
      </c>
      <c r="AA2096" s="8">
        <v>107.13333333333333</v>
      </c>
      <c r="AB2096" s="9">
        <v>77.417269389390867</v>
      </c>
      <c r="AC2096" s="9">
        <v>22.024893120984117</v>
      </c>
      <c r="AD2096" s="3">
        <v>26.990283730964386</v>
      </c>
      <c r="AE2096" s="3">
        <v>50.984823148051497</v>
      </c>
    </row>
    <row r="2097" spans="1:31" ht="13" x14ac:dyDescent="0.3">
      <c r="A2097" s="2">
        <v>2020</v>
      </c>
      <c r="B2097" s="13" t="s">
        <v>630</v>
      </c>
      <c r="C2097" s="2" t="s">
        <v>334</v>
      </c>
      <c r="D2097" s="2" t="str">
        <f t="shared" si="64"/>
        <v>M1</v>
      </c>
      <c r="E2097" s="2" t="str">
        <f t="shared" si="65"/>
        <v>H13a_M1_13</v>
      </c>
      <c r="F2097" s="21" t="s">
        <v>482</v>
      </c>
      <c r="G2097" s="2">
        <v>2013</v>
      </c>
      <c r="H2097" s="2" t="s">
        <v>821</v>
      </c>
      <c r="I2097" s="4">
        <v>2.38</v>
      </c>
      <c r="J2097" s="5">
        <v>0.156</v>
      </c>
      <c r="K2097" s="4">
        <v>0.90200000000000002</v>
      </c>
      <c r="L2097" s="4">
        <v>0.93799999999999994</v>
      </c>
      <c r="M2097" s="4">
        <v>0.20399999999999999</v>
      </c>
      <c r="N2097" s="4">
        <v>0.48799999999999999</v>
      </c>
      <c r="O2097" s="4">
        <v>0.187</v>
      </c>
      <c r="P2097" s="6">
        <v>18.898</v>
      </c>
      <c r="Q2097" s="6">
        <v>60.197000000000003</v>
      </c>
      <c r="R2097" s="4">
        <v>5.5739999999999998</v>
      </c>
      <c r="S2097" s="7">
        <v>705.10900000000004</v>
      </c>
      <c r="T2097" s="6">
        <v>17.321999999999999</v>
      </c>
      <c r="U2097" s="4">
        <v>19.539052000000002</v>
      </c>
      <c r="V2097" s="8">
        <v>89.778116795264296</v>
      </c>
      <c r="W2097" s="8">
        <v>92.800396350509246</v>
      </c>
      <c r="X2097" s="8">
        <v>106.11764705882354</v>
      </c>
      <c r="Y2097" s="8">
        <v>107.36842105263158</v>
      </c>
      <c r="Z2097" s="8">
        <v>81.333333333333329</v>
      </c>
      <c r="AA2097" s="8">
        <v>125.98666666666666</v>
      </c>
      <c r="AB2097" s="9">
        <v>86.679394805487973</v>
      </c>
      <c r="AC2097" s="9">
        <v>19.386330406676141</v>
      </c>
      <c r="AD2097" s="3">
        <v>26.61423024492473</v>
      </c>
      <c r="AE2097" s="3">
        <v>53.999439348399122</v>
      </c>
    </row>
    <row r="2098" spans="1:31" ht="13" x14ac:dyDescent="0.3">
      <c r="A2098" s="2">
        <v>2020</v>
      </c>
      <c r="B2098" s="13" t="s">
        <v>630</v>
      </c>
      <c r="C2098" s="2" t="s">
        <v>335</v>
      </c>
      <c r="D2098" s="2" t="str">
        <f t="shared" si="64"/>
        <v>M2</v>
      </c>
      <c r="E2098" s="2" t="str">
        <f t="shared" si="65"/>
        <v>H13a_M2_13</v>
      </c>
      <c r="F2098" s="21" t="s">
        <v>482</v>
      </c>
      <c r="G2098" s="2">
        <v>2013</v>
      </c>
      <c r="H2098" s="2" t="s">
        <v>821</v>
      </c>
      <c r="I2098" s="4">
        <v>2.4</v>
      </c>
      <c r="J2098" s="5">
        <v>0.157</v>
      </c>
      <c r="K2098" s="4">
        <v>1.006</v>
      </c>
      <c r="L2098" s="4">
        <v>0.83399999999999996</v>
      </c>
      <c r="M2098" s="4">
        <v>0.16300000000000001</v>
      </c>
      <c r="N2098" s="4">
        <v>0.53800000000000003</v>
      </c>
      <c r="O2098" s="4">
        <v>0.17499999999999999</v>
      </c>
      <c r="P2098" s="6">
        <v>16.207999999999998</v>
      </c>
      <c r="Q2098" s="6">
        <v>54.744999999999997</v>
      </c>
      <c r="R2098" s="4">
        <v>6.234</v>
      </c>
      <c r="S2098" s="7">
        <v>449.27100000000002</v>
      </c>
      <c r="T2098" s="6">
        <v>25.46</v>
      </c>
      <c r="U2098" s="4">
        <v>19.539052000000002</v>
      </c>
      <c r="V2098" s="8">
        <v>90.532554751527016</v>
      </c>
      <c r="W2098" s="8">
        <v>93.395270686089432</v>
      </c>
      <c r="X2098" s="8">
        <v>118.35294117647059</v>
      </c>
      <c r="Y2098" s="8">
        <v>85.78947368421052</v>
      </c>
      <c r="Z2098" s="8">
        <v>89.666666666666671</v>
      </c>
      <c r="AA2098" s="8">
        <v>108.05333333333331</v>
      </c>
      <c r="AB2098" s="9">
        <v>80.772355355439785</v>
      </c>
      <c r="AC2098" s="9">
        <v>16.622876197598949</v>
      </c>
      <c r="AD2098" s="3">
        <v>31.853596620445344</v>
      </c>
      <c r="AE2098" s="3">
        <v>51.523527181955707</v>
      </c>
    </row>
    <row r="2099" spans="1:31" ht="13" x14ac:dyDescent="0.3">
      <c r="A2099" s="2">
        <v>2020</v>
      </c>
      <c r="B2099" s="13" t="s">
        <v>630</v>
      </c>
      <c r="C2099" s="2" t="s">
        <v>336</v>
      </c>
      <c r="D2099" s="2" t="str">
        <f t="shared" si="64"/>
        <v>M1</v>
      </c>
      <c r="E2099" s="2" t="str">
        <f t="shared" si="65"/>
        <v>H13b_M1_13</v>
      </c>
      <c r="F2099" s="21" t="s">
        <v>483</v>
      </c>
      <c r="G2099" s="2">
        <v>2013</v>
      </c>
      <c r="H2099" s="2" t="s">
        <v>830</v>
      </c>
      <c r="I2099" s="4">
        <v>2.21</v>
      </c>
      <c r="J2099" s="5">
        <v>0.14699999999999999</v>
      </c>
      <c r="K2099" s="4">
        <v>0.872</v>
      </c>
      <c r="L2099" s="4">
        <v>0.70099999999999996</v>
      </c>
      <c r="M2099" s="4">
        <v>0.21</v>
      </c>
      <c r="N2099" s="4">
        <v>0.59</v>
      </c>
      <c r="O2099" s="4">
        <v>0.16600000000000001</v>
      </c>
      <c r="P2099" s="6">
        <v>14.973000000000001</v>
      </c>
      <c r="Q2099" s="6">
        <v>52.145000000000003</v>
      </c>
      <c r="R2099" s="4">
        <v>7.3070000000000004</v>
      </c>
      <c r="S2099" s="7">
        <v>414.565</v>
      </c>
      <c r="T2099" s="6">
        <v>22.318999999999999</v>
      </c>
      <c r="U2099" s="4">
        <v>19.112901000000001</v>
      </c>
      <c r="V2099" s="8">
        <v>83.365394167031141</v>
      </c>
      <c r="W2099" s="8">
        <v>87.446527330287552</v>
      </c>
      <c r="X2099" s="8">
        <v>102.58823529411765</v>
      </c>
      <c r="Y2099" s="8">
        <v>110.52631578947367</v>
      </c>
      <c r="Z2099" s="8">
        <v>98.333333333333329</v>
      </c>
      <c r="AA2099" s="8">
        <v>99.820000000000007</v>
      </c>
      <c r="AB2099" s="9">
        <v>74.580018010385814</v>
      </c>
      <c r="AC2099" s="9">
        <v>23.194131981152523</v>
      </c>
      <c r="AD2099" s="3">
        <v>29.903170951533202</v>
      </c>
      <c r="AE2099" s="3">
        <v>46.902697067314271</v>
      </c>
    </row>
    <row r="2100" spans="1:31" ht="13" x14ac:dyDescent="0.3">
      <c r="A2100" s="2">
        <v>2020</v>
      </c>
      <c r="B2100" s="13" t="s">
        <v>630</v>
      </c>
      <c r="C2100" s="2" t="s">
        <v>337</v>
      </c>
      <c r="D2100" s="2" t="str">
        <f t="shared" si="64"/>
        <v>M2</v>
      </c>
      <c r="E2100" s="2" t="str">
        <f t="shared" si="65"/>
        <v>H13b_M2_13</v>
      </c>
      <c r="F2100" s="21" t="s">
        <v>483</v>
      </c>
      <c r="G2100" s="2">
        <v>2013</v>
      </c>
      <c r="H2100" s="2" t="s">
        <v>830</v>
      </c>
      <c r="I2100" s="4">
        <v>2.2200000000000002</v>
      </c>
      <c r="J2100" s="5">
        <v>0.14699999999999999</v>
      </c>
      <c r="K2100" s="4">
        <v>0.94499999999999995</v>
      </c>
      <c r="L2100" s="4">
        <v>0.66900000000000004</v>
      </c>
      <c r="M2100" s="4">
        <v>0.23799999999999999</v>
      </c>
      <c r="N2100" s="4">
        <v>0.628</v>
      </c>
      <c r="O2100" s="4">
        <v>0.16600000000000001</v>
      </c>
      <c r="P2100" s="6">
        <v>12.95</v>
      </c>
      <c r="Q2100" s="6">
        <v>51.593000000000004</v>
      </c>
      <c r="R2100" s="4">
        <v>7.569</v>
      </c>
      <c r="S2100" s="7">
        <v>403.74799999999999</v>
      </c>
      <c r="T2100" s="6">
        <v>26.131</v>
      </c>
      <c r="U2100" s="4">
        <v>19.112901000000001</v>
      </c>
      <c r="V2100" s="8">
        <v>83.742613145162508</v>
      </c>
      <c r="W2100" s="8">
        <v>87.446527330287552</v>
      </c>
      <c r="X2100" s="8">
        <v>111.1764705882353</v>
      </c>
      <c r="Y2100" s="8">
        <v>125.26315789473684</v>
      </c>
      <c r="Z2100" s="8">
        <v>104.66666666666666</v>
      </c>
      <c r="AA2100" s="8">
        <v>86.333333333333329</v>
      </c>
      <c r="AB2100" s="9">
        <v>77.15664433698069</v>
      </c>
      <c r="AC2100" s="9">
        <v>25.408845885597959</v>
      </c>
      <c r="AD2100" s="3">
        <v>31.32432489988453</v>
      </c>
      <c r="AE2100" s="3">
        <v>43.266829214517514</v>
      </c>
    </row>
    <row r="2101" spans="1:31" ht="13" x14ac:dyDescent="0.3">
      <c r="A2101" s="2">
        <v>2020</v>
      </c>
      <c r="B2101" s="13" t="s">
        <v>630</v>
      </c>
      <c r="C2101" s="2" t="s">
        <v>338</v>
      </c>
      <c r="D2101" s="2" t="str">
        <f t="shared" si="64"/>
        <v>M1</v>
      </c>
      <c r="E2101" s="2" t="str">
        <f t="shared" si="65"/>
        <v>H13c_M1_13</v>
      </c>
      <c r="F2101" s="21" t="s">
        <v>484</v>
      </c>
      <c r="G2101" s="2">
        <v>2013</v>
      </c>
      <c r="H2101" s="2" t="s">
        <v>829</v>
      </c>
      <c r="I2101" s="4">
        <v>2.2000000000000002</v>
      </c>
      <c r="J2101" s="5">
        <v>0.14199999999999999</v>
      </c>
      <c r="K2101" s="4">
        <v>0.96599999999999997</v>
      </c>
      <c r="L2101" s="4">
        <v>0.77800000000000002</v>
      </c>
      <c r="M2101" s="4">
        <v>0.23899999999999999</v>
      </c>
      <c r="N2101" s="4">
        <v>0.65500000000000003</v>
      </c>
      <c r="O2101" s="4">
        <v>0.188</v>
      </c>
      <c r="P2101" s="6">
        <v>14.204000000000001</v>
      </c>
      <c r="Q2101" s="6">
        <v>54.134</v>
      </c>
      <c r="R2101" s="4">
        <v>7.7919999999999998</v>
      </c>
      <c r="S2101" s="7">
        <v>381.42700000000002</v>
      </c>
      <c r="T2101" s="6">
        <v>29.523</v>
      </c>
      <c r="U2101" s="4">
        <v>19.386766999999999</v>
      </c>
      <c r="V2101" s="8">
        <v>82.988175188899788</v>
      </c>
      <c r="W2101" s="8">
        <v>84.472155652386604</v>
      </c>
      <c r="X2101" s="8">
        <v>113.64705882352941</v>
      </c>
      <c r="Y2101" s="8">
        <v>125.78947368421052</v>
      </c>
      <c r="Z2101" s="8">
        <v>109.16666666666669</v>
      </c>
      <c r="AA2101" s="8">
        <v>94.693333333333342</v>
      </c>
      <c r="AB2101" s="9">
        <v>83.215222815344219</v>
      </c>
      <c r="AC2101" s="9">
        <v>23.657913188152584</v>
      </c>
      <c r="AD2101" s="3">
        <v>29.689138017167704</v>
      </c>
      <c r="AE2101" s="3">
        <v>46.652948794679702</v>
      </c>
    </row>
    <row r="2102" spans="1:31" ht="13" x14ac:dyDescent="0.3">
      <c r="A2102" s="2">
        <v>2020</v>
      </c>
      <c r="B2102" s="13" t="s">
        <v>630</v>
      </c>
      <c r="C2102" s="2" t="s">
        <v>283</v>
      </c>
      <c r="D2102" s="2" t="str">
        <f t="shared" si="64"/>
        <v>M2</v>
      </c>
      <c r="E2102" s="2" t="str">
        <f t="shared" si="65"/>
        <v>I10a_M2_13</v>
      </c>
      <c r="F2102" s="21" t="s">
        <v>451</v>
      </c>
      <c r="G2102" s="2">
        <v>2013</v>
      </c>
      <c r="H2102" s="2" t="s">
        <v>851</v>
      </c>
      <c r="I2102" s="4">
        <v>2.56</v>
      </c>
      <c r="J2102" s="5">
        <v>0.16200000000000001</v>
      </c>
      <c r="K2102" s="4">
        <v>1.012</v>
      </c>
      <c r="L2102" s="4">
        <v>0.52900000000000003</v>
      </c>
      <c r="M2102" s="4">
        <v>0.24299999999999999</v>
      </c>
      <c r="N2102" s="4">
        <v>0.59899999999999998</v>
      </c>
      <c r="O2102" s="4">
        <v>0.17199999999999999</v>
      </c>
      <c r="P2102" s="6">
        <v>15.247</v>
      </c>
      <c r="Q2102" s="6">
        <v>82.4</v>
      </c>
      <c r="R2102" s="4">
        <v>5.7050000000000001</v>
      </c>
      <c r="S2102" s="7">
        <v>388.87200000000001</v>
      </c>
      <c r="T2102" s="6">
        <v>19.672000000000001</v>
      </c>
      <c r="U2102" s="4">
        <v>18.647780000000001</v>
      </c>
      <c r="V2102" s="8">
        <v>96.568058401628832</v>
      </c>
      <c r="W2102" s="8">
        <v>96.369642363990366</v>
      </c>
      <c r="X2102" s="8">
        <v>119.05882352941177</v>
      </c>
      <c r="Y2102" s="8">
        <v>127.89473684210526</v>
      </c>
      <c r="Z2102" s="8">
        <v>99.833333333333329</v>
      </c>
      <c r="AA2102" s="8">
        <v>101.64666666666666</v>
      </c>
      <c r="AB2102" s="9">
        <v>72.296032994578738</v>
      </c>
      <c r="AC2102" s="9">
        <v>27.686822686496328</v>
      </c>
      <c r="AD2102" s="3">
        <v>35.800516112851327</v>
      </c>
      <c r="AE2102" s="3">
        <v>36.512661200652332</v>
      </c>
    </row>
    <row r="2103" spans="1:31" ht="13" x14ac:dyDescent="0.3">
      <c r="A2103" s="2">
        <v>2020</v>
      </c>
      <c r="B2103" s="13" t="s">
        <v>630</v>
      </c>
      <c r="C2103" s="2" t="s">
        <v>302</v>
      </c>
      <c r="D2103" s="2" t="str">
        <f t="shared" si="64"/>
        <v>M1</v>
      </c>
      <c r="E2103" s="2" t="str">
        <f t="shared" si="65"/>
        <v>I11a_M1_13</v>
      </c>
      <c r="F2103" s="21" t="s">
        <v>465</v>
      </c>
      <c r="G2103" s="2">
        <v>2013</v>
      </c>
      <c r="H2103" s="2" t="s">
        <v>822</v>
      </c>
      <c r="I2103" s="4">
        <v>2.27</v>
      </c>
      <c r="J2103" s="5">
        <v>0.14799999999999999</v>
      </c>
      <c r="K2103" s="4">
        <v>1.0960000000000001</v>
      </c>
      <c r="L2103" s="4">
        <v>0.628</v>
      </c>
      <c r="M2103" s="4">
        <v>0.219</v>
      </c>
      <c r="N2103" s="4">
        <v>0.58399999999999996</v>
      </c>
      <c r="O2103" s="4">
        <v>0.17899999999999999</v>
      </c>
      <c r="P2103" s="6">
        <v>15.744999999999999</v>
      </c>
      <c r="Q2103" s="6">
        <v>73.724000000000004</v>
      </c>
      <c r="R2103" s="4">
        <v>6.8710000000000004</v>
      </c>
      <c r="S2103" s="7">
        <v>345.86599999999999</v>
      </c>
      <c r="T2103" s="6">
        <v>21.548999999999999</v>
      </c>
      <c r="U2103" s="4">
        <v>16.401824000000001</v>
      </c>
      <c r="V2103" s="8">
        <v>85.628708035819315</v>
      </c>
      <c r="W2103" s="8">
        <v>88.041401665867738</v>
      </c>
      <c r="X2103" s="8">
        <v>128.94117647058826</v>
      </c>
      <c r="Y2103" s="8">
        <v>115.26315789473685</v>
      </c>
      <c r="Z2103" s="8">
        <v>97.333333333333329</v>
      </c>
      <c r="AA2103" s="8">
        <v>104.96666666666665</v>
      </c>
      <c r="AB2103" s="9">
        <v>77.407554601377569</v>
      </c>
      <c r="AC2103" s="9">
        <v>23.304622924583025</v>
      </c>
      <c r="AD2103" s="3">
        <v>36.211828007528304</v>
      </c>
      <c r="AE2103" s="3">
        <v>40.48354906788866</v>
      </c>
    </row>
    <row r="2104" spans="1:31" ht="13" x14ac:dyDescent="0.3">
      <c r="A2104" s="2">
        <v>2020</v>
      </c>
      <c r="B2104" s="13" t="s">
        <v>630</v>
      </c>
      <c r="C2104" s="2" t="s">
        <v>303</v>
      </c>
      <c r="D2104" s="2" t="str">
        <f t="shared" si="64"/>
        <v>M2</v>
      </c>
      <c r="E2104" s="2" t="str">
        <f t="shared" si="65"/>
        <v>I11a_M2_13</v>
      </c>
      <c r="F2104" s="21" t="s">
        <v>465</v>
      </c>
      <c r="G2104" s="2">
        <v>2013</v>
      </c>
      <c r="H2104" s="2" t="s">
        <v>822</v>
      </c>
      <c r="I2104" s="4">
        <v>2.27</v>
      </c>
      <c r="J2104" s="5">
        <v>0.152</v>
      </c>
      <c r="K2104" s="4">
        <v>1.135</v>
      </c>
      <c r="L2104" s="4">
        <v>0.67700000000000005</v>
      </c>
      <c r="M2104" s="4">
        <v>0.192</v>
      </c>
      <c r="N2104" s="4">
        <v>0.48299999999999998</v>
      </c>
      <c r="O2104" s="4">
        <v>0.184</v>
      </c>
      <c r="P2104" s="6">
        <v>13.204000000000001</v>
      </c>
      <c r="Q2104" s="6">
        <v>63.369</v>
      </c>
      <c r="R2104" s="4">
        <v>6.8620000000000001</v>
      </c>
      <c r="S2104" s="7">
        <v>333.35700000000003</v>
      </c>
      <c r="T2104" s="6">
        <v>23.471</v>
      </c>
      <c r="U2104" s="4">
        <v>16.401824000000001</v>
      </c>
      <c r="V2104" s="8">
        <v>85.628708035819315</v>
      </c>
      <c r="W2104" s="8">
        <v>90.420899008188485</v>
      </c>
      <c r="X2104" s="8">
        <v>133.52941176470588</v>
      </c>
      <c r="Y2104" s="8">
        <v>101.05263157894737</v>
      </c>
      <c r="Z2104" s="8">
        <v>80.5</v>
      </c>
      <c r="AA2104" s="8">
        <v>88.026666666666671</v>
      </c>
      <c r="AB2104" s="9">
        <v>78.626054118772998</v>
      </c>
      <c r="AC2104" s="9">
        <v>20.114815850753669</v>
      </c>
      <c r="AD2104" s="3">
        <v>36.919229023597303</v>
      </c>
      <c r="AE2104" s="3">
        <v>42.965955125649018</v>
      </c>
    </row>
    <row r="2105" spans="1:31" ht="13" x14ac:dyDescent="0.3">
      <c r="A2105" s="2">
        <v>2020</v>
      </c>
      <c r="B2105" s="13" t="s">
        <v>630</v>
      </c>
      <c r="C2105" s="2" t="s">
        <v>304</v>
      </c>
      <c r="D2105" s="2" t="str">
        <f t="shared" si="64"/>
        <v>M1</v>
      </c>
      <c r="E2105" s="2" t="str">
        <f t="shared" si="65"/>
        <v>I11b_M1_13</v>
      </c>
      <c r="F2105" s="21" t="s">
        <v>466</v>
      </c>
      <c r="G2105" s="2">
        <v>2013</v>
      </c>
      <c r="H2105" s="2" t="s">
        <v>823</v>
      </c>
      <c r="I2105" s="4">
        <v>2.3199999999999998</v>
      </c>
      <c r="J2105" s="5">
        <v>0.151</v>
      </c>
      <c r="K2105" s="4">
        <v>0.93200000000000005</v>
      </c>
      <c r="L2105" s="4">
        <v>0.81100000000000005</v>
      </c>
      <c r="M2105" s="4">
        <v>0.18099999999999999</v>
      </c>
      <c r="N2105" s="4">
        <v>0.52400000000000002</v>
      </c>
      <c r="O2105" s="4">
        <v>0.19</v>
      </c>
      <c r="P2105" s="6">
        <v>20.68</v>
      </c>
      <c r="Q2105" s="6">
        <v>59.494</v>
      </c>
      <c r="R2105" s="4">
        <v>4.92</v>
      </c>
      <c r="S2105" s="7">
        <v>412.471</v>
      </c>
      <c r="T2105" s="6">
        <v>19.204999999999998</v>
      </c>
      <c r="U2105" s="4">
        <v>17.317129000000001</v>
      </c>
      <c r="V2105" s="8">
        <v>87.514802926476122</v>
      </c>
      <c r="W2105" s="8">
        <v>89.826024672608298</v>
      </c>
      <c r="X2105" s="8">
        <v>109.64705882352943</v>
      </c>
      <c r="Y2105" s="8">
        <v>95.263157894736835</v>
      </c>
      <c r="Z2105" s="8">
        <v>87.333333333333343</v>
      </c>
      <c r="AA2105" s="8">
        <v>137.86666666666667</v>
      </c>
      <c r="AB2105" s="9">
        <v>79.214769456607939</v>
      </c>
      <c r="AC2105" s="9">
        <v>18.821478048961023</v>
      </c>
      <c r="AD2105" s="3">
        <v>30.090748605418678</v>
      </c>
      <c r="AE2105" s="3">
        <v>51.087773345620292</v>
      </c>
    </row>
    <row r="2106" spans="1:31" ht="13" x14ac:dyDescent="0.3">
      <c r="A2106" s="2">
        <v>2020</v>
      </c>
      <c r="B2106" s="13" t="s">
        <v>630</v>
      </c>
      <c r="C2106" s="2" t="s">
        <v>305</v>
      </c>
      <c r="D2106" s="2" t="str">
        <f t="shared" si="64"/>
        <v>M2</v>
      </c>
      <c r="E2106" s="2" t="str">
        <f t="shared" si="65"/>
        <v>I11b_M2_13</v>
      </c>
      <c r="F2106" s="21" t="s">
        <v>466</v>
      </c>
      <c r="G2106" s="2">
        <v>2013</v>
      </c>
      <c r="H2106" s="2" t="s">
        <v>823</v>
      </c>
      <c r="I2106" s="4">
        <v>2.46</v>
      </c>
      <c r="J2106" s="5">
        <v>0.152</v>
      </c>
      <c r="K2106" s="4">
        <v>0.92100000000000004</v>
      </c>
      <c r="L2106" s="4">
        <v>0.73399999999999999</v>
      </c>
      <c r="M2106" s="4">
        <v>0.19800000000000001</v>
      </c>
      <c r="N2106" s="4">
        <v>0.49</v>
      </c>
      <c r="O2106" s="4">
        <v>0.2</v>
      </c>
      <c r="P2106" s="6">
        <v>22.931999999999999</v>
      </c>
      <c r="Q2106" s="6">
        <v>61.747999999999998</v>
      </c>
      <c r="R2106" s="4">
        <v>6.6790000000000003</v>
      </c>
      <c r="S2106" s="7">
        <v>339.65300000000002</v>
      </c>
      <c r="T2106" s="6">
        <v>18.657</v>
      </c>
      <c r="U2106" s="4">
        <v>17.317129000000001</v>
      </c>
      <c r="V2106" s="8">
        <v>92.79586862031519</v>
      </c>
      <c r="W2106" s="8">
        <v>90.420899008188485</v>
      </c>
      <c r="X2106" s="8">
        <v>108.35294117647058</v>
      </c>
      <c r="Y2106" s="8">
        <v>104.21052631578948</v>
      </c>
      <c r="Z2106" s="8">
        <v>81.666666666666671</v>
      </c>
      <c r="AA2106" s="8">
        <v>152.88</v>
      </c>
      <c r="AB2106" s="9">
        <v>76.491453653364374</v>
      </c>
      <c r="AC2106" s="9">
        <v>21.322277398482651</v>
      </c>
      <c r="AD2106" s="3">
        <v>30.794273199487272</v>
      </c>
      <c r="AE2106" s="3">
        <v>47.883449402030095</v>
      </c>
    </row>
    <row r="2107" spans="1:31" ht="13" x14ac:dyDescent="0.3">
      <c r="A2107" s="2">
        <v>2020</v>
      </c>
      <c r="B2107" s="13" t="s">
        <v>630</v>
      </c>
      <c r="C2107" s="2" t="s">
        <v>306</v>
      </c>
      <c r="D2107" s="2" t="str">
        <f t="shared" si="64"/>
        <v>M1</v>
      </c>
      <c r="E2107" s="2" t="str">
        <f t="shared" si="65"/>
        <v>I11c_M1_13</v>
      </c>
      <c r="F2107" s="21" t="s">
        <v>467</v>
      </c>
      <c r="G2107" s="2">
        <v>2013</v>
      </c>
      <c r="H2107" s="2" t="s">
        <v>817</v>
      </c>
      <c r="I2107" s="4">
        <v>2.39</v>
      </c>
      <c r="J2107" s="5">
        <v>0.152</v>
      </c>
      <c r="K2107" s="4">
        <v>0.95199999999999996</v>
      </c>
      <c r="L2107" s="4">
        <v>0.74099999999999999</v>
      </c>
      <c r="M2107" s="4">
        <v>0.248</v>
      </c>
      <c r="N2107" s="4">
        <v>0.53400000000000003</v>
      </c>
      <c r="O2107" s="4">
        <v>0.20200000000000001</v>
      </c>
      <c r="P2107" s="6">
        <v>15.484999999999999</v>
      </c>
      <c r="Q2107" s="6">
        <v>58.642000000000003</v>
      </c>
      <c r="R2107" s="4">
        <v>5.851</v>
      </c>
      <c r="S2107" s="7">
        <v>300.50099999999998</v>
      </c>
      <c r="T2107" s="6">
        <v>27.605</v>
      </c>
      <c r="U2107" s="4">
        <v>18.011213999999999</v>
      </c>
      <c r="V2107" s="8">
        <v>90.155335773395663</v>
      </c>
      <c r="W2107" s="8">
        <v>90.420899008188485</v>
      </c>
      <c r="X2107" s="8">
        <v>111.99999999999999</v>
      </c>
      <c r="Y2107" s="8">
        <v>130.5263157894737</v>
      </c>
      <c r="Z2107" s="8">
        <v>89.000000000000014</v>
      </c>
      <c r="AA2107" s="8">
        <v>103.23333333333333</v>
      </c>
      <c r="AB2107" s="9">
        <v>81.752210070225573</v>
      </c>
      <c r="AC2107" s="9">
        <v>24.988114769655013</v>
      </c>
      <c r="AD2107" s="3">
        <v>29.782468346778163</v>
      </c>
      <c r="AE2107" s="3">
        <v>45.22941688356682</v>
      </c>
    </row>
    <row r="2108" spans="1:31" ht="13" x14ac:dyDescent="0.3">
      <c r="A2108" s="2">
        <v>2020</v>
      </c>
      <c r="B2108" s="13" t="s">
        <v>630</v>
      </c>
      <c r="C2108" s="2" t="s">
        <v>307</v>
      </c>
      <c r="D2108" s="2" t="str">
        <f t="shared" si="64"/>
        <v>M2</v>
      </c>
      <c r="E2108" s="2" t="str">
        <f t="shared" si="65"/>
        <v>I11c_M2_13</v>
      </c>
      <c r="F2108" s="21" t="s">
        <v>467</v>
      </c>
      <c r="G2108" s="2">
        <v>2013</v>
      </c>
      <c r="H2108" s="2" t="s">
        <v>817</v>
      </c>
      <c r="I2108" s="4">
        <v>2.41</v>
      </c>
      <c r="J2108" s="5">
        <v>0.157</v>
      </c>
      <c r="K2108" s="4">
        <v>0.98</v>
      </c>
      <c r="L2108" s="4">
        <v>0.73799999999999999</v>
      </c>
      <c r="M2108" s="4">
        <v>0.17399999999999999</v>
      </c>
      <c r="N2108" s="4">
        <v>0.51400000000000001</v>
      </c>
      <c r="O2108" s="4">
        <v>0.19600000000000001</v>
      </c>
      <c r="P2108" s="6">
        <v>20.838000000000001</v>
      </c>
      <c r="Q2108" s="6">
        <v>52.335999999999999</v>
      </c>
      <c r="R2108" s="4">
        <v>4.7489999999999997</v>
      </c>
      <c r="S2108" s="7">
        <v>505.13</v>
      </c>
      <c r="T2108" s="6">
        <v>19.347000000000001</v>
      </c>
      <c r="U2108" s="4">
        <v>18.011213999999999</v>
      </c>
      <c r="V2108" s="8">
        <v>90.909773729658397</v>
      </c>
      <c r="W2108" s="8">
        <v>93.395270686089432</v>
      </c>
      <c r="X2108" s="8">
        <v>115.29411764705881</v>
      </c>
      <c r="Y2108" s="8">
        <v>91.578947368421055</v>
      </c>
      <c r="Z2108" s="8">
        <v>85.666666666666671</v>
      </c>
      <c r="AA2108" s="8">
        <v>138.91999999999999</v>
      </c>
      <c r="AB2108" s="9">
        <v>76.223070108829063</v>
      </c>
      <c r="AC2108" s="9">
        <v>18.80373509496544</v>
      </c>
      <c r="AD2108" s="3">
        <v>32.882352525475909</v>
      </c>
      <c r="AE2108" s="3">
        <v>48.31391237955863</v>
      </c>
    </row>
    <row r="2109" spans="1:31" ht="13" x14ac:dyDescent="0.3">
      <c r="A2109" s="2">
        <v>2020</v>
      </c>
      <c r="B2109" s="13" t="s">
        <v>630</v>
      </c>
      <c r="C2109" s="2" t="s">
        <v>321</v>
      </c>
      <c r="D2109" s="2" t="str">
        <f t="shared" si="64"/>
        <v>M1</v>
      </c>
      <c r="E2109" s="2" t="str">
        <f t="shared" si="65"/>
        <v>I12b_M1_13</v>
      </c>
      <c r="F2109" s="21" t="s">
        <v>475</v>
      </c>
      <c r="G2109" s="2">
        <v>2013</v>
      </c>
      <c r="H2109" s="2" t="s">
        <v>838</v>
      </c>
      <c r="I2109" s="4">
        <v>2.33</v>
      </c>
      <c r="J2109" s="5">
        <v>0.152</v>
      </c>
      <c r="K2109" s="4">
        <v>0.84299999999999997</v>
      </c>
      <c r="L2109" s="4">
        <v>1.133</v>
      </c>
      <c r="M2109" s="4">
        <v>0.222</v>
      </c>
      <c r="N2109" s="4">
        <v>0.67300000000000004</v>
      </c>
      <c r="O2109" s="4">
        <v>0.17899999999999999</v>
      </c>
      <c r="P2109" s="6">
        <v>16.393999999999998</v>
      </c>
      <c r="Q2109" s="6">
        <v>49.857999999999997</v>
      </c>
      <c r="R2109" s="4">
        <v>5.59</v>
      </c>
      <c r="S2109" s="7">
        <v>465.07400000000001</v>
      </c>
      <c r="T2109" s="6">
        <v>23.49</v>
      </c>
      <c r="U2109" s="4">
        <v>18.619043999999999</v>
      </c>
      <c r="V2109" s="8">
        <v>87.892021904607489</v>
      </c>
      <c r="W2109" s="8">
        <v>90.420899008188485</v>
      </c>
      <c r="X2109" s="8">
        <v>99.17647058823529</v>
      </c>
      <c r="Y2109" s="8">
        <v>116.8421052631579</v>
      </c>
      <c r="Z2109" s="8">
        <v>112.16666666666669</v>
      </c>
      <c r="AA2109" s="8">
        <v>109.29333333333334</v>
      </c>
      <c r="AB2109" s="9">
        <v>96.383684133185156</v>
      </c>
      <c r="AC2109" s="9">
        <v>18.972771012178125</v>
      </c>
      <c r="AD2109" s="3">
        <v>22.369037348684493</v>
      </c>
      <c r="AE2109" s="3">
        <v>58.658191639137371</v>
      </c>
    </row>
    <row r="2110" spans="1:31" ht="13" x14ac:dyDescent="0.3">
      <c r="A2110" s="2">
        <v>2020</v>
      </c>
      <c r="B2110" s="13" t="s">
        <v>630</v>
      </c>
      <c r="C2110" s="2" t="s">
        <v>322</v>
      </c>
      <c r="D2110" s="2" t="str">
        <f t="shared" si="64"/>
        <v>M2</v>
      </c>
      <c r="E2110" s="2" t="str">
        <f t="shared" si="65"/>
        <v>I12b_M2_13</v>
      </c>
      <c r="F2110" s="21" t="s">
        <v>475</v>
      </c>
      <c r="G2110" s="2">
        <v>2013</v>
      </c>
      <c r="H2110" s="2" t="s">
        <v>838</v>
      </c>
      <c r="I2110" s="4">
        <v>2.34</v>
      </c>
      <c r="J2110" s="5">
        <v>0.14899999999999999</v>
      </c>
      <c r="K2110" s="4">
        <v>0.77</v>
      </c>
      <c r="L2110" s="4">
        <v>0.88800000000000001</v>
      </c>
      <c r="M2110" s="4">
        <v>0.254</v>
      </c>
      <c r="N2110" s="4">
        <v>0.60299999999999998</v>
      </c>
      <c r="O2110" s="4">
        <v>0.183</v>
      </c>
      <c r="P2110" s="6">
        <v>14.794</v>
      </c>
      <c r="Q2110" s="6">
        <v>65.381</v>
      </c>
      <c r="R2110" s="4">
        <v>7.6909999999999998</v>
      </c>
      <c r="S2110" s="7">
        <v>397.55700000000002</v>
      </c>
      <c r="T2110" s="6">
        <v>22.440999999999999</v>
      </c>
      <c r="U2110" s="4">
        <v>18.619043999999999</v>
      </c>
      <c r="V2110" s="8">
        <v>88.269240882738842</v>
      </c>
      <c r="W2110" s="8">
        <v>88.636276001447925</v>
      </c>
      <c r="X2110" s="8">
        <v>90.588235294117652</v>
      </c>
      <c r="Y2110" s="8">
        <v>133.68421052631578</v>
      </c>
      <c r="Z2110" s="8">
        <v>100.50000000000001</v>
      </c>
      <c r="AA2110" s="8">
        <v>98.626666666666679</v>
      </c>
      <c r="AB2110" s="9">
        <v>84.927041891139467</v>
      </c>
      <c r="AC2110" s="9">
        <v>24.635934032994196</v>
      </c>
      <c r="AD2110" s="3">
        <v>23.188249809052415</v>
      </c>
      <c r="AE2110" s="3">
        <v>52.175816157953378</v>
      </c>
    </row>
    <row r="2111" spans="1:31" ht="13" x14ac:dyDescent="0.3">
      <c r="A2111" s="2">
        <v>2020</v>
      </c>
      <c r="B2111" s="13" t="s">
        <v>630</v>
      </c>
      <c r="C2111" s="2" t="s">
        <v>323</v>
      </c>
      <c r="D2111" s="2" t="str">
        <f t="shared" si="64"/>
        <v>M1</v>
      </c>
      <c r="E2111" s="2" t="str">
        <f t="shared" si="65"/>
        <v>I12c_M1_13</v>
      </c>
      <c r="F2111" s="21" t="s">
        <v>476</v>
      </c>
      <c r="G2111" s="2">
        <v>2013</v>
      </c>
      <c r="H2111" s="2" t="s">
        <v>835</v>
      </c>
      <c r="I2111" s="4">
        <v>2.2999999999999998</v>
      </c>
      <c r="J2111" s="5">
        <v>0.14899999999999999</v>
      </c>
      <c r="K2111" s="4">
        <v>0.876</v>
      </c>
      <c r="L2111" s="4">
        <v>0.77300000000000002</v>
      </c>
      <c r="M2111" s="4">
        <v>0.16700000000000001</v>
      </c>
      <c r="N2111" s="4">
        <v>0.504</v>
      </c>
      <c r="O2111" s="4">
        <v>0.18</v>
      </c>
      <c r="P2111" s="6">
        <v>16.097999999999999</v>
      </c>
      <c r="Q2111" s="6">
        <v>54.674999999999997</v>
      </c>
      <c r="R2111" s="4">
        <v>5.3209999999999997</v>
      </c>
      <c r="S2111" s="7">
        <v>389.61700000000002</v>
      </c>
      <c r="T2111" s="6">
        <v>21.613</v>
      </c>
      <c r="U2111" s="4">
        <v>18.361837000000001</v>
      </c>
      <c r="V2111" s="8">
        <v>86.760364970213388</v>
      </c>
      <c r="W2111" s="8">
        <v>88.636276001447925</v>
      </c>
      <c r="X2111" s="8">
        <v>103.05882352941175</v>
      </c>
      <c r="Y2111" s="8">
        <v>87.894736842105274</v>
      </c>
      <c r="Z2111" s="8">
        <v>84.000000000000014</v>
      </c>
      <c r="AA2111" s="8">
        <v>107.32</v>
      </c>
      <c r="AB2111" s="9">
        <v>74.733124287245872</v>
      </c>
      <c r="AC2111" s="9">
        <v>18.407069228557763</v>
      </c>
      <c r="AD2111" s="3">
        <v>29.978797601848406</v>
      </c>
      <c r="AE2111" s="3">
        <v>51.614133169593842</v>
      </c>
    </row>
    <row r="2112" spans="1:31" ht="13" x14ac:dyDescent="0.3">
      <c r="A2112" s="2">
        <v>2020</v>
      </c>
      <c r="B2112" s="13" t="s">
        <v>630</v>
      </c>
      <c r="C2112" s="2" t="s">
        <v>324</v>
      </c>
      <c r="D2112" s="2" t="str">
        <f t="shared" si="64"/>
        <v>M2</v>
      </c>
      <c r="E2112" s="2" t="str">
        <f t="shared" si="65"/>
        <v>I12c_M2_13</v>
      </c>
      <c r="F2112" s="21" t="s">
        <v>476</v>
      </c>
      <c r="G2112" s="2">
        <v>2013</v>
      </c>
      <c r="H2112" s="2" t="s">
        <v>835</v>
      </c>
      <c r="I2112" s="4">
        <v>2.39</v>
      </c>
      <c r="J2112" s="5">
        <v>0.153</v>
      </c>
      <c r="K2112" s="4">
        <v>0.89300000000000002</v>
      </c>
      <c r="L2112" s="4">
        <v>0.95299999999999996</v>
      </c>
      <c r="M2112" s="4">
        <v>0.22700000000000001</v>
      </c>
      <c r="N2112" s="4">
        <v>0.58599999999999997</v>
      </c>
      <c r="O2112" s="4">
        <v>0.189</v>
      </c>
      <c r="P2112" s="6">
        <v>14.948</v>
      </c>
      <c r="Q2112" s="6">
        <v>50.947000000000003</v>
      </c>
      <c r="R2112" s="4">
        <v>6.99</v>
      </c>
      <c r="S2112" s="7">
        <v>335.51499999999999</v>
      </c>
      <c r="T2112" s="6">
        <v>22.388000000000002</v>
      </c>
      <c r="U2112" s="4">
        <v>18.361837000000001</v>
      </c>
      <c r="V2112" s="8">
        <v>90.155335773395663</v>
      </c>
      <c r="W2112" s="8">
        <v>91.015773343768686</v>
      </c>
      <c r="X2112" s="8">
        <v>105.05882352941175</v>
      </c>
      <c r="Y2112" s="8">
        <v>119.47368421052632</v>
      </c>
      <c r="Z2112" s="8">
        <v>97.666666666666671</v>
      </c>
      <c r="AA2112" s="8">
        <v>99.653333333333336</v>
      </c>
      <c r="AB2112" s="9">
        <v>89.092282198055599</v>
      </c>
      <c r="AC2112" s="9">
        <v>20.98780818816638</v>
      </c>
      <c r="AD2112" s="3">
        <v>25.635076481187451</v>
      </c>
      <c r="AE2112" s="3">
        <v>53.377115330646163</v>
      </c>
    </row>
    <row r="2113" spans="1:31" ht="13" x14ac:dyDescent="0.3">
      <c r="A2113" s="2">
        <v>2020</v>
      </c>
      <c r="B2113" s="13" t="s">
        <v>630</v>
      </c>
      <c r="C2113" s="2" t="s">
        <v>339</v>
      </c>
      <c r="D2113" s="2" t="str">
        <f t="shared" si="64"/>
        <v>M1</v>
      </c>
      <c r="E2113" s="2" t="str">
        <f t="shared" si="65"/>
        <v>I13a_M1_13</v>
      </c>
      <c r="F2113" s="21" t="s">
        <v>485</v>
      </c>
      <c r="G2113" s="2">
        <v>2013</v>
      </c>
      <c r="H2113" s="2" t="s">
        <v>837</v>
      </c>
      <c r="I2113" s="4">
        <v>2.33</v>
      </c>
      <c r="J2113" s="5">
        <v>0.152</v>
      </c>
      <c r="K2113" s="4">
        <v>0.84499999999999997</v>
      </c>
      <c r="L2113" s="4">
        <v>0.78</v>
      </c>
      <c r="M2113" s="4">
        <v>0.20499999999999999</v>
      </c>
      <c r="N2113" s="4">
        <v>0.60899999999999999</v>
      </c>
      <c r="O2113" s="4">
        <v>0.17599999999999999</v>
      </c>
      <c r="P2113" s="6">
        <v>15.342000000000001</v>
      </c>
      <c r="Q2113" s="6">
        <v>45.866</v>
      </c>
      <c r="R2113" s="4">
        <v>7.3239999999999998</v>
      </c>
      <c r="S2113" s="7">
        <v>323.71199999999999</v>
      </c>
      <c r="T2113" s="6">
        <v>27.224</v>
      </c>
      <c r="U2113" s="4">
        <v>19.696227</v>
      </c>
      <c r="V2113" s="8">
        <v>87.892021904607489</v>
      </c>
      <c r="W2113" s="8">
        <v>90.420899008188485</v>
      </c>
      <c r="X2113" s="8">
        <v>99.411764705882348</v>
      </c>
      <c r="Y2113" s="8">
        <v>107.89473684210526</v>
      </c>
      <c r="Z2113" s="8">
        <v>101.50000000000001</v>
      </c>
      <c r="AA2113" s="8">
        <v>102.27999999999999</v>
      </c>
      <c r="AB2113" s="9">
        <v>77.419735079952375</v>
      </c>
      <c r="AC2113" s="9">
        <v>21.811397542189923</v>
      </c>
      <c r="AD2113" s="3">
        <v>27.914398279214879</v>
      </c>
      <c r="AE2113" s="3">
        <v>50.274204178595205</v>
      </c>
    </row>
    <row r="2114" spans="1:31" ht="13" x14ac:dyDescent="0.3">
      <c r="A2114" s="2">
        <v>2020</v>
      </c>
      <c r="B2114" s="13" t="s">
        <v>630</v>
      </c>
      <c r="C2114" s="2" t="s">
        <v>340</v>
      </c>
      <c r="D2114" s="2" t="str">
        <f t="shared" si="64"/>
        <v>M1</v>
      </c>
      <c r="E2114" s="2" t="str">
        <f t="shared" si="65"/>
        <v>I13b_M1_13</v>
      </c>
      <c r="F2114" s="21" t="s">
        <v>486</v>
      </c>
      <c r="G2114" s="2">
        <v>2013</v>
      </c>
      <c r="H2114" s="2" t="s">
        <v>836</v>
      </c>
      <c r="I2114" s="4">
        <v>2.1</v>
      </c>
      <c r="J2114" s="5">
        <v>0.14199999999999999</v>
      </c>
      <c r="K2114" s="4">
        <v>0.89100000000000001</v>
      </c>
      <c r="L2114" s="4">
        <v>0.81599999999999995</v>
      </c>
      <c r="M2114" s="4">
        <v>0.248</v>
      </c>
      <c r="N2114" s="4">
        <v>0.65700000000000003</v>
      </c>
      <c r="O2114" s="4">
        <v>0.153</v>
      </c>
      <c r="P2114" s="6">
        <v>12.474</v>
      </c>
      <c r="Q2114" s="6">
        <v>52.595999999999997</v>
      </c>
      <c r="R2114" s="4">
        <v>7.4610000000000003</v>
      </c>
      <c r="S2114" s="7">
        <v>239.559</v>
      </c>
      <c r="T2114" s="6">
        <v>28.574999999999999</v>
      </c>
      <c r="U2114" s="4">
        <v>20.588947999999998</v>
      </c>
      <c r="V2114" s="8">
        <v>79.215985407586146</v>
      </c>
      <c r="W2114" s="8">
        <v>84.472155652386604</v>
      </c>
      <c r="X2114" s="8">
        <v>104.82352941176471</v>
      </c>
      <c r="Y2114" s="8">
        <v>130.5263157894737</v>
      </c>
      <c r="Z2114" s="8">
        <v>109.50000000000001</v>
      </c>
      <c r="AA2114" s="8">
        <v>83.16</v>
      </c>
      <c r="AB2114" s="9">
        <v>83.934622738495165</v>
      </c>
      <c r="AC2114" s="9">
        <v>24.338390300178624</v>
      </c>
      <c r="AD2114" s="3">
        <v>27.149372978256135</v>
      </c>
      <c r="AE2114" s="3">
        <v>48.512236721565237</v>
      </c>
    </row>
    <row r="2115" spans="1:31" ht="13" x14ac:dyDescent="0.3">
      <c r="A2115" s="2">
        <v>2020</v>
      </c>
      <c r="B2115" s="13" t="s">
        <v>630</v>
      </c>
      <c r="C2115" s="2" t="s">
        <v>341</v>
      </c>
      <c r="D2115" s="2" t="str">
        <f t="shared" si="64"/>
        <v>M1</v>
      </c>
      <c r="E2115" s="2" t="str">
        <f t="shared" si="65"/>
        <v>I13c_M1_13</v>
      </c>
      <c r="F2115" s="21" t="s">
        <v>487</v>
      </c>
      <c r="G2115" s="2">
        <v>2013</v>
      </c>
      <c r="H2115" s="2" t="s">
        <v>834</v>
      </c>
      <c r="I2115" s="4">
        <v>2.2200000000000002</v>
      </c>
      <c r="J2115" s="5">
        <v>0.14399999999999999</v>
      </c>
      <c r="K2115" s="4">
        <v>0.92500000000000004</v>
      </c>
      <c r="L2115" s="4">
        <v>0.67800000000000005</v>
      </c>
      <c r="M2115" s="4">
        <v>0.16800000000000001</v>
      </c>
      <c r="N2115" s="4">
        <v>0.628</v>
      </c>
      <c r="O2115" s="4">
        <v>0.18</v>
      </c>
      <c r="P2115" s="6">
        <v>15.903</v>
      </c>
      <c r="Q2115" s="6">
        <v>50.603999999999999</v>
      </c>
      <c r="R2115" s="4">
        <v>8.1389999999999993</v>
      </c>
      <c r="S2115" s="7">
        <v>359.17200000000003</v>
      </c>
      <c r="T2115" s="6">
        <v>21.233000000000001</v>
      </c>
      <c r="U2115" s="4">
        <v>20.639544000000001</v>
      </c>
      <c r="V2115" s="8">
        <v>83.742613145162508</v>
      </c>
      <c r="W2115" s="8">
        <v>85.661904323546992</v>
      </c>
      <c r="X2115" s="8">
        <v>108.82352941176472</v>
      </c>
      <c r="Y2115" s="8">
        <v>88.421052631578959</v>
      </c>
      <c r="Z2115" s="8">
        <v>104.66666666666666</v>
      </c>
      <c r="AA2115" s="8">
        <v>106.02000000000001</v>
      </c>
      <c r="AB2115" s="9">
        <v>71.328174579015823</v>
      </c>
      <c r="AC2115" s="9">
        <v>19.401239873013882</v>
      </c>
      <c r="AD2115" s="3">
        <v>33.166822426319783</v>
      </c>
      <c r="AE2115" s="3">
        <v>47.43193770066636</v>
      </c>
    </row>
    <row r="2116" spans="1:31" ht="13" x14ac:dyDescent="0.3">
      <c r="A2116" s="2">
        <v>2020</v>
      </c>
      <c r="B2116" s="13" t="s">
        <v>630</v>
      </c>
      <c r="C2116" s="2" t="s">
        <v>284</v>
      </c>
      <c r="D2116" s="2" t="str">
        <f t="shared" si="64"/>
        <v>M1</v>
      </c>
      <c r="E2116" s="2" t="str">
        <f t="shared" si="65"/>
        <v>J10a_M1_13</v>
      </c>
      <c r="F2116" s="21" t="s">
        <v>271</v>
      </c>
      <c r="G2116" s="2">
        <v>2013</v>
      </c>
      <c r="H2116" s="2" t="s">
        <v>847</v>
      </c>
      <c r="I2116" s="4">
        <v>2.2999999999999998</v>
      </c>
      <c r="J2116" s="5">
        <v>0.14799999999999999</v>
      </c>
      <c r="K2116" s="4">
        <v>0.93600000000000005</v>
      </c>
      <c r="L2116" s="4">
        <v>0.53</v>
      </c>
      <c r="M2116" s="4">
        <v>0.23499999999999999</v>
      </c>
      <c r="N2116" s="4">
        <v>0.54100000000000004</v>
      </c>
      <c r="O2116" s="4">
        <v>0.187</v>
      </c>
      <c r="P2116" s="6">
        <v>13.852</v>
      </c>
      <c r="Q2116" s="6">
        <v>62.122</v>
      </c>
      <c r="R2116" s="4">
        <v>6.1360000000000001</v>
      </c>
      <c r="S2116" s="7">
        <v>333.88</v>
      </c>
      <c r="T2116" s="6">
        <v>16.224</v>
      </c>
      <c r="U2116" s="4">
        <v>19.33699</v>
      </c>
      <c r="V2116" s="8">
        <v>86.760364970213388</v>
      </c>
      <c r="W2116" s="8">
        <v>88.041401665867738</v>
      </c>
      <c r="X2116" s="8">
        <v>110.11764705882354</v>
      </c>
      <c r="Y2116" s="8">
        <v>123.68421052631578</v>
      </c>
      <c r="Z2116" s="8">
        <v>90.166666666666671</v>
      </c>
      <c r="AA2116" s="8">
        <v>92.346666666666664</v>
      </c>
      <c r="AB2116" s="9">
        <v>69.743220595638221</v>
      </c>
      <c r="AC2116" s="9">
        <v>27.755379972508017</v>
      </c>
      <c r="AD2116" s="3">
        <v>34.32393675167954</v>
      </c>
      <c r="AE2116" s="3">
        <v>37.920683275812436</v>
      </c>
    </row>
    <row r="2117" spans="1:31" ht="13" x14ac:dyDescent="0.3">
      <c r="A2117" s="2">
        <v>2020</v>
      </c>
      <c r="B2117" s="13" t="s">
        <v>630</v>
      </c>
      <c r="C2117" s="2" t="s">
        <v>285</v>
      </c>
      <c r="D2117" s="2" t="str">
        <f t="shared" si="64"/>
        <v>M2</v>
      </c>
      <c r="E2117" s="2" t="str">
        <f t="shared" si="65"/>
        <v>J10a_M2_13</v>
      </c>
      <c r="F2117" s="21" t="s">
        <v>271</v>
      </c>
      <c r="G2117" s="2">
        <v>2013</v>
      </c>
      <c r="H2117" s="2" t="s">
        <v>847</v>
      </c>
      <c r="I2117" s="4">
        <v>2.38</v>
      </c>
      <c r="J2117" s="5">
        <v>0.14599999999999999</v>
      </c>
      <c r="K2117" s="4">
        <v>0.97099999999999997</v>
      </c>
      <c r="L2117" s="4">
        <v>0.48199999999999998</v>
      </c>
      <c r="M2117" s="4">
        <v>0.23499999999999999</v>
      </c>
      <c r="N2117" s="4">
        <v>0.56499999999999995</v>
      </c>
      <c r="O2117" s="4">
        <v>0.17899999999999999</v>
      </c>
      <c r="P2117" s="6">
        <v>11.590999999999999</v>
      </c>
      <c r="Q2117" s="6">
        <v>71.131</v>
      </c>
      <c r="R2117" s="4">
        <v>6.5529999999999999</v>
      </c>
      <c r="S2117" s="7">
        <v>299.98599999999999</v>
      </c>
      <c r="T2117" s="6">
        <v>17.670999999999999</v>
      </c>
      <c r="U2117" s="4">
        <v>19.33699</v>
      </c>
      <c r="V2117" s="8">
        <v>89.778116795264296</v>
      </c>
      <c r="W2117" s="8">
        <v>86.851652994707365</v>
      </c>
      <c r="X2117" s="8">
        <v>114.23529411764706</v>
      </c>
      <c r="Y2117" s="8">
        <v>123.68421052631578</v>
      </c>
      <c r="Z2117" s="8">
        <v>94.166666666666671</v>
      </c>
      <c r="AA2117" s="8">
        <v>77.273333333333326</v>
      </c>
      <c r="AB2117" s="9">
        <v>68.243151679761525</v>
      </c>
      <c r="AC2117" s="9">
        <v>28.365477567948545</v>
      </c>
      <c r="AD2117" s="3">
        <v>36.390112384211058</v>
      </c>
      <c r="AE2117" s="3">
        <v>35.244410047840397</v>
      </c>
    </row>
    <row r="2118" spans="1:31" ht="13" x14ac:dyDescent="0.3">
      <c r="A2118" s="2">
        <v>2020</v>
      </c>
      <c r="B2118" s="13" t="s">
        <v>630</v>
      </c>
      <c r="C2118" s="2" t="s">
        <v>286</v>
      </c>
      <c r="D2118" s="2" t="str">
        <f t="shared" ref="D2118:D2181" si="66">MID(C2118,8,2)</f>
        <v>M1</v>
      </c>
      <c r="E2118" s="2" t="str">
        <f t="shared" ref="E2118:E2181" si="67">CONCATENATE(F2118,"_",D2118,"_",MID(G2118,3,2))</f>
        <v>J10b_M1_13</v>
      </c>
      <c r="F2118" s="21" t="s">
        <v>458</v>
      </c>
      <c r="G2118" s="2">
        <v>2013</v>
      </c>
      <c r="H2118" s="2" t="s">
        <v>848</v>
      </c>
      <c r="I2118" s="4">
        <v>2.56</v>
      </c>
      <c r="J2118" s="5">
        <v>0.154</v>
      </c>
      <c r="K2118" s="4">
        <v>0.81499999999999995</v>
      </c>
      <c r="L2118" s="4">
        <v>0.67200000000000004</v>
      </c>
      <c r="M2118" s="4">
        <v>0.23899999999999999</v>
      </c>
      <c r="N2118" s="4">
        <v>0.48899999999999999</v>
      </c>
      <c r="O2118" s="4">
        <v>0.17299999999999999</v>
      </c>
      <c r="P2118" s="6">
        <v>19.178000000000001</v>
      </c>
      <c r="Q2118" s="6">
        <v>72.974999999999994</v>
      </c>
      <c r="R2118" s="4">
        <v>6.0540000000000003</v>
      </c>
      <c r="S2118" s="7">
        <v>416.91199999999998</v>
      </c>
      <c r="T2118" s="6">
        <v>17.494</v>
      </c>
      <c r="U2118" s="4">
        <v>21.291152</v>
      </c>
      <c r="V2118" s="8">
        <v>96.568058401628832</v>
      </c>
      <c r="W2118" s="8">
        <v>91.610647679348872</v>
      </c>
      <c r="X2118" s="8">
        <v>95.882352941176464</v>
      </c>
      <c r="Y2118" s="8">
        <v>125.78947368421052</v>
      </c>
      <c r="Z2118" s="8">
        <v>81.5</v>
      </c>
      <c r="AA2118" s="8">
        <v>127.85333333333332</v>
      </c>
      <c r="AB2118" s="9">
        <v>74.063909074539382</v>
      </c>
      <c r="AC2118" s="9">
        <v>26.581077638190159</v>
      </c>
      <c r="AD2118" s="3">
        <v>28.143248216676181</v>
      </c>
      <c r="AE2118" s="3">
        <v>45.275674145133664</v>
      </c>
    </row>
    <row r="2119" spans="1:31" ht="13" x14ac:dyDescent="0.3">
      <c r="A2119" s="2">
        <v>2020</v>
      </c>
      <c r="B2119" s="13" t="s">
        <v>630</v>
      </c>
      <c r="C2119" s="2" t="s">
        <v>287</v>
      </c>
      <c r="D2119" s="2" t="str">
        <f t="shared" si="66"/>
        <v>M2</v>
      </c>
      <c r="E2119" s="2" t="str">
        <f t="shared" si="67"/>
        <v>J10b_M2_13</v>
      </c>
      <c r="F2119" s="21" t="s">
        <v>458</v>
      </c>
      <c r="G2119" s="2">
        <v>2013</v>
      </c>
      <c r="H2119" s="2" t="s">
        <v>848</v>
      </c>
      <c r="I2119" s="4">
        <v>2.4700000000000002</v>
      </c>
      <c r="J2119" s="5">
        <v>0.15</v>
      </c>
      <c r="K2119" s="4">
        <v>0.84799999999999998</v>
      </c>
      <c r="L2119" s="4">
        <v>0.64</v>
      </c>
      <c r="M2119" s="4">
        <v>0.216</v>
      </c>
      <c r="N2119" s="4">
        <v>0.46100000000000002</v>
      </c>
      <c r="O2119" s="4">
        <v>0.19700000000000001</v>
      </c>
      <c r="P2119" s="6">
        <v>16.495000000000001</v>
      </c>
      <c r="Q2119" s="6">
        <v>79.867000000000004</v>
      </c>
      <c r="R2119" s="4">
        <v>7.2720000000000002</v>
      </c>
      <c r="S2119" s="7">
        <v>444.52499999999998</v>
      </c>
      <c r="T2119" s="6">
        <v>16.832999999999998</v>
      </c>
      <c r="U2119" s="4">
        <v>21.291152</v>
      </c>
      <c r="V2119" s="8">
        <v>93.173087598446571</v>
      </c>
      <c r="W2119" s="8">
        <v>89.231150337028112</v>
      </c>
      <c r="X2119" s="8">
        <v>99.764705882352942</v>
      </c>
      <c r="Y2119" s="8">
        <v>113.68421052631578</v>
      </c>
      <c r="Z2119" s="8">
        <v>76.833333333333343</v>
      </c>
      <c r="AA2119" s="8">
        <v>109.96666666666668</v>
      </c>
      <c r="AB2119" s="9">
        <v>71.416529030446185</v>
      </c>
      <c r="AC2119" s="9">
        <v>24.913590716104402</v>
      </c>
      <c r="AD2119" s="3">
        <v>30.368291254250057</v>
      </c>
      <c r="AE2119" s="3">
        <v>44.718118029645524</v>
      </c>
    </row>
    <row r="2120" spans="1:31" ht="13" x14ac:dyDescent="0.3">
      <c r="A2120" s="2">
        <v>2020</v>
      </c>
      <c r="B2120" s="13" t="s">
        <v>630</v>
      </c>
      <c r="C2120" s="2" t="s">
        <v>288</v>
      </c>
      <c r="D2120" s="2" t="str">
        <f t="shared" si="66"/>
        <v>M1</v>
      </c>
      <c r="E2120" s="2" t="str">
        <f t="shared" si="67"/>
        <v>J10c_M1_13</v>
      </c>
      <c r="F2120" s="21" t="s">
        <v>428</v>
      </c>
      <c r="G2120" s="2">
        <v>2013</v>
      </c>
      <c r="H2120" s="2" t="s">
        <v>849</v>
      </c>
      <c r="I2120" s="4">
        <v>2.5</v>
      </c>
      <c r="J2120" s="5">
        <v>0.152</v>
      </c>
      <c r="K2120" s="4">
        <v>0.68700000000000006</v>
      </c>
      <c r="L2120" s="4">
        <v>0.88900000000000001</v>
      </c>
      <c r="M2120" s="4">
        <v>0.26500000000000001</v>
      </c>
      <c r="N2120" s="4">
        <v>0.57899999999999996</v>
      </c>
      <c r="O2120" s="4">
        <v>0.192</v>
      </c>
      <c r="P2120" s="6">
        <v>26.387</v>
      </c>
      <c r="Q2120" s="6">
        <v>73.412999999999997</v>
      </c>
      <c r="R2120" s="4">
        <v>7.14</v>
      </c>
      <c r="S2120" s="7">
        <v>512.56799999999998</v>
      </c>
      <c r="T2120" s="6">
        <v>18.172999999999998</v>
      </c>
      <c r="U2120" s="4">
        <v>21.629994</v>
      </c>
      <c r="V2120" s="8">
        <v>94.304744532840644</v>
      </c>
      <c r="W2120" s="8">
        <v>90.420899008188485</v>
      </c>
      <c r="X2120" s="8">
        <v>80.82352941176471</v>
      </c>
      <c r="Y2120" s="8">
        <v>139.47368421052633</v>
      </c>
      <c r="Z2120" s="8">
        <v>96.5</v>
      </c>
      <c r="AA2120" s="8">
        <v>175.91333333333336</v>
      </c>
      <c r="AB2120" s="9">
        <v>83.760275494297218</v>
      </c>
      <c r="AC2120" s="9">
        <v>26.060880816772414</v>
      </c>
      <c r="AD2120" s="3">
        <v>20.976927758570568</v>
      </c>
      <c r="AE2120" s="3">
        <v>52.962191424657021</v>
      </c>
    </row>
    <row r="2121" spans="1:31" ht="13" x14ac:dyDescent="0.3">
      <c r="A2121" s="2">
        <v>2020</v>
      </c>
      <c r="B2121" s="13" t="s">
        <v>630</v>
      </c>
      <c r="C2121" s="2" t="s">
        <v>289</v>
      </c>
      <c r="D2121" s="2" t="str">
        <f t="shared" si="66"/>
        <v>M2</v>
      </c>
      <c r="E2121" s="2" t="str">
        <f t="shared" si="67"/>
        <v>J10c_M2_13</v>
      </c>
      <c r="F2121" s="21" t="s">
        <v>428</v>
      </c>
      <c r="G2121" s="2">
        <v>2013</v>
      </c>
      <c r="H2121" s="2" t="s">
        <v>849</v>
      </c>
      <c r="I2121" s="4">
        <v>2.2999999999999998</v>
      </c>
      <c r="J2121" s="5">
        <v>0.14599999999999999</v>
      </c>
      <c r="K2121" s="4">
        <v>0.78</v>
      </c>
      <c r="L2121" s="4">
        <v>0.85099999999999998</v>
      </c>
      <c r="M2121" s="4">
        <v>0.20100000000000001</v>
      </c>
      <c r="N2121" s="4">
        <v>0.6</v>
      </c>
      <c r="O2121" s="4">
        <v>0.185</v>
      </c>
      <c r="P2121" s="6">
        <v>18.593</v>
      </c>
      <c r="Q2121" s="6">
        <v>68.992000000000004</v>
      </c>
      <c r="R2121" s="4">
        <v>6.5289999999999999</v>
      </c>
      <c r="S2121" s="7">
        <v>368.63200000000001</v>
      </c>
      <c r="T2121" s="6">
        <v>18.937000000000001</v>
      </c>
      <c r="U2121" s="4">
        <v>21.629994</v>
      </c>
      <c r="V2121" s="8">
        <v>86.760364970213388</v>
      </c>
      <c r="W2121" s="8">
        <v>86.851652994707365</v>
      </c>
      <c r="X2121" s="8">
        <v>91.764705882352942</v>
      </c>
      <c r="Y2121" s="8">
        <v>105.78947368421052</v>
      </c>
      <c r="Z2121" s="8">
        <v>100</v>
      </c>
      <c r="AA2121" s="8">
        <v>123.95333333333333</v>
      </c>
      <c r="AB2121" s="9">
        <v>78.970755867939431</v>
      </c>
      <c r="AC2121" s="9">
        <v>20.965782485972642</v>
      </c>
      <c r="AD2121" s="3">
        <v>25.261058838311278</v>
      </c>
      <c r="AE2121" s="3">
        <v>53.773158675716083</v>
      </c>
    </row>
    <row r="2122" spans="1:31" ht="13" x14ac:dyDescent="0.3">
      <c r="A2122" s="2">
        <v>2020</v>
      </c>
      <c r="B2122" s="13" t="s">
        <v>630</v>
      </c>
      <c r="C2122" s="2" t="s">
        <v>308</v>
      </c>
      <c r="D2122" s="2" t="str">
        <f t="shared" si="66"/>
        <v>M1</v>
      </c>
      <c r="E2122" s="2" t="str">
        <f t="shared" si="67"/>
        <v>J11a_M1_13</v>
      </c>
      <c r="F2122" s="21" t="s">
        <v>468</v>
      </c>
      <c r="G2122" s="2">
        <v>2013</v>
      </c>
      <c r="H2122" s="2" t="s">
        <v>826</v>
      </c>
      <c r="I2122" s="4">
        <v>2.2000000000000002</v>
      </c>
      <c r="J2122" s="5">
        <v>0.14799999999999999</v>
      </c>
      <c r="K2122" s="4">
        <v>0.86599999999999999</v>
      </c>
      <c r="L2122" s="4">
        <v>0.78300000000000003</v>
      </c>
      <c r="M2122" s="4">
        <v>0.19600000000000001</v>
      </c>
      <c r="N2122" s="4">
        <v>0.59199999999999997</v>
      </c>
      <c r="O2122" s="4">
        <v>0.16600000000000001</v>
      </c>
      <c r="P2122" s="6">
        <v>14.122</v>
      </c>
      <c r="Q2122" s="6">
        <v>55.825000000000003</v>
      </c>
      <c r="R2122" s="4">
        <v>5.65</v>
      </c>
      <c r="S2122" s="7">
        <v>346.58699999999999</v>
      </c>
      <c r="T2122" s="6">
        <v>21.234000000000002</v>
      </c>
      <c r="U2122" s="4">
        <v>19.966166000000001</v>
      </c>
      <c r="V2122" s="8">
        <v>82.988175188899788</v>
      </c>
      <c r="W2122" s="8">
        <v>88.041401665867738</v>
      </c>
      <c r="X2122" s="8">
        <v>101.88235294117646</v>
      </c>
      <c r="Y2122" s="8">
        <v>103.15789473684211</v>
      </c>
      <c r="Z2122" s="8">
        <v>98.666666666666671</v>
      </c>
      <c r="AA2122" s="8">
        <v>94.146666666666661</v>
      </c>
      <c r="AB2122" s="9">
        <v>77.365169171636211</v>
      </c>
      <c r="AC2122" s="9">
        <v>20.868532262218896</v>
      </c>
      <c r="AD2122" s="3">
        <v>28.628306294750534</v>
      </c>
      <c r="AE2122" s="3">
        <v>50.503161443030578</v>
      </c>
    </row>
    <row r="2123" spans="1:31" ht="13" x14ac:dyDescent="0.3">
      <c r="A2123" s="2">
        <v>2020</v>
      </c>
      <c r="B2123" s="13" t="s">
        <v>630</v>
      </c>
      <c r="C2123" s="2" t="s">
        <v>309</v>
      </c>
      <c r="D2123" s="2" t="str">
        <f t="shared" si="66"/>
        <v>M2</v>
      </c>
      <c r="E2123" s="2" t="str">
        <f t="shared" si="67"/>
        <v>J11a_M2_13</v>
      </c>
      <c r="F2123" s="21" t="s">
        <v>468</v>
      </c>
      <c r="G2123" s="2">
        <v>2013</v>
      </c>
      <c r="H2123" s="2" t="s">
        <v>826</v>
      </c>
      <c r="I2123" s="4">
        <v>2.4500000000000002</v>
      </c>
      <c r="J2123" s="5">
        <v>0.155</v>
      </c>
      <c r="K2123" s="4">
        <v>0.85699999999999998</v>
      </c>
      <c r="L2123" s="4">
        <v>0.83599999999999997</v>
      </c>
      <c r="M2123" s="4">
        <v>0.17399999999999999</v>
      </c>
      <c r="N2123" s="4">
        <v>0.54800000000000004</v>
      </c>
      <c r="O2123" s="4">
        <v>0.19</v>
      </c>
      <c r="P2123" s="6">
        <v>17.890999999999998</v>
      </c>
      <c r="Q2123" s="6">
        <v>59.451999999999998</v>
      </c>
      <c r="R2123" s="4">
        <v>6.3620000000000001</v>
      </c>
      <c r="S2123" s="7">
        <v>485.48099999999999</v>
      </c>
      <c r="T2123" s="6">
        <v>23.969000000000001</v>
      </c>
      <c r="U2123" s="4">
        <v>19.966166000000001</v>
      </c>
      <c r="V2123" s="8">
        <v>92.418649642183837</v>
      </c>
      <c r="W2123" s="8">
        <v>92.205522014929059</v>
      </c>
      <c r="X2123" s="8">
        <v>100.82352941176471</v>
      </c>
      <c r="Y2123" s="8">
        <v>91.578947368421055</v>
      </c>
      <c r="Z2123" s="8">
        <v>91.333333333333343</v>
      </c>
      <c r="AA2123" s="8">
        <v>119.27333333333333</v>
      </c>
      <c r="AB2123" s="9">
        <v>77.967509618556392</v>
      </c>
      <c r="AC2123" s="9">
        <v>18.383021664581651</v>
      </c>
      <c r="AD2123" s="3">
        <v>28.111913122537874</v>
      </c>
      <c r="AE2123" s="3">
        <v>53.505065212880488</v>
      </c>
    </row>
    <row r="2124" spans="1:31" ht="13" x14ac:dyDescent="0.3">
      <c r="A2124" s="2">
        <v>2020</v>
      </c>
      <c r="B2124" s="13" t="s">
        <v>630</v>
      </c>
      <c r="C2124" s="2" t="s">
        <v>310</v>
      </c>
      <c r="D2124" s="2" t="str">
        <f t="shared" si="66"/>
        <v>M1</v>
      </c>
      <c r="E2124" s="2" t="str">
        <f t="shared" si="67"/>
        <v>J11b_M1_13</v>
      </c>
      <c r="F2124" s="21" t="s">
        <v>469</v>
      </c>
      <c r="G2124" s="2">
        <v>2013</v>
      </c>
      <c r="H2124" s="2" t="s">
        <v>839</v>
      </c>
      <c r="I2124" s="4">
        <v>2.39</v>
      </c>
      <c r="J2124" s="5">
        <v>0.151</v>
      </c>
      <c r="K2124" s="4">
        <v>0.875</v>
      </c>
      <c r="L2124" s="4">
        <v>0.80400000000000005</v>
      </c>
      <c r="M2124" s="4">
        <v>0.20200000000000001</v>
      </c>
      <c r="N2124" s="4">
        <v>0.55600000000000005</v>
      </c>
      <c r="O2124" s="4">
        <v>0.184</v>
      </c>
      <c r="P2124" s="6">
        <v>17.187999999999999</v>
      </c>
      <c r="Q2124" s="6">
        <v>53.194000000000003</v>
      </c>
      <c r="R2124" s="4">
        <v>4.7110000000000003</v>
      </c>
      <c r="S2124" s="7">
        <v>308.637</v>
      </c>
      <c r="T2124" s="6">
        <v>22.945</v>
      </c>
      <c r="U2124" s="4">
        <v>21.509004999999998</v>
      </c>
      <c r="V2124" s="8">
        <v>90.155335773395663</v>
      </c>
      <c r="W2124" s="8">
        <v>89.826024672608298</v>
      </c>
      <c r="X2124" s="8">
        <v>102.94117647058825</v>
      </c>
      <c r="Y2124" s="8">
        <v>106.31578947368421</v>
      </c>
      <c r="Z2124" s="8">
        <v>92.666666666666671</v>
      </c>
      <c r="AA2124" s="8">
        <v>114.58666666666666</v>
      </c>
      <c r="AB2124" s="9">
        <v>79.137486328783012</v>
      </c>
      <c r="AC2124" s="9">
        <v>21.025698436479576</v>
      </c>
      <c r="AD2124" s="3">
        <v>28.278023048479938</v>
      </c>
      <c r="AE2124" s="3">
        <v>50.696278515040483</v>
      </c>
    </row>
    <row r="2125" spans="1:31" ht="13" x14ac:dyDescent="0.3">
      <c r="A2125" s="2">
        <v>2020</v>
      </c>
      <c r="B2125" s="13" t="s">
        <v>630</v>
      </c>
      <c r="C2125" s="2" t="s">
        <v>311</v>
      </c>
      <c r="D2125" s="2" t="str">
        <f t="shared" si="66"/>
        <v>M2</v>
      </c>
      <c r="E2125" s="2" t="str">
        <f t="shared" si="67"/>
        <v>J11b_M2_13</v>
      </c>
      <c r="F2125" s="21" t="s">
        <v>469</v>
      </c>
      <c r="G2125" s="2">
        <v>2013</v>
      </c>
      <c r="H2125" s="2" t="s">
        <v>839</v>
      </c>
      <c r="I2125" s="4">
        <v>2.3199999999999998</v>
      </c>
      <c r="J2125" s="5">
        <v>0.151</v>
      </c>
      <c r="K2125" s="4">
        <v>0.95299999999999996</v>
      </c>
      <c r="L2125" s="4">
        <v>0.79400000000000004</v>
      </c>
      <c r="M2125" s="4">
        <v>0.20100000000000001</v>
      </c>
      <c r="N2125" s="4">
        <v>0.501</v>
      </c>
      <c r="O2125" s="4">
        <v>0.17599999999999999</v>
      </c>
      <c r="P2125" s="6">
        <v>14.127000000000001</v>
      </c>
      <c r="Q2125" s="6">
        <v>48.134999999999998</v>
      </c>
      <c r="R2125" s="4">
        <v>5.1189999999999998</v>
      </c>
      <c r="S2125" s="7">
        <v>304.99700000000001</v>
      </c>
      <c r="T2125" s="6">
        <v>23.414999999999999</v>
      </c>
      <c r="U2125" s="4">
        <v>21.509004999999998</v>
      </c>
      <c r="V2125" s="8">
        <v>87.514802926476122</v>
      </c>
      <c r="W2125" s="8">
        <v>89.826024672608298</v>
      </c>
      <c r="X2125" s="8">
        <v>112.11764705882352</v>
      </c>
      <c r="Y2125" s="8">
        <v>105.78947368421052</v>
      </c>
      <c r="Z2125" s="8">
        <v>83.500000000000014</v>
      </c>
      <c r="AA2125" s="8">
        <v>94.18</v>
      </c>
      <c r="AB2125" s="9">
        <v>80.550996920361456</v>
      </c>
      <c r="AC2125" s="9">
        <v>20.554477952855066</v>
      </c>
      <c r="AD2125" s="3">
        <v>30.258348706253951</v>
      </c>
      <c r="AE2125" s="3">
        <v>49.187173340890972</v>
      </c>
    </row>
    <row r="2126" spans="1:31" ht="13" x14ac:dyDescent="0.3">
      <c r="A2126" s="2">
        <v>2020</v>
      </c>
      <c r="B2126" s="13" t="s">
        <v>630</v>
      </c>
      <c r="C2126" s="2" t="s">
        <v>312</v>
      </c>
      <c r="D2126" s="2" t="str">
        <f t="shared" si="66"/>
        <v>M1</v>
      </c>
      <c r="E2126" s="2" t="str">
        <f t="shared" si="67"/>
        <v>J11c_M1_13</v>
      </c>
      <c r="F2126" s="21" t="s">
        <v>470</v>
      </c>
      <c r="G2126" s="2">
        <v>2013</v>
      </c>
      <c r="H2126" s="2" t="s">
        <v>842</v>
      </c>
      <c r="I2126" s="4">
        <v>2.17</v>
      </c>
      <c r="J2126" s="5">
        <v>0.14399999999999999</v>
      </c>
      <c r="K2126" s="4">
        <v>0.90300000000000002</v>
      </c>
      <c r="L2126" s="4">
        <v>0.72299999999999998</v>
      </c>
      <c r="M2126" s="4">
        <v>0.191</v>
      </c>
      <c r="N2126" s="4">
        <v>0.55500000000000005</v>
      </c>
      <c r="O2126" s="4">
        <v>0.16900000000000001</v>
      </c>
      <c r="P2126" s="6">
        <v>14.882999999999999</v>
      </c>
      <c r="Q2126" s="6">
        <v>51.104999999999997</v>
      </c>
      <c r="R2126" s="4">
        <v>4.55</v>
      </c>
      <c r="S2126" s="7">
        <v>406.34100000000001</v>
      </c>
      <c r="T2126" s="6">
        <v>19.119</v>
      </c>
      <c r="U2126" s="4">
        <v>21.218004000000001</v>
      </c>
      <c r="V2126" s="8">
        <v>81.856518254505687</v>
      </c>
      <c r="W2126" s="8">
        <v>85.661904323546992</v>
      </c>
      <c r="X2126" s="8">
        <v>106.23529411764707</v>
      </c>
      <c r="Y2126" s="8">
        <v>100.52631578947368</v>
      </c>
      <c r="Z2126" s="8">
        <v>92.500000000000014</v>
      </c>
      <c r="AA2126" s="8">
        <v>99.22</v>
      </c>
      <c r="AB2126" s="9">
        <v>74.905587141193081</v>
      </c>
      <c r="AC2126" s="9">
        <v>21.003925440367368</v>
      </c>
      <c r="AD2126" s="3">
        <v>30.831650932096792</v>
      </c>
      <c r="AE2126" s="3">
        <v>48.16442362753584</v>
      </c>
    </row>
    <row r="2127" spans="1:31" ht="13" x14ac:dyDescent="0.3">
      <c r="A2127" s="2">
        <v>2020</v>
      </c>
      <c r="B2127" s="13" t="s">
        <v>630</v>
      </c>
      <c r="C2127" s="2" t="s">
        <v>313</v>
      </c>
      <c r="D2127" s="2" t="str">
        <f t="shared" si="66"/>
        <v>M2</v>
      </c>
      <c r="E2127" s="2" t="str">
        <f t="shared" si="67"/>
        <v>J11c_M2_13</v>
      </c>
      <c r="F2127" s="21" t="s">
        <v>470</v>
      </c>
      <c r="G2127" s="2">
        <v>2013</v>
      </c>
      <c r="H2127" s="2" t="s">
        <v>842</v>
      </c>
      <c r="I2127" s="4">
        <v>2.31</v>
      </c>
      <c r="J2127" s="5">
        <v>0.151</v>
      </c>
      <c r="K2127" s="4">
        <v>0.91300000000000003</v>
      </c>
      <c r="L2127" s="4">
        <v>1.0289999999999999</v>
      </c>
      <c r="M2127" s="4">
        <v>0.23699999999999999</v>
      </c>
      <c r="N2127" s="4">
        <v>0.63800000000000001</v>
      </c>
      <c r="O2127" s="4">
        <v>0.18099999999999999</v>
      </c>
      <c r="P2127" s="6">
        <v>18.77</v>
      </c>
      <c r="Q2127" s="6">
        <v>56.624000000000002</v>
      </c>
      <c r="R2127" s="4">
        <v>6.0839999999999996</v>
      </c>
      <c r="S2127" s="7">
        <v>406.142</v>
      </c>
      <c r="T2127" s="6">
        <v>25.611000000000001</v>
      </c>
      <c r="U2127" s="4">
        <v>21.218004000000001</v>
      </c>
      <c r="V2127" s="8">
        <v>87.137583948344769</v>
      </c>
      <c r="W2127" s="8">
        <v>89.826024672608298</v>
      </c>
      <c r="X2127" s="8">
        <v>107.41176470588236</v>
      </c>
      <c r="Y2127" s="8">
        <v>124.73684210526315</v>
      </c>
      <c r="Z2127" s="8">
        <v>106.33333333333334</v>
      </c>
      <c r="AA2127" s="8">
        <v>125.13333333333334</v>
      </c>
      <c r="AB2127" s="9">
        <v>94.219929548117975</v>
      </c>
      <c r="AC2127" s="9">
        <v>20.719863218760828</v>
      </c>
      <c r="AD2127" s="3">
        <v>24.782849810759568</v>
      </c>
      <c r="AE2127" s="3">
        <v>54.4972869704796</v>
      </c>
    </row>
    <row r="2128" spans="1:31" ht="13" x14ac:dyDescent="0.3">
      <c r="A2128" s="2">
        <v>2020</v>
      </c>
      <c r="B2128" s="13" t="s">
        <v>630</v>
      </c>
      <c r="C2128" s="2" t="s">
        <v>325</v>
      </c>
      <c r="D2128" s="2" t="str">
        <f t="shared" si="66"/>
        <v>M1</v>
      </c>
      <c r="E2128" s="2" t="str">
        <f t="shared" si="67"/>
        <v>J12a_M1_13</v>
      </c>
      <c r="F2128" s="21" t="s">
        <v>477</v>
      </c>
      <c r="G2128" s="2">
        <v>2013</v>
      </c>
      <c r="H2128" s="2" t="s">
        <v>833</v>
      </c>
      <c r="I2128" s="4">
        <v>2.2599999999999998</v>
      </c>
      <c r="J2128" s="5">
        <v>0.14699999999999999</v>
      </c>
      <c r="K2128" s="4">
        <v>0.88</v>
      </c>
      <c r="L2128" s="4">
        <v>0.74299999999999999</v>
      </c>
      <c r="M2128" s="4">
        <v>0.215</v>
      </c>
      <c r="N2128" s="4">
        <v>0.67400000000000004</v>
      </c>
      <c r="O2128" s="4">
        <v>0.17100000000000001</v>
      </c>
      <c r="P2128" s="6">
        <v>15.412000000000001</v>
      </c>
      <c r="Q2128" s="6">
        <v>56.234999999999999</v>
      </c>
      <c r="R2128" s="4">
        <v>8.1419999999999995</v>
      </c>
      <c r="S2128" s="7">
        <v>267.53800000000001</v>
      </c>
      <c r="T2128" s="6">
        <v>26.096</v>
      </c>
      <c r="U2128" s="4">
        <v>19.611336000000001</v>
      </c>
      <c r="V2128" s="8">
        <v>85.251489057687934</v>
      </c>
      <c r="W2128" s="8">
        <v>87.446527330287552</v>
      </c>
      <c r="X2128" s="8">
        <v>103.5294117647059</v>
      </c>
      <c r="Y2128" s="8">
        <v>113.1578947368421</v>
      </c>
      <c r="Z2128" s="8">
        <v>112.33333333333336</v>
      </c>
      <c r="AA2128" s="8">
        <v>102.74666666666667</v>
      </c>
      <c r="AB2128" s="9">
        <v>77.292291588679532</v>
      </c>
      <c r="AC2128" s="9">
        <v>22.913086233281778</v>
      </c>
      <c r="AD2128" s="3">
        <v>29.118549080758445</v>
      </c>
      <c r="AE2128" s="3">
        <v>47.968364685959777</v>
      </c>
    </row>
    <row r="2129" spans="1:31" ht="13" x14ac:dyDescent="0.3">
      <c r="A2129" s="2">
        <v>2020</v>
      </c>
      <c r="B2129" s="13" t="s">
        <v>630</v>
      </c>
      <c r="C2129" s="2" t="s">
        <v>326</v>
      </c>
      <c r="D2129" s="2" t="str">
        <f t="shared" si="66"/>
        <v>M2</v>
      </c>
      <c r="E2129" s="2" t="str">
        <f t="shared" si="67"/>
        <v>J12a_M2_13</v>
      </c>
      <c r="F2129" s="21" t="s">
        <v>477</v>
      </c>
      <c r="G2129" s="2">
        <v>2013</v>
      </c>
      <c r="H2129" s="2" t="s">
        <v>833</v>
      </c>
      <c r="I2129" s="4">
        <v>2.31</v>
      </c>
      <c r="J2129" s="5">
        <v>0.153</v>
      </c>
      <c r="K2129" s="4">
        <v>0.95199999999999996</v>
      </c>
      <c r="L2129" s="4">
        <v>1.0089999999999999</v>
      </c>
      <c r="M2129" s="4">
        <v>0.20100000000000001</v>
      </c>
      <c r="N2129" s="4">
        <v>0.53200000000000003</v>
      </c>
      <c r="O2129" s="4">
        <v>0.17899999999999999</v>
      </c>
      <c r="P2129" s="6">
        <v>13.705</v>
      </c>
      <c r="Q2129" s="6">
        <v>51.000999999999998</v>
      </c>
      <c r="R2129" s="4">
        <v>5.5910000000000002</v>
      </c>
      <c r="S2129" s="7">
        <v>192.74600000000001</v>
      </c>
      <c r="T2129" s="6">
        <v>23.597999999999999</v>
      </c>
      <c r="U2129" s="4">
        <v>19.611336000000001</v>
      </c>
      <c r="V2129" s="8">
        <v>87.137583948344769</v>
      </c>
      <c r="W2129" s="8">
        <v>91.015773343768686</v>
      </c>
      <c r="X2129" s="8">
        <v>111.99999999999999</v>
      </c>
      <c r="Y2129" s="8">
        <v>105.78947368421052</v>
      </c>
      <c r="Z2129" s="8">
        <v>88.666666666666671</v>
      </c>
      <c r="AA2129" s="8">
        <v>91.36666666666666</v>
      </c>
      <c r="AB2129" s="9">
        <v>91.253964386962764</v>
      </c>
      <c r="AC2129" s="9">
        <v>18.143690538847533</v>
      </c>
      <c r="AD2129" s="3">
        <v>26.681389954423761</v>
      </c>
      <c r="AE2129" s="3">
        <v>55.174919506728706</v>
      </c>
    </row>
    <row r="2130" spans="1:31" ht="13" x14ac:dyDescent="0.3">
      <c r="A2130" s="2">
        <v>2020</v>
      </c>
      <c r="B2130" s="13" t="s">
        <v>630</v>
      </c>
      <c r="C2130" s="2" t="s">
        <v>327</v>
      </c>
      <c r="D2130" s="2" t="str">
        <f t="shared" si="66"/>
        <v>M1</v>
      </c>
      <c r="E2130" s="2" t="str">
        <f t="shared" si="67"/>
        <v>J12b_M1_13</v>
      </c>
      <c r="F2130" s="21" t="s">
        <v>478</v>
      </c>
      <c r="G2130" s="2">
        <v>2013</v>
      </c>
      <c r="H2130" s="2" t="s">
        <v>841</v>
      </c>
      <c r="I2130" s="4">
        <v>2.2400000000000002</v>
      </c>
      <c r="J2130" s="5">
        <v>0.156</v>
      </c>
      <c r="K2130" s="4">
        <v>1.125</v>
      </c>
      <c r="L2130" s="4">
        <v>0.74099999999999999</v>
      </c>
      <c r="M2130" s="4">
        <v>0.14199999999999999</v>
      </c>
      <c r="N2130" s="4">
        <v>0.63900000000000001</v>
      </c>
      <c r="O2130" s="4">
        <v>0.17199999999999999</v>
      </c>
      <c r="P2130" s="6">
        <v>15.161</v>
      </c>
      <c r="Q2130" s="6">
        <v>71.247</v>
      </c>
      <c r="R2130" s="4">
        <v>5.9</v>
      </c>
      <c r="S2130" s="7">
        <v>426.815</v>
      </c>
      <c r="T2130" s="6">
        <v>31.347999999999999</v>
      </c>
      <c r="U2130" s="4">
        <v>18.311782999999998</v>
      </c>
      <c r="V2130" s="8">
        <v>84.497051101425228</v>
      </c>
      <c r="W2130" s="8">
        <v>92.800396350509246</v>
      </c>
      <c r="X2130" s="8">
        <v>132.35294117647058</v>
      </c>
      <c r="Y2130" s="8">
        <v>74.73684210526315</v>
      </c>
      <c r="Z2130" s="8">
        <v>106.50000000000001</v>
      </c>
      <c r="AA2130" s="8">
        <v>101.07333333333332</v>
      </c>
      <c r="AB2130" s="9">
        <v>77.445296272545477</v>
      </c>
      <c r="AC2130" s="9">
        <v>15.103396093374341</v>
      </c>
      <c r="AD2130" s="3">
        <v>37.15187351775154</v>
      </c>
      <c r="AE2130" s="3">
        <v>47.744730388874117</v>
      </c>
    </row>
    <row r="2131" spans="1:31" ht="13" x14ac:dyDescent="0.3">
      <c r="A2131" s="2">
        <v>2020</v>
      </c>
      <c r="B2131" s="13" t="s">
        <v>630</v>
      </c>
      <c r="C2131" s="2" t="s">
        <v>328</v>
      </c>
      <c r="D2131" s="2" t="str">
        <f t="shared" si="66"/>
        <v>M2</v>
      </c>
      <c r="E2131" s="2" t="str">
        <f t="shared" si="67"/>
        <v>J12b_M2_13</v>
      </c>
      <c r="F2131" s="21" t="s">
        <v>478</v>
      </c>
      <c r="G2131" s="2">
        <v>2013</v>
      </c>
      <c r="H2131" s="2" t="s">
        <v>841</v>
      </c>
      <c r="I2131" s="4">
        <v>2.15</v>
      </c>
      <c r="J2131" s="5">
        <v>0.14699999999999999</v>
      </c>
      <c r="K2131" s="4">
        <v>1.0900000000000001</v>
      </c>
      <c r="L2131" s="4">
        <v>0.77</v>
      </c>
      <c r="M2131" s="4">
        <v>0.14000000000000001</v>
      </c>
      <c r="N2131" s="4">
        <v>0.63700000000000001</v>
      </c>
      <c r="O2131" s="4">
        <v>0.16600000000000001</v>
      </c>
      <c r="P2131" s="6">
        <v>12.914</v>
      </c>
      <c r="Q2131" s="6">
        <v>68.808000000000007</v>
      </c>
      <c r="R2131" s="4">
        <v>6.8719999999999999</v>
      </c>
      <c r="S2131" s="7">
        <v>310.28399999999999</v>
      </c>
      <c r="T2131" s="6">
        <v>31.071000000000002</v>
      </c>
      <c r="U2131" s="4">
        <v>18.311782999999998</v>
      </c>
      <c r="V2131" s="8">
        <v>81.102080298242953</v>
      </c>
      <c r="W2131" s="8">
        <v>87.446527330287552</v>
      </c>
      <c r="X2131" s="8">
        <v>128.23529411764707</v>
      </c>
      <c r="Y2131" s="8">
        <v>73.684210526315795</v>
      </c>
      <c r="Z2131" s="8">
        <v>106.16666666666667</v>
      </c>
      <c r="AA2131" s="8">
        <v>86.093333333333334</v>
      </c>
      <c r="AB2131" s="9">
        <v>77.832516750207986</v>
      </c>
      <c r="AC2131" s="9">
        <v>14.816590401337615</v>
      </c>
      <c r="AD2131" s="3">
        <v>35.816955452089907</v>
      </c>
      <c r="AE2131" s="3">
        <v>49.366454146572487</v>
      </c>
    </row>
    <row r="2132" spans="1:31" ht="13" x14ac:dyDescent="0.3">
      <c r="A2132" s="2">
        <v>2020</v>
      </c>
      <c r="B2132" s="13" t="s">
        <v>630</v>
      </c>
      <c r="C2132" s="2" t="s">
        <v>329</v>
      </c>
      <c r="D2132" s="2" t="str">
        <f t="shared" si="66"/>
        <v>M1</v>
      </c>
      <c r="E2132" s="2" t="str">
        <f t="shared" si="67"/>
        <v>J12c_M1_13</v>
      </c>
      <c r="F2132" s="21" t="s">
        <v>479</v>
      </c>
      <c r="G2132" s="2">
        <v>2013</v>
      </c>
      <c r="H2132" s="2" t="s">
        <v>827</v>
      </c>
      <c r="I2132" s="4">
        <v>2.52</v>
      </c>
      <c r="J2132" s="5">
        <v>0.16</v>
      </c>
      <c r="K2132" s="4">
        <v>0.871</v>
      </c>
      <c r="L2132" s="4">
        <v>0.85499999999999998</v>
      </c>
      <c r="M2132" s="4">
        <v>0.251</v>
      </c>
      <c r="N2132" s="4">
        <v>0.69699999999999995</v>
      </c>
      <c r="O2132" s="4">
        <v>0.188</v>
      </c>
      <c r="P2132" s="6">
        <v>14.061999999999999</v>
      </c>
      <c r="Q2132" s="6">
        <v>52.945999999999998</v>
      </c>
      <c r="R2132" s="4">
        <v>7.8250000000000002</v>
      </c>
      <c r="S2132" s="7">
        <v>314.01400000000001</v>
      </c>
      <c r="T2132" s="6">
        <v>24.158000000000001</v>
      </c>
      <c r="U2132" s="4">
        <v>20.73133</v>
      </c>
      <c r="V2132" s="8">
        <v>95.059182489103378</v>
      </c>
      <c r="W2132" s="8">
        <v>95.179893692829992</v>
      </c>
      <c r="X2132" s="8">
        <v>102.47058823529412</v>
      </c>
      <c r="Y2132" s="8">
        <v>132.10526315789474</v>
      </c>
      <c r="Z2132" s="8">
        <v>116.16666666666666</v>
      </c>
      <c r="AA2132" s="8">
        <v>93.74666666666667</v>
      </c>
      <c r="AB2132" s="9">
        <v>85.61633854021818</v>
      </c>
      <c r="AC2132" s="9">
        <v>24.148957313870266</v>
      </c>
      <c r="AD2132" s="3">
        <v>26.018649259679989</v>
      </c>
      <c r="AE2132" s="3">
        <v>49.832393426449741</v>
      </c>
    </row>
    <row r="2133" spans="1:31" ht="13" x14ac:dyDescent="0.3">
      <c r="A2133" s="2">
        <v>2020</v>
      </c>
      <c r="B2133" s="13" t="s">
        <v>630</v>
      </c>
      <c r="C2133" s="2" t="s">
        <v>330</v>
      </c>
      <c r="D2133" s="2" t="str">
        <f t="shared" si="66"/>
        <v>M2</v>
      </c>
      <c r="E2133" s="2" t="str">
        <f t="shared" si="67"/>
        <v>J12c_M2_13</v>
      </c>
      <c r="F2133" s="21" t="s">
        <v>479</v>
      </c>
      <c r="G2133" s="2">
        <v>2013</v>
      </c>
      <c r="H2133" s="2" t="s">
        <v>827</v>
      </c>
      <c r="I2133" s="4">
        <v>2.23</v>
      </c>
      <c r="J2133" s="5">
        <v>0.14199999999999999</v>
      </c>
      <c r="K2133" s="4">
        <v>0.90700000000000003</v>
      </c>
      <c r="L2133" s="4">
        <v>0.72699999999999998</v>
      </c>
      <c r="M2133" s="4">
        <v>0.17599999999999999</v>
      </c>
      <c r="N2133" s="4">
        <v>0.56799999999999995</v>
      </c>
      <c r="O2133" s="4">
        <v>0.18</v>
      </c>
      <c r="P2133" s="6">
        <v>12.601000000000001</v>
      </c>
      <c r="Q2133" s="6">
        <v>45.82</v>
      </c>
      <c r="R2133" s="4">
        <v>5.0640000000000001</v>
      </c>
      <c r="S2133" s="7">
        <v>292.23399999999998</v>
      </c>
      <c r="T2133" s="6">
        <v>18.425999999999998</v>
      </c>
      <c r="U2133" s="4">
        <v>20.73133</v>
      </c>
      <c r="V2133" s="8">
        <v>84.119832123293861</v>
      </c>
      <c r="W2133" s="8">
        <v>84.472155652386604</v>
      </c>
      <c r="X2133" s="8">
        <v>106.70588235294119</v>
      </c>
      <c r="Y2133" s="8">
        <v>92.631578947368411</v>
      </c>
      <c r="Z2133" s="8">
        <v>94.666666666666671</v>
      </c>
      <c r="AA2133" s="8">
        <v>84.006666666666675</v>
      </c>
      <c r="AB2133" s="9">
        <v>73.971904886385019</v>
      </c>
      <c r="AC2133" s="9">
        <v>19.598696089522189</v>
      </c>
      <c r="AD2133" s="3">
        <v>31.35910989708891</v>
      </c>
      <c r="AE2133" s="3">
        <v>49.042194013388887</v>
      </c>
    </row>
    <row r="2134" spans="1:31" ht="13" x14ac:dyDescent="0.3">
      <c r="A2134" s="2">
        <v>2020</v>
      </c>
      <c r="B2134" s="13" t="s">
        <v>630</v>
      </c>
      <c r="C2134" s="2" t="s">
        <v>342</v>
      </c>
      <c r="D2134" s="2" t="str">
        <f t="shared" si="66"/>
        <v>M1</v>
      </c>
      <c r="E2134" s="2" t="str">
        <f t="shared" si="67"/>
        <v>J13a_M1_13</v>
      </c>
      <c r="F2134" s="21" t="s">
        <v>488</v>
      </c>
      <c r="G2134" s="2">
        <v>2013</v>
      </c>
      <c r="H2134" s="2" t="s">
        <v>832</v>
      </c>
      <c r="I2134" s="4">
        <v>2.37</v>
      </c>
      <c r="J2134" s="5">
        <v>0.152</v>
      </c>
      <c r="K2134" s="4">
        <v>0.999</v>
      </c>
      <c r="L2134" s="4">
        <v>0.90200000000000002</v>
      </c>
      <c r="M2134" s="4">
        <v>0.17899999999999999</v>
      </c>
      <c r="N2134" s="4">
        <v>0.6</v>
      </c>
      <c r="O2134" s="4">
        <v>0.189</v>
      </c>
      <c r="P2134" s="6">
        <v>19.146000000000001</v>
      </c>
      <c r="Q2134" s="6">
        <v>47.993000000000002</v>
      </c>
      <c r="R2134" s="4">
        <v>8.1460000000000008</v>
      </c>
      <c r="S2134" s="7">
        <v>297.52600000000001</v>
      </c>
      <c r="T2134" s="6">
        <v>28.687999999999999</v>
      </c>
      <c r="U2134" s="4">
        <v>16.976375000000001</v>
      </c>
      <c r="V2134" s="8">
        <v>89.400897817132943</v>
      </c>
      <c r="W2134" s="8">
        <v>90.420899008188485</v>
      </c>
      <c r="X2134" s="8">
        <v>117.52941176470588</v>
      </c>
      <c r="Y2134" s="8">
        <v>94.210526315789465</v>
      </c>
      <c r="Z2134" s="8">
        <v>100</v>
      </c>
      <c r="AA2134" s="8">
        <v>127.64</v>
      </c>
      <c r="AB2134" s="9">
        <v>85.304497961693841</v>
      </c>
      <c r="AC2134" s="9">
        <v>17.284722554293261</v>
      </c>
      <c r="AD2134" s="3">
        <v>29.951377398921419</v>
      </c>
      <c r="AE2134" s="3">
        <v>52.763900046785331</v>
      </c>
    </row>
    <row r="2135" spans="1:31" ht="13" x14ac:dyDescent="0.3">
      <c r="A2135" s="2">
        <v>2020</v>
      </c>
      <c r="B2135" s="13" t="s">
        <v>630</v>
      </c>
      <c r="C2135" s="2" t="s">
        <v>343</v>
      </c>
      <c r="D2135" s="2" t="str">
        <f t="shared" si="66"/>
        <v>M1</v>
      </c>
      <c r="E2135" s="2" t="str">
        <f t="shared" si="67"/>
        <v>J13b_M1_13</v>
      </c>
      <c r="F2135" s="21" t="s">
        <v>489</v>
      </c>
      <c r="G2135" s="2">
        <v>2013</v>
      </c>
      <c r="H2135" s="2" t="s">
        <v>840</v>
      </c>
      <c r="I2135" s="4">
        <v>2.37</v>
      </c>
      <c r="J2135" s="5">
        <v>0.14699999999999999</v>
      </c>
      <c r="K2135" s="4">
        <v>0.879</v>
      </c>
      <c r="L2135" s="4">
        <v>0.79900000000000004</v>
      </c>
      <c r="M2135" s="4">
        <v>0.157</v>
      </c>
      <c r="N2135" s="4">
        <v>0.45200000000000001</v>
      </c>
      <c r="O2135" s="4">
        <v>0.19600000000000001</v>
      </c>
      <c r="P2135" s="6">
        <v>22.91</v>
      </c>
      <c r="Q2135" s="6">
        <v>52.344999999999999</v>
      </c>
      <c r="R2135" s="4">
        <v>7.5289999999999999</v>
      </c>
      <c r="S2135" s="7">
        <v>449.46699999999998</v>
      </c>
      <c r="T2135" s="6">
        <v>24.445</v>
      </c>
      <c r="U2135" s="4">
        <v>19.818317</v>
      </c>
      <c r="V2135" s="8">
        <v>89.400897817132943</v>
      </c>
      <c r="W2135" s="8">
        <v>87.446527330287552</v>
      </c>
      <c r="X2135" s="8">
        <v>103.41176470588236</v>
      </c>
      <c r="Y2135" s="8">
        <v>82.631578947368425</v>
      </c>
      <c r="Z2135" s="8">
        <v>75.333333333333343</v>
      </c>
      <c r="AA2135" s="8">
        <v>152.73333333333335</v>
      </c>
      <c r="AB2135" s="9">
        <v>75.283532590582581</v>
      </c>
      <c r="AC2135" s="9">
        <v>17.178331369694732</v>
      </c>
      <c r="AD2135" s="3">
        <v>29.861534974163046</v>
      </c>
      <c r="AE2135" s="3">
        <v>52.960133656142226</v>
      </c>
    </row>
    <row r="2136" spans="1:31" ht="13" x14ac:dyDescent="0.3">
      <c r="A2136" s="2">
        <v>2020</v>
      </c>
      <c r="B2136" s="13" t="s">
        <v>630</v>
      </c>
      <c r="C2136" s="2" t="s">
        <v>314</v>
      </c>
      <c r="D2136" s="2" t="str">
        <f t="shared" si="66"/>
        <v>M1</v>
      </c>
      <c r="E2136" s="2" t="str">
        <f t="shared" si="67"/>
        <v>K11a_M1_13</v>
      </c>
      <c r="F2136" s="21" t="s">
        <v>471</v>
      </c>
      <c r="G2136" s="2">
        <v>2013</v>
      </c>
      <c r="H2136" s="2" t="s">
        <v>843</v>
      </c>
      <c r="I2136" s="4">
        <v>2.29</v>
      </c>
      <c r="J2136" s="5">
        <v>0.14699999999999999</v>
      </c>
      <c r="K2136" s="4">
        <v>1.022</v>
      </c>
      <c r="L2136" s="4">
        <v>0.84899999999999998</v>
      </c>
      <c r="M2136" s="4">
        <v>0.216</v>
      </c>
      <c r="N2136" s="4">
        <v>0.623</v>
      </c>
      <c r="O2136" s="4">
        <v>0.16900000000000001</v>
      </c>
      <c r="P2136" s="6">
        <v>14.542999999999999</v>
      </c>
      <c r="Q2136" s="6">
        <v>51.555</v>
      </c>
      <c r="R2136" s="4">
        <v>4.7439999999999998</v>
      </c>
      <c r="S2136" s="7">
        <v>262.22399999999999</v>
      </c>
      <c r="T2136" s="6">
        <v>29.498999999999999</v>
      </c>
      <c r="U2136" s="4">
        <v>18.435312</v>
      </c>
      <c r="V2136" s="8">
        <v>86.383145992082035</v>
      </c>
      <c r="W2136" s="8">
        <v>87.446527330287552</v>
      </c>
      <c r="X2136" s="8">
        <v>120.23529411764706</v>
      </c>
      <c r="Y2136" s="8">
        <v>113.68421052631578</v>
      </c>
      <c r="Z2136" s="8">
        <v>103.83333333333333</v>
      </c>
      <c r="AA2136" s="8">
        <v>96.953333333333319</v>
      </c>
      <c r="AB2136" s="9">
        <v>86.295798624250878</v>
      </c>
      <c r="AC2136" s="9">
        <v>20.617946678684788</v>
      </c>
      <c r="AD2136" s="3">
        <v>30.288968679333195</v>
      </c>
      <c r="AE2136" s="3">
        <v>49.093084641982024</v>
      </c>
    </row>
    <row r="2137" spans="1:31" ht="13" x14ac:dyDescent="0.3">
      <c r="A2137" s="2">
        <v>2020</v>
      </c>
      <c r="B2137" s="13" t="s">
        <v>630</v>
      </c>
      <c r="C2137" s="2" t="s">
        <v>315</v>
      </c>
      <c r="D2137" s="2" t="str">
        <f t="shared" si="66"/>
        <v>M2</v>
      </c>
      <c r="E2137" s="2" t="str">
        <f t="shared" si="67"/>
        <v>K11a_M2_13</v>
      </c>
      <c r="F2137" s="21" t="s">
        <v>471</v>
      </c>
      <c r="G2137" s="2">
        <v>2013</v>
      </c>
      <c r="H2137" s="2" t="s">
        <v>843</v>
      </c>
      <c r="I2137" s="4">
        <v>2.2200000000000002</v>
      </c>
      <c r="J2137" s="5">
        <v>0.14399999999999999</v>
      </c>
      <c r="K2137" s="4">
        <v>1.0269999999999999</v>
      </c>
      <c r="L2137" s="4">
        <v>0.80600000000000005</v>
      </c>
      <c r="M2137" s="4">
        <v>0.223</v>
      </c>
      <c r="N2137" s="4">
        <v>0.63300000000000001</v>
      </c>
      <c r="O2137" s="4">
        <v>0.17699999999999999</v>
      </c>
      <c r="P2137" s="6">
        <v>13.226000000000001</v>
      </c>
      <c r="Q2137" s="6">
        <v>56.982999999999997</v>
      </c>
      <c r="R2137" s="4">
        <v>6.3390000000000004</v>
      </c>
      <c r="S2137" s="7">
        <v>274.23399999999998</v>
      </c>
      <c r="T2137" s="6">
        <v>25.38</v>
      </c>
      <c r="U2137" s="4">
        <v>18.435312</v>
      </c>
      <c r="V2137" s="8">
        <v>83.742613145162508</v>
      </c>
      <c r="W2137" s="8">
        <v>85.661904323546992</v>
      </c>
      <c r="X2137" s="8">
        <v>120.82352941176471</v>
      </c>
      <c r="Y2137" s="8">
        <v>117.36842105263159</v>
      </c>
      <c r="Z2137" s="8">
        <v>105.50000000000001</v>
      </c>
      <c r="AA2137" s="8">
        <v>88.173333333333332</v>
      </c>
      <c r="AB2137" s="9">
        <v>84.854573539564754</v>
      </c>
      <c r="AC2137" s="9">
        <v>21.647658152480069</v>
      </c>
      <c r="AD2137" s="3">
        <v>30.954117803072258</v>
      </c>
      <c r="AE2137" s="3">
        <v>47.398224044447673</v>
      </c>
    </row>
    <row r="2138" spans="1:31" ht="13" x14ac:dyDescent="0.3">
      <c r="A2138" s="2">
        <v>2020</v>
      </c>
      <c r="B2138" s="13" t="s">
        <v>630</v>
      </c>
      <c r="C2138" s="2" t="s">
        <v>316</v>
      </c>
      <c r="D2138" s="2" t="str">
        <f t="shared" si="66"/>
        <v>M1</v>
      </c>
      <c r="E2138" s="2" t="str">
        <f t="shared" si="67"/>
        <v>K11b_M1_13</v>
      </c>
      <c r="F2138" s="21" t="s">
        <v>472</v>
      </c>
      <c r="G2138" s="2">
        <v>2013</v>
      </c>
      <c r="H2138" s="2" t="s">
        <v>846</v>
      </c>
      <c r="I2138" s="4">
        <v>2.44</v>
      </c>
      <c r="J2138" s="5">
        <v>0.158</v>
      </c>
      <c r="K2138" s="4">
        <v>0.79200000000000004</v>
      </c>
      <c r="L2138" s="4">
        <v>1.028</v>
      </c>
      <c r="M2138" s="4">
        <v>0.16300000000000001</v>
      </c>
      <c r="N2138" s="4">
        <v>0.54400000000000004</v>
      </c>
      <c r="O2138" s="4">
        <v>0.193</v>
      </c>
      <c r="P2138" s="6">
        <v>18.376000000000001</v>
      </c>
      <c r="Q2138" s="6">
        <v>57.343000000000004</v>
      </c>
      <c r="R2138" s="4">
        <v>4.2699999999999996</v>
      </c>
      <c r="S2138" s="7">
        <v>363.69900000000001</v>
      </c>
      <c r="T2138" s="6">
        <v>21.31</v>
      </c>
      <c r="U2138" s="4">
        <v>22.070506000000002</v>
      </c>
      <c r="V2138" s="8">
        <v>92.04143066405247</v>
      </c>
      <c r="W2138" s="8">
        <v>93.990145021669619</v>
      </c>
      <c r="X2138" s="8">
        <v>93.176470588235304</v>
      </c>
      <c r="Y2138" s="8">
        <v>85.78947368421052</v>
      </c>
      <c r="Z2138" s="8">
        <v>90.666666666666671</v>
      </c>
      <c r="AA2138" s="8">
        <v>122.50666666666667</v>
      </c>
      <c r="AB2138" s="9">
        <v>84.979848297943533</v>
      </c>
      <c r="AC2138" s="9">
        <v>15.799850083922024</v>
      </c>
      <c r="AD2138" s="3">
        <v>23.835950382831527</v>
      </c>
      <c r="AE2138" s="3">
        <v>60.364199533246442</v>
      </c>
    </row>
    <row r="2139" spans="1:31" ht="13" x14ac:dyDescent="0.3">
      <c r="A2139" s="2">
        <v>2020</v>
      </c>
      <c r="B2139" s="13" t="s">
        <v>630</v>
      </c>
      <c r="C2139" s="2" t="s">
        <v>317</v>
      </c>
      <c r="D2139" s="2" t="str">
        <f t="shared" si="66"/>
        <v>M2</v>
      </c>
      <c r="E2139" s="2" t="str">
        <f t="shared" si="67"/>
        <v>K11b_M2_13</v>
      </c>
      <c r="F2139" s="21" t="s">
        <v>472</v>
      </c>
      <c r="G2139" s="2">
        <v>2013</v>
      </c>
      <c r="H2139" s="2" t="s">
        <v>846</v>
      </c>
      <c r="I2139" s="4">
        <v>2.2999999999999998</v>
      </c>
      <c r="J2139" s="5">
        <v>0.151</v>
      </c>
      <c r="K2139" s="4">
        <v>0.84699999999999998</v>
      </c>
      <c r="L2139" s="4">
        <v>0.79700000000000004</v>
      </c>
      <c r="M2139" s="4">
        <v>0.17899999999999999</v>
      </c>
      <c r="N2139" s="4">
        <v>0.61</v>
      </c>
      <c r="O2139" s="4">
        <v>0.18</v>
      </c>
      <c r="P2139" s="6">
        <v>14.984</v>
      </c>
      <c r="Q2139" s="6">
        <v>49.716000000000001</v>
      </c>
      <c r="R2139" s="4">
        <v>6.8920000000000003</v>
      </c>
      <c r="S2139" s="7">
        <v>423.64499999999998</v>
      </c>
      <c r="T2139" s="6">
        <v>26.035</v>
      </c>
      <c r="U2139" s="4">
        <v>22.070506000000002</v>
      </c>
      <c r="V2139" s="8">
        <v>86.760364970213388</v>
      </c>
      <c r="W2139" s="8">
        <v>89.826024672608298</v>
      </c>
      <c r="X2139" s="8">
        <v>99.647058823529406</v>
      </c>
      <c r="Y2139" s="8">
        <v>94.210526315789465</v>
      </c>
      <c r="Z2139" s="8">
        <v>101.66666666666666</v>
      </c>
      <c r="AA2139" s="8">
        <v>99.893333333333331</v>
      </c>
      <c r="AB2139" s="9">
        <v>76.177508972919469</v>
      </c>
      <c r="AC2139" s="9">
        <v>19.355641839447838</v>
      </c>
      <c r="AD2139" s="3">
        <v>28.436745155020009</v>
      </c>
      <c r="AE2139" s="3">
        <v>52.207613005532153</v>
      </c>
    </row>
    <row r="2140" spans="1:31" ht="13" x14ac:dyDescent="0.3">
      <c r="A2140" s="2">
        <v>2020</v>
      </c>
      <c r="B2140" s="13" t="s">
        <v>630</v>
      </c>
      <c r="C2140" s="2" t="s">
        <v>318</v>
      </c>
      <c r="D2140" s="2" t="str">
        <f t="shared" si="66"/>
        <v>M1</v>
      </c>
      <c r="E2140" s="2" t="str">
        <f t="shared" si="67"/>
        <v>K11c_M1_13</v>
      </c>
      <c r="F2140" s="21" t="s">
        <v>473</v>
      </c>
      <c r="G2140" s="2">
        <v>2013</v>
      </c>
      <c r="H2140" s="2" t="s">
        <v>845</v>
      </c>
      <c r="I2140" s="4">
        <v>2.27</v>
      </c>
      <c r="J2140" s="5">
        <v>0.14699999999999999</v>
      </c>
      <c r="K2140" s="4">
        <v>0.90900000000000003</v>
      </c>
      <c r="L2140" s="4">
        <v>0.84199999999999997</v>
      </c>
      <c r="M2140" s="4">
        <v>0.191</v>
      </c>
      <c r="N2140" s="4">
        <v>0.67100000000000004</v>
      </c>
      <c r="O2140" s="4">
        <v>0.16500000000000001</v>
      </c>
      <c r="P2140" s="6">
        <v>15.371</v>
      </c>
      <c r="Q2140" s="6">
        <v>49.685000000000002</v>
      </c>
      <c r="R2140" s="4">
        <v>7.3760000000000003</v>
      </c>
      <c r="S2140" s="7">
        <v>365.41</v>
      </c>
      <c r="T2140" s="6">
        <v>20.5</v>
      </c>
      <c r="U2140" s="4">
        <v>20.228715999999999</v>
      </c>
      <c r="V2140" s="8">
        <v>85.628708035819315</v>
      </c>
      <c r="W2140" s="8">
        <v>87.446527330287552</v>
      </c>
      <c r="X2140" s="8">
        <v>106.94117647058825</v>
      </c>
      <c r="Y2140" s="8">
        <v>100.52631578947368</v>
      </c>
      <c r="Z2140" s="8">
        <v>111.83333333333334</v>
      </c>
      <c r="AA2140" s="8">
        <v>102.47333333333333</v>
      </c>
      <c r="AB2140" s="9">
        <v>80.997163579110079</v>
      </c>
      <c r="AC2140" s="9">
        <v>19.424277318598989</v>
      </c>
      <c r="AD2140" s="3">
        <v>28.702340692122856</v>
      </c>
      <c r="AE2140" s="3">
        <v>51.873381989278158</v>
      </c>
    </row>
    <row r="2141" spans="1:31" ht="13" x14ac:dyDescent="0.3">
      <c r="A2141" s="2">
        <v>2020</v>
      </c>
      <c r="B2141" s="13" t="s">
        <v>630</v>
      </c>
      <c r="C2141" s="2" t="s">
        <v>319</v>
      </c>
      <c r="D2141" s="2" t="str">
        <f t="shared" si="66"/>
        <v>M2</v>
      </c>
      <c r="E2141" s="2" t="str">
        <f t="shared" si="67"/>
        <v>K11c_M2_13</v>
      </c>
      <c r="F2141" s="21" t="s">
        <v>473</v>
      </c>
      <c r="G2141" s="2">
        <v>2013</v>
      </c>
      <c r="H2141" s="2" t="s">
        <v>845</v>
      </c>
      <c r="I2141" s="4">
        <v>2.15</v>
      </c>
      <c r="J2141" s="5">
        <v>0.14699999999999999</v>
      </c>
      <c r="K2141" s="4">
        <v>0.86399999999999999</v>
      </c>
      <c r="L2141" s="4">
        <v>0.83499999999999996</v>
      </c>
      <c r="M2141" s="4">
        <v>0.16400000000000001</v>
      </c>
      <c r="N2141" s="4">
        <v>0.68200000000000005</v>
      </c>
      <c r="O2141" s="4">
        <v>0.16900000000000001</v>
      </c>
      <c r="P2141" s="6">
        <v>15.226000000000001</v>
      </c>
      <c r="Q2141" s="6">
        <v>50.402999999999999</v>
      </c>
      <c r="R2141" s="4">
        <v>6.7610000000000001</v>
      </c>
      <c r="S2141" s="7">
        <v>348.30799999999999</v>
      </c>
      <c r="T2141" s="6">
        <v>23.021999999999998</v>
      </c>
      <c r="U2141" s="4">
        <v>20.228715999999999</v>
      </c>
      <c r="V2141" s="8">
        <v>81.102080298242953</v>
      </c>
      <c r="W2141" s="8">
        <v>87.446527330287552</v>
      </c>
      <c r="X2141" s="8">
        <v>101.64705882352942</v>
      </c>
      <c r="Y2141" s="8">
        <v>86.31578947368422</v>
      </c>
      <c r="Z2141" s="8">
        <v>113.66666666666667</v>
      </c>
      <c r="AA2141" s="8">
        <v>101.50666666666667</v>
      </c>
      <c r="AB2141" s="9">
        <v>77.272914322952872</v>
      </c>
      <c r="AC2141" s="9">
        <v>17.482271859269403</v>
      </c>
      <c r="AD2141" s="3">
        <v>28.596290038207595</v>
      </c>
      <c r="AE2141" s="3">
        <v>53.921438102522998</v>
      </c>
    </row>
    <row r="2142" spans="1:31" ht="13" x14ac:dyDescent="0.3">
      <c r="A2142" s="2">
        <v>2020</v>
      </c>
      <c r="B2142" s="13" t="s">
        <v>630</v>
      </c>
      <c r="C2142" s="2" t="s">
        <v>331</v>
      </c>
      <c r="D2142" s="2" t="str">
        <f t="shared" si="66"/>
        <v>M1</v>
      </c>
      <c r="E2142" s="2" t="str">
        <f t="shared" si="67"/>
        <v>K12a_M1_13</v>
      </c>
      <c r="F2142" s="21" t="s">
        <v>480</v>
      </c>
      <c r="G2142" s="2">
        <v>2013</v>
      </c>
      <c r="H2142" s="2" t="s">
        <v>828</v>
      </c>
      <c r="I2142" s="4">
        <v>2.35</v>
      </c>
      <c r="J2142" s="5">
        <v>0.152</v>
      </c>
      <c r="K2142" s="4">
        <v>0.81799999999999995</v>
      </c>
      <c r="L2142" s="4">
        <v>0.87</v>
      </c>
      <c r="M2142" s="4">
        <v>0.154</v>
      </c>
      <c r="N2142" s="4">
        <v>0.42399999999999999</v>
      </c>
      <c r="O2142" s="4">
        <v>0.187</v>
      </c>
      <c r="P2142" s="6">
        <v>18.588000000000001</v>
      </c>
      <c r="Q2142" s="6">
        <v>47.426000000000002</v>
      </c>
      <c r="R2142" s="4">
        <v>4.7190000000000003</v>
      </c>
      <c r="S2142" s="7">
        <v>515.29600000000005</v>
      </c>
      <c r="T2142" s="6">
        <v>19.123000000000001</v>
      </c>
      <c r="U2142" s="4">
        <v>20.581645000000002</v>
      </c>
      <c r="V2142" s="8">
        <v>88.646459860870209</v>
      </c>
      <c r="W2142" s="8">
        <v>90.420899008188485</v>
      </c>
      <c r="X2142" s="8">
        <v>96.235294117647058</v>
      </c>
      <c r="Y2142" s="8">
        <v>81.05263157894737</v>
      </c>
      <c r="Z2142" s="8">
        <v>70.666666666666671</v>
      </c>
      <c r="AA2142" s="8">
        <v>123.92</v>
      </c>
      <c r="AB2142" s="9">
        <v>77.01922749175047</v>
      </c>
      <c r="AC2142" s="9">
        <v>16.47035180647925</v>
      </c>
      <c r="AD2142" s="3">
        <v>27.162978380655385</v>
      </c>
      <c r="AE2142" s="3">
        <v>56.366669812865354</v>
      </c>
    </row>
    <row r="2143" spans="1:31" ht="13" x14ac:dyDescent="0.3">
      <c r="A2143" s="2">
        <v>2020</v>
      </c>
      <c r="B2143" s="13" t="s">
        <v>630</v>
      </c>
      <c r="C2143" s="2" t="s">
        <v>320</v>
      </c>
      <c r="D2143" s="2" t="str">
        <f t="shared" si="66"/>
        <v>M1</v>
      </c>
      <c r="E2143" s="2" t="str">
        <f t="shared" si="67"/>
        <v>L11a_M1_13</v>
      </c>
      <c r="F2143" s="21" t="s">
        <v>474</v>
      </c>
      <c r="G2143" s="2">
        <v>2013</v>
      </c>
      <c r="H2143" s="2" t="s">
        <v>844</v>
      </c>
      <c r="I2143" s="4">
        <v>2.2200000000000002</v>
      </c>
      <c r="J2143" s="5">
        <v>0.14499999999999999</v>
      </c>
      <c r="K2143" s="4">
        <v>0.77600000000000002</v>
      </c>
      <c r="L2143" s="4">
        <v>0.94299999999999995</v>
      </c>
      <c r="M2143" s="4">
        <v>0.20300000000000001</v>
      </c>
      <c r="N2143" s="4">
        <v>0.751</v>
      </c>
      <c r="O2143" s="4">
        <v>0.182</v>
      </c>
      <c r="P2143" s="6">
        <v>15.291</v>
      </c>
      <c r="Q2143" s="6">
        <v>50.878</v>
      </c>
      <c r="R2143" s="4">
        <v>5.5880000000000001</v>
      </c>
      <c r="S2143" s="7">
        <v>378.46199999999999</v>
      </c>
      <c r="T2143" s="6">
        <v>25.039000000000001</v>
      </c>
      <c r="U2143" s="4">
        <v>16.963017000000001</v>
      </c>
      <c r="V2143" s="8">
        <v>83.742613145162508</v>
      </c>
      <c r="W2143" s="8">
        <v>86.256778659127178</v>
      </c>
      <c r="X2143" s="8">
        <v>91.294117647058826</v>
      </c>
      <c r="Y2143" s="8">
        <v>106.84210526315789</v>
      </c>
      <c r="Z2143" s="8">
        <v>125.16666666666667</v>
      </c>
      <c r="AA2143" s="8">
        <v>101.94000000000001</v>
      </c>
      <c r="AB2143" s="9">
        <v>83.624017086730561</v>
      </c>
      <c r="AC2143" s="9">
        <v>19.996147196871565</v>
      </c>
      <c r="AD2143" s="3">
        <v>23.733070959738971</v>
      </c>
      <c r="AE2143" s="3">
        <v>56.270781843389486</v>
      </c>
    </row>
    <row r="2144" spans="1:31" ht="13" x14ac:dyDescent="0.3">
      <c r="A2144" s="2">
        <v>2020</v>
      </c>
      <c r="B2144" s="13" t="s">
        <v>630</v>
      </c>
      <c r="C2144" s="2" t="s">
        <v>345</v>
      </c>
      <c r="D2144" s="2" t="str">
        <f t="shared" si="66"/>
        <v>M1</v>
      </c>
      <c r="E2144" s="2" t="str">
        <f t="shared" si="67"/>
        <v>A05a_M1_14</v>
      </c>
      <c r="F2144" s="21" t="s">
        <v>118</v>
      </c>
      <c r="G2144" s="2">
        <v>2014</v>
      </c>
      <c r="H2144" s="2" t="s">
        <v>886</v>
      </c>
      <c r="I2144" s="4">
        <v>2.17</v>
      </c>
      <c r="J2144" s="5">
        <v>0.13800000000000001</v>
      </c>
      <c r="K2144" s="4">
        <v>0.82099999999999995</v>
      </c>
      <c r="L2144" s="4">
        <v>0.61599999999999999</v>
      </c>
      <c r="M2144" s="4">
        <v>0.26</v>
      </c>
      <c r="N2144" s="4">
        <v>0.627</v>
      </c>
      <c r="O2144" s="4">
        <v>0.16700000000000001</v>
      </c>
      <c r="P2144" s="6">
        <v>16.571999999999999</v>
      </c>
      <c r="Q2144" s="6">
        <v>53.828000000000003</v>
      </c>
      <c r="R2144" s="4">
        <v>4.24</v>
      </c>
      <c r="S2144" s="7">
        <v>287.98700000000002</v>
      </c>
      <c r="T2144" s="6">
        <v>16.327000000000002</v>
      </c>
      <c r="U2144" s="4">
        <v>26.395707000000002</v>
      </c>
      <c r="V2144" s="8">
        <v>80.846673739633317</v>
      </c>
      <c r="W2144" s="8">
        <v>81.312628830807327</v>
      </c>
      <c r="X2144" s="8">
        <v>96.588235294117638</v>
      </c>
      <c r="Y2144" s="8">
        <v>136.84210526315789</v>
      </c>
      <c r="Z2144" s="8">
        <v>104.50000000000001</v>
      </c>
      <c r="AA2144" s="8">
        <v>110.48</v>
      </c>
      <c r="AB2144" s="9">
        <v>73.152769363206275</v>
      </c>
      <c r="AC2144" s="9">
        <v>29.276819101046271</v>
      </c>
      <c r="AD2144" s="3">
        <v>28.703550990653369</v>
      </c>
      <c r="AE2144" s="3">
        <v>42.019629908300374</v>
      </c>
    </row>
    <row r="2145" spans="1:31" ht="13" x14ac:dyDescent="0.3">
      <c r="A2145" s="2">
        <v>2020</v>
      </c>
      <c r="B2145" s="13" t="s">
        <v>630</v>
      </c>
      <c r="C2145" s="2" t="s">
        <v>347</v>
      </c>
      <c r="D2145" s="2" t="str">
        <f t="shared" si="66"/>
        <v>M2</v>
      </c>
      <c r="E2145" s="2" t="str">
        <f t="shared" si="67"/>
        <v>B05c_M2_14</v>
      </c>
      <c r="F2145" s="21" t="s">
        <v>491</v>
      </c>
      <c r="G2145" s="2">
        <v>2014</v>
      </c>
      <c r="H2145" s="2" t="s">
        <v>864</v>
      </c>
      <c r="I2145" s="4">
        <v>2.2599999999999998</v>
      </c>
      <c r="J2145" s="5">
        <v>0.13600000000000001</v>
      </c>
      <c r="K2145" s="4">
        <v>0.86499999999999999</v>
      </c>
      <c r="L2145" s="4">
        <v>0.77100000000000002</v>
      </c>
      <c r="M2145" s="4">
        <v>0.23599999999999999</v>
      </c>
      <c r="N2145" s="4">
        <v>0.57599999999999996</v>
      </c>
      <c r="O2145" s="4">
        <v>0.17699999999999999</v>
      </c>
      <c r="P2145" s="6">
        <v>15.766</v>
      </c>
      <c r="Q2145" s="6">
        <v>51.168999999999997</v>
      </c>
      <c r="R2145" s="4">
        <v>4.7430000000000003</v>
      </c>
      <c r="S2145" s="7">
        <v>520.39</v>
      </c>
      <c r="T2145" s="6">
        <v>22.605</v>
      </c>
      <c r="U2145" s="4">
        <v>22.880983000000001</v>
      </c>
      <c r="V2145" s="8">
        <v>84.199761590585837</v>
      </c>
      <c r="W2145" s="8">
        <v>80.134184934708671</v>
      </c>
      <c r="X2145" s="8">
        <v>101.76470588235293</v>
      </c>
      <c r="Y2145" s="8">
        <v>124.21052631578947</v>
      </c>
      <c r="Z2145" s="8">
        <v>96</v>
      </c>
      <c r="AA2145" s="8">
        <v>105.10666666666665</v>
      </c>
      <c r="AB2145" s="9">
        <v>80.035684244836531</v>
      </c>
      <c r="AC2145" s="9">
        <v>24.28900107209056</v>
      </c>
      <c r="AD2145" s="3">
        <v>27.641123277789475</v>
      </c>
      <c r="AE2145" s="3">
        <v>48.069875650119961</v>
      </c>
    </row>
    <row r="2146" spans="1:31" ht="13" x14ac:dyDescent="0.3">
      <c r="A2146" s="2">
        <v>2020</v>
      </c>
      <c r="B2146" s="13" t="s">
        <v>630</v>
      </c>
      <c r="C2146" s="2" t="s">
        <v>348</v>
      </c>
      <c r="D2146" s="2" t="str">
        <f t="shared" si="66"/>
        <v>M1</v>
      </c>
      <c r="E2146" s="2" t="str">
        <f t="shared" si="67"/>
        <v>C05a_M1_14</v>
      </c>
      <c r="F2146" s="21" t="s">
        <v>492</v>
      </c>
      <c r="G2146" s="2">
        <v>2014</v>
      </c>
      <c r="H2146" s="2" t="s">
        <v>866</v>
      </c>
      <c r="I2146" s="4">
        <v>2.13</v>
      </c>
      <c r="J2146" s="5">
        <v>0.13700000000000001</v>
      </c>
      <c r="K2146" s="4">
        <v>0.68600000000000005</v>
      </c>
      <c r="L2146" s="4">
        <v>0.80500000000000005</v>
      </c>
      <c r="M2146" s="4">
        <v>0.222</v>
      </c>
      <c r="N2146" s="4">
        <v>0.57399999999999995</v>
      </c>
      <c r="O2146" s="4">
        <v>0.16600000000000001</v>
      </c>
      <c r="P2146" s="6">
        <v>18.405000000000001</v>
      </c>
      <c r="Q2146" s="6">
        <v>74.024000000000001</v>
      </c>
      <c r="R2146" s="4">
        <v>4.0599999999999996</v>
      </c>
      <c r="S2146" s="7">
        <v>404.108</v>
      </c>
      <c r="T2146" s="6">
        <v>17.445</v>
      </c>
      <c r="U2146" s="4">
        <v>22.738178000000001</v>
      </c>
      <c r="V2146" s="8">
        <v>79.356412472543298</v>
      </c>
      <c r="W2146" s="8">
        <v>80.723406882757999</v>
      </c>
      <c r="X2146" s="8">
        <v>80.705882352941188</v>
      </c>
      <c r="Y2146" s="8">
        <v>116.8421052631579</v>
      </c>
      <c r="Z2146" s="8">
        <v>95.666666666666671</v>
      </c>
      <c r="AA2146" s="8">
        <v>122.7</v>
      </c>
      <c r="AB2146" s="9">
        <v>76.001073395581088</v>
      </c>
      <c r="AC2146" s="9">
        <v>24.061049228225134</v>
      </c>
      <c r="AD2146" s="3">
        <v>23.084880580473726</v>
      </c>
      <c r="AE2146" s="3">
        <v>52.85407019130114</v>
      </c>
    </row>
    <row r="2147" spans="1:31" ht="13" x14ac:dyDescent="0.3">
      <c r="A2147" s="2">
        <v>2020</v>
      </c>
      <c r="B2147" s="13" t="s">
        <v>630</v>
      </c>
      <c r="C2147" s="2" t="s">
        <v>349</v>
      </c>
      <c r="D2147" s="2" t="str">
        <f t="shared" si="66"/>
        <v>M2</v>
      </c>
      <c r="E2147" s="2" t="str">
        <f t="shared" si="67"/>
        <v>C05b_M2_14</v>
      </c>
      <c r="F2147" s="21" t="s">
        <v>493</v>
      </c>
      <c r="G2147" s="2">
        <v>2014</v>
      </c>
      <c r="H2147" s="2" t="s">
        <v>889</v>
      </c>
      <c r="I2147" s="4">
        <v>2.16</v>
      </c>
      <c r="J2147" s="5">
        <v>0.14499999999999999</v>
      </c>
      <c r="K2147" s="4">
        <v>0.96399999999999997</v>
      </c>
      <c r="L2147" s="4">
        <v>0.67300000000000004</v>
      </c>
      <c r="M2147" s="4">
        <v>0.24</v>
      </c>
      <c r="N2147" s="4">
        <v>0.60399999999999998</v>
      </c>
      <c r="O2147" s="4">
        <v>0.16200000000000001</v>
      </c>
      <c r="P2147" s="6">
        <v>14.103999999999999</v>
      </c>
      <c r="Q2147" s="6">
        <v>54.457000000000001</v>
      </c>
      <c r="R2147" s="4">
        <v>4.9000000000000004</v>
      </c>
      <c r="S2147" s="7">
        <v>445.512</v>
      </c>
      <c r="T2147" s="6">
        <v>23.837</v>
      </c>
      <c r="U2147" s="4">
        <v>22.195003</v>
      </c>
      <c r="V2147" s="8">
        <v>80.474108422860823</v>
      </c>
      <c r="W2147" s="8">
        <v>85.43718246715261</v>
      </c>
      <c r="X2147" s="8">
        <v>113.41176470588235</v>
      </c>
      <c r="Y2147" s="8">
        <v>126.31578947368421</v>
      </c>
      <c r="Z2147" s="8">
        <v>100.66666666666666</v>
      </c>
      <c r="AA2147" s="8">
        <v>94.026666666666657</v>
      </c>
      <c r="AB2147" s="9">
        <v>78.006923285019226</v>
      </c>
      <c r="AC2147" s="9">
        <v>25.343080669453826</v>
      </c>
      <c r="AD2147" s="3">
        <v>31.605824739065568</v>
      </c>
      <c r="AE2147" s="3">
        <v>43.051094591480599</v>
      </c>
    </row>
    <row r="2148" spans="1:31" ht="13" x14ac:dyDescent="0.3">
      <c r="A2148" s="2">
        <v>2020</v>
      </c>
      <c r="B2148" s="13" t="s">
        <v>630</v>
      </c>
      <c r="C2148" s="2" t="s">
        <v>350</v>
      </c>
      <c r="D2148" s="2" t="str">
        <f t="shared" si="66"/>
        <v>M1</v>
      </c>
      <c r="E2148" s="2" t="str">
        <f t="shared" si="67"/>
        <v>C05c_M1_14</v>
      </c>
      <c r="F2148" s="21" t="s">
        <v>436</v>
      </c>
      <c r="G2148" s="2">
        <v>2014</v>
      </c>
      <c r="H2148" s="2" t="s">
        <v>865</v>
      </c>
      <c r="I2148" s="4">
        <v>2.2000000000000002</v>
      </c>
      <c r="J2148" s="5">
        <v>0.14099999999999999</v>
      </c>
      <c r="K2148" s="4">
        <v>0.86099999999999999</v>
      </c>
      <c r="L2148" s="4">
        <v>0.74199999999999999</v>
      </c>
      <c r="M2148" s="4">
        <v>0.221</v>
      </c>
      <c r="N2148" s="4">
        <v>0.56100000000000005</v>
      </c>
      <c r="O2148" s="4">
        <v>0.17399999999999999</v>
      </c>
      <c r="P2148" s="6">
        <v>12.194000000000001</v>
      </c>
      <c r="Q2148" s="6">
        <v>52.110999999999997</v>
      </c>
      <c r="R2148" s="4">
        <v>5.3959999999999999</v>
      </c>
      <c r="S2148" s="7">
        <v>519.29100000000005</v>
      </c>
      <c r="T2148" s="6">
        <v>22.515999999999998</v>
      </c>
      <c r="U2148" s="4">
        <v>21.61138</v>
      </c>
      <c r="V2148" s="8">
        <v>81.964369689950829</v>
      </c>
      <c r="W2148" s="8">
        <v>83.080294674955297</v>
      </c>
      <c r="X2148" s="8">
        <v>101.29411764705883</v>
      </c>
      <c r="Y2148" s="8">
        <v>116.31578947368422</v>
      </c>
      <c r="Z2148" s="8">
        <v>93.500000000000014</v>
      </c>
      <c r="AA2148" s="8">
        <v>81.293333333333337</v>
      </c>
      <c r="AB2148" s="9">
        <v>77.250691822639453</v>
      </c>
      <c r="AC2148" s="9">
        <v>23.565204312456061</v>
      </c>
      <c r="AD2148" s="3">
        <v>28.505195019629387</v>
      </c>
      <c r="AE2148" s="3">
        <v>47.929600667914556</v>
      </c>
    </row>
    <row r="2149" spans="1:31" ht="13" x14ac:dyDescent="0.3">
      <c r="A2149" s="2">
        <v>2020</v>
      </c>
      <c r="B2149" s="13" t="s">
        <v>630</v>
      </c>
      <c r="C2149" s="2" t="s">
        <v>351</v>
      </c>
      <c r="D2149" s="2" t="str">
        <f t="shared" si="66"/>
        <v>M1</v>
      </c>
      <c r="E2149" s="2" t="str">
        <f t="shared" si="67"/>
        <v>D05a_M1_14</v>
      </c>
      <c r="F2149" s="21" t="s">
        <v>438</v>
      </c>
      <c r="G2149" s="2">
        <v>2014</v>
      </c>
      <c r="H2149" s="2" t="s">
        <v>890</v>
      </c>
      <c r="I2149" s="4">
        <v>2.16</v>
      </c>
      <c r="J2149" s="5">
        <v>0.14299999999999999</v>
      </c>
      <c r="K2149" s="4">
        <v>0.82299999999999995</v>
      </c>
      <c r="L2149" s="4">
        <v>0.75600000000000001</v>
      </c>
      <c r="M2149" s="4">
        <v>0.22600000000000001</v>
      </c>
      <c r="N2149" s="4">
        <v>0.57399999999999995</v>
      </c>
      <c r="O2149" s="4">
        <v>0.16600000000000001</v>
      </c>
      <c r="P2149" s="6">
        <v>12.504</v>
      </c>
      <c r="Q2149" s="6">
        <v>47.341999999999999</v>
      </c>
      <c r="R2149" s="4">
        <v>4.141</v>
      </c>
      <c r="S2149" s="7">
        <v>445.46499999999997</v>
      </c>
      <c r="T2149" s="6">
        <v>20.821999999999999</v>
      </c>
      <c r="U2149" s="4">
        <v>22.685637</v>
      </c>
      <c r="V2149" s="8">
        <v>80.474108422860823</v>
      </c>
      <c r="W2149" s="8">
        <v>84.258738571053954</v>
      </c>
      <c r="X2149" s="8">
        <v>96.82352941176471</v>
      </c>
      <c r="Y2149" s="8">
        <v>118.94736842105263</v>
      </c>
      <c r="Z2149" s="8">
        <v>95.666666666666671</v>
      </c>
      <c r="AA2149" s="8">
        <v>83.36</v>
      </c>
      <c r="AB2149" s="9">
        <v>77.389289223875522</v>
      </c>
      <c r="AC2149" s="9">
        <v>24.055195702126955</v>
      </c>
      <c r="AD2149" s="3">
        <v>27.198328814589871</v>
      </c>
      <c r="AE2149" s="3">
        <v>48.746475483283177</v>
      </c>
    </row>
    <row r="2150" spans="1:31" ht="13" x14ac:dyDescent="0.3">
      <c r="A2150" s="2">
        <v>2020</v>
      </c>
      <c r="B2150" s="13" t="s">
        <v>630</v>
      </c>
      <c r="C2150" s="2" t="s">
        <v>399</v>
      </c>
      <c r="D2150" s="2" t="str">
        <f t="shared" si="66"/>
        <v>M1</v>
      </c>
      <c r="E2150" s="2" t="str">
        <f t="shared" si="67"/>
        <v>F12b_M1_14</v>
      </c>
      <c r="F2150" s="21" t="s">
        <v>518</v>
      </c>
      <c r="G2150" s="2">
        <v>2014</v>
      </c>
      <c r="H2150" s="2" t="s">
        <v>884</v>
      </c>
      <c r="I2150" s="4">
        <v>2.4700000000000002</v>
      </c>
      <c r="J2150" s="5">
        <v>0.16</v>
      </c>
      <c r="K2150" s="4">
        <v>0.76900000000000002</v>
      </c>
      <c r="L2150" s="4">
        <v>0.81399999999999995</v>
      </c>
      <c r="M2150" s="4">
        <v>0.187</v>
      </c>
      <c r="N2150" s="4">
        <v>0.56499999999999995</v>
      </c>
      <c r="O2150" s="4">
        <v>0.19400000000000001</v>
      </c>
      <c r="P2150" s="6">
        <v>15.621</v>
      </c>
      <c r="Q2150" s="6">
        <v>59.244999999999997</v>
      </c>
      <c r="R2150" s="4">
        <v>6.899</v>
      </c>
      <c r="S2150" s="7">
        <v>645.90499999999997</v>
      </c>
      <c r="T2150" s="6">
        <v>27.393000000000001</v>
      </c>
      <c r="U2150" s="4">
        <v>22.880492</v>
      </c>
      <c r="V2150" s="8">
        <v>92.023633242808444</v>
      </c>
      <c r="W2150" s="8">
        <v>94.275511687892561</v>
      </c>
      <c r="X2150" s="8">
        <v>90.47058823529413</v>
      </c>
      <c r="Y2150" s="8">
        <v>98.421052631578945</v>
      </c>
      <c r="Z2150" s="8">
        <v>94.166666666666671</v>
      </c>
      <c r="AA2150" s="8">
        <v>104.14000000000001</v>
      </c>
      <c r="AB2150" s="9">
        <v>75.689906038843148</v>
      </c>
      <c r="AC2150" s="9">
        <v>20.350962484089521</v>
      </c>
      <c r="AD2150" s="3">
        <v>25.984335575066698</v>
      </c>
      <c r="AE2150" s="3">
        <v>53.664701940843784</v>
      </c>
    </row>
    <row r="2151" spans="1:31" ht="13" x14ac:dyDescent="0.3">
      <c r="A2151" s="2">
        <v>2020</v>
      </c>
      <c r="B2151" s="13" t="s">
        <v>630</v>
      </c>
      <c r="C2151" s="2" t="s">
        <v>353</v>
      </c>
      <c r="D2151" s="2" t="str">
        <f t="shared" si="66"/>
        <v>M2</v>
      </c>
      <c r="E2151" s="2" t="str">
        <f t="shared" si="67"/>
        <v>H05b_M2_14</v>
      </c>
      <c r="F2151" s="21" t="s">
        <v>494</v>
      </c>
      <c r="G2151" s="2">
        <v>2014</v>
      </c>
      <c r="H2151" s="2" t="s">
        <v>871</v>
      </c>
      <c r="I2151" s="4">
        <v>2.1800000000000002</v>
      </c>
      <c r="J2151" s="5">
        <v>0.13700000000000001</v>
      </c>
      <c r="K2151" s="4">
        <v>0.91900000000000004</v>
      </c>
      <c r="L2151" s="4">
        <v>0.50700000000000001</v>
      </c>
      <c r="M2151" s="4">
        <v>0.22</v>
      </c>
      <c r="N2151" s="4">
        <v>0.56399999999999995</v>
      </c>
      <c r="O2151" s="4">
        <v>0.17399999999999999</v>
      </c>
      <c r="P2151" s="6">
        <v>14.614000000000001</v>
      </c>
      <c r="Q2151" s="6">
        <v>56.753</v>
      </c>
      <c r="R2151" s="4">
        <v>5.4809999999999999</v>
      </c>
      <c r="S2151" s="7">
        <v>481.70699999999999</v>
      </c>
      <c r="T2151" s="6">
        <v>15.324</v>
      </c>
      <c r="U2151" s="4">
        <v>16.19942</v>
      </c>
      <c r="V2151" s="8">
        <v>81.21923905640584</v>
      </c>
      <c r="W2151" s="8">
        <v>80.723406882757999</v>
      </c>
      <c r="X2151" s="8">
        <v>108.11764705882354</v>
      </c>
      <c r="Y2151" s="8">
        <v>115.78947368421053</v>
      </c>
      <c r="Z2151" s="8">
        <v>94</v>
      </c>
      <c r="AA2151" s="8">
        <v>97.426666666666677</v>
      </c>
      <c r="AB2151" s="9">
        <v>66.925148552631612</v>
      </c>
      <c r="AC2151" s="9">
        <v>27.077879436666088</v>
      </c>
      <c r="AD2151" s="3">
        <v>35.119587816307266</v>
      </c>
      <c r="AE2151" s="3">
        <v>37.802532747026646</v>
      </c>
    </row>
    <row r="2152" spans="1:31" ht="13" x14ac:dyDescent="0.3">
      <c r="A2152" s="2">
        <v>2020</v>
      </c>
      <c r="B2152" s="13" t="s">
        <v>630</v>
      </c>
      <c r="C2152" s="2" t="s">
        <v>354</v>
      </c>
      <c r="D2152" s="2" t="str">
        <f t="shared" si="66"/>
        <v>M1</v>
      </c>
      <c r="E2152" s="2" t="str">
        <f t="shared" si="67"/>
        <v>H05c_M1_14</v>
      </c>
      <c r="F2152" s="21" t="s">
        <v>495</v>
      </c>
      <c r="G2152" s="2">
        <v>2014</v>
      </c>
      <c r="H2152" s="2" t="s">
        <v>895</v>
      </c>
      <c r="I2152" s="4">
        <v>2.37</v>
      </c>
      <c r="J2152" s="5">
        <v>0.14699999999999999</v>
      </c>
      <c r="K2152" s="4">
        <v>0.80800000000000005</v>
      </c>
      <c r="L2152" s="4">
        <v>0.624</v>
      </c>
      <c r="M2152" s="4">
        <v>0.22800000000000001</v>
      </c>
      <c r="N2152" s="4">
        <v>0.66400000000000003</v>
      </c>
      <c r="O2152" s="4">
        <v>0.16</v>
      </c>
      <c r="P2152" s="6">
        <v>18.954999999999998</v>
      </c>
      <c r="Q2152" s="6">
        <v>64.17</v>
      </c>
      <c r="R2152" s="4">
        <v>5.7370000000000001</v>
      </c>
      <c r="S2152" s="7">
        <v>460.39499999999998</v>
      </c>
      <c r="T2152" s="6">
        <v>16.952000000000002</v>
      </c>
      <c r="U2152" s="4">
        <v>11.334626</v>
      </c>
      <c r="V2152" s="8">
        <v>88.297980075083402</v>
      </c>
      <c r="W2152" s="8">
        <v>86.61562636325128</v>
      </c>
      <c r="X2152" s="8">
        <v>95.058823529411768</v>
      </c>
      <c r="Y2152" s="8">
        <v>120</v>
      </c>
      <c r="Z2152" s="8">
        <v>110.66666666666667</v>
      </c>
      <c r="AA2152" s="8">
        <v>126.36666666666665</v>
      </c>
      <c r="AB2152" s="9">
        <v>70.58357580881416</v>
      </c>
      <c r="AC2152" s="9">
        <v>26.608016675094611</v>
      </c>
      <c r="AD2152" s="3">
        <v>29.277294894782159</v>
      </c>
      <c r="AE2152" s="3">
        <v>44.114688430123238</v>
      </c>
    </row>
    <row r="2153" spans="1:31" ht="13" x14ac:dyDescent="0.3">
      <c r="A2153" s="2">
        <v>2020</v>
      </c>
      <c r="B2153" s="13" t="s">
        <v>630</v>
      </c>
      <c r="C2153" s="2" t="s">
        <v>358</v>
      </c>
      <c r="D2153" s="2" t="str">
        <f t="shared" si="66"/>
        <v>M1</v>
      </c>
      <c r="E2153" s="2" t="str">
        <f t="shared" si="67"/>
        <v>H06a_M1_14</v>
      </c>
      <c r="F2153" s="21" t="s">
        <v>499</v>
      </c>
      <c r="G2153" s="2">
        <v>2014</v>
      </c>
      <c r="H2153" s="2" t="s">
        <v>867</v>
      </c>
      <c r="I2153" s="4">
        <v>2.38</v>
      </c>
      <c r="J2153" s="5">
        <v>0.14699999999999999</v>
      </c>
      <c r="K2153" s="4">
        <v>0.77200000000000002</v>
      </c>
      <c r="L2153" s="4">
        <v>0.64300000000000002</v>
      </c>
      <c r="M2153" s="4">
        <v>0.22600000000000001</v>
      </c>
      <c r="N2153" s="4">
        <v>0.44</v>
      </c>
      <c r="O2153" s="4">
        <v>0.18099999999999999</v>
      </c>
      <c r="P2153" s="6">
        <v>26.523</v>
      </c>
      <c r="Q2153" s="6">
        <v>83.727000000000004</v>
      </c>
      <c r="R2153" s="4">
        <v>6.0149999999999997</v>
      </c>
      <c r="S2153" s="7">
        <v>911.16700000000003</v>
      </c>
      <c r="T2153" s="6">
        <v>17.986999999999998</v>
      </c>
      <c r="U2153" s="4">
        <v>20.313683000000001</v>
      </c>
      <c r="V2153" s="8">
        <v>88.670545391855896</v>
      </c>
      <c r="W2153" s="8">
        <v>86.61562636325128</v>
      </c>
      <c r="X2153" s="8">
        <v>90.82352941176471</v>
      </c>
      <c r="Y2153" s="8">
        <v>118.94736842105263</v>
      </c>
      <c r="Z2153" s="8">
        <v>73.333333333333343</v>
      </c>
      <c r="AA2153" s="8">
        <v>176.82</v>
      </c>
      <c r="AB2153" s="9">
        <v>70.446218842898347</v>
      </c>
      <c r="AC2153" s="9">
        <v>26.426038588109385</v>
      </c>
      <c r="AD2153" s="3">
        <v>28.027402816790197</v>
      </c>
      <c r="AE2153" s="3">
        <v>45.546558595100429</v>
      </c>
    </row>
    <row r="2154" spans="1:31" ht="13" x14ac:dyDescent="0.3">
      <c r="A2154" s="2">
        <v>2020</v>
      </c>
      <c r="B2154" s="13" t="s">
        <v>630</v>
      </c>
      <c r="C2154" s="2" t="s">
        <v>359</v>
      </c>
      <c r="D2154" s="2" t="str">
        <f t="shared" si="66"/>
        <v>M2</v>
      </c>
      <c r="E2154" s="2" t="str">
        <f t="shared" si="67"/>
        <v>H06a_M2_14</v>
      </c>
      <c r="F2154" s="21" t="s">
        <v>499</v>
      </c>
      <c r="G2154" s="2">
        <v>2014</v>
      </c>
      <c r="H2154" s="2" t="s">
        <v>867</v>
      </c>
      <c r="I2154" s="4">
        <v>2.42</v>
      </c>
      <c r="J2154" s="5">
        <v>0.15</v>
      </c>
      <c r="K2154" s="4">
        <v>0.72099999999999997</v>
      </c>
      <c r="L2154" s="4">
        <v>0.65</v>
      </c>
      <c r="M2154" s="4">
        <v>0.217</v>
      </c>
      <c r="N2154" s="4">
        <v>0.44500000000000001</v>
      </c>
      <c r="O2154" s="4">
        <v>0.188</v>
      </c>
      <c r="P2154" s="6">
        <v>22.114999999999998</v>
      </c>
      <c r="Q2154" s="6">
        <v>67.185000000000002</v>
      </c>
      <c r="R2154" s="4">
        <v>5.7889999999999997</v>
      </c>
      <c r="S2154" s="7">
        <v>852.96699999999998</v>
      </c>
      <c r="T2154" s="6">
        <v>18.507999999999999</v>
      </c>
      <c r="U2154" s="4">
        <v>20.313683000000001</v>
      </c>
      <c r="V2154" s="8">
        <v>90.160806658945916</v>
      </c>
      <c r="W2154" s="8">
        <v>88.383292207399265</v>
      </c>
      <c r="X2154" s="8">
        <v>84.82352941176471</v>
      </c>
      <c r="Y2154" s="8">
        <v>114.21052631578948</v>
      </c>
      <c r="Z2154" s="8">
        <v>74.166666666666671</v>
      </c>
      <c r="AA2154" s="8">
        <v>147.43333333333334</v>
      </c>
      <c r="AB2154" s="9">
        <v>68.749821507921439</v>
      </c>
      <c r="AC2154" s="9">
        <v>25.999767966136751</v>
      </c>
      <c r="AD2154" s="3">
        <v>26.82173901511155</v>
      </c>
      <c r="AE2154" s="3">
        <v>47.178493018751695</v>
      </c>
    </row>
    <row r="2155" spans="1:31" ht="13" x14ac:dyDescent="0.3">
      <c r="A2155" s="2">
        <v>2020</v>
      </c>
      <c r="B2155" s="13" t="s">
        <v>630</v>
      </c>
      <c r="C2155" s="2" t="s">
        <v>360</v>
      </c>
      <c r="D2155" s="2" t="str">
        <f t="shared" si="66"/>
        <v>M1</v>
      </c>
      <c r="E2155" s="2" t="str">
        <f t="shared" si="67"/>
        <v>H06b_M1_14</v>
      </c>
      <c r="F2155" s="21" t="s">
        <v>500</v>
      </c>
      <c r="G2155" s="2">
        <v>2014</v>
      </c>
      <c r="H2155" s="2" t="s">
        <v>880</v>
      </c>
      <c r="I2155" s="4">
        <v>2.2799999999999998</v>
      </c>
      <c r="J2155" s="5">
        <v>0.14199999999999999</v>
      </c>
      <c r="K2155" s="4">
        <v>0.96299999999999997</v>
      </c>
      <c r="L2155" s="4">
        <v>0.51300000000000001</v>
      </c>
      <c r="M2155" s="4">
        <v>0.26200000000000001</v>
      </c>
      <c r="N2155" s="4">
        <v>0.49</v>
      </c>
      <c r="O2155" s="4">
        <v>0.187</v>
      </c>
      <c r="P2155" s="6">
        <v>14.776</v>
      </c>
      <c r="Q2155" s="6">
        <v>64.504000000000005</v>
      </c>
      <c r="R2155" s="4">
        <v>5.915</v>
      </c>
      <c r="S2155" s="7">
        <v>634.48</v>
      </c>
      <c r="T2155" s="6">
        <v>16.672999999999998</v>
      </c>
      <c r="U2155" s="4">
        <v>20.272241000000001</v>
      </c>
      <c r="V2155" s="8">
        <v>84.944892224130854</v>
      </c>
      <c r="W2155" s="8">
        <v>83.669516623004625</v>
      </c>
      <c r="X2155" s="8">
        <v>113.29411764705881</v>
      </c>
      <c r="Y2155" s="8">
        <v>137.89473684210526</v>
      </c>
      <c r="Z2155" s="8">
        <v>81.666666666666671</v>
      </c>
      <c r="AA2155" s="8">
        <v>98.506666666666661</v>
      </c>
      <c r="AB2155" s="9">
        <v>71.809507005110262</v>
      </c>
      <c r="AC2155" s="9">
        <v>30.053887708955688</v>
      </c>
      <c r="AD2155" s="3">
        <v>34.297904326898475</v>
      </c>
      <c r="AE2155" s="3">
        <v>35.648207964145847</v>
      </c>
    </row>
    <row r="2156" spans="1:31" ht="13" x14ac:dyDescent="0.3">
      <c r="A2156" s="2">
        <v>2020</v>
      </c>
      <c r="B2156" s="13" t="s">
        <v>630</v>
      </c>
      <c r="C2156" s="2" t="s">
        <v>361</v>
      </c>
      <c r="D2156" s="2" t="str">
        <f t="shared" si="66"/>
        <v>M2</v>
      </c>
      <c r="E2156" s="2" t="str">
        <f t="shared" si="67"/>
        <v>H06b_M2_14</v>
      </c>
      <c r="F2156" s="21" t="s">
        <v>500</v>
      </c>
      <c r="G2156" s="2">
        <v>2014</v>
      </c>
      <c r="H2156" s="2" t="s">
        <v>880</v>
      </c>
      <c r="I2156" s="4">
        <v>2.31</v>
      </c>
      <c r="J2156" s="5">
        <v>0.14000000000000001</v>
      </c>
      <c r="K2156" s="4">
        <v>0.90400000000000003</v>
      </c>
      <c r="L2156" s="4">
        <v>0.624</v>
      </c>
      <c r="M2156" s="4">
        <v>0.21099999999999999</v>
      </c>
      <c r="N2156" s="4">
        <v>0.56000000000000005</v>
      </c>
      <c r="O2156" s="4">
        <v>0.17799999999999999</v>
      </c>
      <c r="P2156" s="6">
        <v>12.319000000000001</v>
      </c>
      <c r="Q2156" s="6">
        <v>63.965000000000003</v>
      </c>
      <c r="R2156" s="4">
        <v>7.7229999999999999</v>
      </c>
      <c r="S2156" s="7">
        <v>539.03099999999995</v>
      </c>
      <c r="T2156" s="6">
        <v>17.706</v>
      </c>
      <c r="U2156" s="4">
        <v>20.272241000000001</v>
      </c>
      <c r="V2156" s="8">
        <v>86.062588174448379</v>
      </c>
      <c r="W2156" s="8">
        <v>82.491072726905983</v>
      </c>
      <c r="X2156" s="8">
        <v>106.35294117647058</v>
      </c>
      <c r="Y2156" s="8">
        <v>111.05263157894736</v>
      </c>
      <c r="Z2156" s="8">
        <v>93.333333333333343</v>
      </c>
      <c r="AA2156" s="8">
        <v>82.126666666666665</v>
      </c>
      <c r="AB2156" s="9">
        <v>71.638489286274492</v>
      </c>
      <c r="AC2156" s="9">
        <v>24.261483324056815</v>
      </c>
      <c r="AD2156" s="3">
        <v>32.273439646654097</v>
      </c>
      <c r="AE2156" s="3">
        <v>43.46507702928907</v>
      </c>
    </row>
    <row r="2157" spans="1:31" ht="13" x14ac:dyDescent="0.3">
      <c r="A2157" s="2">
        <v>2020</v>
      </c>
      <c r="B2157" s="13" t="s">
        <v>630</v>
      </c>
      <c r="C2157" s="2" t="s">
        <v>362</v>
      </c>
      <c r="D2157" s="2" t="str">
        <f t="shared" si="66"/>
        <v>M1</v>
      </c>
      <c r="E2157" s="2" t="str">
        <f t="shared" si="67"/>
        <v>H06c_M1_14</v>
      </c>
      <c r="F2157" s="21" t="s">
        <v>247</v>
      </c>
      <c r="G2157" s="2">
        <v>2014</v>
      </c>
      <c r="H2157" s="2" t="s">
        <v>882</v>
      </c>
      <c r="I2157" s="4">
        <v>2.2599999999999998</v>
      </c>
      <c r="J2157" s="5">
        <v>0.14699999999999999</v>
      </c>
      <c r="K2157" s="4">
        <v>0.878</v>
      </c>
      <c r="L2157" s="4">
        <v>0.57199999999999995</v>
      </c>
      <c r="M2157" s="4">
        <v>0.23499999999999999</v>
      </c>
      <c r="N2157" s="4">
        <v>0.55600000000000005</v>
      </c>
      <c r="O2157" s="4">
        <v>0.17100000000000001</v>
      </c>
      <c r="P2157" s="6">
        <v>17.72</v>
      </c>
      <c r="Q2157" s="6">
        <v>62.984999999999999</v>
      </c>
      <c r="R2157" s="4">
        <v>5.4009999999999998</v>
      </c>
      <c r="S2157" s="7">
        <v>711.08199999999999</v>
      </c>
      <c r="T2157" s="6">
        <v>18.170999999999999</v>
      </c>
      <c r="U2157" s="4">
        <v>23.849004000000001</v>
      </c>
      <c r="V2157" s="8">
        <v>84.199761590585837</v>
      </c>
      <c r="W2157" s="8">
        <v>86.61562636325128</v>
      </c>
      <c r="X2157" s="8">
        <v>103.29411764705883</v>
      </c>
      <c r="Y2157" s="8">
        <v>123.68421052631578</v>
      </c>
      <c r="Z2157" s="8">
        <v>92.666666666666671</v>
      </c>
      <c r="AA2157" s="8">
        <v>118.13333333333334</v>
      </c>
      <c r="AB2157" s="9">
        <v>70.35565301979247</v>
      </c>
      <c r="AC2157" s="9">
        <v>27.513774729570343</v>
      </c>
      <c r="AD2157" s="3">
        <v>31.916757222670938</v>
      </c>
      <c r="AE2157" s="3">
        <v>40.569468047758697</v>
      </c>
    </row>
    <row r="2158" spans="1:31" ht="13" x14ac:dyDescent="0.3">
      <c r="A2158" s="2">
        <v>2020</v>
      </c>
      <c r="B2158" s="13" t="s">
        <v>630</v>
      </c>
      <c r="C2158" s="2" t="s">
        <v>363</v>
      </c>
      <c r="D2158" s="2" t="str">
        <f t="shared" si="66"/>
        <v>M2</v>
      </c>
      <c r="E2158" s="2" t="str">
        <f t="shared" si="67"/>
        <v>H06c_M2_14</v>
      </c>
      <c r="F2158" s="21" t="s">
        <v>247</v>
      </c>
      <c r="G2158" s="2">
        <v>2014</v>
      </c>
      <c r="H2158" s="2" t="s">
        <v>882</v>
      </c>
      <c r="I2158" s="4">
        <v>2.2799999999999998</v>
      </c>
      <c r="J2158" s="5">
        <v>0.14899999999999999</v>
      </c>
      <c r="K2158" s="4">
        <v>0.85299999999999998</v>
      </c>
      <c r="L2158" s="4">
        <v>0.72</v>
      </c>
      <c r="M2158" s="4">
        <v>0.23</v>
      </c>
      <c r="N2158" s="4">
        <v>0.55700000000000005</v>
      </c>
      <c r="O2158" s="4">
        <v>0.17</v>
      </c>
      <c r="P2158" s="6">
        <v>12.334</v>
      </c>
      <c r="Q2158" s="6">
        <v>62.575000000000003</v>
      </c>
      <c r="R2158" s="4">
        <v>6.5629999999999997</v>
      </c>
      <c r="S2158" s="7">
        <v>407.65499999999997</v>
      </c>
      <c r="T2158" s="6">
        <v>22.338000000000001</v>
      </c>
      <c r="U2158" s="4">
        <v>23.849004000000001</v>
      </c>
      <c r="V2158" s="8">
        <v>84.944892224130854</v>
      </c>
      <c r="W2158" s="8">
        <v>87.794070259349937</v>
      </c>
      <c r="X2158" s="8">
        <v>100.35294117647058</v>
      </c>
      <c r="Y2158" s="8">
        <v>121.05263157894737</v>
      </c>
      <c r="Z2158" s="8">
        <v>92.833333333333343</v>
      </c>
      <c r="AA2158" s="8">
        <v>82.226666666666659</v>
      </c>
      <c r="AB2158" s="9">
        <v>76.689634756954788</v>
      </c>
      <c r="AC2158" s="9">
        <v>24.704295863357459</v>
      </c>
      <c r="AD2158" s="3">
        <v>28.446943119018027</v>
      </c>
      <c r="AE2158" s="3">
        <v>46.848761017624504</v>
      </c>
    </row>
    <row r="2159" spans="1:31" ht="13" x14ac:dyDescent="0.3">
      <c r="A2159" s="2">
        <v>2020</v>
      </c>
      <c r="B2159" s="13" t="s">
        <v>630</v>
      </c>
      <c r="C2159" s="2" t="s">
        <v>355</v>
      </c>
      <c r="D2159" s="2" t="str">
        <f t="shared" si="66"/>
        <v>M1</v>
      </c>
      <c r="E2159" s="2" t="str">
        <f t="shared" si="67"/>
        <v>I05a_M1_14</v>
      </c>
      <c r="F2159" s="21" t="s">
        <v>496</v>
      </c>
      <c r="G2159" s="2">
        <v>2014</v>
      </c>
      <c r="H2159" s="2" t="s">
        <v>869</v>
      </c>
      <c r="I2159" s="4">
        <v>2.2799999999999998</v>
      </c>
      <c r="J2159" s="5">
        <v>0.14399999999999999</v>
      </c>
      <c r="K2159" s="4">
        <v>0.70799999999999996</v>
      </c>
      <c r="L2159" s="4">
        <v>0.66800000000000004</v>
      </c>
      <c r="M2159" s="4">
        <v>0.23799999999999999</v>
      </c>
      <c r="N2159" s="4">
        <v>0.55300000000000005</v>
      </c>
      <c r="O2159" s="4">
        <v>0.16500000000000001</v>
      </c>
      <c r="P2159" s="6">
        <v>15.494999999999999</v>
      </c>
      <c r="Q2159" s="6">
        <v>56.262</v>
      </c>
      <c r="R2159" s="4">
        <v>6.0940000000000003</v>
      </c>
      <c r="S2159" s="7">
        <v>519.27800000000002</v>
      </c>
      <c r="T2159" s="6">
        <v>17.375</v>
      </c>
      <c r="U2159" s="4">
        <v>15.951347999999999</v>
      </c>
      <c r="V2159" s="8">
        <v>84.944892224130854</v>
      </c>
      <c r="W2159" s="8">
        <v>84.847960519103296</v>
      </c>
      <c r="X2159" s="8">
        <v>83.294117647058812</v>
      </c>
      <c r="Y2159" s="8">
        <v>125.26315789473684</v>
      </c>
      <c r="Z2159" s="8">
        <v>92.166666666666671</v>
      </c>
      <c r="AA2159" s="8">
        <v>103.3</v>
      </c>
      <c r="AB2159" s="9">
        <v>71.045363063211099</v>
      </c>
      <c r="AC2159" s="9">
        <v>27.594500196500626</v>
      </c>
      <c r="AD2159" s="3">
        <v>25.487119917572532</v>
      </c>
      <c r="AE2159" s="3">
        <v>46.918379885926853</v>
      </c>
    </row>
    <row r="2160" spans="1:31" ht="13" x14ac:dyDescent="0.3">
      <c r="A2160" s="2">
        <v>2020</v>
      </c>
      <c r="B2160" s="13" t="s">
        <v>630</v>
      </c>
      <c r="C2160" s="2" t="s">
        <v>356</v>
      </c>
      <c r="D2160" s="2" t="str">
        <f t="shared" si="66"/>
        <v>M1</v>
      </c>
      <c r="E2160" s="2" t="str">
        <f t="shared" si="67"/>
        <v>I05b_M1_14</v>
      </c>
      <c r="F2160" s="21" t="s">
        <v>497</v>
      </c>
      <c r="G2160" s="2">
        <v>2014</v>
      </c>
      <c r="H2160" s="2" t="s">
        <v>868</v>
      </c>
      <c r="I2160" s="4">
        <v>2.16</v>
      </c>
      <c r="J2160" s="5">
        <v>0.14099999999999999</v>
      </c>
      <c r="K2160" s="4">
        <v>0.89100000000000001</v>
      </c>
      <c r="L2160" s="4">
        <v>0.74399999999999999</v>
      </c>
      <c r="M2160" s="4">
        <v>0.27</v>
      </c>
      <c r="N2160" s="4">
        <v>0.69099999999999995</v>
      </c>
      <c r="O2160" s="4">
        <v>0.16200000000000001</v>
      </c>
      <c r="P2160" s="6">
        <v>12.829000000000001</v>
      </c>
      <c r="Q2160" s="6">
        <v>69.414000000000001</v>
      </c>
      <c r="R2160" s="4">
        <v>7.468</v>
      </c>
      <c r="S2160" s="7">
        <v>493.25299999999999</v>
      </c>
      <c r="T2160" s="6">
        <v>21.939</v>
      </c>
      <c r="U2160" s="4">
        <v>18.228252999999999</v>
      </c>
      <c r="V2160" s="8">
        <v>80.474108422860823</v>
      </c>
      <c r="W2160" s="8">
        <v>83.080294674955297</v>
      </c>
      <c r="X2160" s="8">
        <v>104.82352941176471</v>
      </c>
      <c r="Y2160" s="8">
        <v>142.10526315789474</v>
      </c>
      <c r="Z2160" s="8">
        <v>115.16666666666666</v>
      </c>
      <c r="AA2160" s="8">
        <v>85.526666666666671</v>
      </c>
      <c r="AB2160" s="9">
        <v>82.153999471026808</v>
      </c>
      <c r="AC2160" s="9">
        <v>27.071752228824973</v>
      </c>
      <c r="AD2160" s="3">
        <v>27.737814265759237</v>
      </c>
      <c r="AE2160" s="3">
        <v>45.190433505415797</v>
      </c>
    </row>
    <row r="2161" spans="1:31" ht="13" x14ac:dyDescent="0.3">
      <c r="A2161" s="2">
        <v>2020</v>
      </c>
      <c r="B2161" s="13" t="s">
        <v>630</v>
      </c>
      <c r="C2161" s="2" t="s">
        <v>357</v>
      </c>
      <c r="D2161" s="2" t="str">
        <f t="shared" si="66"/>
        <v>M1</v>
      </c>
      <c r="E2161" s="2" t="str">
        <f t="shared" si="67"/>
        <v>I05c_M1_14</v>
      </c>
      <c r="F2161" s="21" t="s">
        <v>498</v>
      </c>
      <c r="G2161" s="2">
        <v>2014</v>
      </c>
      <c r="H2161" s="2" t="s">
        <v>870</v>
      </c>
      <c r="I2161" s="4">
        <v>2.21</v>
      </c>
      <c r="J2161" s="5">
        <v>0.14099999999999999</v>
      </c>
      <c r="K2161" s="4">
        <v>0.81299999999999994</v>
      </c>
      <c r="L2161" s="4">
        <v>0.73</v>
      </c>
      <c r="M2161" s="4">
        <v>0.22</v>
      </c>
      <c r="N2161" s="4">
        <v>0.49399999999999999</v>
      </c>
      <c r="O2161" s="4">
        <v>0.16600000000000001</v>
      </c>
      <c r="P2161" s="6">
        <v>13.156000000000001</v>
      </c>
      <c r="Q2161" s="6">
        <v>59.726999999999997</v>
      </c>
      <c r="R2161" s="4">
        <v>7.9189999999999996</v>
      </c>
      <c r="S2161" s="7">
        <v>442.17399999999998</v>
      </c>
      <c r="T2161" s="6">
        <v>19.550999999999998</v>
      </c>
      <c r="U2161" s="4">
        <v>18.610008000000001</v>
      </c>
      <c r="V2161" s="8">
        <v>82.336935006723337</v>
      </c>
      <c r="W2161" s="8">
        <v>83.080294674955297</v>
      </c>
      <c r="X2161" s="8">
        <v>95.647058823529406</v>
      </c>
      <c r="Y2161" s="8">
        <v>115.78947368421053</v>
      </c>
      <c r="Z2161" s="8">
        <v>82.333333333333343</v>
      </c>
      <c r="AA2161" s="8">
        <v>87.706666666666663</v>
      </c>
      <c r="AB2161" s="9">
        <v>75.341895621154393</v>
      </c>
      <c r="AC2161" s="9">
        <v>24.052900300006549</v>
      </c>
      <c r="AD2161" s="3">
        <v>27.597976800629002</v>
      </c>
      <c r="AE2161" s="3">
        <v>48.349122899364467</v>
      </c>
    </row>
    <row r="2162" spans="1:31" ht="13" x14ac:dyDescent="0.3">
      <c r="A2162" s="2">
        <v>2020</v>
      </c>
      <c r="B2162" s="13" t="s">
        <v>630</v>
      </c>
      <c r="C2162" s="2" t="s">
        <v>364</v>
      </c>
      <c r="D2162" s="2" t="str">
        <f t="shared" si="66"/>
        <v>M1</v>
      </c>
      <c r="E2162" s="2" t="str">
        <f t="shared" si="67"/>
        <v>I06a_M1_14</v>
      </c>
      <c r="F2162" s="21" t="s">
        <v>501</v>
      </c>
      <c r="G2162" s="2">
        <v>2014</v>
      </c>
      <c r="H2162" s="2" t="s">
        <v>863</v>
      </c>
      <c r="I2162" s="4">
        <v>2.2400000000000002</v>
      </c>
      <c r="J2162" s="5">
        <v>0.13800000000000001</v>
      </c>
      <c r="K2162" s="4">
        <v>0.82099999999999995</v>
      </c>
      <c r="L2162" s="4">
        <v>0.63800000000000001</v>
      </c>
      <c r="M2162" s="4">
        <v>0.26400000000000001</v>
      </c>
      <c r="N2162" s="4">
        <v>0.56699999999999995</v>
      </c>
      <c r="O2162" s="4">
        <v>0.17699999999999999</v>
      </c>
      <c r="P2162" s="6">
        <v>14.076000000000001</v>
      </c>
      <c r="Q2162" s="6">
        <v>57.651000000000003</v>
      </c>
      <c r="R2162" s="4">
        <v>7.266</v>
      </c>
      <c r="S2162" s="7">
        <v>643.048</v>
      </c>
      <c r="T2162" s="6">
        <v>17.844999999999999</v>
      </c>
      <c r="U2162" s="4">
        <v>22.749327000000001</v>
      </c>
      <c r="V2162" s="8">
        <v>83.454630957040848</v>
      </c>
      <c r="W2162" s="8">
        <v>81.312628830807327</v>
      </c>
      <c r="X2162" s="8">
        <v>96.588235294117638</v>
      </c>
      <c r="Y2162" s="8">
        <v>138.94736842105263</v>
      </c>
      <c r="Z2162" s="8">
        <v>94.5</v>
      </c>
      <c r="AA2162" s="8">
        <v>93.84</v>
      </c>
      <c r="AB2162" s="9">
        <v>74.580063046021877</v>
      </c>
      <c r="AC2162" s="9">
        <v>29.158319740290807</v>
      </c>
      <c r="AD2162" s="3">
        <v>28.154229961277803</v>
      </c>
      <c r="AE2162" s="3">
        <v>42.687450298431386</v>
      </c>
    </row>
    <row r="2163" spans="1:31" ht="13" x14ac:dyDescent="0.3">
      <c r="A2163" s="2">
        <v>2020</v>
      </c>
      <c r="B2163" s="13" t="s">
        <v>630</v>
      </c>
      <c r="C2163" s="2" t="s">
        <v>365</v>
      </c>
      <c r="D2163" s="2" t="str">
        <f t="shared" si="66"/>
        <v>M2</v>
      </c>
      <c r="E2163" s="2" t="str">
        <f t="shared" si="67"/>
        <v>I06a_M2_14</v>
      </c>
      <c r="F2163" s="21" t="s">
        <v>501</v>
      </c>
      <c r="G2163" s="2">
        <v>2014</v>
      </c>
      <c r="H2163" s="2" t="s">
        <v>863</v>
      </c>
      <c r="I2163" s="4">
        <v>2.2400000000000002</v>
      </c>
      <c r="J2163" s="5">
        <v>0.14199999999999999</v>
      </c>
      <c r="K2163" s="4">
        <v>0.86499999999999999</v>
      </c>
      <c r="L2163" s="4">
        <v>0.69499999999999995</v>
      </c>
      <c r="M2163" s="4">
        <v>0.22700000000000001</v>
      </c>
      <c r="N2163" s="4">
        <v>0.58499999999999996</v>
      </c>
      <c r="O2163" s="4">
        <v>0.17499999999999999</v>
      </c>
      <c r="P2163" s="6">
        <v>11.273</v>
      </c>
      <c r="Q2163" s="6">
        <v>70.192999999999998</v>
      </c>
      <c r="R2163" s="4">
        <v>7.4370000000000003</v>
      </c>
      <c r="S2163" s="7">
        <v>390.00599999999997</v>
      </c>
      <c r="T2163" s="6">
        <v>17.446999999999999</v>
      </c>
      <c r="U2163" s="4">
        <v>22.749327000000001</v>
      </c>
      <c r="V2163" s="8">
        <v>83.454630957040848</v>
      </c>
      <c r="W2163" s="8">
        <v>83.669516623004625</v>
      </c>
      <c r="X2163" s="8">
        <v>101.76470588235293</v>
      </c>
      <c r="Y2163" s="8">
        <v>119.47368421052632</v>
      </c>
      <c r="Z2163" s="8">
        <v>97.5</v>
      </c>
      <c r="AA2163" s="8">
        <v>75.153333333333322</v>
      </c>
      <c r="AB2163" s="9">
        <v>75.501918169080298</v>
      </c>
      <c r="AC2163" s="9">
        <v>24.765618876482087</v>
      </c>
      <c r="AD2163" s="3">
        <v>29.300927294052983</v>
      </c>
      <c r="AE2163" s="3">
        <v>45.933453829464924</v>
      </c>
    </row>
    <row r="2164" spans="1:31" ht="13" x14ac:dyDescent="0.3">
      <c r="A2164" s="2">
        <v>2020</v>
      </c>
      <c r="B2164" s="13" t="s">
        <v>630</v>
      </c>
      <c r="C2164" s="2" t="s">
        <v>366</v>
      </c>
      <c r="D2164" s="2" t="str">
        <f t="shared" si="66"/>
        <v>M1</v>
      </c>
      <c r="E2164" s="2" t="str">
        <f t="shared" si="67"/>
        <v>I06b_M1_14</v>
      </c>
      <c r="F2164" s="21" t="s">
        <v>416</v>
      </c>
      <c r="G2164" s="2">
        <v>2014</v>
      </c>
      <c r="H2164" s="2" t="s">
        <v>881</v>
      </c>
      <c r="I2164" s="4">
        <v>2.27</v>
      </c>
      <c r="J2164" s="5">
        <v>0.14299999999999999</v>
      </c>
      <c r="K2164" s="4">
        <v>0.84499999999999997</v>
      </c>
      <c r="L2164" s="4">
        <v>0.751</v>
      </c>
      <c r="M2164" s="4">
        <v>0.23799999999999999</v>
      </c>
      <c r="N2164" s="4">
        <v>0.46800000000000003</v>
      </c>
      <c r="O2164" s="4">
        <v>0.17899999999999999</v>
      </c>
      <c r="P2164" s="6">
        <v>12.69</v>
      </c>
      <c r="Q2164" s="6">
        <v>82.424999999999997</v>
      </c>
      <c r="R2164" s="4">
        <v>8.4659999999999993</v>
      </c>
      <c r="S2164" s="7">
        <v>426.82900000000001</v>
      </c>
      <c r="T2164" s="6">
        <v>20.334</v>
      </c>
      <c r="U2164" s="4">
        <v>25.870153999999999</v>
      </c>
      <c r="V2164" s="8">
        <v>84.572326907358359</v>
      </c>
      <c r="W2164" s="8">
        <v>84.258738571053954</v>
      </c>
      <c r="X2164" s="8">
        <v>99.411764705882348</v>
      </c>
      <c r="Y2164" s="8">
        <v>125.26315789473684</v>
      </c>
      <c r="Z2164" s="8">
        <v>78</v>
      </c>
      <c r="AA2164" s="8">
        <v>84.6</v>
      </c>
      <c r="AB2164" s="9">
        <v>78.690915947212915</v>
      </c>
      <c r="AC2164" s="9">
        <v>24.913438373539133</v>
      </c>
      <c r="AD2164" s="3">
        <v>27.463466318562247</v>
      </c>
      <c r="AE2164" s="3">
        <v>47.62309530789863</v>
      </c>
    </row>
    <row r="2165" spans="1:31" ht="13" x14ac:dyDescent="0.3">
      <c r="A2165" s="2">
        <v>2020</v>
      </c>
      <c r="B2165" s="13" t="s">
        <v>630</v>
      </c>
      <c r="C2165" s="2" t="s">
        <v>367</v>
      </c>
      <c r="D2165" s="2" t="str">
        <f t="shared" si="66"/>
        <v>M2</v>
      </c>
      <c r="E2165" s="2" t="str">
        <f t="shared" si="67"/>
        <v>I06b_M2_14</v>
      </c>
      <c r="F2165" s="21" t="s">
        <v>416</v>
      </c>
      <c r="G2165" s="2">
        <v>2014</v>
      </c>
      <c r="H2165" s="2" t="s">
        <v>881</v>
      </c>
      <c r="I2165" s="4">
        <v>2.14</v>
      </c>
      <c r="J2165" s="5">
        <v>0.14000000000000001</v>
      </c>
      <c r="K2165" s="4">
        <v>0.89100000000000001</v>
      </c>
      <c r="L2165" s="4">
        <v>0.65500000000000003</v>
      </c>
      <c r="M2165" s="4">
        <v>0.26300000000000001</v>
      </c>
      <c r="N2165" s="4">
        <v>0.56200000000000006</v>
      </c>
      <c r="O2165" s="4">
        <v>0.17699999999999999</v>
      </c>
      <c r="P2165" s="6">
        <v>12.319000000000001</v>
      </c>
      <c r="Q2165" s="6">
        <v>80.688000000000002</v>
      </c>
      <c r="R2165" s="4">
        <v>7.99</v>
      </c>
      <c r="S2165" s="7">
        <v>372.08800000000002</v>
      </c>
      <c r="T2165" s="6">
        <v>21.536000000000001</v>
      </c>
      <c r="U2165" s="4">
        <v>25.870153999999999</v>
      </c>
      <c r="V2165" s="8">
        <v>79.72897778931582</v>
      </c>
      <c r="W2165" s="8">
        <v>82.491072726905983</v>
      </c>
      <c r="X2165" s="8">
        <v>104.82352941176471</v>
      </c>
      <c r="Y2165" s="8">
        <v>138.42105263157896</v>
      </c>
      <c r="Z2165" s="8">
        <v>93.666666666666671</v>
      </c>
      <c r="AA2165" s="8">
        <v>82.126666666666665</v>
      </c>
      <c r="AB2165" s="9">
        <v>77.136275446259219</v>
      </c>
      <c r="AC2165" s="9">
        <v>28.085256641232636</v>
      </c>
      <c r="AD2165" s="3">
        <v>29.542162430492809</v>
      </c>
      <c r="AE2165" s="3">
        <v>42.372580928274544</v>
      </c>
    </row>
    <row r="2166" spans="1:31" ht="13" x14ac:dyDescent="0.3">
      <c r="A2166" s="2">
        <v>2020</v>
      </c>
      <c r="B2166" s="13" t="s">
        <v>630</v>
      </c>
      <c r="C2166" s="2" t="s">
        <v>368</v>
      </c>
      <c r="D2166" s="2" t="str">
        <f t="shared" si="66"/>
        <v>M2</v>
      </c>
      <c r="E2166" s="2" t="str">
        <f t="shared" si="67"/>
        <v>I06c_M2_14</v>
      </c>
      <c r="F2166" s="21" t="s">
        <v>502</v>
      </c>
      <c r="G2166" s="2">
        <v>2014</v>
      </c>
      <c r="H2166" s="2" t="s">
        <v>883</v>
      </c>
      <c r="I2166" s="4">
        <v>2.17</v>
      </c>
      <c r="J2166" s="5">
        <v>0.14799999999999999</v>
      </c>
      <c r="K2166" s="4">
        <v>0.80800000000000005</v>
      </c>
      <c r="L2166" s="4">
        <v>0.75600000000000001</v>
      </c>
      <c r="M2166" s="4">
        <v>0.22700000000000001</v>
      </c>
      <c r="N2166" s="4">
        <v>0.66600000000000004</v>
      </c>
      <c r="O2166" s="4">
        <v>0.17699999999999999</v>
      </c>
      <c r="P2166" s="6">
        <v>12.863</v>
      </c>
      <c r="Q2166" s="6">
        <v>64.981999999999999</v>
      </c>
      <c r="R2166" s="4">
        <v>7.1440000000000001</v>
      </c>
      <c r="S2166" s="7">
        <v>419.798</v>
      </c>
      <c r="T2166" s="6">
        <v>22.527999999999999</v>
      </c>
      <c r="U2166" s="4">
        <v>22.476989</v>
      </c>
      <c r="V2166" s="8">
        <v>80.846673739633317</v>
      </c>
      <c r="W2166" s="8">
        <v>87.204848311300609</v>
      </c>
      <c r="X2166" s="8">
        <v>95.058823529411768</v>
      </c>
      <c r="Y2166" s="8">
        <v>119.47368421052632</v>
      </c>
      <c r="Z2166" s="8">
        <v>111.00000000000001</v>
      </c>
      <c r="AA2166" s="8">
        <v>85.75333333333333</v>
      </c>
      <c r="AB2166" s="9">
        <v>77.088029833220048</v>
      </c>
      <c r="AC2166" s="9">
        <v>24.256058091823142</v>
      </c>
      <c r="AD2166" s="3">
        <v>26.806965597041831</v>
      </c>
      <c r="AE2166" s="3">
        <v>48.936976311135027</v>
      </c>
    </row>
    <row r="2167" spans="1:31" ht="13" x14ac:dyDescent="0.3">
      <c r="A2167" s="2">
        <v>2020</v>
      </c>
      <c r="B2167" s="13" t="s">
        <v>630</v>
      </c>
      <c r="C2167" s="2" t="s">
        <v>377</v>
      </c>
      <c r="D2167" s="2" t="str">
        <f t="shared" si="66"/>
        <v>M2</v>
      </c>
      <c r="E2167" s="2" t="str">
        <f t="shared" si="67"/>
        <v>I08a_M2_14</v>
      </c>
      <c r="F2167" s="21" t="s">
        <v>508</v>
      </c>
      <c r="G2167" s="2">
        <v>2014</v>
      </c>
      <c r="H2167" s="2" t="s">
        <v>856</v>
      </c>
      <c r="I2167" s="4">
        <v>2.36</v>
      </c>
      <c r="J2167" s="5">
        <v>0.14599999999999999</v>
      </c>
      <c r="K2167" s="4">
        <v>0.80900000000000005</v>
      </c>
      <c r="L2167" s="4">
        <v>0.7</v>
      </c>
      <c r="M2167" s="4">
        <v>0.245</v>
      </c>
      <c r="N2167" s="4">
        <v>0.442</v>
      </c>
      <c r="O2167" s="4">
        <v>0.182</v>
      </c>
      <c r="P2167" s="6">
        <v>16.199000000000002</v>
      </c>
      <c r="Q2167" s="6">
        <v>48.204999999999998</v>
      </c>
      <c r="R2167" s="4">
        <v>7.1680000000000001</v>
      </c>
      <c r="S2167" s="7">
        <v>348.952</v>
      </c>
      <c r="T2167" s="6">
        <v>24.603999999999999</v>
      </c>
      <c r="U2167" s="4">
        <v>20.174095999999999</v>
      </c>
      <c r="V2167" s="8">
        <v>87.925414758310879</v>
      </c>
      <c r="W2167" s="8">
        <v>86.026404415201952</v>
      </c>
      <c r="X2167" s="8">
        <v>95.176470588235304</v>
      </c>
      <c r="Y2167" s="8">
        <v>128.94736842105263</v>
      </c>
      <c r="Z2167" s="8">
        <v>73.666666666666671</v>
      </c>
      <c r="AA2167" s="8">
        <v>107.99333333333334</v>
      </c>
      <c r="AB2167" s="9">
        <v>75.801895915336772</v>
      </c>
      <c r="AC2167" s="9">
        <v>26.623633705572932</v>
      </c>
      <c r="AD2167" s="3">
        <v>27.295540348368419</v>
      </c>
      <c r="AE2167" s="3">
        <v>46.08082594605866</v>
      </c>
    </row>
    <row r="2168" spans="1:31" ht="13" x14ac:dyDescent="0.3">
      <c r="A2168" s="2">
        <v>2020</v>
      </c>
      <c r="B2168" s="13" t="s">
        <v>630</v>
      </c>
      <c r="C2168" s="2" t="s">
        <v>378</v>
      </c>
      <c r="D2168" s="2" t="str">
        <f t="shared" si="66"/>
        <v>M2</v>
      </c>
      <c r="E2168" s="2" t="str">
        <f t="shared" si="67"/>
        <v>I08b_M2_14</v>
      </c>
      <c r="F2168" s="21" t="s">
        <v>425</v>
      </c>
      <c r="G2168" s="2">
        <v>2014</v>
      </c>
      <c r="H2168" s="2" t="s">
        <v>857</v>
      </c>
      <c r="I2168" s="4">
        <v>2.5</v>
      </c>
      <c r="J2168" s="5">
        <v>0.153</v>
      </c>
      <c r="K2168" s="4">
        <v>0.95299999999999996</v>
      </c>
      <c r="L2168" s="4">
        <v>0.60199999999999998</v>
      </c>
      <c r="M2168" s="4">
        <v>0.20699999999999999</v>
      </c>
      <c r="N2168" s="4">
        <v>0.41699999999999998</v>
      </c>
      <c r="O2168" s="4">
        <v>0.19800000000000001</v>
      </c>
      <c r="P2168" s="6">
        <v>19.481000000000002</v>
      </c>
      <c r="Q2168" s="6">
        <v>54.527999999999999</v>
      </c>
      <c r="R2168" s="4">
        <v>8.0020000000000007</v>
      </c>
      <c r="S2168" s="7">
        <v>487.40600000000001</v>
      </c>
      <c r="T2168" s="6">
        <v>22.966999999999999</v>
      </c>
      <c r="U2168" s="4">
        <v>25.700619</v>
      </c>
      <c r="V2168" s="8">
        <v>93.141329193125941</v>
      </c>
      <c r="W2168" s="8">
        <v>90.150958051547249</v>
      </c>
      <c r="X2168" s="8">
        <v>112.11764705882352</v>
      </c>
      <c r="Y2168" s="8">
        <v>108.94736842105262</v>
      </c>
      <c r="Z2168" s="8">
        <v>69.5</v>
      </c>
      <c r="AA2168" s="8">
        <v>129.87333333333336</v>
      </c>
      <c r="AB2168" s="9">
        <v>71.464392534405192</v>
      </c>
      <c r="AC2168" s="9">
        <v>23.859533727917402</v>
      </c>
      <c r="AD2168" s="3">
        <v>34.105658314793253</v>
      </c>
      <c r="AE2168" s="3">
        <v>42.034807957289331</v>
      </c>
    </row>
    <row r="2169" spans="1:31" ht="13" x14ac:dyDescent="0.3">
      <c r="A2169" s="2">
        <v>2020</v>
      </c>
      <c r="B2169" s="13" t="s">
        <v>630</v>
      </c>
      <c r="C2169" s="2" t="s">
        <v>379</v>
      </c>
      <c r="D2169" s="2" t="str">
        <f t="shared" si="66"/>
        <v>M2</v>
      </c>
      <c r="E2169" s="2" t="str">
        <f t="shared" si="67"/>
        <v>I08c_M2_14</v>
      </c>
      <c r="F2169" s="21" t="s">
        <v>426</v>
      </c>
      <c r="G2169" s="2">
        <v>2014</v>
      </c>
      <c r="H2169" s="2" t="s">
        <v>891</v>
      </c>
      <c r="I2169" s="4">
        <v>2.5</v>
      </c>
      <c r="J2169" s="5">
        <v>0.152</v>
      </c>
      <c r="K2169" s="4">
        <v>0.81499999999999995</v>
      </c>
      <c r="L2169" s="4">
        <v>0.68600000000000005</v>
      </c>
      <c r="M2169" s="4">
        <v>0.248</v>
      </c>
      <c r="N2169" s="4">
        <v>0.47499999999999998</v>
      </c>
      <c r="O2169" s="4">
        <v>0.193</v>
      </c>
      <c r="P2169" s="6">
        <v>15.305999999999999</v>
      </c>
      <c r="Q2169" s="6">
        <v>47.189</v>
      </c>
      <c r="R2169" s="4">
        <v>7.1920000000000002</v>
      </c>
      <c r="S2169" s="7">
        <v>436.24400000000003</v>
      </c>
      <c r="T2169" s="6">
        <v>26.420999999999999</v>
      </c>
      <c r="U2169" s="4">
        <v>28.651427000000002</v>
      </c>
      <c r="V2169" s="8">
        <v>93.141329193125941</v>
      </c>
      <c r="W2169" s="8">
        <v>89.561736103497921</v>
      </c>
      <c r="X2169" s="8">
        <v>95.882352941176464</v>
      </c>
      <c r="Y2169" s="8">
        <v>130.5263157894737</v>
      </c>
      <c r="Z2169" s="8">
        <v>79.166666666666657</v>
      </c>
      <c r="AA2169" s="8">
        <v>102.03999999999999</v>
      </c>
      <c r="AB2169" s="9">
        <v>75.503862775046116</v>
      </c>
      <c r="AC2169" s="9">
        <v>27.056014524635625</v>
      </c>
      <c r="AD2169" s="3">
        <v>27.606521049026213</v>
      </c>
      <c r="AE2169" s="3">
        <v>45.337464426338144</v>
      </c>
    </row>
    <row r="2170" spans="1:31" ht="13" x14ac:dyDescent="0.3">
      <c r="A2170" s="2">
        <v>2020</v>
      </c>
      <c r="B2170" s="13" t="s">
        <v>630</v>
      </c>
      <c r="C2170" s="2" t="s">
        <v>381</v>
      </c>
      <c r="D2170" s="2" t="str">
        <f t="shared" si="66"/>
        <v>M1</v>
      </c>
      <c r="E2170" s="2" t="str">
        <f t="shared" si="67"/>
        <v>I09a_M1_14</v>
      </c>
      <c r="F2170" s="21" t="s">
        <v>510</v>
      </c>
      <c r="G2170" s="2">
        <v>2014</v>
      </c>
      <c r="H2170" s="2" t="s">
        <v>893</v>
      </c>
      <c r="I2170" s="4">
        <v>2.21</v>
      </c>
      <c r="J2170" s="5">
        <v>0.14199999999999999</v>
      </c>
      <c r="K2170" s="4">
        <v>0.83399999999999996</v>
      </c>
      <c r="L2170" s="4">
        <v>0.81499999999999995</v>
      </c>
      <c r="M2170" s="4">
        <v>0.24199999999999999</v>
      </c>
      <c r="N2170" s="4">
        <v>0.53800000000000003</v>
      </c>
      <c r="O2170" s="4">
        <v>0.20599999999999999</v>
      </c>
      <c r="P2170" s="6">
        <v>18.202000000000002</v>
      </c>
      <c r="Q2170" s="6">
        <v>61.634</v>
      </c>
      <c r="R2170" s="4">
        <v>8.5920000000000005</v>
      </c>
      <c r="S2170" s="7">
        <v>508.61099999999999</v>
      </c>
      <c r="T2170" s="6">
        <v>23.460999999999999</v>
      </c>
      <c r="U2170" s="4">
        <v>20.427426000000001</v>
      </c>
      <c r="V2170" s="8">
        <v>82.336935006723337</v>
      </c>
      <c r="W2170" s="8">
        <v>83.669516623004625</v>
      </c>
      <c r="X2170" s="8">
        <v>98.117647058823536</v>
      </c>
      <c r="Y2170" s="8">
        <v>127.36842105263158</v>
      </c>
      <c r="Z2170" s="8">
        <v>89.666666666666671</v>
      </c>
      <c r="AA2170" s="8">
        <v>121.34666666666666</v>
      </c>
      <c r="AB2170" s="9">
        <v>81.932688089988375</v>
      </c>
      <c r="AC2170" s="9">
        <v>24.329852475713182</v>
      </c>
      <c r="AD2170" s="3">
        <v>26.033471830229949</v>
      </c>
      <c r="AE2170" s="3">
        <v>49.636675694056883</v>
      </c>
    </row>
    <row r="2171" spans="1:31" ht="13" x14ac:dyDescent="0.3">
      <c r="A2171" s="2">
        <v>2020</v>
      </c>
      <c r="B2171" s="13" t="s">
        <v>630</v>
      </c>
      <c r="C2171" s="2" t="s">
        <v>382</v>
      </c>
      <c r="D2171" s="2" t="str">
        <f t="shared" si="66"/>
        <v>M1</v>
      </c>
      <c r="E2171" s="2" t="str">
        <f t="shared" si="67"/>
        <v>I09b_M1_14</v>
      </c>
      <c r="F2171" s="21" t="s">
        <v>263</v>
      </c>
      <c r="G2171" s="2">
        <v>2014</v>
      </c>
      <c r="H2171" s="2" t="s">
        <v>853</v>
      </c>
      <c r="I2171" s="4">
        <v>2.33</v>
      </c>
      <c r="J2171" s="5">
        <v>0.14799999999999999</v>
      </c>
      <c r="K2171" s="4">
        <v>0.70799999999999996</v>
      </c>
      <c r="L2171" s="4">
        <v>0.77500000000000002</v>
      </c>
      <c r="M2171" s="4">
        <v>0.21099999999999999</v>
      </c>
      <c r="N2171" s="4">
        <v>0.52200000000000002</v>
      </c>
      <c r="O2171" s="4">
        <v>0.187</v>
      </c>
      <c r="P2171" s="6">
        <v>15.154</v>
      </c>
      <c r="Q2171" s="6">
        <v>50.728000000000002</v>
      </c>
      <c r="R2171" s="4">
        <v>7.6559999999999997</v>
      </c>
      <c r="S2171" s="7">
        <v>484.22</v>
      </c>
      <c r="T2171" s="6">
        <v>27.920999999999999</v>
      </c>
      <c r="U2171" s="4">
        <v>20.146971000000001</v>
      </c>
      <c r="V2171" s="8">
        <v>86.807718807993382</v>
      </c>
      <c r="W2171" s="8">
        <v>87.204848311300609</v>
      </c>
      <c r="X2171" s="8">
        <v>83.294117647058812</v>
      </c>
      <c r="Y2171" s="8">
        <v>111.05263157894736</v>
      </c>
      <c r="Z2171" s="8">
        <v>87.000000000000014</v>
      </c>
      <c r="AA2171" s="8">
        <v>101.02666666666667</v>
      </c>
      <c r="AB2171" s="9">
        <v>74.160631702209884</v>
      </c>
      <c r="AC2171" s="9">
        <v>23.436370123688953</v>
      </c>
      <c r="AD2171" s="3">
        <v>24.416481445985067</v>
      </c>
      <c r="AE2171" s="3">
        <v>52.14714843032597</v>
      </c>
    </row>
    <row r="2172" spans="1:31" ht="13" x14ac:dyDescent="0.3">
      <c r="A2172" s="2">
        <v>2020</v>
      </c>
      <c r="B2172" s="13" t="s">
        <v>630</v>
      </c>
      <c r="C2172" s="2" t="s">
        <v>383</v>
      </c>
      <c r="D2172" s="2" t="str">
        <f t="shared" si="66"/>
        <v>M2</v>
      </c>
      <c r="E2172" s="2" t="str">
        <f t="shared" si="67"/>
        <v>I09b_M2_14</v>
      </c>
      <c r="F2172" s="21" t="s">
        <v>263</v>
      </c>
      <c r="G2172" s="2">
        <v>2014</v>
      </c>
      <c r="H2172" s="2" t="s">
        <v>853</v>
      </c>
      <c r="I2172" s="4">
        <v>2.46</v>
      </c>
      <c r="J2172" s="5">
        <v>0.156</v>
      </c>
      <c r="K2172" s="4">
        <v>0.79400000000000004</v>
      </c>
      <c r="L2172" s="4">
        <v>0.72099999999999997</v>
      </c>
      <c r="M2172" s="4">
        <v>0.21099999999999999</v>
      </c>
      <c r="N2172" s="4">
        <v>0.58099999999999996</v>
      </c>
      <c r="O2172" s="4">
        <v>0.19600000000000001</v>
      </c>
      <c r="P2172" s="6">
        <v>15.776</v>
      </c>
      <c r="Q2172" s="6">
        <v>61.679000000000002</v>
      </c>
      <c r="R2172" s="4">
        <v>7.1669999999999998</v>
      </c>
      <c r="S2172" s="7">
        <v>506.44200000000001</v>
      </c>
      <c r="T2172" s="6">
        <v>25.329000000000001</v>
      </c>
      <c r="U2172" s="4">
        <v>20.146971000000001</v>
      </c>
      <c r="V2172" s="8">
        <v>91.651067926035935</v>
      </c>
      <c r="W2172" s="8">
        <v>91.918623895695234</v>
      </c>
      <c r="X2172" s="8">
        <v>93.411764705882362</v>
      </c>
      <c r="Y2172" s="8">
        <v>111.05263157894736</v>
      </c>
      <c r="Z2172" s="8">
        <v>96.833333333333329</v>
      </c>
      <c r="AA2172" s="8">
        <v>105.17333333333335</v>
      </c>
      <c r="AB2172" s="9">
        <v>73.665509414815361</v>
      </c>
      <c r="AC2172" s="9">
        <v>23.593891184441052</v>
      </c>
      <c r="AD2172" s="3">
        <v>27.566367940923975</v>
      </c>
      <c r="AE2172" s="3">
        <v>48.83974087463497</v>
      </c>
    </row>
    <row r="2173" spans="1:31" ht="13" x14ac:dyDescent="0.3">
      <c r="A2173" s="2">
        <v>2020</v>
      </c>
      <c r="B2173" s="13" t="s">
        <v>630</v>
      </c>
      <c r="C2173" s="2" t="s">
        <v>384</v>
      </c>
      <c r="D2173" s="2" t="str">
        <f t="shared" si="66"/>
        <v>M1</v>
      </c>
      <c r="E2173" s="2" t="str">
        <f t="shared" si="67"/>
        <v>I09c_M1_14</v>
      </c>
      <c r="F2173" s="21" t="s">
        <v>511</v>
      </c>
      <c r="G2173" s="2">
        <v>2014</v>
      </c>
      <c r="H2173" s="2" t="s">
        <v>858</v>
      </c>
      <c r="I2173" s="4">
        <v>2.5299999999999998</v>
      </c>
      <c r="J2173" s="5">
        <v>0.158</v>
      </c>
      <c r="K2173" s="4">
        <v>0.73499999999999999</v>
      </c>
      <c r="L2173" s="4">
        <v>0.75800000000000001</v>
      </c>
      <c r="M2173" s="4">
        <v>0.17599999999999999</v>
      </c>
      <c r="N2173" s="4">
        <v>0.40699999999999997</v>
      </c>
      <c r="O2173" s="4">
        <v>0.20200000000000001</v>
      </c>
      <c r="P2173" s="6">
        <v>16.876000000000001</v>
      </c>
      <c r="Q2173" s="6">
        <v>58.198999999999998</v>
      </c>
      <c r="R2173" s="4">
        <v>7.8449999999999998</v>
      </c>
      <c r="S2173" s="7">
        <v>441.35700000000003</v>
      </c>
      <c r="T2173" s="6">
        <v>25.428999999999998</v>
      </c>
      <c r="U2173" s="4">
        <v>20.521712000000001</v>
      </c>
      <c r="V2173" s="8">
        <v>94.259025143443452</v>
      </c>
      <c r="W2173" s="8">
        <v>93.097067791793904</v>
      </c>
      <c r="X2173" s="8">
        <v>86.470588235294116</v>
      </c>
      <c r="Y2173" s="8">
        <v>92.631578947368411</v>
      </c>
      <c r="Z2173" s="8">
        <v>67.833333333333329</v>
      </c>
      <c r="AA2173" s="8">
        <v>112.50666666666666</v>
      </c>
      <c r="AB2173" s="9">
        <v>71.11983409191258</v>
      </c>
      <c r="AC2173" s="9">
        <v>20.384649395521588</v>
      </c>
      <c r="AD2173" s="3">
        <v>26.431380506175827</v>
      </c>
      <c r="AE2173" s="3">
        <v>53.183970098302581</v>
      </c>
    </row>
    <row r="2174" spans="1:31" ht="13" x14ac:dyDescent="0.3">
      <c r="A2174" s="2">
        <v>2020</v>
      </c>
      <c r="B2174" s="13" t="s">
        <v>630</v>
      </c>
      <c r="C2174" s="2" t="s">
        <v>385</v>
      </c>
      <c r="D2174" s="2" t="str">
        <f t="shared" si="66"/>
        <v>M2</v>
      </c>
      <c r="E2174" s="2" t="str">
        <f t="shared" si="67"/>
        <v>I09c_M2_14</v>
      </c>
      <c r="F2174" s="21" t="s">
        <v>511</v>
      </c>
      <c r="G2174" s="2">
        <v>2014</v>
      </c>
      <c r="H2174" s="2" t="s">
        <v>858</v>
      </c>
      <c r="I2174" s="4">
        <v>2.6</v>
      </c>
      <c r="J2174" s="5">
        <v>0.159</v>
      </c>
      <c r="K2174" s="4">
        <v>0.72699999999999998</v>
      </c>
      <c r="L2174" s="4">
        <v>0.81200000000000006</v>
      </c>
      <c r="M2174" s="4">
        <v>0.19400000000000001</v>
      </c>
      <c r="N2174" s="4">
        <v>0.47099999999999997</v>
      </c>
      <c r="O2174" s="4">
        <v>0.2</v>
      </c>
      <c r="P2174" s="6">
        <v>16.013000000000002</v>
      </c>
      <c r="Q2174" s="6">
        <v>58.2</v>
      </c>
      <c r="R2174" s="4">
        <v>8.0909999999999993</v>
      </c>
      <c r="S2174" s="7">
        <v>455.97</v>
      </c>
      <c r="T2174" s="6">
        <v>26.091999999999999</v>
      </c>
      <c r="U2174" s="4">
        <v>20.521712000000001</v>
      </c>
      <c r="V2174" s="8">
        <v>96.866982360850983</v>
      </c>
      <c r="W2174" s="8">
        <v>93.686289739843218</v>
      </c>
      <c r="X2174" s="8">
        <v>85.529411764705884</v>
      </c>
      <c r="Y2174" s="8">
        <v>102.10526315789474</v>
      </c>
      <c r="Z2174" s="8">
        <v>78.5</v>
      </c>
      <c r="AA2174" s="8">
        <v>106.75333333333334</v>
      </c>
      <c r="AB2174" s="9">
        <v>75.092543101984134</v>
      </c>
      <c r="AC2174" s="9">
        <v>21.280715744040211</v>
      </c>
      <c r="AD2174" s="3">
        <v>24.760581564510137</v>
      </c>
      <c r="AE2174" s="3">
        <v>53.958702691449659</v>
      </c>
    </row>
    <row r="2175" spans="1:31" ht="13" x14ac:dyDescent="0.3">
      <c r="A2175" s="2">
        <v>2020</v>
      </c>
      <c r="B2175" s="13" t="s">
        <v>630</v>
      </c>
      <c r="C2175" s="2" t="s">
        <v>396</v>
      </c>
      <c r="D2175" s="2" t="str">
        <f t="shared" si="66"/>
        <v>M2</v>
      </c>
      <c r="E2175" s="2" t="str">
        <f t="shared" si="67"/>
        <v>I10b_M2_14</v>
      </c>
      <c r="F2175" s="21" t="s">
        <v>452</v>
      </c>
      <c r="G2175" s="2">
        <v>2014</v>
      </c>
      <c r="H2175" s="2" t="s">
        <v>854</v>
      </c>
      <c r="I2175" s="4">
        <v>2.46</v>
      </c>
      <c r="J2175" s="5">
        <v>0.15</v>
      </c>
      <c r="K2175" s="4">
        <v>0.84099999999999997</v>
      </c>
      <c r="L2175" s="4">
        <v>0.48</v>
      </c>
      <c r="M2175" s="4">
        <v>0.247</v>
      </c>
      <c r="N2175" s="4">
        <v>0.49299999999999999</v>
      </c>
      <c r="O2175" s="4">
        <v>0.182</v>
      </c>
      <c r="P2175" s="6">
        <v>12.744999999999999</v>
      </c>
      <c r="Q2175" s="6">
        <v>58.091000000000001</v>
      </c>
      <c r="R2175" s="4">
        <v>7.3129999999999997</v>
      </c>
      <c r="S2175" s="7">
        <v>385.43299999999999</v>
      </c>
      <c r="T2175" s="6">
        <v>23.850999999999999</v>
      </c>
      <c r="U2175" s="4">
        <v>21.703799</v>
      </c>
      <c r="V2175" s="8">
        <v>91.651067926035935</v>
      </c>
      <c r="W2175" s="8">
        <v>88.383292207399265</v>
      </c>
      <c r="X2175" s="8">
        <v>98.941176470588232</v>
      </c>
      <c r="Y2175" s="8">
        <v>130</v>
      </c>
      <c r="Z2175" s="8">
        <v>82.166666666666671</v>
      </c>
      <c r="AA2175" s="8">
        <v>84.966666666666654</v>
      </c>
      <c r="AB2175" s="9">
        <v>65.807010971210772</v>
      </c>
      <c r="AC2175" s="9">
        <v>30.917623298646507</v>
      </c>
      <c r="AD2175" s="3">
        <v>32.684893431885762</v>
      </c>
      <c r="AE2175" s="3">
        <v>36.397483269467727</v>
      </c>
    </row>
    <row r="2176" spans="1:31" ht="13" x14ac:dyDescent="0.3">
      <c r="A2176" s="2">
        <v>2020</v>
      </c>
      <c r="B2176" s="13" t="s">
        <v>630</v>
      </c>
      <c r="C2176" s="2" t="s">
        <v>397</v>
      </c>
      <c r="D2176" s="2" t="str">
        <f t="shared" si="66"/>
        <v>M2</v>
      </c>
      <c r="E2176" s="2" t="str">
        <f t="shared" si="67"/>
        <v>I10c_M2_14</v>
      </c>
      <c r="F2176" s="21" t="s">
        <v>453</v>
      </c>
      <c r="G2176" s="2">
        <v>2014</v>
      </c>
      <c r="H2176" s="2" t="s">
        <v>894</v>
      </c>
      <c r="I2176" s="4">
        <v>2.31</v>
      </c>
      <c r="J2176" s="5">
        <v>0.14799999999999999</v>
      </c>
      <c r="K2176" s="4">
        <v>0.84899999999999998</v>
      </c>
      <c r="L2176" s="4">
        <v>0.55000000000000004</v>
      </c>
      <c r="M2176" s="4">
        <v>0.221</v>
      </c>
      <c r="N2176" s="4">
        <v>0.49199999999999999</v>
      </c>
      <c r="O2176" s="4">
        <v>0.17799999999999999</v>
      </c>
      <c r="P2176" s="6">
        <v>12.019</v>
      </c>
      <c r="Q2176" s="6">
        <v>52.963000000000001</v>
      </c>
      <c r="R2176" s="4">
        <v>8.1920000000000002</v>
      </c>
      <c r="S2176" s="7">
        <v>361.58699999999999</v>
      </c>
      <c r="T2176" s="6">
        <v>24.164999999999999</v>
      </c>
      <c r="U2176" s="4">
        <v>21.586804000000001</v>
      </c>
      <c r="V2176" s="8">
        <v>86.062588174448379</v>
      </c>
      <c r="W2176" s="8">
        <v>87.204848311300609</v>
      </c>
      <c r="X2176" s="8">
        <v>99.882352941176464</v>
      </c>
      <c r="Y2176" s="8">
        <v>116.31578947368422</v>
      </c>
      <c r="Z2176" s="8">
        <v>82</v>
      </c>
      <c r="AA2176" s="8">
        <v>80.126666666666665</v>
      </c>
      <c r="AB2176" s="9">
        <v>67.362948128442184</v>
      </c>
      <c r="AC2176" s="9">
        <v>27.024178523303831</v>
      </c>
      <c r="AD2176" s="3">
        <v>32.233676806737485</v>
      </c>
      <c r="AE2176" s="3">
        <v>40.742144669958662</v>
      </c>
    </row>
    <row r="2177" spans="1:31" ht="13" x14ac:dyDescent="0.3">
      <c r="A2177" s="2">
        <v>2020</v>
      </c>
      <c r="B2177" s="13" t="s">
        <v>630</v>
      </c>
      <c r="C2177" s="2" t="s">
        <v>369</v>
      </c>
      <c r="D2177" s="2" t="str">
        <f t="shared" si="66"/>
        <v>M2</v>
      </c>
      <c r="E2177" s="2" t="str">
        <f t="shared" si="67"/>
        <v>J06a_M2_14</v>
      </c>
      <c r="F2177" s="21" t="s">
        <v>418</v>
      </c>
      <c r="G2177" s="2">
        <v>2014</v>
      </c>
      <c r="H2177" s="2" t="s">
        <v>892</v>
      </c>
      <c r="I2177" s="4">
        <v>2.35</v>
      </c>
      <c r="J2177" s="5">
        <v>0.156</v>
      </c>
      <c r="K2177" s="4">
        <v>0.68200000000000005</v>
      </c>
      <c r="L2177" s="4">
        <v>0.81200000000000006</v>
      </c>
      <c r="M2177" s="4">
        <v>0.19800000000000001</v>
      </c>
      <c r="N2177" s="4">
        <v>0.60399999999999998</v>
      </c>
      <c r="O2177" s="4">
        <v>0.188</v>
      </c>
      <c r="P2177" s="6">
        <v>14.737</v>
      </c>
      <c r="Q2177" s="6">
        <v>65.34</v>
      </c>
      <c r="R2177" s="4">
        <v>4.9889999999999999</v>
      </c>
      <c r="S2177" s="7">
        <v>443.40699999999998</v>
      </c>
      <c r="T2177" s="6">
        <v>17.318000000000001</v>
      </c>
      <c r="U2177" s="4">
        <v>22.957934999999999</v>
      </c>
      <c r="V2177" s="8">
        <v>87.552849441538399</v>
      </c>
      <c r="W2177" s="8">
        <v>91.918623895695234</v>
      </c>
      <c r="X2177" s="8">
        <v>80.235294117647072</v>
      </c>
      <c r="Y2177" s="8">
        <v>104.21052631578948</v>
      </c>
      <c r="Z2177" s="8">
        <v>100.66666666666666</v>
      </c>
      <c r="AA2177" s="8">
        <v>98.24666666666667</v>
      </c>
      <c r="AB2177" s="9">
        <v>74.2711372529172</v>
      </c>
      <c r="AC2177" s="9">
        <v>21.959701355537728</v>
      </c>
      <c r="AD2177" s="3">
        <v>23.484836624447482</v>
      </c>
      <c r="AE2177" s="3">
        <v>54.555462020014801</v>
      </c>
    </row>
    <row r="2178" spans="1:31" ht="13" x14ac:dyDescent="0.3">
      <c r="A2178" s="2">
        <v>2020</v>
      </c>
      <c r="B2178" s="13" t="s">
        <v>630</v>
      </c>
      <c r="C2178" s="2" t="s">
        <v>370</v>
      </c>
      <c r="D2178" s="2" t="str">
        <f t="shared" si="66"/>
        <v>M2</v>
      </c>
      <c r="E2178" s="2" t="str">
        <f t="shared" si="67"/>
        <v>J06b_M2_14</v>
      </c>
      <c r="F2178" s="21" t="s">
        <v>503</v>
      </c>
      <c r="G2178" s="2">
        <v>2014</v>
      </c>
      <c r="H2178" s="2" t="s">
        <v>874</v>
      </c>
      <c r="I2178" s="4">
        <v>2.29</v>
      </c>
      <c r="J2178" s="5">
        <v>0.14699999999999999</v>
      </c>
      <c r="K2178" s="4">
        <v>0.79200000000000004</v>
      </c>
      <c r="L2178" s="4">
        <v>0.68100000000000005</v>
      </c>
      <c r="M2178" s="4">
        <v>0.255</v>
      </c>
      <c r="N2178" s="4">
        <v>0.58299999999999996</v>
      </c>
      <c r="O2178" s="4">
        <v>0.19</v>
      </c>
      <c r="P2178" s="6">
        <v>13.942</v>
      </c>
      <c r="Q2178" s="6">
        <v>60.029000000000003</v>
      </c>
      <c r="R2178" s="4">
        <v>6.4109999999999996</v>
      </c>
      <c r="S2178" s="7">
        <v>456.44099999999997</v>
      </c>
      <c r="T2178" s="6">
        <v>17.518999999999998</v>
      </c>
      <c r="U2178" s="4">
        <v>22.174377</v>
      </c>
      <c r="V2178" s="8">
        <v>85.317457540903362</v>
      </c>
      <c r="W2178" s="8">
        <v>86.61562636325128</v>
      </c>
      <c r="X2178" s="8">
        <v>93.176470588235304</v>
      </c>
      <c r="Y2178" s="8">
        <v>134.21052631578948</v>
      </c>
      <c r="Z2178" s="8">
        <v>97.166666666666671</v>
      </c>
      <c r="AA2178" s="8">
        <v>92.946666666666673</v>
      </c>
      <c r="AB2178" s="9">
        <v>75.242732743221012</v>
      </c>
      <c r="AC2178" s="9">
        <v>27.916240643540963</v>
      </c>
      <c r="AD2178" s="3">
        <v>26.920545994560868</v>
      </c>
      <c r="AE2178" s="3">
        <v>45.163213361898165</v>
      </c>
    </row>
    <row r="2179" spans="1:31" ht="13" x14ac:dyDescent="0.3">
      <c r="A2179" s="2">
        <v>2020</v>
      </c>
      <c r="B2179" s="13" t="s">
        <v>630</v>
      </c>
      <c r="C2179" s="2" t="s">
        <v>371</v>
      </c>
      <c r="D2179" s="2" t="str">
        <f t="shared" si="66"/>
        <v>M2</v>
      </c>
      <c r="E2179" s="2" t="str">
        <f t="shared" si="67"/>
        <v>J06c_M2_14</v>
      </c>
      <c r="F2179" s="21" t="s">
        <v>504</v>
      </c>
      <c r="G2179" s="2">
        <v>2014</v>
      </c>
      <c r="H2179" s="2" t="s">
        <v>852</v>
      </c>
      <c r="I2179" s="4">
        <v>2.2000000000000002</v>
      </c>
      <c r="J2179" s="5">
        <v>0.152</v>
      </c>
      <c r="K2179" s="4">
        <v>0.73699999999999999</v>
      </c>
      <c r="L2179" s="4">
        <v>0.73599999999999999</v>
      </c>
      <c r="M2179" s="4">
        <v>0.245</v>
      </c>
      <c r="N2179" s="4">
        <v>0.59699999999999998</v>
      </c>
      <c r="O2179" s="4">
        <v>0.17799999999999999</v>
      </c>
      <c r="P2179" s="6">
        <v>17.109000000000002</v>
      </c>
      <c r="Q2179" s="6">
        <v>62.281999999999996</v>
      </c>
      <c r="R2179" s="4">
        <v>6.5540000000000003</v>
      </c>
      <c r="S2179" s="7">
        <v>419.10599999999999</v>
      </c>
      <c r="T2179" s="6">
        <v>19.064</v>
      </c>
      <c r="U2179" s="4">
        <v>22.477067000000002</v>
      </c>
      <c r="V2179" s="8">
        <v>81.964369689950829</v>
      </c>
      <c r="W2179" s="8">
        <v>89.561736103497921</v>
      </c>
      <c r="X2179" s="8">
        <v>86.705882352941174</v>
      </c>
      <c r="Y2179" s="8">
        <v>128.94736842105263</v>
      </c>
      <c r="Z2179" s="8">
        <v>99.5</v>
      </c>
      <c r="AA2179" s="8">
        <v>114.06</v>
      </c>
      <c r="AB2179" s="9">
        <v>75.756870875901583</v>
      </c>
      <c r="AC2179" s="9">
        <v>26.63945709087966</v>
      </c>
      <c r="AD2179" s="3">
        <v>24.88104991851106</v>
      </c>
      <c r="AE2179" s="3">
        <v>48.479492990609266</v>
      </c>
    </row>
    <row r="2180" spans="1:31" ht="13" x14ac:dyDescent="0.3">
      <c r="A2180" s="2">
        <v>2020</v>
      </c>
      <c r="B2180" s="13" t="s">
        <v>630</v>
      </c>
      <c r="C2180" s="2" t="s">
        <v>375</v>
      </c>
      <c r="D2180" s="2" t="str">
        <f t="shared" si="66"/>
        <v>M1</v>
      </c>
      <c r="E2180" s="2" t="str">
        <f t="shared" si="67"/>
        <v>J07b_M1_14</v>
      </c>
      <c r="F2180" s="21" t="s">
        <v>424</v>
      </c>
      <c r="G2180" s="2">
        <v>2014</v>
      </c>
      <c r="H2180" s="2" t="s">
        <v>885</v>
      </c>
      <c r="I2180" s="4">
        <v>2.2200000000000002</v>
      </c>
      <c r="J2180" s="5">
        <v>0.152</v>
      </c>
      <c r="K2180" s="4">
        <v>0.78700000000000003</v>
      </c>
      <c r="L2180" s="4">
        <v>0.72699999999999998</v>
      </c>
      <c r="M2180" s="4">
        <v>0.26500000000000001</v>
      </c>
      <c r="N2180" s="4">
        <v>0.60899999999999999</v>
      </c>
      <c r="O2180" s="4">
        <v>0.18</v>
      </c>
      <c r="P2180" s="6">
        <v>13.597</v>
      </c>
      <c r="Q2180" s="6">
        <v>60.439</v>
      </c>
      <c r="R2180" s="4">
        <v>5.8650000000000002</v>
      </c>
      <c r="S2180" s="7">
        <v>576.81399999999996</v>
      </c>
      <c r="T2180" s="6">
        <v>18.777999999999999</v>
      </c>
      <c r="U2180" s="4">
        <v>22.352675999999999</v>
      </c>
      <c r="V2180" s="8">
        <v>82.709500323495845</v>
      </c>
      <c r="W2180" s="8">
        <v>89.561736103497921</v>
      </c>
      <c r="X2180" s="8">
        <v>92.588235294117652</v>
      </c>
      <c r="Y2180" s="8">
        <v>139.47368421052633</v>
      </c>
      <c r="Z2180" s="8">
        <v>101.50000000000001</v>
      </c>
      <c r="AA2180" s="8">
        <v>90.646666666666661</v>
      </c>
      <c r="AB2180" s="9">
        <v>78.233987916001126</v>
      </c>
      <c r="AC2180" s="9">
        <v>27.901767696932694</v>
      </c>
      <c r="AD2180" s="3">
        <v>25.727791429298879</v>
      </c>
      <c r="AE2180" s="3">
        <v>46.370440873768423</v>
      </c>
    </row>
    <row r="2181" spans="1:31" ht="13" x14ac:dyDescent="0.3">
      <c r="A2181" s="2">
        <v>2020</v>
      </c>
      <c r="B2181" s="13" t="s">
        <v>630</v>
      </c>
      <c r="C2181" s="2" t="s">
        <v>376</v>
      </c>
      <c r="D2181" s="2" t="str">
        <f t="shared" si="66"/>
        <v>M1</v>
      </c>
      <c r="E2181" s="2" t="str">
        <f t="shared" si="67"/>
        <v>J07c_M1_14</v>
      </c>
      <c r="F2181" s="21" t="s">
        <v>507</v>
      </c>
      <c r="G2181" s="2">
        <v>2014</v>
      </c>
      <c r="H2181" s="2" t="s">
        <v>873</v>
      </c>
      <c r="I2181" s="4">
        <v>2.31</v>
      </c>
      <c r="J2181" s="5">
        <v>0.153</v>
      </c>
      <c r="K2181" s="4">
        <v>0.72499999999999998</v>
      </c>
      <c r="L2181" s="4">
        <v>0.73</v>
      </c>
      <c r="M2181" s="4">
        <v>0.23100000000000001</v>
      </c>
      <c r="N2181" s="4">
        <v>0.59799999999999998</v>
      </c>
      <c r="O2181" s="4">
        <v>0.187</v>
      </c>
      <c r="P2181" s="6">
        <v>14.269</v>
      </c>
      <c r="Q2181" s="6">
        <v>60.27</v>
      </c>
      <c r="R2181" s="4">
        <v>6.1310000000000002</v>
      </c>
      <c r="S2181" s="7">
        <v>459.69200000000001</v>
      </c>
      <c r="T2181" s="6">
        <v>17.187000000000001</v>
      </c>
      <c r="U2181" s="4">
        <v>23.486277000000001</v>
      </c>
      <c r="V2181" s="8">
        <v>86.062588174448379</v>
      </c>
      <c r="W2181" s="8">
        <v>90.150958051547249</v>
      </c>
      <c r="X2181" s="8">
        <v>85.294117647058826</v>
      </c>
      <c r="Y2181" s="8">
        <v>121.57894736842105</v>
      </c>
      <c r="Z2181" s="8">
        <v>99.666666666666671</v>
      </c>
      <c r="AA2181" s="8">
        <v>95.126666666666665</v>
      </c>
      <c r="AB2181" s="9">
        <v>73.99735178685971</v>
      </c>
      <c r="AC2181" s="9">
        <v>25.714442652750151</v>
      </c>
      <c r="AD2181" s="3">
        <v>25.057923075273798</v>
      </c>
      <c r="AE2181" s="3">
        <v>49.227634271976051</v>
      </c>
    </row>
    <row r="2182" spans="1:31" ht="13" x14ac:dyDescent="0.3">
      <c r="A2182" s="2">
        <v>2020</v>
      </c>
      <c r="B2182" s="13" t="s">
        <v>630</v>
      </c>
      <c r="C2182" s="2" t="s">
        <v>380</v>
      </c>
      <c r="D2182" s="2" t="str">
        <f t="shared" ref="D2182:D2244" si="68">MID(C2182,8,2)</f>
        <v>M2</v>
      </c>
      <c r="E2182" s="2" t="str">
        <f t="shared" ref="E2182:E2245" si="69">CONCATENATE(F2182,"_",D2182,"_",MID(G2182,3,2))</f>
        <v>J08b_M2_14</v>
      </c>
      <c r="F2182" s="21" t="s">
        <v>509</v>
      </c>
      <c r="G2182" s="2">
        <v>2014</v>
      </c>
      <c r="H2182" s="2" t="s">
        <v>862</v>
      </c>
      <c r="I2182" s="4">
        <v>2.2200000000000002</v>
      </c>
      <c r="J2182" s="5">
        <v>0.14799999999999999</v>
      </c>
      <c r="K2182" s="4">
        <v>0.79900000000000004</v>
      </c>
      <c r="L2182" s="4">
        <v>0.69399999999999995</v>
      </c>
      <c r="M2182" s="4">
        <v>0.20699999999999999</v>
      </c>
      <c r="N2182" s="4">
        <v>0.504</v>
      </c>
      <c r="O2182" s="4">
        <v>0.191</v>
      </c>
      <c r="P2182" s="6">
        <v>10.911</v>
      </c>
      <c r="Q2182" s="6">
        <v>46.704999999999998</v>
      </c>
      <c r="R2182" s="4">
        <v>6.7830000000000004</v>
      </c>
      <c r="S2182" s="7">
        <v>463.07499999999999</v>
      </c>
      <c r="T2182" s="6">
        <v>26.693999999999999</v>
      </c>
      <c r="U2182" s="4">
        <v>21.449491999999999</v>
      </c>
      <c r="V2182" s="8">
        <v>82.709500323495845</v>
      </c>
      <c r="W2182" s="8">
        <v>87.204848311300609</v>
      </c>
      <c r="X2182" s="8">
        <v>94</v>
      </c>
      <c r="Y2182" s="8">
        <v>108.94736842105262</v>
      </c>
      <c r="Z2182" s="8">
        <v>84.000000000000014</v>
      </c>
      <c r="AA2182" s="8">
        <v>72.739999999999995</v>
      </c>
      <c r="AB2182" s="9">
        <v>72.116591971847427</v>
      </c>
      <c r="AC2182" s="9">
        <v>23.643755721088453</v>
      </c>
      <c r="AD2182" s="3">
        <v>28.335757486533609</v>
      </c>
      <c r="AE2182" s="3">
        <v>48.020486792377945</v>
      </c>
    </row>
    <row r="2183" spans="1:31" ht="13" x14ac:dyDescent="0.3">
      <c r="A2183" s="2">
        <v>2020</v>
      </c>
      <c r="B2183" s="13" t="s">
        <v>630</v>
      </c>
      <c r="C2183" s="2" t="s">
        <v>386</v>
      </c>
      <c r="D2183" s="2" t="str">
        <f t="shared" si="68"/>
        <v>M1</v>
      </c>
      <c r="E2183" s="2" t="str">
        <f t="shared" si="69"/>
        <v>J09a_M1_14</v>
      </c>
      <c r="F2183" s="21" t="s">
        <v>512</v>
      </c>
      <c r="G2183" s="2">
        <v>2014</v>
      </c>
      <c r="H2183" s="2" t="s">
        <v>859</v>
      </c>
      <c r="I2183" s="4">
        <v>2.2999999999999998</v>
      </c>
      <c r="J2183" s="5">
        <v>0.14499999999999999</v>
      </c>
      <c r="K2183" s="4">
        <v>0.753</v>
      </c>
      <c r="L2183" s="4">
        <v>0.84</v>
      </c>
      <c r="M2183" s="4">
        <v>0.2</v>
      </c>
      <c r="N2183" s="4">
        <v>0.55100000000000005</v>
      </c>
      <c r="O2183" s="4">
        <v>0.193</v>
      </c>
      <c r="P2183" s="6">
        <v>23.940999999999999</v>
      </c>
      <c r="Q2183" s="6">
        <v>59.685000000000002</v>
      </c>
      <c r="R2183" s="4">
        <v>6.9790000000000001</v>
      </c>
      <c r="S2183" s="7">
        <v>550.31799999999998</v>
      </c>
      <c r="T2183" s="6">
        <v>20.907</v>
      </c>
      <c r="U2183" s="4">
        <v>20.139555000000001</v>
      </c>
      <c r="V2183" s="8">
        <v>85.690022857675856</v>
      </c>
      <c r="W2183" s="8">
        <v>85.43718246715261</v>
      </c>
      <c r="X2183" s="8">
        <v>88.588235294117652</v>
      </c>
      <c r="Y2183" s="8">
        <v>105.26315789473684</v>
      </c>
      <c r="Z2183" s="8">
        <v>91.833333333333343</v>
      </c>
      <c r="AA2183" s="8">
        <v>159.60666666666665</v>
      </c>
      <c r="AB2183" s="9">
        <v>77.648944265032156</v>
      </c>
      <c r="AC2183" s="9">
        <v>21.216598288407301</v>
      </c>
      <c r="AD2183" s="3">
        <v>24.801769299950422</v>
      </c>
      <c r="AE2183" s="3">
        <v>53.981632411642288</v>
      </c>
    </row>
    <row r="2184" spans="1:31" ht="13" x14ac:dyDescent="0.3">
      <c r="A2184" s="2">
        <v>2020</v>
      </c>
      <c r="B2184" s="13" t="s">
        <v>630</v>
      </c>
      <c r="C2184" s="2" t="s">
        <v>387</v>
      </c>
      <c r="D2184" s="2" t="str">
        <f t="shared" si="68"/>
        <v>M2</v>
      </c>
      <c r="E2184" s="2" t="str">
        <f t="shared" si="69"/>
        <v>J09a_M2_14</v>
      </c>
      <c r="F2184" s="21" t="s">
        <v>512</v>
      </c>
      <c r="G2184" s="2">
        <v>2014</v>
      </c>
      <c r="H2184" s="2" t="s">
        <v>859</v>
      </c>
      <c r="I2184" s="4">
        <v>2.38</v>
      </c>
      <c r="J2184" s="5">
        <v>0.15</v>
      </c>
      <c r="K2184" s="4">
        <v>0.67700000000000005</v>
      </c>
      <c r="L2184" s="4">
        <v>0.92400000000000004</v>
      </c>
      <c r="M2184" s="4">
        <v>0.121</v>
      </c>
      <c r="N2184" s="4">
        <v>0.499</v>
      </c>
      <c r="O2184" s="4">
        <v>0.19400000000000001</v>
      </c>
      <c r="P2184" s="6">
        <v>32.695</v>
      </c>
      <c r="Q2184" s="6">
        <v>55.701000000000001</v>
      </c>
      <c r="R2184" s="4">
        <v>7.4960000000000004</v>
      </c>
      <c r="S2184" s="7">
        <v>846.46799999999996</v>
      </c>
      <c r="T2184" s="6">
        <v>26.518000000000001</v>
      </c>
      <c r="U2184" s="4">
        <v>20.139555000000001</v>
      </c>
      <c r="V2184" s="8">
        <v>88.670545391855896</v>
      </c>
      <c r="W2184" s="8">
        <v>88.383292207399265</v>
      </c>
      <c r="X2184" s="8">
        <v>79.64705882352942</v>
      </c>
      <c r="Y2184" s="8">
        <v>63.684210526315788</v>
      </c>
      <c r="Z2184" s="8">
        <v>83.166666666666671</v>
      </c>
      <c r="AA2184" s="8">
        <v>217.9666666666667</v>
      </c>
      <c r="AB2184" s="9">
        <v>73.389413507093025</v>
      </c>
      <c r="AC2184" s="9">
        <v>13.581047448862485</v>
      </c>
      <c r="AD2184" s="3">
        <v>23.592746116497647</v>
      </c>
      <c r="AE2184" s="3">
        <v>62.82620643463985</v>
      </c>
    </row>
    <row r="2185" spans="1:31" ht="13" x14ac:dyDescent="0.3">
      <c r="A2185" s="2">
        <v>2020</v>
      </c>
      <c r="B2185" s="13" t="s">
        <v>630</v>
      </c>
      <c r="C2185" s="2" t="s">
        <v>388</v>
      </c>
      <c r="D2185" s="2" t="str">
        <f t="shared" si="68"/>
        <v>M1</v>
      </c>
      <c r="E2185" s="2" t="str">
        <f t="shared" si="69"/>
        <v>J09b_M1_14</v>
      </c>
      <c r="F2185" s="21" t="s">
        <v>513</v>
      </c>
      <c r="G2185" s="2">
        <v>2014</v>
      </c>
      <c r="H2185" s="2" t="s">
        <v>860</v>
      </c>
      <c r="I2185" s="4">
        <v>2.4300000000000002</v>
      </c>
      <c r="J2185" s="5">
        <v>0.156</v>
      </c>
      <c r="K2185" s="4">
        <v>0.76</v>
      </c>
      <c r="L2185" s="4">
        <v>0.72399999999999998</v>
      </c>
      <c r="M2185" s="4">
        <v>0.20599999999999999</v>
      </c>
      <c r="N2185" s="4">
        <v>0.5</v>
      </c>
      <c r="O2185" s="4">
        <v>0.189</v>
      </c>
      <c r="P2185" s="6">
        <v>13.577</v>
      </c>
      <c r="Q2185" s="6">
        <v>53.219000000000001</v>
      </c>
      <c r="R2185" s="4">
        <v>8.0350000000000001</v>
      </c>
      <c r="S2185" s="7">
        <v>375.16300000000001</v>
      </c>
      <c r="T2185" s="6">
        <v>26.736999999999998</v>
      </c>
      <c r="U2185" s="4">
        <v>20.943684000000001</v>
      </c>
      <c r="V2185" s="8">
        <v>90.533371975718424</v>
      </c>
      <c r="W2185" s="8">
        <v>91.918623895695234</v>
      </c>
      <c r="X2185" s="8">
        <v>89.411764705882362</v>
      </c>
      <c r="Y2185" s="8">
        <v>108.42105263157893</v>
      </c>
      <c r="Z2185" s="8">
        <v>83.333333333333343</v>
      </c>
      <c r="AA2185" s="8">
        <v>90.513333333333335</v>
      </c>
      <c r="AB2185" s="9">
        <v>72.533783181728907</v>
      </c>
      <c r="AC2185" s="9">
        <v>23.394200292550799</v>
      </c>
      <c r="AD2185" s="3">
        <v>26.797637322671601</v>
      </c>
      <c r="AE2185" s="3">
        <v>49.808162384777603</v>
      </c>
    </row>
    <row r="2186" spans="1:31" ht="13" x14ac:dyDescent="0.3">
      <c r="A2186" s="2">
        <v>2020</v>
      </c>
      <c r="B2186" s="13" t="s">
        <v>630</v>
      </c>
      <c r="C2186" s="2" t="s">
        <v>389</v>
      </c>
      <c r="D2186" s="2" t="str">
        <f t="shared" si="68"/>
        <v>M2</v>
      </c>
      <c r="E2186" s="2" t="str">
        <f t="shared" si="69"/>
        <v>J09b_M2_14</v>
      </c>
      <c r="F2186" s="21" t="s">
        <v>513</v>
      </c>
      <c r="G2186" s="2">
        <v>2014</v>
      </c>
      <c r="H2186" s="2" t="s">
        <v>860</v>
      </c>
      <c r="I2186" s="4">
        <v>2.2200000000000002</v>
      </c>
      <c r="J2186" s="5">
        <v>0.14199999999999999</v>
      </c>
      <c r="K2186" s="4">
        <v>0.83899999999999997</v>
      </c>
      <c r="L2186" s="4">
        <v>0.71299999999999997</v>
      </c>
      <c r="M2186" s="4">
        <v>0.184</v>
      </c>
      <c r="N2186" s="4">
        <v>0.53700000000000003</v>
      </c>
      <c r="O2186" s="4">
        <v>0.17599999999999999</v>
      </c>
      <c r="P2186" s="6">
        <v>14.5</v>
      </c>
      <c r="Q2186" s="6">
        <v>54.000999999999998</v>
      </c>
      <c r="R2186" s="4">
        <v>6.2069999999999999</v>
      </c>
      <c r="S2186" s="7">
        <v>321.96600000000001</v>
      </c>
      <c r="T2186" s="6">
        <v>23.373000000000001</v>
      </c>
      <c r="U2186" s="4">
        <v>20.943684000000001</v>
      </c>
      <c r="V2186" s="8">
        <v>82.709500323495845</v>
      </c>
      <c r="W2186" s="8">
        <v>83.669516623004625</v>
      </c>
      <c r="X2186" s="8">
        <v>98.705882352941174</v>
      </c>
      <c r="Y2186" s="8">
        <v>96.84210526315789</v>
      </c>
      <c r="Z2186" s="8">
        <v>89.500000000000014</v>
      </c>
      <c r="AA2186" s="8">
        <v>96.666666666666671</v>
      </c>
      <c r="AB2186" s="9">
        <v>72.193150240387268</v>
      </c>
      <c r="AC2186" s="9">
        <v>20.99438431906799</v>
      </c>
      <c r="AD2186" s="3">
        <v>29.722765165475128</v>
      </c>
      <c r="AE2186" s="3">
        <v>49.282850515456886</v>
      </c>
    </row>
    <row r="2187" spans="1:31" ht="13" x14ac:dyDescent="0.3">
      <c r="A2187" s="2">
        <v>2020</v>
      </c>
      <c r="B2187" s="13" t="s">
        <v>630</v>
      </c>
      <c r="C2187" s="2" t="s">
        <v>390</v>
      </c>
      <c r="D2187" s="2" t="str">
        <f t="shared" si="68"/>
        <v>M1</v>
      </c>
      <c r="E2187" s="2" t="str">
        <f t="shared" si="69"/>
        <v>J09c_M1_14</v>
      </c>
      <c r="F2187" s="21" t="s">
        <v>427</v>
      </c>
      <c r="G2187" s="2">
        <v>2014</v>
      </c>
      <c r="H2187" s="2" t="s">
        <v>861</v>
      </c>
      <c r="I2187" s="4">
        <v>2.19</v>
      </c>
      <c r="J2187" s="5">
        <v>0.14499999999999999</v>
      </c>
      <c r="K2187" s="4">
        <v>0.82899999999999996</v>
      </c>
      <c r="L2187" s="4">
        <v>0.67500000000000004</v>
      </c>
      <c r="M2187" s="4">
        <v>0.20100000000000001</v>
      </c>
      <c r="N2187" s="4">
        <v>0.51300000000000001</v>
      </c>
      <c r="O2187" s="4">
        <v>0.17299999999999999</v>
      </c>
      <c r="P2187" s="6">
        <v>10.831</v>
      </c>
      <c r="Q2187" s="6">
        <v>51.418999999999997</v>
      </c>
      <c r="R2187" s="4">
        <v>8.1349999999999998</v>
      </c>
      <c r="S2187" s="7">
        <v>305.42</v>
      </c>
      <c r="T2187" s="6">
        <v>27.907</v>
      </c>
      <c r="U2187" s="4">
        <v>22.652729999999998</v>
      </c>
      <c r="V2187" s="8">
        <v>81.59180437317832</v>
      </c>
      <c r="W2187" s="8">
        <v>85.43718246715261</v>
      </c>
      <c r="X2187" s="8">
        <v>97.52941176470587</v>
      </c>
      <c r="Y2187" s="8">
        <v>105.78947368421052</v>
      </c>
      <c r="Z2187" s="8">
        <v>85.500000000000014</v>
      </c>
      <c r="AA2187" s="8">
        <v>72.206666666666663</v>
      </c>
      <c r="AB2187" s="9">
        <v>71.441517669145213</v>
      </c>
      <c r="AC2187" s="9">
        <v>23.175371188889748</v>
      </c>
      <c r="AD2187" s="3">
        <v>29.677485483994065</v>
      </c>
      <c r="AE2187" s="3">
        <v>47.147143327116176</v>
      </c>
    </row>
    <row r="2188" spans="1:31" ht="13" x14ac:dyDescent="0.3">
      <c r="A2188" s="2">
        <v>2020</v>
      </c>
      <c r="B2188" s="13" t="s">
        <v>630</v>
      </c>
      <c r="C2188" s="2" t="s">
        <v>391</v>
      </c>
      <c r="D2188" s="2" t="str">
        <f t="shared" si="68"/>
        <v>M2</v>
      </c>
      <c r="E2188" s="2" t="str">
        <f t="shared" si="69"/>
        <v>J09c_M2_14</v>
      </c>
      <c r="F2188" s="21" t="s">
        <v>427</v>
      </c>
      <c r="G2188" s="2">
        <v>2014</v>
      </c>
      <c r="H2188" s="2" t="s">
        <v>861</v>
      </c>
      <c r="I2188" s="4">
        <v>2.34</v>
      </c>
      <c r="J2188" s="5">
        <v>0.14699999999999999</v>
      </c>
      <c r="K2188" s="4">
        <v>0.873</v>
      </c>
      <c r="L2188" s="4">
        <v>0.64800000000000002</v>
      </c>
      <c r="M2188" s="4">
        <v>0.23100000000000001</v>
      </c>
      <c r="N2188" s="4">
        <v>0.73</v>
      </c>
      <c r="O2188" s="4">
        <v>0.17699999999999999</v>
      </c>
      <c r="P2188" s="6">
        <v>13.686999999999999</v>
      </c>
      <c r="Q2188" s="6">
        <v>51.292999999999999</v>
      </c>
      <c r="R2188" s="4">
        <v>7.9530000000000003</v>
      </c>
      <c r="S2188" s="7">
        <v>470.92700000000002</v>
      </c>
      <c r="T2188" s="6">
        <v>24.518000000000001</v>
      </c>
      <c r="U2188" s="4">
        <v>22.652729999999998</v>
      </c>
      <c r="V2188" s="8">
        <v>87.180284124765876</v>
      </c>
      <c r="W2188" s="8">
        <v>86.61562636325128</v>
      </c>
      <c r="X2188" s="8">
        <v>102.70588235294117</v>
      </c>
      <c r="Y2188" s="8">
        <v>121.57894736842105</v>
      </c>
      <c r="Z2188" s="8">
        <v>121.66666666666669</v>
      </c>
      <c r="AA2188" s="8">
        <v>91.24666666666667</v>
      </c>
      <c r="AB2188" s="9">
        <v>73.690701660003455</v>
      </c>
      <c r="AC2188" s="9">
        <v>25.821448515414964</v>
      </c>
      <c r="AD2188" s="3">
        <v>30.298755780498571</v>
      </c>
      <c r="AE2188" s="3">
        <v>43.879795704086469</v>
      </c>
    </row>
    <row r="2189" spans="1:31" ht="13" x14ac:dyDescent="0.3">
      <c r="A2189" s="2">
        <v>2020</v>
      </c>
      <c r="B2189" s="13" t="s">
        <v>630</v>
      </c>
      <c r="C2189" s="2" t="s">
        <v>372</v>
      </c>
      <c r="D2189" s="2" t="str">
        <f t="shared" si="68"/>
        <v>M2</v>
      </c>
      <c r="E2189" s="2" t="str">
        <f t="shared" si="69"/>
        <v>K06a_M2_14</v>
      </c>
      <c r="F2189" s="21" t="s">
        <v>505</v>
      </c>
      <c r="G2189" s="2">
        <v>2014</v>
      </c>
      <c r="H2189" s="2" t="s">
        <v>875</v>
      </c>
      <c r="I2189" s="4">
        <v>2.23</v>
      </c>
      <c r="J2189" s="5">
        <v>0.151</v>
      </c>
      <c r="K2189" s="4">
        <v>0.82199999999999995</v>
      </c>
      <c r="L2189" s="4">
        <v>0.73899999999999999</v>
      </c>
      <c r="M2189" s="4">
        <v>0.26400000000000001</v>
      </c>
      <c r="N2189" s="4">
        <v>0.60099999999999998</v>
      </c>
      <c r="O2189" s="4">
        <v>0.188</v>
      </c>
      <c r="P2189" s="6">
        <v>13.316000000000001</v>
      </c>
      <c r="Q2189" s="6">
        <v>68.620999999999995</v>
      </c>
      <c r="R2189" s="4">
        <v>5.7249999999999996</v>
      </c>
      <c r="S2189" s="7">
        <v>488.72399999999999</v>
      </c>
      <c r="T2189" s="6">
        <v>20.39</v>
      </c>
      <c r="U2189" s="4">
        <v>24.303649</v>
      </c>
      <c r="V2189" s="8">
        <v>83.08206564026834</v>
      </c>
      <c r="W2189" s="8">
        <v>88.972514155448593</v>
      </c>
      <c r="X2189" s="8">
        <v>96.705882352941174</v>
      </c>
      <c r="Y2189" s="8">
        <v>138.94736842105263</v>
      </c>
      <c r="Z2189" s="8">
        <v>100.16666666666667</v>
      </c>
      <c r="AA2189" s="8">
        <v>88.773333333333341</v>
      </c>
      <c r="AB2189" s="9">
        <v>79.645558653272843</v>
      </c>
      <c r="AC2189" s="9">
        <v>27.303836664815602</v>
      </c>
      <c r="AD2189" s="3">
        <v>26.395719056142759</v>
      </c>
      <c r="AE2189" s="3">
        <v>46.300444279041649</v>
      </c>
    </row>
    <row r="2190" spans="1:31" ht="13" x14ac:dyDescent="0.3">
      <c r="A2190" s="2">
        <v>2020</v>
      </c>
      <c r="B2190" s="13" t="s">
        <v>630</v>
      </c>
      <c r="C2190" s="2" t="s">
        <v>373</v>
      </c>
      <c r="D2190" s="2" t="str">
        <f t="shared" si="68"/>
        <v>M2</v>
      </c>
      <c r="E2190" s="2" t="str">
        <f t="shared" si="69"/>
        <v>K06b_M2_14</v>
      </c>
      <c r="F2190" s="21" t="s">
        <v>506</v>
      </c>
      <c r="G2190" s="2">
        <v>2014</v>
      </c>
      <c r="H2190" s="2" t="s">
        <v>872</v>
      </c>
      <c r="I2190" s="4">
        <v>2.33</v>
      </c>
      <c r="J2190" s="5">
        <v>0.153</v>
      </c>
      <c r="K2190" s="4">
        <v>0.78800000000000003</v>
      </c>
      <c r="L2190" s="4">
        <v>0.65800000000000003</v>
      </c>
      <c r="M2190" s="4">
        <v>0.27100000000000002</v>
      </c>
      <c r="N2190" s="4">
        <v>0.56599999999999995</v>
      </c>
      <c r="O2190" s="4">
        <v>0.186</v>
      </c>
      <c r="P2190" s="6">
        <v>16.577000000000002</v>
      </c>
      <c r="Q2190" s="6">
        <v>67.099999999999994</v>
      </c>
      <c r="R2190" s="4">
        <v>6.8490000000000002</v>
      </c>
      <c r="S2190" s="7">
        <v>429.04</v>
      </c>
      <c r="T2190" s="6">
        <v>20.001000000000001</v>
      </c>
      <c r="U2190" s="4">
        <v>21.688404999999999</v>
      </c>
      <c r="V2190" s="8">
        <v>86.807718807993382</v>
      </c>
      <c r="W2190" s="8">
        <v>90.150958051547249</v>
      </c>
      <c r="X2190" s="8">
        <v>92.705882352941188</v>
      </c>
      <c r="Y2190" s="8">
        <v>142.63157894736841</v>
      </c>
      <c r="Z2190" s="8">
        <v>94.333333333333329</v>
      </c>
      <c r="AA2190" s="8">
        <v>110.51333333333335</v>
      </c>
      <c r="AB2190" s="9">
        <v>75.310683528513422</v>
      </c>
      <c r="AC2190" s="9">
        <v>29.641079405838056</v>
      </c>
      <c r="AD2190" s="3">
        <v>26.760416638353423</v>
      </c>
      <c r="AE2190" s="3">
        <v>43.598503955808511</v>
      </c>
    </row>
    <row r="2191" spans="1:31" ht="13" x14ac:dyDescent="0.3">
      <c r="A2191" s="2">
        <v>2020</v>
      </c>
      <c r="B2191" s="13" t="s">
        <v>630</v>
      </c>
      <c r="C2191" s="2" t="s">
        <v>392</v>
      </c>
      <c r="D2191" s="2" t="str">
        <f t="shared" si="68"/>
        <v>M2</v>
      </c>
      <c r="E2191" s="2" t="str">
        <f t="shared" si="69"/>
        <v>K09c_M2_14</v>
      </c>
      <c r="F2191" s="21" t="s">
        <v>514</v>
      </c>
      <c r="G2191" s="2">
        <v>2014</v>
      </c>
      <c r="H2191" s="2" t="s">
        <v>877</v>
      </c>
      <c r="I2191" s="4">
        <v>2.44</v>
      </c>
      <c r="J2191" s="5">
        <v>0.153</v>
      </c>
      <c r="K2191" s="4">
        <v>0.78800000000000003</v>
      </c>
      <c r="L2191" s="4">
        <v>0.81</v>
      </c>
      <c r="M2191" s="4">
        <v>0.246</v>
      </c>
      <c r="N2191" s="4">
        <v>0.57599999999999996</v>
      </c>
      <c r="O2191" s="4">
        <v>0.186</v>
      </c>
      <c r="P2191" s="6">
        <v>12.635999999999999</v>
      </c>
      <c r="Q2191" s="6">
        <v>54.021000000000001</v>
      </c>
      <c r="R2191" s="4">
        <v>7.0990000000000002</v>
      </c>
      <c r="S2191" s="7">
        <v>311.41800000000001</v>
      </c>
      <c r="T2191" s="6">
        <v>28.094000000000001</v>
      </c>
      <c r="U2191" s="4">
        <v>22.572089999999999</v>
      </c>
      <c r="V2191" s="8">
        <v>90.905937292490918</v>
      </c>
      <c r="W2191" s="8">
        <v>90.150958051547249</v>
      </c>
      <c r="X2191" s="8">
        <v>92.705882352941188</v>
      </c>
      <c r="Y2191" s="8">
        <v>129.47368421052633</v>
      </c>
      <c r="Z2191" s="8">
        <v>96</v>
      </c>
      <c r="AA2191" s="8">
        <v>84.24</v>
      </c>
      <c r="AB2191" s="9">
        <v>80.836205795347112</v>
      </c>
      <c r="AC2191" s="9">
        <v>25.067469748122168</v>
      </c>
      <c r="AD2191" s="3">
        <v>24.931220468764277</v>
      </c>
      <c r="AE2191" s="3">
        <v>50.00130978311357</v>
      </c>
    </row>
    <row r="2192" spans="1:31" ht="13" x14ac:dyDescent="0.3">
      <c r="A2192" s="2">
        <v>2020</v>
      </c>
      <c r="B2192" s="13" t="s">
        <v>630</v>
      </c>
      <c r="C2192" s="2" t="s">
        <v>393</v>
      </c>
      <c r="D2192" s="2" t="str">
        <f t="shared" si="68"/>
        <v>M2</v>
      </c>
      <c r="E2192" s="2" t="str">
        <f t="shared" si="69"/>
        <v>L09a_M2_14</v>
      </c>
      <c r="F2192" s="21" t="s">
        <v>515</v>
      </c>
      <c r="G2192" s="2">
        <v>2014</v>
      </c>
      <c r="H2192" s="2" t="s">
        <v>878</v>
      </c>
      <c r="I2192" s="4">
        <v>2.5</v>
      </c>
      <c r="J2192" s="5">
        <v>0.157</v>
      </c>
      <c r="K2192" s="4">
        <v>0.92400000000000004</v>
      </c>
      <c r="L2192" s="4">
        <v>0.69</v>
      </c>
      <c r="M2192" s="4">
        <v>0.16900000000000001</v>
      </c>
      <c r="N2192" s="4">
        <v>0.53600000000000003</v>
      </c>
      <c r="O2192" s="4">
        <v>0.185</v>
      </c>
      <c r="P2192" s="6">
        <v>12.462999999999999</v>
      </c>
      <c r="Q2192" s="6">
        <v>52.773000000000003</v>
      </c>
      <c r="R2192" s="4">
        <v>7.38</v>
      </c>
      <c r="S2192" s="7">
        <v>360.78500000000003</v>
      </c>
      <c r="T2192" s="6">
        <v>24.992999999999999</v>
      </c>
      <c r="U2192" s="4">
        <v>21.381816000000001</v>
      </c>
      <c r="V2192" s="8">
        <v>93.141329193125941</v>
      </c>
      <c r="W2192" s="8">
        <v>92.507845843744562</v>
      </c>
      <c r="X2192" s="8">
        <v>108.70588235294119</v>
      </c>
      <c r="Y2192" s="8">
        <v>88.947368421052644</v>
      </c>
      <c r="Z2192" s="8">
        <v>89.333333333333343</v>
      </c>
      <c r="AA2192" s="8">
        <v>83.086666666666659</v>
      </c>
      <c r="AB2192" s="9">
        <v>71.983773849554595</v>
      </c>
      <c r="AC2192" s="9">
        <v>19.338972973424639</v>
      </c>
      <c r="AD2192" s="3">
        <v>32.829222880669285</v>
      </c>
      <c r="AE2192" s="3">
        <v>47.831804145906062</v>
      </c>
    </row>
    <row r="2193" spans="1:31" ht="13" x14ac:dyDescent="0.3">
      <c r="A2193" s="2">
        <v>2020</v>
      </c>
      <c r="B2193" s="13" t="s">
        <v>630</v>
      </c>
      <c r="C2193" s="2" t="s">
        <v>394</v>
      </c>
      <c r="D2193" s="2" t="str">
        <f t="shared" si="68"/>
        <v>M2</v>
      </c>
      <c r="E2193" s="2" t="str">
        <f t="shared" si="69"/>
        <v>L09b_M2_14</v>
      </c>
      <c r="F2193" s="21" t="s">
        <v>516</v>
      </c>
      <c r="G2193" s="2">
        <v>2014</v>
      </c>
      <c r="H2193" s="2" t="s">
        <v>879</v>
      </c>
      <c r="I2193" s="4">
        <v>2.46</v>
      </c>
      <c r="J2193" s="5">
        <v>0.154</v>
      </c>
      <c r="K2193" s="4">
        <v>0.89200000000000002</v>
      </c>
      <c r="L2193" s="4">
        <v>0.85899999999999999</v>
      </c>
      <c r="M2193" s="4">
        <v>0.189</v>
      </c>
      <c r="N2193" s="4">
        <v>0.49</v>
      </c>
      <c r="O2193" s="4">
        <v>0.189</v>
      </c>
      <c r="P2193" s="6">
        <v>12.849</v>
      </c>
      <c r="Q2193" s="6">
        <v>62.923999999999999</v>
      </c>
      <c r="R2193" s="4">
        <v>7.9779999999999998</v>
      </c>
      <c r="S2193" s="7">
        <v>291.85399999999998</v>
      </c>
      <c r="T2193" s="6">
        <v>28.576000000000001</v>
      </c>
      <c r="U2193" s="4">
        <v>21.256943</v>
      </c>
      <c r="V2193" s="8">
        <v>91.651067926035935</v>
      </c>
      <c r="W2193" s="8">
        <v>90.740179999596577</v>
      </c>
      <c r="X2193" s="8">
        <v>104.94117647058825</v>
      </c>
      <c r="Y2193" s="8">
        <v>99.473684210526315</v>
      </c>
      <c r="Z2193" s="8">
        <v>81.666666666666671</v>
      </c>
      <c r="AA2193" s="8">
        <v>85.66</v>
      </c>
      <c r="AB2193" s="9">
        <v>81.245939717828975</v>
      </c>
      <c r="AC2193" s="9">
        <v>19.162027151235218</v>
      </c>
      <c r="AD2193" s="3">
        <v>28.079309947017965</v>
      </c>
      <c r="AE2193" s="3">
        <v>52.758662901746831</v>
      </c>
    </row>
    <row r="2194" spans="1:31" ht="13" x14ac:dyDescent="0.3">
      <c r="A2194" s="2">
        <v>2020</v>
      </c>
      <c r="B2194" s="13" t="s">
        <v>630</v>
      </c>
      <c r="C2194" s="2" t="s">
        <v>344</v>
      </c>
      <c r="D2194" s="2" t="str">
        <f t="shared" si="68"/>
        <v>M2</v>
      </c>
      <c r="E2194" s="2" t="str">
        <f t="shared" si="69"/>
        <v>Z04c_M2_14</v>
      </c>
      <c r="F2194" s="21" t="s">
        <v>409</v>
      </c>
      <c r="G2194" s="2">
        <v>2014</v>
      </c>
      <c r="H2194" s="2" t="s">
        <v>887</v>
      </c>
      <c r="I2194" s="4">
        <v>2.17</v>
      </c>
      <c r="J2194" s="5">
        <v>0.13800000000000001</v>
      </c>
      <c r="K2194" s="4">
        <v>0.83199999999999996</v>
      </c>
      <c r="L2194" s="4">
        <v>0.54400000000000004</v>
      </c>
      <c r="M2194" s="4">
        <v>0.26800000000000002</v>
      </c>
      <c r="N2194" s="4">
        <v>0.57599999999999996</v>
      </c>
      <c r="O2194" s="4">
        <v>0.16</v>
      </c>
      <c r="P2194" s="6">
        <v>16.256</v>
      </c>
      <c r="Q2194" s="6">
        <v>52.529000000000003</v>
      </c>
      <c r="R2194" s="4">
        <v>4.0309999999999997</v>
      </c>
      <c r="S2194" s="7">
        <v>249.25399999999999</v>
      </c>
      <c r="T2194" s="6">
        <v>16.937000000000001</v>
      </c>
      <c r="U2194" s="4">
        <v>21.349333999999999</v>
      </c>
      <c r="V2194" s="8">
        <v>80.846673739633317</v>
      </c>
      <c r="W2194" s="8">
        <v>81.312628830807327</v>
      </c>
      <c r="X2194" s="8">
        <v>97.882352941176464</v>
      </c>
      <c r="Y2194" s="8">
        <v>141.0526315789474</v>
      </c>
      <c r="Z2194" s="8">
        <v>96</v>
      </c>
      <c r="AA2194" s="8">
        <v>108.37333333333335</v>
      </c>
      <c r="AB2194" s="9">
        <v>70.500263498418505</v>
      </c>
      <c r="AC2194" s="9">
        <v>31.313049684648004</v>
      </c>
      <c r="AD2194" s="3">
        <v>30.182543046798621</v>
      </c>
      <c r="AE2194" s="3">
        <v>38.504407268553372</v>
      </c>
    </row>
    <row r="2195" spans="1:31" ht="13" x14ac:dyDescent="0.3">
      <c r="A2195" s="2">
        <v>2020</v>
      </c>
      <c r="B2195" s="13" t="s">
        <v>630</v>
      </c>
      <c r="C2195" s="2" t="s">
        <v>346</v>
      </c>
      <c r="D2195" s="2" t="str">
        <f t="shared" si="68"/>
        <v>M1</v>
      </c>
      <c r="E2195" s="2" t="str">
        <f t="shared" si="69"/>
        <v>Z05c_M1_14</v>
      </c>
      <c r="F2195" s="21" t="s">
        <v>490</v>
      </c>
      <c r="G2195" s="2">
        <v>2014</v>
      </c>
      <c r="H2195" s="2" t="s">
        <v>888</v>
      </c>
      <c r="I2195" s="4">
        <v>2.34</v>
      </c>
      <c r="J2195" s="5">
        <v>0.14599999999999999</v>
      </c>
      <c r="K2195" s="4">
        <v>0.77400000000000002</v>
      </c>
      <c r="L2195" s="4">
        <v>0.67400000000000004</v>
      </c>
      <c r="M2195" s="4">
        <v>0.253</v>
      </c>
      <c r="N2195" s="4">
        <v>0.48799999999999999</v>
      </c>
      <c r="O2195" s="4">
        <v>0.17499999999999999</v>
      </c>
      <c r="P2195" s="6">
        <v>19.111999999999998</v>
      </c>
      <c r="Q2195" s="6">
        <v>62.225000000000001</v>
      </c>
      <c r="R2195" s="4">
        <v>3.72</v>
      </c>
      <c r="S2195" s="7">
        <v>244.90100000000001</v>
      </c>
      <c r="T2195" s="6">
        <v>15.762</v>
      </c>
      <c r="U2195" s="4">
        <v>22.429234000000001</v>
      </c>
      <c r="V2195" s="8">
        <v>87.180284124765876</v>
      </c>
      <c r="W2195" s="8">
        <v>86.026404415201952</v>
      </c>
      <c r="X2195" s="8">
        <v>91.058823529411768</v>
      </c>
      <c r="Y2195" s="8">
        <v>133.15789473684211</v>
      </c>
      <c r="Z2195" s="8">
        <v>81.333333333333329</v>
      </c>
      <c r="AA2195" s="8">
        <v>127.41333333333331</v>
      </c>
      <c r="AB2195" s="9">
        <v>74.268328643950412</v>
      </c>
      <c r="AC2195" s="9">
        <v>28.060679530685139</v>
      </c>
      <c r="AD2195" s="3">
        <v>26.653887034860301</v>
      </c>
      <c r="AE2195" s="3">
        <v>45.285433434454575</v>
      </c>
    </row>
    <row r="2196" spans="1:31" ht="13" x14ac:dyDescent="0.3">
      <c r="A2196" s="2">
        <v>2020</v>
      </c>
      <c r="B2196" s="13" t="s">
        <v>630</v>
      </c>
      <c r="C2196" s="2" t="s">
        <v>411</v>
      </c>
      <c r="D2196" s="2" t="str">
        <f t="shared" si="68"/>
        <v>M2</v>
      </c>
      <c r="E2196" s="2" t="str">
        <f t="shared" si="69"/>
        <v>B05a_M2_15</v>
      </c>
      <c r="F2196" s="21" t="s">
        <v>526</v>
      </c>
      <c r="G2196" s="2">
        <v>2015</v>
      </c>
      <c r="H2196" s="2" t="s">
        <v>899</v>
      </c>
      <c r="I2196" s="4">
        <v>2.41</v>
      </c>
      <c r="J2196" s="5">
        <v>0.152</v>
      </c>
      <c r="K2196" s="4">
        <v>0.752</v>
      </c>
      <c r="L2196" s="4">
        <v>0.95699999999999996</v>
      </c>
      <c r="M2196" s="4">
        <v>0.16800000000000001</v>
      </c>
      <c r="N2196" s="4">
        <v>0.57899999999999996</v>
      </c>
      <c r="O2196" s="4">
        <v>0.193</v>
      </c>
      <c r="P2196" s="6">
        <v>15.8</v>
      </c>
      <c r="Q2196" s="6">
        <v>75.771000000000001</v>
      </c>
      <c r="R2196" s="4">
        <v>6.1879999999999997</v>
      </c>
      <c r="S2196" s="7">
        <v>525.94500000000005</v>
      </c>
      <c r="T2196" s="6">
        <v>16.824000000000002</v>
      </c>
      <c r="U2196" s="4">
        <v>20.065218000000002</v>
      </c>
      <c r="V2196" s="8">
        <v>88.583505629066522</v>
      </c>
      <c r="W2196" s="8">
        <v>88.633322690541178</v>
      </c>
      <c r="X2196" s="8">
        <v>88.470588235294116</v>
      </c>
      <c r="Y2196" s="8">
        <v>88.421052631578959</v>
      </c>
      <c r="Z2196" s="8">
        <v>96.5</v>
      </c>
      <c r="AA2196" s="8">
        <v>105.33333333333334</v>
      </c>
      <c r="AB2196" s="9">
        <v>80.825777837971074</v>
      </c>
      <c r="AC2196" s="9">
        <v>17.121456319119723</v>
      </c>
      <c r="AD2196" s="3">
        <v>23.795300320456292</v>
      </c>
      <c r="AE2196" s="3">
        <v>59.083243360423964</v>
      </c>
    </row>
    <row r="2197" spans="1:31" ht="13" x14ac:dyDescent="0.3">
      <c r="A2197" s="2">
        <v>2020</v>
      </c>
      <c r="B2197" s="13" t="s">
        <v>630</v>
      </c>
      <c r="C2197" s="2" t="s">
        <v>401</v>
      </c>
      <c r="D2197" s="2" t="str">
        <f t="shared" si="68"/>
        <v>M2</v>
      </c>
      <c r="E2197" s="2" t="str">
        <f t="shared" si="69"/>
        <v>D04c_M2_15</v>
      </c>
      <c r="F2197" s="21" t="s">
        <v>519</v>
      </c>
      <c r="G2197" s="2">
        <v>2015</v>
      </c>
      <c r="H2197" s="2" t="s">
        <v>906</v>
      </c>
      <c r="I2197" s="4">
        <v>2.23</v>
      </c>
      <c r="J2197" s="5">
        <v>0.14199999999999999</v>
      </c>
      <c r="K2197" s="4">
        <v>0.89300000000000002</v>
      </c>
      <c r="L2197" s="4">
        <v>0.63900000000000001</v>
      </c>
      <c r="M2197" s="4">
        <v>0.23400000000000001</v>
      </c>
      <c r="N2197" s="4">
        <v>0.58499999999999996</v>
      </c>
      <c r="O2197" s="4">
        <v>0.17799999999999999</v>
      </c>
      <c r="P2197" s="6">
        <v>13.484999999999999</v>
      </c>
      <c r="Q2197" s="6">
        <v>63.716000000000001</v>
      </c>
      <c r="R2197" s="4">
        <v>6.0259999999999998</v>
      </c>
      <c r="S2197" s="7">
        <v>706.5</v>
      </c>
      <c r="T2197" s="6">
        <v>17.146000000000001</v>
      </c>
      <c r="U2197" s="4">
        <v>19.555675000000001</v>
      </c>
      <c r="V2197" s="8">
        <v>81.967310187891428</v>
      </c>
      <c r="W2197" s="8">
        <v>82.802183039847662</v>
      </c>
      <c r="X2197" s="8">
        <v>105.05882352941175</v>
      </c>
      <c r="Y2197" s="8">
        <v>123.15789473684211</v>
      </c>
      <c r="Z2197" s="8">
        <v>97.5</v>
      </c>
      <c r="AA2197" s="8">
        <v>89.899999999999991</v>
      </c>
      <c r="AB2197" s="9">
        <v>74.000225783701438</v>
      </c>
      <c r="AC2197" s="9">
        <v>26.047384794236262</v>
      </c>
      <c r="AD2197" s="3">
        <v>30.86324999475498</v>
      </c>
      <c r="AE2197" s="3">
        <v>43.089365211008754</v>
      </c>
    </row>
    <row r="2198" spans="1:31" ht="13" x14ac:dyDescent="0.3">
      <c r="A2198" s="2">
        <v>2020</v>
      </c>
      <c r="B2198" s="13" t="s">
        <v>630</v>
      </c>
      <c r="C2198" s="2" t="s">
        <v>120</v>
      </c>
      <c r="D2198" s="2" t="str">
        <f t="shared" si="68"/>
        <v>M2</v>
      </c>
      <c r="E2198" s="2" t="str">
        <f t="shared" si="69"/>
        <v>E05b_M2_15</v>
      </c>
      <c r="F2198" s="21" t="s">
        <v>527</v>
      </c>
      <c r="G2198" s="2">
        <v>2015</v>
      </c>
      <c r="H2198" s="2" t="s">
        <v>911</v>
      </c>
      <c r="I2198" s="4">
        <v>2.38</v>
      </c>
      <c r="J2198" s="5">
        <v>0.16500000000000001</v>
      </c>
      <c r="K2198" s="4">
        <v>0.92600000000000005</v>
      </c>
      <c r="L2198" s="4">
        <v>0.69199999999999995</v>
      </c>
      <c r="M2198" s="4">
        <v>0.19</v>
      </c>
      <c r="N2198" s="4">
        <v>0.65</v>
      </c>
      <c r="O2198" s="4">
        <v>0.16800000000000001</v>
      </c>
      <c r="P2198" s="6">
        <v>13.005000000000001</v>
      </c>
      <c r="Q2198" s="6">
        <v>53.533999999999999</v>
      </c>
      <c r="R2198" s="4">
        <v>7.0220000000000002</v>
      </c>
      <c r="S2198" s="7">
        <v>321.08800000000002</v>
      </c>
      <c r="T2198" s="6">
        <v>15.361000000000001</v>
      </c>
      <c r="U2198" s="4">
        <v>27.693428999999998</v>
      </c>
      <c r="V2198" s="8">
        <v>87.480806388870676</v>
      </c>
      <c r="W2198" s="8">
        <v>96.213804236442726</v>
      </c>
      <c r="X2198" s="8">
        <v>108.94117647058825</v>
      </c>
      <c r="Y2198" s="8">
        <v>100</v>
      </c>
      <c r="Z2198" s="8">
        <v>108.33333333333334</v>
      </c>
      <c r="AA2198" s="8">
        <v>86.700000000000017</v>
      </c>
      <c r="AB2198" s="9">
        <v>73.86454392478646</v>
      </c>
      <c r="AC2198" s="9">
        <v>21.188435640843689</v>
      </c>
      <c r="AD2198" s="3">
        <v>32.062560995764436</v>
      </c>
      <c r="AE2198" s="3">
        <v>46.749003363391878</v>
      </c>
    </row>
    <row r="2199" spans="1:31" ht="13" x14ac:dyDescent="0.3">
      <c r="A2199" s="2">
        <v>2020</v>
      </c>
      <c r="B2199" s="13" t="s">
        <v>630</v>
      </c>
      <c r="C2199" s="2" t="s">
        <v>402</v>
      </c>
      <c r="D2199" s="2" t="str">
        <f t="shared" si="68"/>
        <v>M1</v>
      </c>
      <c r="E2199" s="2" t="str">
        <f t="shared" si="69"/>
        <v>F04b_M1_15</v>
      </c>
      <c r="F2199" s="21" t="s">
        <v>520</v>
      </c>
      <c r="G2199" s="2">
        <v>2015</v>
      </c>
      <c r="H2199" s="2" t="s">
        <v>909</v>
      </c>
      <c r="I2199" s="4">
        <v>2.3199999999999998</v>
      </c>
      <c r="J2199" s="5">
        <v>0.155</v>
      </c>
      <c r="K2199" s="4">
        <v>0.80700000000000005</v>
      </c>
      <c r="L2199" s="4">
        <v>0.94099999999999995</v>
      </c>
      <c r="M2199" s="4">
        <v>0.214</v>
      </c>
      <c r="N2199" s="4">
        <v>0.47499999999999998</v>
      </c>
      <c r="O2199" s="4">
        <v>0.186</v>
      </c>
      <c r="P2199" s="6">
        <v>10.923999999999999</v>
      </c>
      <c r="Q2199" s="6">
        <v>65.418000000000006</v>
      </c>
      <c r="R2199" s="4">
        <v>7.1079999999999997</v>
      </c>
      <c r="S2199" s="7">
        <v>366.06099999999998</v>
      </c>
      <c r="T2199" s="6">
        <v>18.716999999999999</v>
      </c>
      <c r="U2199" s="4">
        <v>19.297587</v>
      </c>
      <c r="V2199" s="8">
        <v>85.275407908478968</v>
      </c>
      <c r="W2199" s="8">
        <v>90.382664585749225</v>
      </c>
      <c r="X2199" s="8">
        <v>94.941176470588246</v>
      </c>
      <c r="Y2199" s="8">
        <v>112.63157894736841</v>
      </c>
      <c r="Z2199" s="8">
        <v>79.166666666666657</v>
      </c>
      <c r="AA2199" s="8">
        <v>72.826666666666668</v>
      </c>
      <c r="AB2199" s="9">
        <v>85.223151114103828</v>
      </c>
      <c r="AC2199" s="9">
        <v>20.684141421728043</v>
      </c>
      <c r="AD2199" s="3">
        <v>24.21805098666745</v>
      </c>
      <c r="AE2199" s="3">
        <v>55.097807591604521</v>
      </c>
    </row>
    <row r="2200" spans="1:31" ht="13" x14ac:dyDescent="0.3">
      <c r="A2200" s="2">
        <v>2020</v>
      </c>
      <c r="B2200" s="13" t="s">
        <v>630</v>
      </c>
      <c r="C2200" s="2" t="s">
        <v>403</v>
      </c>
      <c r="D2200" s="2" t="str">
        <f t="shared" si="68"/>
        <v>M1</v>
      </c>
      <c r="E2200" s="2" t="str">
        <f t="shared" si="69"/>
        <v>F04c_M1_15</v>
      </c>
      <c r="F2200" s="21" t="s">
        <v>521</v>
      </c>
      <c r="G2200" s="2">
        <v>2015</v>
      </c>
      <c r="H2200" s="2" t="s">
        <v>905</v>
      </c>
      <c r="I2200" s="4">
        <v>2.35</v>
      </c>
      <c r="J2200" s="5">
        <v>0.157</v>
      </c>
      <c r="K2200" s="4">
        <v>0.85</v>
      </c>
      <c r="L2200" s="4">
        <v>0.873</v>
      </c>
      <c r="M2200" s="4">
        <v>0.22500000000000001</v>
      </c>
      <c r="N2200" s="4">
        <v>0.46800000000000003</v>
      </c>
      <c r="O2200" s="4">
        <v>0.17499999999999999</v>
      </c>
      <c r="P2200" s="6">
        <v>12.26</v>
      </c>
      <c r="Q2200" s="6">
        <v>63.273000000000003</v>
      </c>
      <c r="R2200" s="4">
        <v>7.5659999999999998</v>
      </c>
      <c r="S2200" s="7">
        <v>321.13799999999998</v>
      </c>
      <c r="T2200" s="6">
        <v>22.71</v>
      </c>
      <c r="U2200" s="4">
        <v>24.549714999999999</v>
      </c>
      <c r="V2200" s="8">
        <v>86.378107148674829</v>
      </c>
      <c r="W2200" s="8">
        <v>91.548892515887928</v>
      </c>
      <c r="X2200" s="8">
        <v>100</v>
      </c>
      <c r="Y2200" s="8">
        <v>118.42105263157893</v>
      </c>
      <c r="Z2200" s="8">
        <v>78</v>
      </c>
      <c r="AA2200" s="8">
        <v>81.733333333333334</v>
      </c>
      <c r="AB2200" s="9">
        <v>83.835777338668407</v>
      </c>
      <c r="AC2200" s="9">
        <v>22.107235408003163</v>
      </c>
      <c r="AD2200" s="3">
        <v>25.930612352962168</v>
      </c>
      <c r="AE2200" s="3">
        <v>51.962152239034673</v>
      </c>
    </row>
    <row r="2201" spans="1:31" ht="13" x14ac:dyDescent="0.3">
      <c r="A2201" s="2">
        <v>2020</v>
      </c>
      <c r="B2201" s="13" t="s">
        <v>630</v>
      </c>
      <c r="C2201" s="2" t="s">
        <v>404</v>
      </c>
      <c r="D2201" s="2" t="str">
        <f t="shared" si="68"/>
        <v>M2</v>
      </c>
      <c r="E2201" s="2" t="str">
        <f t="shared" si="69"/>
        <v>F04c_M2_15</v>
      </c>
      <c r="F2201" s="21" t="s">
        <v>521</v>
      </c>
      <c r="G2201" s="2">
        <v>2015</v>
      </c>
      <c r="H2201" s="2" t="s">
        <v>905</v>
      </c>
      <c r="I2201" s="4">
        <v>2.4500000000000002</v>
      </c>
      <c r="J2201" s="5">
        <v>0.16200000000000001</v>
      </c>
      <c r="K2201" s="4">
        <v>0.89800000000000002</v>
      </c>
      <c r="L2201" s="4">
        <v>0.81200000000000006</v>
      </c>
      <c r="M2201" s="4">
        <v>0.22600000000000001</v>
      </c>
      <c r="N2201" s="4">
        <v>0.44</v>
      </c>
      <c r="O2201" s="4">
        <v>0.187</v>
      </c>
      <c r="P2201" s="6">
        <v>12.366</v>
      </c>
      <c r="Q2201" s="6">
        <v>60.926000000000002</v>
      </c>
      <c r="R2201" s="4">
        <v>7.33</v>
      </c>
      <c r="S2201" s="7">
        <v>352.387</v>
      </c>
      <c r="T2201" s="6">
        <v>23.030999999999999</v>
      </c>
      <c r="U2201" s="4">
        <v>24.549714999999999</v>
      </c>
      <c r="V2201" s="8">
        <v>90.053771282661003</v>
      </c>
      <c r="W2201" s="8">
        <v>94.464462341234679</v>
      </c>
      <c r="X2201" s="8">
        <v>105.64705882352942</v>
      </c>
      <c r="Y2201" s="8">
        <v>118.94736842105263</v>
      </c>
      <c r="Z2201" s="8">
        <v>73.333333333333343</v>
      </c>
      <c r="AA2201" s="8">
        <v>82.44</v>
      </c>
      <c r="AB2201" s="9">
        <v>82.101858969295165</v>
      </c>
      <c r="AC2201" s="9">
        <v>22.674450017325988</v>
      </c>
      <c r="AD2201" s="3">
        <v>27.97348587045731</v>
      </c>
      <c r="AE2201" s="3">
        <v>49.352064112216723</v>
      </c>
    </row>
    <row r="2202" spans="1:31" ht="13" x14ac:dyDescent="0.3">
      <c r="A2202" s="2">
        <v>2020</v>
      </c>
      <c r="B2202" s="13" t="s">
        <v>630</v>
      </c>
      <c r="C2202" s="2" t="s">
        <v>405</v>
      </c>
      <c r="D2202" s="2" t="str">
        <f t="shared" si="68"/>
        <v>M2</v>
      </c>
      <c r="E2202" s="2" t="str">
        <f t="shared" si="69"/>
        <v>G04a_M2_15</v>
      </c>
      <c r="F2202" s="21" t="s">
        <v>522</v>
      </c>
      <c r="G2202" s="2">
        <v>2015</v>
      </c>
      <c r="H2202" s="2" t="s">
        <v>908</v>
      </c>
      <c r="I2202" s="4">
        <v>2.37</v>
      </c>
      <c r="J2202" s="5">
        <v>0.152</v>
      </c>
      <c r="K2202" s="4">
        <v>1.103</v>
      </c>
      <c r="L2202" s="4">
        <v>0.71099999999999997</v>
      </c>
      <c r="M2202" s="4">
        <v>0.21</v>
      </c>
      <c r="N2202" s="4">
        <v>0.47799999999999998</v>
      </c>
      <c r="O2202" s="4">
        <v>0.17599999999999999</v>
      </c>
      <c r="P2202" s="6">
        <v>12.874000000000001</v>
      </c>
      <c r="Q2202" s="6">
        <v>66.606999999999999</v>
      </c>
      <c r="R2202" s="4">
        <v>7.8109999999999999</v>
      </c>
      <c r="S2202" s="7">
        <v>416.16899999999998</v>
      </c>
      <c r="T2202" s="6">
        <v>22.242999999999999</v>
      </c>
      <c r="U2202" s="4">
        <v>21.109096999999998</v>
      </c>
      <c r="V2202" s="8">
        <v>87.113239975472069</v>
      </c>
      <c r="W2202" s="8">
        <v>88.633322690541178</v>
      </c>
      <c r="X2202" s="8">
        <v>129.76470588235293</v>
      </c>
      <c r="Y2202" s="8">
        <v>110.52631578947367</v>
      </c>
      <c r="Z2202" s="8">
        <v>79.666666666666657</v>
      </c>
      <c r="AA2202" s="8">
        <v>85.826666666666668</v>
      </c>
      <c r="AB2202" s="9">
        <v>80.986948395140587</v>
      </c>
      <c r="AC2202" s="9">
        <v>21.359229050707317</v>
      </c>
      <c r="AD2202" s="3">
        <v>34.83242575388774</v>
      </c>
      <c r="AE2202" s="3">
        <v>43.808345195404961</v>
      </c>
    </row>
    <row r="2203" spans="1:31" ht="13" x14ac:dyDescent="0.3">
      <c r="A2203" s="2">
        <v>2020</v>
      </c>
      <c r="B2203" s="13" t="s">
        <v>630</v>
      </c>
      <c r="C2203" s="2" t="s">
        <v>406</v>
      </c>
      <c r="D2203" s="2" t="str">
        <f t="shared" si="68"/>
        <v>M2</v>
      </c>
      <c r="E2203" s="2" t="str">
        <f t="shared" si="69"/>
        <v>G04b_M2_15</v>
      </c>
      <c r="F2203" s="21" t="s">
        <v>523</v>
      </c>
      <c r="G2203" s="2">
        <v>2015</v>
      </c>
      <c r="H2203" s="2" t="s">
        <v>907</v>
      </c>
      <c r="I2203" s="4">
        <v>2.27</v>
      </c>
      <c r="J2203" s="5">
        <v>0.14899999999999999</v>
      </c>
      <c r="K2203" s="4">
        <v>0.96199999999999997</v>
      </c>
      <c r="L2203" s="4">
        <v>0.76200000000000001</v>
      </c>
      <c r="M2203" s="4">
        <v>0.21199999999999999</v>
      </c>
      <c r="N2203" s="4">
        <v>0.55300000000000005</v>
      </c>
      <c r="O2203" s="4">
        <v>0.16300000000000001</v>
      </c>
      <c r="P2203" s="6">
        <v>11.755000000000001</v>
      </c>
      <c r="Q2203" s="6">
        <v>64.137</v>
      </c>
      <c r="R2203" s="4">
        <v>7.1920000000000002</v>
      </c>
      <c r="S2203" s="7">
        <v>413.56799999999998</v>
      </c>
      <c r="T2203" s="6">
        <v>20.713000000000001</v>
      </c>
      <c r="U2203" s="4">
        <v>21.186945000000001</v>
      </c>
      <c r="V2203" s="8">
        <v>83.437575841485895</v>
      </c>
      <c r="W2203" s="8">
        <v>86.88398079533313</v>
      </c>
      <c r="X2203" s="8">
        <v>113.1764705882353</v>
      </c>
      <c r="Y2203" s="8">
        <v>111.57894736842104</v>
      </c>
      <c r="Z2203" s="8">
        <v>92.166666666666671</v>
      </c>
      <c r="AA2203" s="8">
        <v>78.366666666666674</v>
      </c>
      <c r="AB2203" s="9">
        <v>80.090465113163447</v>
      </c>
      <c r="AC2203" s="9">
        <v>21.804009291269633</v>
      </c>
      <c r="AD2203" s="3">
        <v>30.719737396825369</v>
      </c>
      <c r="AE2203" s="3">
        <v>47.476253311905012</v>
      </c>
    </row>
    <row r="2204" spans="1:31" ht="13" x14ac:dyDescent="0.3">
      <c r="A2204" s="2">
        <v>2020</v>
      </c>
      <c r="B2204" s="13" t="s">
        <v>630</v>
      </c>
      <c r="C2204" s="2" t="s">
        <v>250</v>
      </c>
      <c r="D2204" s="2" t="str">
        <f t="shared" si="68"/>
        <v>M1</v>
      </c>
      <c r="E2204" s="2" t="str">
        <f t="shared" si="69"/>
        <v>H07c_M1_11</v>
      </c>
      <c r="F2204" s="21" t="s">
        <v>419</v>
      </c>
      <c r="G2204" s="14">
        <v>2011</v>
      </c>
      <c r="H2204" s="2" t="s">
        <v>902</v>
      </c>
      <c r="I2204" s="4">
        <v>2.31</v>
      </c>
      <c r="J2204" s="5">
        <v>0.154</v>
      </c>
      <c r="K2204" s="4">
        <v>0.64800000000000002</v>
      </c>
      <c r="L2204" s="4">
        <v>0.70399999999999996</v>
      </c>
      <c r="M2204" s="4">
        <v>0.26200000000000001</v>
      </c>
      <c r="N2204" s="4">
        <v>0.72199999999999998</v>
      </c>
      <c r="O2204" s="4">
        <v>0.16800000000000001</v>
      </c>
      <c r="P2204" s="6">
        <v>13.455</v>
      </c>
      <c r="Q2204" s="6">
        <v>72.438999999999993</v>
      </c>
      <c r="R2204" s="4">
        <v>6.7409999999999997</v>
      </c>
      <c r="S2204" s="7">
        <v>469.43599999999998</v>
      </c>
      <c r="T2204" s="6">
        <v>19.888000000000002</v>
      </c>
      <c r="U2204" s="4">
        <v>22.48</v>
      </c>
      <c r="V2204" s="8">
        <v>84.907841495080362</v>
      </c>
      <c r="W2204" s="8">
        <v>89.799550620679867</v>
      </c>
      <c r="X2204" s="8">
        <v>76.235294117647072</v>
      </c>
      <c r="Y2204" s="8">
        <v>137.89473684210526</v>
      </c>
      <c r="Z2204" s="8">
        <v>120.33333333333334</v>
      </c>
      <c r="AA2204" s="8">
        <v>89.7</v>
      </c>
      <c r="AB2204" s="9">
        <v>73.284179144208039</v>
      </c>
      <c r="AC2204" s="9">
        <v>29.449123742250706</v>
      </c>
      <c r="AD2204" s="3">
        <v>22.614553671896143</v>
      </c>
      <c r="AE2204" s="3">
        <v>47.936322585853134</v>
      </c>
    </row>
    <row r="2205" spans="1:31" ht="13" x14ac:dyDescent="0.3">
      <c r="A2205" s="2">
        <v>2020</v>
      </c>
      <c r="B2205" s="13" t="s">
        <v>630</v>
      </c>
      <c r="C2205" s="2" t="s">
        <v>417</v>
      </c>
      <c r="D2205" s="2" t="str">
        <f t="shared" si="68"/>
        <v>M1</v>
      </c>
      <c r="E2205" s="2" t="str">
        <f t="shared" si="69"/>
        <v>I06c_M1_15</v>
      </c>
      <c r="F2205" s="21" t="s">
        <v>502</v>
      </c>
      <c r="G2205" s="2">
        <v>2015</v>
      </c>
      <c r="H2205" s="2" t="s">
        <v>900</v>
      </c>
      <c r="I2205" s="4">
        <v>2.29</v>
      </c>
      <c r="J2205" s="5">
        <v>0.14799999999999999</v>
      </c>
      <c r="K2205" s="4">
        <v>0.80200000000000005</v>
      </c>
      <c r="L2205" s="4">
        <v>0.88900000000000001</v>
      </c>
      <c r="M2205" s="4">
        <v>0.27200000000000002</v>
      </c>
      <c r="N2205" s="4">
        <v>0.57699999999999996</v>
      </c>
      <c r="O2205" s="4">
        <v>0.185</v>
      </c>
      <c r="P2205" s="6">
        <v>11.711</v>
      </c>
      <c r="Q2205" s="6">
        <v>57.545000000000002</v>
      </c>
      <c r="R2205" s="4">
        <v>6.7350000000000003</v>
      </c>
      <c r="S2205" s="7">
        <v>386.113</v>
      </c>
      <c r="T2205" s="6">
        <v>24.003</v>
      </c>
      <c r="U2205" s="4">
        <v>28.389438999999999</v>
      </c>
      <c r="V2205" s="8">
        <v>84.172708668283121</v>
      </c>
      <c r="W2205" s="8">
        <v>86.300866830263772</v>
      </c>
      <c r="X2205" s="8">
        <v>94.352941176470594</v>
      </c>
      <c r="Y2205" s="8">
        <v>143.15789473684211</v>
      </c>
      <c r="Z2205" s="8">
        <v>96.166666666666671</v>
      </c>
      <c r="AA2205" s="8">
        <v>78.073333333333338</v>
      </c>
      <c r="AB2205" s="9">
        <v>87.278058225182008</v>
      </c>
      <c r="AC2205" s="9">
        <v>25.671139212170353</v>
      </c>
      <c r="AD2205" s="3">
        <v>23.50133512192248</v>
      </c>
      <c r="AE2205" s="3">
        <v>50.82752566590716</v>
      </c>
    </row>
    <row r="2206" spans="1:31" ht="13" x14ac:dyDescent="0.3">
      <c r="A2206" s="2">
        <v>2020</v>
      </c>
      <c r="B2206" s="13" t="s">
        <v>630</v>
      </c>
      <c r="C2206" s="2" t="s">
        <v>420</v>
      </c>
      <c r="D2206" s="2" t="str">
        <f t="shared" si="68"/>
        <v>M1</v>
      </c>
      <c r="E2206" s="2" t="str">
        <f t="shared" si="69"/>
        <v>I07a_M1_15</v>
      </c>
      <c r="F2206" s="21" t="s">
        <v>374</v>
      </c>
      <c r="G2206" s="2">
        <v>2015</v>
      </c>
      <c r="H2206" s="2" t="s">
        <v>901</v>
      </c>
      <c r="I2206" s="4">
        <v>2.3199999999999998</v>
      </c>
      <c r="J2206" s="5">
        <v>0.153</v>
      </c>
      <c r="K2206" s="4">
        <v>1.0780000000000001</v>
      </c>
      <c r="L2206" s="4">
        <v>0.68300000000000005</v>
      </c>
      <c r="M2206" s="4">
        <v>0.23899999999999999</v>
      </c>
      <c r="N2206" s="4">
        <v>0.72799999999999998</v>
      </c>
      <c r="O2206" s="4">
        <v>0.184</v>
      </c>
      <c r="P2206" s="6">
        <v>10.459</v>
      </c>
      <c r="Q2206" s="6">
        <v>75.599999999999994</v>
      </c>
      <c r="R2206" s="4">
        <v>7.3</v>
      </c>
      <c r="S2206" s="7">
        <v>531.80799999999999</v>
      </c>
      <c r="T2206" s="6">
        <v>24.321000000000002</v>
      </c>
      <c r="U2206" s="4">
        <v>25.537852999999998</v>
      </c>
      <c r="V2206" s="8">
        <v>85.275407908478968</v>
      </c>
      <c r="W2206" s="8">
        <v>89.216436655610522</v>
      </c>
      <c r="X2206" s="8">
        <v>126.82352941176471</v>
      </c>
      <c r="Y2206" s="8">
        <v>125.78947368421052</v>
      </c>
      <c r="Z2206" s="8">
        <v>121.33333333333334</v>
      </c>
      <c r="AA2206" s="8">
        <v>69.726666666666659</v>
      </c>
      <c r="AB2206" s="9">
        <v>81.3391539811456</v>
      </c>
      <c r="AC2206" s="9">
        <v>24.203577501611729</v>
      </c>
      <c r="AD2206" s="3">
        <v>33.895524026730364</v>
      </c>
      <c r="AE2206" s="3">
        <v>41.900898471657918</v>
      </c>
    </row>
    <row r="2207" spans="1:31" ht="13" x14ac:dyDescent="0.3">
      <c r="A2207" s="2">
        <v>2020</v>
      </c>
      <c r="B2207" s="13" t="s">
        <v>630</v>
      </c>
      <c r="C2207" s="2" t="s">
        <v>421</v>
      </c>
      <c r="D2207" s="2" t="str">
        <f t="shared" si="68"/>
        <v>M1</v>
      </c>
      <c r="E2207" s="2" t="str">
        <f t="shared" si="69"/>
        <v>I07b_M1_15</v>
      </c>
      <c r="F2207" s="21" t="s">
        <v>448</v>
      </c>
      <c r="G2207" s="2">
        <v>2015</v>
      </c>
      <c r="H2207" s="2" t="s">
        <v>903</v>
      </c>
      <c r="I2207" s="4">
        <v>2.11</v>
      </c>
      <c r="J2207" s="5">
        <v>0.14299999999999999</v>
      </c>
      <c r="K2207" s="4">
        <v>0.8</v>
      </c>
      <c r="L2207" s="4">
        <v>0.68600000000000005</v>
      </c>
      <c r="M2207" s="4">
        <v>0.253</v>
      </c>
      <c r="N2207" s="4">
        <v>0.58199999999999996</v>
      </c>
      <c r="O2207" s="4">
        <v>0.159</v>
      </c>
      <c r="P2207" s="6">
        <v>12.034000000000001</v>
      </c>
      <c r="Q2207" s="6">
        <v>67.596000000000004</v>
      </c>
      <c r="R2207" s="4">
        <v>6.1589999999999998</v>
      </c>
      <c r="S2207" s="7">
        <v>660.60699999999997</v>
      </c>
      <c r="T2207" s="6">
        <v>20.934000000000001</v>
      </c>
      <c r="U2207" s="4">
        <v>26.709937</v>
      </c>
      <c r="V2207" s="8">
        <v>77.556513227108027</v>
      </c>
      <c r="W2207" s="8">
        <v>83.385297004917021</v>
      </c>
      <c r="X2207" s="8">
        <v>94.117647058823536</v>
      </c>
      <c r="Y2207" s="8">
        <v>133.15789473684211</v>
      </c>
      <c r="Z2207" s="8">
        <v>97</v>
      </c>
      <c r="AA2207" s="8">
        <v>80.226666666666674</v>
      </c>
      <c r="AB2207" s="9">
        <v>75.53209267598865</v>
      </c>
      <c r="AC2207" s="9">
        <v>27.591182708221158</v>
      </c>
      <c r="AD2207" s="3">
        <v>27.088297611500245</v>
      </c>
      <c r="AE2207" s="3">
        <v>45.320519680278601</v>
      </c>
    </row>
    <row r="2208" spans="1:31" ht="13" x14ac:dyDescent="0.3">
      <c r="A2208" s="2">
        <v>2020</v>
      </c>
      <c r="B2208" s="13" t="s">
        <v>630</v>
      </c>
      <c r="C2208" s="2" t="s">
        <v>422</v>
      </c>
      <c r="D2208" s="2" t="str">
        <f t="shared" si="68"/>
        <v>M1</v>
      </c>
      <c r="E2208" s="2" t="str">
        <f t="shared" si="69"/>
        <v>I07c_M1_15</v>
      </c>
      <c r="F2208" s="21" t="s">
        <v>528</v>
      </c>
      <c r="G2208" s="2">
        <v>2015</v>
      </c>
      <c r="H2208" s="2" t="s">
        <v>904</v>
      </c>
      <c r="I2208" s="4">
        <v>2.37</v>
      </c>
      <c r="J2208" s="5">
        <v>0.159</v>
      </c>
      <c r="K2208" s="4">
        <v>0.745</v>
      </c>
      <c r="L2208" s="4">
        <v>0.77100000000000002</v>
      </c>
      <c r="M2208" s="4">
        <v>0.24</v>
      </c>
      <c r="N2208" s="4">
        <v>0.62</v>
      </c>
      <c r="O2208" s="4">
        <v>0.185</v>
      </c>
      <c r="P2208" s="6">
        <v>11.808</v>
      </c>
      <c r="Q2208" s="6">
        <v>65.507000000000005</v>
      </c>
      <c r="R2208" s="4">
        <v>5.9169999999999998</v>
      </c>
      <c r="S2208" s="7">
        <v>686.40599999999995</v>
      </c>
      <c r="T2208" s="6">
        <v>16.006</v>
      </c>
      <c r="U2208" s="4">
        <v>24.526793000000001</v>
      </c>
      <c r="V2208" s="8">
        <v>87.113239975472069</v>
      </c>
      <c r="W2208" s="8">
        <v>92.715120446026617</v>
      </c>
      <c r="X2208" s="8">
        <v>87.647058823529406</v>
      </c>
      <c r="Y2208" s="8">
        <v>126.31578947368421</v>
      </c>
      <c r="Z2208" s="8">
        <v>103.33333333333334</v>
      </c>
      <c r="AA2208" s="8">
        <v>78.72</v>
      </c>
      <c r="AB2208" s="9">
        <v>77.296119827994659</v>
      </c>
      <c r="AC2208" s="9">
        <v>25.576131816026077</v>
      </c>
      <c r="AD2208" s="3">
        <v>24.650278024689324</v>
      </c>
      <c r="AE2208" s="3">
        <v>49.773590159284595</v>
      </c>
    </row>
    <row r="2209" spans="1:31" ht="13" x14ac:dyDescent="0.3">
      <c r="A2209" s="2">
        <v>2020</v>
      </c>
      <c r="B2209" s="13" t="s">
        <v>630</v>
      </c>
      <c r="C2209" s="2" t="s">
        <v>423</v>
      </c>
      <c r="D2209" s="2" t="str">
        <f t="shared" si="68"/>
        <v>M1</v>
      </c>
      <c r="E2209" s="2" t="str">
        <f t="shared" si="69"/>
        <v>J07a_M1_15</v>
      </c>
      <c r="F2209" s="21" t="s">
        <v>529</v>
      </c>
      <c r="G2209" s="2">
        <v>2015</v>
      </c>
      <c r="H2209" s="2" t="s">
        <v>910</v>
      </c>
      <c r="I2209" s="4">
        <v>2.4500000000000002</v>
      </c>
      <c r="J2209" s="5">
        <v>0.158</v>
      </c>
      <c r="K2209" s="4">
        <v>0.78600000000000003</v>
      </c>
      <c r="L2209" s="4">
        <v>0.70699999999999996</v>
      </c>
      <c r="M2209" s="4">
        <v>0.21</v>
      </c>
      <c r="N2209" s="4">
        <v>0.56499999999999995</v>
      </c>
      <c r="O2209" s="4">
        <v>0.18099999999999999</v>
      </c>
      <c r="P2209" s="6">
        <v>11.657999999999999</v>
      </c>
      <c r="Q2209" s="6">
        <v>68.884</v>
      </c>
      <c r="R2209" s="4">
        <v>6.2149999999999999</v>
      </c>
      <c r="S2209" s="7">
        <v>534.83600000000001</v>
      </c>
      <c r="T2209" s="6">
        <v>17.003</v>
      </c>
      <c r="U2209" s="4">
        <v>23.735139</v>
      </c>
      <c r="V2209" s="8">
        <v>90.053771282661003</v>
      </c>
      <c r="W2209" s="8">
        <v>92.132006480957273</v>
      </c>
      <c r="X2209" s="8">
        <v>92.47058823529413</v>
      </c>
      <c r="Y2209" s="8">
        <v>110.52631578947367</v>
      </c>
      <c r="Z2209" s="8">
        <v>94.166666666666671</v>
      </c>
      <c r="AA2209" s="8">
        <v>77.72</v>
      </c>
      <c r="AB2209" s="9">
        <v>72.67993071694201</v>
      </c>
      <c r="AC2209" s="9">
        <v>23.800501236394169</v>
      </c>
      <c r="AD2209" s="3">
        <v>27.658669445587954</v>
      </c>
      <c r="AE2209" s="3">
        <v>48.540829318017877</v>
      </c>
    </row>
    <row r="2210" spans="1:31" ht="13" x14ac:dyDescent="0.3">
      <c r="A2210" s="2">
        <v>2020</v>
      </c>
      <c r="B2210" s="13" t="s">
        <v>630</v>
      </c>
      <c r="C2210" s="2" t="s">
        <v>407</v>
      </c>
      <c r="D2210" s="2" t="str">
        <f t="shared" si="68"/>
        <v>M2</v>
      </c>
      <c r="E2210" s="2" t="str">
        <f t="shared" si="69"/>
        <v>Z04a_M2_15</v>
      </c>
      <c r="F2210" s="21" t="s">
        <v>524</v>
      </c>
      <c r="G2210" s="2">
        <v>2015</v>
      </c>
      <c r="H2210" s="2" t="s">
        <v>897</v>
      </c>
      <c r="I2210" s="4">
        <v>2.2400000000000002</v>
      </c>
      <c r="J2210" s="5">
        <v>0.14499999999999999</v>
      </c>
      <c r="K2210" s="4">
        <v>0.83699999999999997</v>
      </c>
      <c r="L2210" s="4">
        <v>0.61199999999999999</v>
      </c>
      <c r="M2210" s="4">
        <v>0.27900000000000003</v>
      </c>
      <c r="N2210" s="4">
        <v>0.54600000000000004</v>
      </c>
      <c r="O2210" s="4">
        <v>0.16900000000000001</v>
      </c>
      <c r="P2210" s="6">
        <v>15.959</v>
      </c>
      <c r="Q2210" s="6">
        <v>61.473999999999997</v>
      </c>
      <c r="R2210" s="4">
        <v>5.8529999999999998</v>
      </c>
      <c r="S2210" s="7">
        <v>328.46699999999998</v>
      </c>
      <c r="T2210" s="6">
        <v>20.327000000000002</v>
      </c>
      <c r="U2210" s="4">
        <v>25.397079000000002</v>
      </c>
      <c r="V2210" s="8">
        <v>82.334876601290048</v>
      </c>
      <c r="W2210" s="8">
        <v>84.551524935055724</v>
      </c>
      <c r="X2210" s="8">
        <v>98.470588235294116</v>
      </c>
      <c r="Y2210" s="8">
        <v>146.84210526315792</v>
      </c>
      <c r="Z2210" s="8">
        <v>91.000000000000014</v>
      </c>
      <c r="AA2210" s="8">
        <v>106.39333333333335</v>
      </c>
      <c r="AB2210" s="9">
        <v>74.927449861019014</v>
      </c>
      <c r="AC2210" s="9">
        <v>30.672174392149472</v>
      </c>
      <c r="AD2210" s="3">
        <v>28.569836096216978</v>
      </c>
      <c r="AE2210" s="3">
        <v>40.757989511633561</v>
      </c>
    </row>
    <row r="2211" spans="1:31" ht="13" x14ac:dyDescent="0.3">
      <c r="A2211" s="2">
        <v>2020</v>
      </c>
      <c r="B2211" s="13" t="s">
        <v>630</v>
      </c>
      <c r="C2211" s="2" t="s">
        <v>408</v>
      </c>
      <c r="D2211" s="2" t="str">
        <f t="shared" si="68"/>
        <v>M2</v>
      </c>
      <c r="E2211" s="2" t="str">
        <f t="shared" si="69"/>
        <v>Z04b_M2_15</v>
      </c>
      <c r="F2211" s="21" t="s">
        <v>525</v>
      </c>
      <c r="G2211" s="2">
        <v>2015</v>
      </c>
      <c r="H2211" s="2" t="s">
        <v>896</v>
      </c>
      <c r="I2211" s="4">
        <v>2.2999999999999998</v>
      </c>
      <c r="J2211" s="5">
        <v>0.14499999999999999</v>
      </c>
      <c r="K2211" s="4">
        <v>0.89700000000000002</v>
      </c>
      <c r="L2211" s="4">
        <v>0.57499999999999996</v>
      </c>
      <c r="M2211" s="4">
        <v>0.24</v>
      </c>
      <c r="N2211" s="4">
        <v>0.47499999999999998</v>
      </c>
      <c r="O2211" s="4">
        <v>0.187</v>
      </c>
      <c r="P2211" s="6">
        <v>16.241</v>
      </c>
      <c r="Q2211" s="6">
        <v>72.347999999999999</v>
      </c>
      <c r="R2211" s="4">
        <v>5.2960000000000003</v>
      </c>
      <c r="S2211" s="7">
        <v>245.08500000000001</v>
      </c>
      <c r="T2211" s="6">
        <v>15.881</v>
      </c>
      <c r="U2211" s="4">
        <v>23.904228</v>
      </c>
      <c r="V2211" s="8">
        <v>84.540275081681742</v>
      </c>
      <c r="W2211" s="8">
        <v>84.551524935055724</v>
      </c>
      <c r="X2211" s="8">
        <v>105.5294117647059</v>
      </c>
      <c r="Y2211" s="8">
        <v>126.31578947368421</v>
      </c>
      <c r="Z2211" s="8">
        <v>79.166666666666657</v>
      </c>
      <c r="AA2211" s="8">
        <v>108.27333333333333</v>
      </c>
      <c r="AB2211" s="9">
        <v>71.403148736928699</v>
      </c>
      <c r="AC2211" s="9">
        <v>27.68695477102532</v>
      </c>
      <c r="AD2211" s="3">
        <v>32.129082367376583</v>
      </c>
      <c r="AE2211" s="3">
        <v>40.183962861598097</v>
      </c>
    </row>
    <row r="2212" spans="1:31" ht="13" x14ac:dyDescent="0.3">
      <c r="A2212" s="2">
        <v>2021</v>
      </c>
      <c r="B2212" s="13" t="s">
        <v>630</v>
      </c>
      <c r="C2212" s="2" t="s">
        <v>79</v>
      </c>
      <c r="D2212" s="2" t="str">
        <f t="shared" si="68"/>
        <v>M1</v>
      </c>
      <c r="E2212" s="2" t="str">
        <f t="shared" si="69"/>
        <v>B02c_M1_06</v>
      </c>
      <c r="F2212" s="21" t="s">
        <v>429</v>
      </c>
      <c r="G2212" s="2">
        <v>2006</v>
      </c>
      <c r="H2212" s="2" t="s">
        <v>650</v>
      </c>
      <c r="I2212" s="4">
        <v>2.0099999999999998</v>
      </c>
      <c r="J2212" s="5">
        <v>0.13400000000000001</v>
      </c>
      <c r="K2212" s="4">
        <v>0.91700000000000004</v>
      </c>
      <c r="L2212" s="4">
        <v>0.71899999999999997</v>
      </c>
      <c r="M2212" s="4">
        <v>0.23899999999999999</v>
      </c>
      <c r="N2212" s="4">
        <v>0.69299999999999995</v>
      </c>
      <c r="O2212" s="4">
        <v>0.17199999999999999</v>
      </c>
      <c r="P2212" s="6">
        <v>23.189</v>
      </c>
      <c r="Q2212" s="6">
        <v>70.554000000000002</v>
      </c>
      <c r="R2212" s="4">
        <v>3.915</v>
      </c>
      <c r="S2212" s="7">
        <v>189.87</v>
      </c>
      <c r="T2212" s="6">
        <v>18.818000000000001</v>
      </c>
      <c r="U2212" s="4">
        <v>19.919993999999999</v>
      </c>
      <c r="V2212" s="8">
        <v>81.184074499062675</v>
      </c>
      <c r="W2212" s="8">
        <v>83.973505752234814</v>
      </c>
      <c r="X2212" s="8">
        <v>107.88235294117648</v>
      </c>
      <c r="Y2212" s="8">
        <v>125.78947368421052</v>
      </c>
      <c r="Z2212" s="8">
        <v>115.5</v>
      </c>
      <c r="AA2212" s="8">
        <v>154.59333333333333</v>
      </c>
      <c r="AB2212" s="9">
        <v>79.017914107950816</v>
      </c>
      <c r="AC2212" s="9">
        <v>24.914584743513199</v>
      </c>
      <c r="AD2212" s="3">
        <v>29.680213261457212</v>
      </c>
      <c r="AE2212" s="3">
        <v>45.405201995029593</v>
      </c>
    </row>
    <row r="2213" spans="1:31" ht="13" x14ac:dyDescent="0.3">
      <c r="A2213" s="2">
        <v>2021</v>
      </c>
      <c r="B2213" s="13" t="s">
        <v>630</v>
      </c>
      <c r="C2213" s="2" t="s">
        <v>84</v>
      </c>
      <c r="D2213" s="2" t="str">
        <f t="shared" si="68"/>
        <v>M2</v>
      </c>
      <c r="E2213" s="2" t="str">
        <f t="shared" si="69"/>
        <v>A04c_M2_08</v>
      </c>
      <c r="F2213" s="21" t="s">
        <v>567</v>
      </c>
      <c r="G2213" s="2">
        <v>2008</v>
      </c>
      <c r="H2213" s="2" t="s">
        <v>652</v>
      </c>
      <c r="I2213" s="4">
        <v>2.02</v>
      </c>
      <c r="J2213" s="5">
        <v>0.13300000000000001</v>
      </c>
      <c r="K2213" s="4">
        <v>0.83099999999999996</v>
      </c>
      <c r="L2213" s="4">
        <v>0.70499999999999996</v>
      </c>
      <c r="M2213" s="4">
        <v>0.19</v>
      </c>
      <c r="N2213" s="4">
        <v>0.67400000000000004</v>
      </c>
      <c r="O2213" s="4">
        <v>0.17299999999999999</v>
      </c>
      <c r="P2213" s="6">
        <v>20.792000000000002</v>
      </c>
      <c r="Q2213" s="6">
        <v>74.817999999999998</v>
      </c>
      <c r="R2213" s="4">
        <v>4.4470000000000001</v>
      </c>
      <c r="S2213" s="7">
        <v>398.85399999999998</v>
      </c>
      <c r="T2213" s="6">
        <v>17.004000000000001</v>
      </c>
      <c r="U2213" s="4">
        <v>20.841932</v>
      </c>
      <c r="V2213" s="8">
        <v>80.549610066358227</v>
      </c>
      <c r="W2213" s="8">
        <v>82.542834622902689</v>
      </c>
      <c r="X2213" s="8">
        <v>97.764705882352942</v>
      </c>
      <c r="Y2213" s="8">
        <v>100</v>
      </c>
      <c r="Z2213" s="8">
        <v>112.33333333333336</v>
      </c>
      <c r="AA2213" s="8">
        <v>138.61333333333334</v>
      </c>
      <c r="AB2213" s="9">
        <v>72.083579000415256</v>
      </c>
      <c r="AC2213" s="9">
        <v>21.711937126229451</v>
      </c>
      <c r="AD2213" s="3">
        <v>29.484103350117863</v>
      </c>
      <c r="AE2213" s="3">
        <v>48.803959523652694</v>
      </c>
    </row>
    <row r="2214" spans="1:31" ht="13" x14ac:dyDescent="0.3">
      <c r="A2214" s="2">
        <v>2021</v>
      </c>
      <c r="B2214" s="13" t="s">
        <v>630</v>
      </c>
      <c r="C2214" s="2" t="s">
        <v>88</v>
      </c>
      <c r="D2214" s="2" t="str">
        <f t="shared" si="68"/>
        <v>M1</v>
      </c>
      <c r="E2214" s="2" t="str">
        <f t="shared" si="69"/>
        <v>A05c_M1_08</v>
      </c>
      <c r="F2214" s="21" t="s">
        <v>410</v>
      </c>
      <c r="G2214" s="2">
        <v>2008</v>
      </c>
      <c r="H2214" s="2" t="s">
        <v>651</v>
      </c>
      <c r="I2214" s="4">
        <v>2.11</v>
      </c>
      <c r="J2214" s="5">
        <v>0.13200000000000001</v>
      </c>
      <c r="K2214" s="4">
        <v>0.879</v>
      </c>
      <c r="L2214" s="4">
        <v>0.72099999999999997</v>
      </c>
      <c r="M2214" s="4">
        <v>0.19800000000000001</v>
      </c>
      <c r="N2214" s="4">
        <v>0.6</v>
      </c>
      <c r="O2214" s="4">
        <v>0.17399999999999999</v>
      </c>
      <c r="P2214" s="6">
        <v>22.756</v>
      </c>
      <c r="Q2214" s="6">
        <v>72.706999999999994</v>
      </c>
      <c r="R2214" s="4">
        <v>3.7850000000000001</v>
      </c>
      <c r="S2214" s="7">
        <v>346.41300000000001</v>
      </c>
      <c r="T2214" s="6">
        <v>14.692</v>
      </c>
      <c r="U2214" s="4">
        <v>27.938537</v>
      </c>
      <c r="V2214" s="8">
        <v>84.138454079215762</v>
      </c>
      <c r="W2214" s="8">
        <v>81.922211806189139</v>
      </c>
      <c r="X2214" s="8">
        <v>103.41176470588236</v>
      </c>
      <c r="Y2214" s="8">
        <v>104.21052631578948</v>
      </c>
      <c r="Z2214" s="8">
        <v>100</v>
      </c>
      <c r="AA2214" s="8">
        <v>151.70666666666668</v>
      </c>
      <c r="AB2214" s="9">
        <v>74.768582260600041</v>
      </c>
      <c r="AC2214" s="9">
        <v>21.813600634095071</v>
      </c>
      <c r="AD2214" s="3">
        <v>30.067198995384341</v>
      </c>
      <c r="AE2214" s="3">
        <v>48.119200370520595</v>
      </c>
    </row>
    <row r="2215" spans="1:31" ht="13" x14ac:dyDescent="0.3">
      <c r="A2215" s="2">
        <v>2021</v>
      </c>
      <c r="B2215" s="13" t="s">
        <v>630</v>
      </c>
      <c r="C2215" s="2" t="s">
        <v>80</v>
      </c>
      <c r="D2215" s="2" t="str">
        <f t="shared" si="68"/>
        <v>M1</v>
      </c>
      <c r="E2215" s="2" t="str">
        <f t="shared" si="69"/>
        <v>B03c_M1_08</v>
      </c>
      <c r="F2215" s="21" t="s">
        <v>565</v>
      </c>
      <c r="G2215" s="2">
        <v>2008</v>
      </c>
      <c r="H2215" s="2" t="s">
        <v>655</v>
      </c>
      <c r="I2215" s="4">
        <v>2.11</v>
      </c>
      <c r="J2215" s="5">
        <v>0.13300000000000001</v>
      </c>
      <c r="K2215" s="4">
        <v>0.80700000000000005</v>
      </c>
      <c r="L2215" s="4">
        <v>0.747</v>
      </c>
      <c r="M2215" s="4">
        <v>0.14499999999999999</v>
      </c>
      <c r="N2215" s="4">
        <v>0.49099999999999999</v>
      </c>
      <c r="O2215" s="4">
        <v>0.17399999999999999</v>
      </c>
      <c r="P2215" s="6">
        <v>33.795999999999999</v>
      </c>
      <c r="Q2215" s="6">
        <v>83.239000000000004</v>
      </c>
      <c r="R2215" s="4">
        <v>3.18</v>
      </c>
      <c r="S2215" s="7">
        <v>310.774</v>
      </c>
      <c r="T2215" s="6">
        <v>13.377000000000001</v>
      </c>
      <c r="U2215" s="4">
        <v>23.071345000000001</v>
      </c>
      <c r="V2215" s="8">
        <v>84.138454079215762</v>
      </c>
      <c r="W2215" s="8">
        <v>82.542834622902689</v>
      </c>
      <c r="X2215" s="8">
        <v>94.941176470588246</v>
      </c>
      <c r="Y2215" s="8">
        <v>76.315789473684205</v>
      </c>
      <c r="Z2215" s="8">
        <v>81.833333333333343</v>
      </c>
      <c r="AA2215" s="8">
        <v>225.30666666666667</v>
      </c>
      <c r="AB2215" s="9">
        <v>69.858822111483065</v>
      </c>
      <c r="AC2215" s="9">
        <v>17.097320652454918</v>
      </c>
      <c r="AD2215" s="3">
        <v>29.54442340341966</v>
      </c>
      <c r="AE2215" s="3">
        <v>53.358255944125396</v>
      </c>
    </row>
    <row r="2216" spans="1:31" ht="13" x14ac:dyDescent="0.3">
      <c r="A2216" s="2">
        <v>2021</v>
      </c>
      <c r="B2216" s="13" t="s">
        <v>630</v>
      </c>
      <c r="C2216" s="2" t="s">
        <v>81</v>
      </c>
      <c r="D2216" s="2" t="str">
        <f t="shared" si="68"/>
        <v>M2</v>
      </c>
      <c r="E2216" s="2" t="str">
        <f t="shared" si="69"/>
        <v>B03c_M2_08</v>
      </c>
      <c r="F2216" s="21" t="s">
        <v>565</v>
      </c>
      <c r="G2216" s="2">
        <v>2008</v>
      </c>
      <c r="H2216" s="2" t="s">
        <v>655</v>
      </c>
      <c r="I2216" s="4">
        <v>2.21</v>
      </c>
      <c r="J2216" s="5">
        <v>0.14299999999999999</v>
      </c>
      <c r="K2216" s="4">
        <v>0.98199999999999998</v>
      </c>
      <c r="L2216" s="4">
        <v>0.60699999999999998</v>
      </c>
      <c r="M2216" s="4">
        <v>0.17100000000000001</v>
      </c>
      <c r="N2216" s="4">
        <v>0.50900000000000001</v>
      </c>
      <c r="O2216" s="4">
        <v>0.185</v>
      </c>
      <c r="P2216" s="6">
        <v>17.649999999999999</v>
      </c>
      <c r="Q2216" s="6">
        <v>66.41</v>
      </c>
      <c r="R2216" s="4">
        <v>3.4590000000000001</v>
      </c>
      <c r="S2216" s="7">
        <v>140.78899999999999</v>
      </c>
      <c r="T2216" s="6">
        <v>14.414999999999999</v>
      </c>
      <c r="U2216" s="4">
        <v>23.071345000000001</v>
      </c>
      <c r="V2216" s="8">
        <v>88.126058537946378</v>
      </c>
      <c r="W2216" s="8">
        <v>88.749062790038224</v>
      </c>
      <c r="X2216" s="8">
        <v>115.52941176470588</v>
      </c>
      <c r="Y2216" s="8">
        <v>90</v>
      </c>
      <c r="Z2216" s="8">
        <v>84.833333333333343</v>
      </c>
      <c r="AA2216" s="8">
        <v>117.66666666666666</v>
      </c>
      <c r="AB2216" s="9">
        <v>69.490177887566603</v>
      </c>
      <c r="AC2216" s="9">
        <v>20.270011739796882</v>
      </c>
      <c r="AD2216" s="3">
        <v>36.141927215529783</v>
      </c>
      <c r="AE2216" s="3">
        <v>43.588061044673346</v>
      </c>
    </row>
    <row r="2217" spans="1:31" ht="13" x14ac:dyDescent="0.3">
      <c r="A2217" s="2">
        <v>2021</v>
      </c>
      <c r="B2217" s="13" t="s">
        <v>630</v>
      </c>
      <c r="C2217" s="2" t="s">
        <v>85</v>
      </c>
      <c r="D2217" s="2" t="str">
        <f t="shared" si="68"/>
        <v>M1</v>
      </c>
      <c r="E2217" s="2" t="str">
        <f t="shared" si="69"/>
        <v>B04a_M1_08</v>
      </c>
      <c r="F2217" s="21" t="s">
        <v>568</v>
      </c>
      <c r="G2217" s="2">
        <v>2008</v>
      </c>
      <c r="H2217" s="2" t="s">
        <v>654</v>
      </c>
      <c r="I2217" s="4">
        <v>2.02</v>
      </c>
      <c r="J2217" s="5">
        <v>0.13200000000000001</v>
      </c>
      <c r="K2217" s="4">
        <v>0.76400000000000001</v>
      </c>
      <c r="L2217" s="4">
        <v>0.69499999999999995</v>
      </c>
      <c r="M2217" s="4">
        <v>0.19</v>
      </c>
      <c r="N2217" s="4">
        <v>0.64300000000000002</v>
      </c>
      <c r="O2217" s="4">
        <v>0.16900000000000001</v>
      </c>
      <c r="P2217" s="6">
        <v>16.187999999999999</v>
      </c>
      <c r="Q2217" s="6">
        <v>59.576999999999998</v>
      </c>
      <c r="R2217" s="4">
        <v>4.4800000000000004</v>
      </c>
      <c r="S2217" s="7">
        <v>553.87900000000002</v>
      </c>
      <c r="T2217" s="6">
        <v>18.02</v>
      </c>
      <c r="U2217" s="4">
        <v>23.957796999999999</v>
      </c>
      <c r="V2217" s="8">
        <v>80.549610066358227</v>
      </c>
      <c r="W2217" s="8">
        <v>81.922211806189139</v>
      </c>
      <c r="X2217" s="8">
        <v>89.882352941176478</v>
      </c>
      <c r="Y2217" s="8">
        <v>100</v>
      </c>
      <c r="Z2217" s="8">
        <v>107.16666666666667</v>
      </c>
      <c r="AA2217" s="8">
        <v>107.91999999999999</v>
      </c>
      <c r="AB2217" s="9">
        <v>69.871022017195003</v>
      </c>
      <c r="AC2217" s="9">
        <v>22.399473915029475</v>
      </c>
      <c r="AD2217" s="3">
        <v>27.965301464926878</v>
      </c>
      <c r="AE2217" s="3">
        <v>49.635224620043644</v>
      </c>
    </row>
    <row r="2218" spans="1:31" ht="13" x14ac:dyDescent="0.3">
      <c r="A2218" s="2">
        <v>2021</v>
      </c>
      <c r="B2218" s="13" t="s">
        <v>630</v>
      </c>
      <c r="C2218" s="2" t="s">
        <v>86</v>
      </c>
      <c r="D2218" s="2" t="str">
        <f t="shared" si="68"/>
        <v>M1</v>
      </c>
      <c r="E2218" s="2" t="str">
        <f t="shared" si="69"/>
        <v>B04b_M1_08</v>
      </c>
      <c r="F2218" s="21" t="s">
        <v>569</v>
      </c>
      <c r="G2218" s="2">
        <v>2008</v>
      </c>
      <c r="H2218" s="2" t="s">
        <v>656</v>
      </c>
      <c r="I2218" s="4">
        <v>2.11</v>
      </c>
      <c r="J2218" s="5">
        <v>0.13400000000000001</v>
      </c>
      <c r="K2218" s="4">
        <v>0.78700000000000003</v>
      </c>
      <c r="L2218" s="4">
        <v>0.76</v>
      </c>
      <c r="M2218" s="4">
        <v>0.20399999999999999</v>
      </c>
      <c r="N2218" s="4">
        <v>0.57399999999999995</v>
      </c>
      <c r="O2218" s="4">
        <v>0.17899999999999999</v>
      </c>
      <c r="P2218" s="6">
        <v>24.367999999999999</v>
      </c>
      <c r="Q2218" s="6">
        <v>69.700999999999993</v>
      </c>
      <c r="R2218" s="4">
        <v>3.8610000000000002</v>
      </c>
      <c r="S2218" s="7">
        <v>327.61099999999999</v>
      </c>
      <c r="T2218" s="6">
        <v>15.141</v>
      </c>
      <c r="U2218" s="4">
        <v>23.416126999999999</v>
      </c>
      <c r="V2218" s="8">
        <v>84.138454079215762</v>
      </c>
      <c r="W2218" s="8">
        <v>83.163457439616252</v>
      </c>
      <c r="X2218" s="8">
        <v>92.588235294117652</v>
      </c>
      <c r="Y2218" s="8">
        <v>107.36842105263158</v>
      </c>
      <c r="Z2218" s="8">
        <v>95.666666666666671</v>
      </c>
      <c r="AA2218" s="8">
        <v>162.45333333333332</v>
      </c>
      <c r="AB2218" s="9">
        <v>74.855982805957623</v>
      </c>
      <c r="AC2218" s="9">
        <v>22.448377860535931</v>
      </c>
      <c r="AD2218" s="3">
        <v>26.888802315276966</v>
      </c>
      <c r="AE2218" s="3">
        <v>50.66281982418711</v>
      </c>
    </row>
    <row r="2219" spans="1:31" ht="13" x14ac:dyDescent="0.3">
      <c r="A2219" s="2">
        <v>2021</v>
      </c>
      <c r="B2219" s="13" t="s">
        <v>630</v>
      </c>
      <c r="C2219" s="2" t="s">
        <v>87</v>
      </c>
      <c r="D2219" s="2" t="str">
        <f t="shared" si="68"/>
        <v>M2</v>
      </c>
      <c r="E2219" s="2" t="str">
        <f t="shared" si="69"/>
        <v>B04c_M2_08</v>
      </c>
      <c r="F2219" s="21" t="s">
        <v>570</v>
      </c>
      <c r="G2219" s="2">
        <v>2008</v>
      </c>
      <c r="H2219" s="2" t="s">
        <v>657</v>
      </c>
      <c r="I2219" s="4">
        <v>2.14</v>
      </c>
      <c r="J2219" s="5">
        <v>0.13500000000000001</v>
      </c>
      <c r="K2219" s="4">
        <v>0.78300000000000003</v>
      </c>
      <c r="L2219" s="4">
        <v>0.76700000000000002</v>
      </c>
      <c r="M2219" s="4">
        <v>0.20200000000000001</v>
      </c>
      <c r="N2219" s="4">
        <v>0.60599999999999998</v>
      </c>
      <c r="O2219" s="4">
        <v>0.18</v>
      </c>
      <c r="P2219" s="6">
        <v>24.228000000000002</v>
      </c>
      <c r="Q2219" s="6">
        <v>65.239999999999995</v>
      </c>
      <c r="R2219" s="4">
        <v>5.0990000000000002</v>
      </c>
      <c r="S2219" s="7">
        <v>478.02199999999999</v>
      </c>
      <c r="T2219" s="6">
        <v>16.690999999999999</v>
      </c>
      <c r="U2219" s="4">
        <v>23.205639000000001</v>
      </c>
      <c r="V2219" s="8">
        <v>85.334735416834945</v>
      </c>
      <c r="W2219" s="8">
        <v>83.784080256329801</v>
      </c>
      <c r="X2219" s="8">
        <v>92.117647058823536</v>
      </c>
      <c r="Y2219" s="8">
        <v>106.31578947368421</v>
      </c>
      <c r="Z2219" s="8">
        <v>101</v>
      </c>
      <c r="AA2219" s="8">
        <v>161.52000000000001</v>
      </c>
      <c r="AB2219" s="9">
        <v>74.938237767082882</v>
      </c>
      <c r="AC2219" s="9">
        <v>22.203897131150647</v>
      </c>
      <c r="AD2219" s="3">
        <v>26.722773372136459</v>
      </c>
      <c r="AE2219" s="3">
        <v>51.07332949671288</v>
      </c>
    </row>
    <row r="2220" spans="1:31" ht="13" x14ac:dyDescent="0.3">
      <c r="A2220" s="2">
        <v>2021</v>
      </c>
      <c r="B2220" s="13" t="s">
        <v>630</v>
      </c>
      <c r="C2220" s="2" t="s">
        <v>89</v>
      </c>
      <c r="D2220" s="2" t="str">
        <f t="shared" si="68"/>
        <v>M1</v>
      </c>
      <c r="E2220" s="2" t="str">
        <f t="shared" si="69"/>
        <v>B05a_M1_08</v>
      </c>
      <c r="F2220" s="21" t="s">
        <v>526</v>
      </c>
      <c r="G2220" s="2">
        <v>2008</v>
      </c>
      <c r="H2220" s="2" t="s">
        <v>675</v>
      </c>
      <c r="I2220" s="4">
        <v>1.97</v>
      </c>
      <c r="J2220" s="5">
        <v>0.127</v>
      </c>
      <c r="K2220" s="4">
        <v>0.78900000000000003</v>
      </c>
      <c r="L2220" s="4">
        <v>0.73399999999999999</v>
      </c>
      <c r="M2220" s="4">
        <v>0.20200000000000001</v>
      </c>
      <c r="N2220" s="4">
        <v>0.64600000000000002</v>
      </c>
      <c r="O2220" s="4">
        <v>0.16500000000000001</v>
      </c>
      <c r="P2220" s="6">
        <v>14.888</v>
      </c>
      <c r="Q2220" s="6">
        <v>77.478999999999999</v>
      </c>
      <c r="R2220" s="4">
        <v>4.7789999999999999</v>
      </c>
      <c r="S2220" s="7">
        <v>510.036</v>
      </c>
      <c r="T2220" s="6">
        <v>16.824999999999999</v>
      </c>
      <c r="U2220" s="4">
        <v>24.521221000000001</v>
      </c>
      <c r="V2220" s="8">
        <v>78.555807836992926</v>
      </c>
      <c r="W2220" s="8">
        <v>78.819097722621365</v>
      </c>
      <c r="X2220" s="8">
        <v>92.82352941176471</v>
      </c>
      <c r="Y2220" s="8">
        <v>106.31578947368421</v>
      </c>
      <c r="Z2220" s="8">
        <v>107.66666666666667</v>
      </c>
      <c r="AA2220" s="8">
        <v>99.253333333333345</v>
      </c>
      <c r="AB2220" s="9">
        <v>73.444983865678523</v>
      </c>
      <c r="AC2220" s="9">
        <v>22.655337845987074</v>
      </c>
      <c r="AD2220" s="3">
        <v>27.475025619036401</v>
      </c>
      <c r="AE2220" s="3">
        <v>49.869636534976522</v>
      </c>
    </row>
    <row r="2221" spans="1:31" ht="13" x14ac:dyDescent="0.3">
      <c r="A2221" s="2">
        <v>2021</v>
      </c>
      <c r="B2221" s="13" t="s">
        <v>630</v>
      </c>
      <c r="C2221" s="2" t="s">
        <v>90</v>
      </c>
      <c r="D2221" s="2" t="str">
        <f t="shared" si="68"/>
        <v>M1</v>
      </c>
      <c r="E2221" s="2" t="str">
        <f t="shared" si="69"/>
        <v>B05b_M1_08</v>
      </c>
      <c r="F2221" s="21" t="s">
        <v>571</v>
      </c>
      <c r="G2221" s="2">
        <v>2008</v>
      </c>
      <c r="H2221" s="2" t="s">
        <v>653</v>
      </c>
      <c r="I2221" s="4">
        <v>2.13</v>
      </c>
      <c r="J2221" s="5">
        <v>0.14000000000000001</v>
      </c>
      <c r="K2221" s="4">
        <v>0.89200000000000002</v>
      </c>
      <c r="L2221" s="4">
        <v>0.70499999999999996</v>
      </c>
      <c r="M2221" s="4">
        <v>0.21099999999999999</v>
      </c>
      <c r="N2221" s="4">
        <v>0.71799999999999997</v>
      </c>
      <c r="O2221" s="4">
        <v>0.16900000000000001</v>
      </c>
      <c r="P2221" s="6">
        <v>17.318000000000001</v>
      </c>
      <c r="Q2221" s="6">
        <v>65.25</v>
      </c>
      <c r="R2221" s="4">
        <v>5.2930000000000001</v>
      </c>
      <c r="S2221" s="7">
        <v>455.57</v>
      </c>
      <c r="T2221" s="6">
        <v>20.693000000000001</v>
      </c>
      <c r="U2221" s="4">
        <v>24.554206000000001</v>
      </c>
      <c r="V2221" s="8">
        <v>84.93597497096188</v>
      </c>
      <c r="W2221" s="8">
        <v>86.887194339897576</v>
      </c>
      <c r="X2221" s="8">
        <v>104.94117647058825</v>
      </c>
      <c r="Y2221" s="8">
        <v>111.05263157894736</v>
      </c>
      <c r="Z2221" s="8">
        <v>119.66666666666667</v>
      </c>
      <c r="AA2221" s="8">
        <v>115.45333333333335</v>
      </c>
      <c r="AB2221" s="9">
        <v>75.373500083095166</v>
      </c>
      <c r="AC2221" s="9">
        <v>23.059245109533983</v>
      </c>
      <c r="AD2221" s="3">
        <v>30.267002603814547</v>
      </c>
      <c r="AE2221" s="3">
        <v>46.673752286651464</v>
      </c>
    </row>
    <row r="2222" spans="1:31" ht="13" x14ac:dyDescent="0.3">
      <c r="A2222" s="2">
        <v>2021</v>
      </c>
      <c r="B2222" s="13" t="s">
        <v>630</v>
      </c>
      <c r="C2222" s="2" t="s">
        <v>91</v>
      </c>
      <c r="D2222" s="2" t="str">
        <f t="shared" si="68"/>
        <v>M2</v>
      </c>
      <c r="E2222" s="2" t="str">
        <f t="shared" si="69"/>
        <v>B05b_M2_08</v>
      </c>
      <c r="F2222" s="21" t="s">
        <v>571</v>
      </c>
      <c r="G2222" s="2">
        <v>2008</v>
      </c>
      <c r="H2222" s="2" t="s">
        <v>653</v>
      </c>
      <c r="I2222" s="4">
        <v>2.2000000000000002</v>
      </c>
      <c r="J2222" s="5">
        <v>0.13700000000000001</v>
      </c>
      <c r="K2222" s="4">
        <v>0.98</v>
      </c>
      <c r="L2222" s="4">
        <v>0.63900000000000001</v>
      </c>
      <c r="M2222" s="4">
        <v>0.218</v>
      </c>
      <c r="N2222" s="4">
        <v>0.79200000000000004</v>
      </c>
      <c r="O2222" s="4">
        <v>0.17499999999999999</v>
      </c>
      <c r="P2222" s="6">
        <v>18.637</v>
      </c>
      <c r="Q2222" s="6">
        <v>66.05</v>
      </c>
      <c r="R2222" s="4">
        <v>5.6870000000000003</v>
      </c>
      <c r="S2222" s="7">
        <v>441.80599999999998</v>
      </c>
      <c r="T2222" s="6">
        <v>17.739999999999998</v>
      </c>
      <c r="U2222" s="4">
        <v>24.554206000000001</v>
      </c>
      <c r="V2222" s="8">
        <v>87.727298092073326</v>
      </c>
      <c r="W2222" s="8">
        <v>85.025325889756914</v>
      </c>
      <c r="X2222" s="8">
        <v>115.29411764705881</v>
      </c>
      <c r="Y2222" s="8">
        <v>114.73684210526316</v>
      </c>
      <c r="Z2222" s="8">
        <v>132</v>
      </c>
      <c r="AA2222" s="8">
        <v>124.24666666666666</v>
      </c>
      <c r="AB2222" s="9">
        <v>74.907332555928264</v>
      </c>
      <c r="AC2222" s="9">
        <v>23.972508136883459</v>
      </c>
      <c r="AD2222" s="3">
        <v>33.459926770469728</v>
      </c>
      <c r="AE2222" s="3">
        <v>42.567565092646817</v>
      </c>
    </row>
    <row r="2223" spans="1:31" ht="13" x14ac:dyDescent="0.3">
      <c r="A2223" s="2">
        <v>2021</v>
      </c>
      <c r="B2223" s="13" t="s">
        <v>630</v>
      </c>
      <c r="C2223" s="2" t="s">
        <v>92</v>
      </c>
      <c r="D2223" s="2" t="str">
        <f t="shared" si="68"/>
        <v>M1</v>
      </c>
      <c r="E2223" s="2" t="str">
        <f t="shared" si="69"/>
        <v>B05c_M1_08</v>
      </c>
      <c r="F2223" s="21" t="s">
        <v>491</v>
      </c>
      <c r="G2223" s="2">
        <v>2008</v>
      </c>
      <c r="H2223" s="2" t="s">
        <v>670</v>
      </c>
      <c r="I2223" s="4">
        <v>2.1</v>
      </c>
      <c r="J2223" s="5">
        <v>0.13400000000000001</v>
      </c>
      <c r="K2223" s="4">
        <v>0.88900000000000001</v>
      </c>
      <c r="L2223" s="4">
        <v>0.71599999999999997</v>
      </c>
      <c r="M2223" s="4">
        <v>0.22700000000000001</v>
      </c>
      <c r="N2223" s="4">
        <v>0.65</v>
      </c>
      <c r="O2223" s="4">
        <v>0.16900000000000001</v>
      </c>
      <c r="P2223" s="6">
        <v>12.778</v>
      </c>
      <c r="Q2223" s="6">
        <v>53.926000000000002</v>
      </c>
      <c r="R2223" s="4">
        <v>5.4340000000000002</v>
      </c>
      <c r="S2223" s="7">
        <v>414.87900000000002</v>
      </c>
      <c r="T2223" s="6">
        <v>20.074000000000002</v>
      </c>
      <c r="U2223" s="4">
        <v>27.739121999999998</v>
      </c>
      <c r="V2223" s="8">
        <v>83.739693633342711</v>
      </c>
      <c r="W2223" s="8">
        <v>83.163457439616252</v>
      </c>
      <c r="X2223" s="8">
        <v>104.58823529411765</v>
      </c>
      <c r="Y2223" s="8">
        <v>119.47368421052632</v>
      </c>
      <c r="Z2223" s="8">
        <v>108.33333333333334</v>
      </c>
      <c r="AA2223" s="8">
        <v>85.186666666666667</v>
      </c>
      <c r="AB2223" s="9">
        <v>77.163633102385035</v>
      </c>
      <c r="AC2223" s="9">
        <v>24.232292527462477</v>
      </c>
      <c r="AD2223" s="3">
        <v>29.465399665484149</v>
      </c>
      <c r="AE2223" s="3">
        <v>46.302307807053381</v>
      </c>
    </row>
    <row r="2224" spans="1:31" ht="13" x14ac:dyDescent="0.3">
      <c r="A2224" s="2">
        <v>2021</v>
      </c>
      <c r="B2224" s="13" t="s">
        <v>630</v>
      </c>
      <c r="C2224" s="2" t="s">
        <v>82</v>
      </c>
      <c r="D2224" s="2" t="str">
        <f t="shared" si="68"/>
        <v>M1</v>
      </c>
      <c r="E2224" s="2" t="str">
        <f t="shared" si="69"/>
        <v>C03a_M1_08</v>
      </c>
      <c r="F2224" s="21" t="s">
        <v>566</v>
      </c>
      <c r="G2224" s="2">
        <v>2008</v>
      </c>
      <c r="H2224" s="2" t="s">
        <v>658</v>
      </c>
      <c r="I2224" s="4">
        <v>1.99</v>
      </c>
      <c r="J2224" s="5">
        <v>0.13500000000000001</v>
      </c>
      <c r="K2224" s="4">
        <v>0.84699999999999998</v>
      </c>
      <c r="L2224" s="4">
        <v>0.61399999999999999</v>
      </c>
      <c r="M2224" s="4">
        <v>0.17899999999999999</v>
      </c>
      <c r="N2224" s="4">
        <v>0.55600000000000005</v>
      </c>
      <c r="O2224" s="4">
        <v>0.17</v>
      </c>
      <c r="P2224" s="6">
        <v>13.856999999999999</v>
      </c>
      <c r="Q2224" s="6">
        <v>76.772999999999996</v>
      </c>
      <c r="R2224" s="4">
        <v>2.8780000000000001</v>
      </c>
      <c r="S2224" s="7">
        <v>194.34700000000001</v>
      </c>
      <c r="T2224" s="6">
        <v>13.917999999999999</v>
      </c>
      <c r="U2224" s="4">
        <v>19.957504</v>
      </c>
      <c r="V2224" s="8">
        <v>79.353328728739044</v>
      </c>
      <c r="W2224" s="8">
        <v>83.784080256329801</v>
      </c>
      <c r="X2224" s="8">
        <v>99.647058823529406</v>
      </c>
      <c r="Y2224" s="8">
        <v>94.210526315789465</v>
      </c>
      <c r="Z2224" s="8">
        <v>92.666666666666671</v>
      </c>
      <c r="AA2224" s="8">
        <v>92.38</v>
      </c>
      <c r="AB2224" s="9">
        <v>67.045772445973356</v>
      </c>
      <c r="AC2224" s="9">
        <v>21.99190979698686</v>
      </c>
      <c r="AD2224" s="3">
        <v>32.309873242981205</v>
      </c>
      <c r="AE2224" s="3">
        <v>45.698216960031942</v>
      </c>
    </row>
    <row r="2225" spans="1:31" ht="13" x14ac:dyDescent="0.3">
      <c r="A2225" s="2">
        <v>2021</v>
      </c>
      <c r="B2225" s="13" t="s">
        <v>630</v>
      </c>
      <c r="C2225" s="2" t="s">
        <v>83</v>
      </c>
      <c r="D2225" s="2" t="str">
        <f t="shared" si="68"/>
        <v>M2</v>
      </c>
      <c r="E2225" s="2" t="str">
        <f t="shared" si="69"/>
        <v>C03a_M2_08</v>
      </c>
      <c r="F2225" s="21" t="s">
        <v>566</v>
      </c>
      <c r="G2225" s="2">
        <v>2008</v>
      </c>
      <c r="H2225" s="2" t="s">
        <v>658</v>
      </c>
      <c r="I2225" s="4">
        <v>1.91</v>
      </c>
      <c r="J2225" s="5">
        <v>0.13100000000000001</v>
      </c>
      <c r="K2225" s="4">
        <v>0.88</v>
      </c>
      <c r="L2225" s="4">
        <v>0.626</v>
      </c>
      <c r="M2225" s="4">
        <v>0.16400000000000001</v>
      </c>
      <c r="N2225" s="4">
        <v>0.58099999999999996</v>
      </c>
      <c r="O2225" s="4">
        <v>0.161</v>
      </c>
      <c r="P2225" s="6">
        <v>16.701000000000001</v>
      </c>
      <c r="Q2225" s="6">
        <v>65.605000000000004</v>
      </c>
      <c r="R2225" s="4">
        <v>3.4940000000000002</v>
      </c>
      <c r="S2225" s="7">
        <v>215.39099999999999</v>
      </c>
      <c r="T2225" s="6">
        <v>13.212999999999999</v>
      </c>
      <c r="U2225" s="4">
        <v>19.957504</v>
      </c>
      <c r="V2225" s="8">
        <v>76.16324516175456</v>
      </c>
      <c r="W2225" s="8">
        <v>81.301588989475576</v>
      </c>
      <c r="X2225" s="8">
        <v>103.5294117647059</v>
      </c>
      <c r="Y2225" s="8">
        <v>86.31578947368422</v>
      </c>
      <c r="Z2225" s="8">
        <v>96.833333333333329</v>
      </c>
      <c r="AA2225" s="8">
        <v>111.33999999999999</v>
      </c>
      <c r="AB2225" s="9">
        <v>67.25297976751132</v>
      </c>
      <c r="AC2225" s="9">
        <v>20.086932954076968</v>
      </c>
      <c r="AD2225" s="3">
        <v>33.465273865478608</v>
      </c>
      <c r="AE2225" s="3">
        <v>46.447793180444435</v>
      </c>
    </row>
    <row r="2226" spans="1:31" ht="13" x14ac:dyDescent="0.3">
      <c r="A2226" s="2">
        <v>2021</v>
      </c>
      <c r="B2226" s="13" t="s">
        <v>630</v>
      </c>
      <c r="C2226" s="2" t="s">
        <v>93</v>
      </c>
      <c r="D2226" s="2" t="str">
        <f t="shared" si="68"/>
        <v>M2</v>
      </c>
      <c r="E2226" s="2" t="str">
        <f t="shared" si="69"/>
        <v>C05a_M2_08</v>
      </c>
      <c r="F2226" s="21" t="s">
        <v>492</v>
      </c>
      <c r="G2226" s="2">
        <v>2008</v>
      </c>
      <c r="H2226" s="2" t="s">
        <v>672</v>
      </c>
      <c r="I2226" s="4">
        <v>2.06</v>
      </c>
      <c r="J2226" s="5">
        <v>0.13100000000000001</v>
      </c>
      <c r="K2226" s="4">
        <v>0.72299999999999998</v>
      </c>
      <c r="L2226" s="4">
        <v>0.629</v>
      </c>
      <c r="M2226" s="4">
        <v>0.20200000000000001</v>
      </c>
      <c r="N2226" s="4">
        <v>0.753</v>
      </c>
      <c r="O2226" s="4">
        <v>0.157</v>
      </c>
      <c r="P2226" s="6">
        <v>16.321999999999999</v>
      </c>
      <c r="Q2226" s="6">
        <v>63.155999999999999</v>
      </c>
      <c r="R2226" s="4">
        <v>4.9560000000000004</v>
      </c>
      <c r="S2226" s="7">
        <v>429.12099999999998</v>
      </c>
      <c r="T2226" s="6">
        <v>18.741</v>
      </c>
      <c r="U2226" s="4">
        <v>22.285829</v>
      </c>
      <c r="V2226" s="8">
        <v>82.144651849850476</v>
      </c>
      <c r="W2226" s="8">
        <v>81.301588989475576</v>
      </c>
      <c r="X2226" s="8">
        <v>85.058823529411768</v>
      </c>
      <c r="Y2226" s="8">
        <v>106.31578947368421</v>
      </c>
      <c r="Z2226" s="8">
        <v>125.50000000000001</v>
      </c>
      <c r="AA2226" s="8">
        <v>108.81333333333332</v>
      </c>
      <c r="AB2226" s="9">
        <v>66.517483367952735</v>
      </c>
      <c r="AC2226" s="9">
        <v>25.014790673389669</v>
      </c>
      <c r="AD2226" s="3">
        <v>27.798779594627792</v>
      </c>
      <c r="AE2226" s="3">
        <v>47.186429731982557</v>
      </c>
    </row>
    <row r="2227" spans="1:31" ht="13" x14ac:dyDescent="0.3">
      <c r="A2227" s="2">
        <v>2021</v>
      </c>
      <c r="B2227" s="13" t="s">
        <v>630</v>
      </c>
      <c r="C2227" s="2" t="s">
        <v>98</v>
      </c>
      <c r="D2227" s="2" t="str">
        <f t="shared" si="68"/>
        <v>M1</v>
      </c>
      <c r="E2227" s="2" t="str">
        <f t="shared" si="69"/>
        <v>C06c_M1_08</v>
      </c>
      <c r="F2227" s="21" t="s">
        <v>572</v>
      </c>
      <c r="G2227" s="2">
        <v>2008</v>
      </c>
      <c r="H2227" s="2" t="s">
        <v>659</v>
      </c>
      <c r="I2227" s="4">
        <v>2.09</v>
      </c>
      <c r="J2227" s="5">
        <v>0.14000000000000001</v>
      </c>
      <c r="K2227" s="4">
        <v>0.83199999999999996</v>
      </c>
      <c r="L2227" s="4">
        <v>0.753</v>
      </c>
      <c r="M2227" s="4">
        <v>0.189</v>
      </c>
      <c r="N2227" s="4">
        <v>0.751</v>
      </c>
      <c r="O2227" s="4">
        <v>0.17499999999999999</v>
      </c>
      <c r="P2227" s="6">
        <v>16.196999999999999</v>
      </c>
      <c r="Q2227" s="6">
        <v>56.055</v>
      </c>
      <c r="R2227" s="4">
        <v>5.6289999999999996</v>
      </c>
      <c r="S2227" s="7">
        <v>406.93400000000003</v>
      </c>
      <c r="T2227" s="6">
        <v>17.818000000000001</v>
      </c>
      <c r="U2227" s="4">
        <v>22.865680000000001</v>
      </c>
      <c r="V2227" s="8">
        <v>83.340933187469645</v>
      </c>
      <c r="W2227" s="8">
        <v>86.887194339897576</v>
      </c>
      <c r="X2227" s="8">
        <v>97.882352941176464</v>
      </c>
      <c r="Y2227" s="8">
        <v>99.473684210526315</v>
      </c>
      <c r="Z2227" s="8">
        <v>125.16666666666667</v>
      </c>
      <c r="AA2227" s="8">
        <v>107.97999999999999</v>
      </c>
      <c r="AB2227" s="9">
        <v>74.421991705924412</v>
      </c>
      <c r="AC2227" s="9">
        <v>20.919043781473075</v>
      </c>
      <c r="AD2227" s="3">
        <v>28.592049058024216</v>
      </c>
      <c r="AE2227" s="3">
        <v>50.488907160502706</v>
      </c>
    </row>
    <row r="2228" spans="1:31" ht="13" x14ac:dyDescent="0.3">
      <c r="A2228" s="2">
        <v>2021</v>
      </c>
      <c r="B2228" s="13" t="s">
        <v>630</v>
      </c>
      <c r="C2228" s="2" t="s">
        <v>99</v>
      </c>
      <c r="D2228" s="2" t="str">
        <f t="shared" si="68"/>
        <v>M2</v>
      </c>
      <c r="E2228" s="2" t="str">
        <f t="shared" si="69"/>
        <v>C06c_M2_08</v>
      </c>
      <c r="F2228" s="21" t="s">
        <v>572</v>
      </c>
      <c r="G2228" s="2">
        <v>2008</v>
      </c>
      <c r="H2228" s="2" t="s">
        <v>659</v>
      </c>
      <c r="I2228" s="4">
        <v>1.92</v>
      </c>
      <c r="J2228" s="5">
        <v>0.13200000000000001</v>
      </c>
      <c r="K2228" s="4">
        <v>0.77500000000000002</v>
      </c>
      <c r="L2228" s="4">
        <v>0.85599999999999998</v>
      </c>
      <c r="M2228" s="4">
        <v>0.19500000000000001</v>
      </c>
      <c r="N2228" s="4">
        <v>0.747</v>
      </c>
      <c r="O2228" s="4">
        <v>0.16200000000000001</v>
      </c>
      <c r="P2228" s="6">
        <v>19.687999999999999</v>
      </c>
      <c r="Q2228" s="6">
        <v>49.942999999999998</v>
      </c>
      <c r="R2228" s="4">
        <v>4.9189999999999996</v>
      </c>
      <c r="S2228" s="7">
        <v>321.38799999999998</v>
      </c>
      <c r="T2228" s="6">
        <v>17.997</v>
      </c>
      <c r="U2228" s="4">
        <v>22.865680000000001</v>
      </c>
      <c r="V2228" s="8">
        <v>76.562005607627611</v>
      </c>
      <c r="W2228" s="8">
        <v>81.922211806189139</v>
      </c>
      <c r="X2228" s="8">
        <v>91.176470588235304</v>
      </c>
      <c r="Y2228" s="8">
        <v>102.63157894736842</v>
      </c>
      <c r="Z2228" s="8">
        <v>124.50000000000001</v>
      </c>
      <c r="AA2228" s="8">
        <v>131.25333333333333</v>
      </c>
      <c r="AB2228" s="9">
        <v>78.598145690694736</v>
      </c>
      <c r="AC2228" s="9">
        <v>20.436363764374761</v>
      </c>
      <c r="AD2228" s="3">
        <v>25.218116398074624</v>
      </c>
      <c r="AE2228" s="3">
        <v>54.345519837550604</v>
      </c>
    </row>
    <row r="2229" spans="1:31" ht="13" x14ac:dyDescent="0.3">
      <c r="A2229" s="2">
        <v>2021</v>
      </c>
      <c r="B2229" s="13" t="s">
        <v>630</v>
      </c>
      <c r="C2229" s="2" t="s">
        <v>100</v>
      </c>
      <c r="D2229" s="2" t="str">
        <f t="shared" si="68"/>
        <v>M1</v>
      </c>
      <c r="E2229" s="2" t="str">
        <f t="shared" si="69"/>
        <v>D06a_M1_08</v>
      </c>
      <c r="F2229" s="21" t="s">
        <v>573</v>
      </c>
      <c r="G2229" s="2">
        <v>2008</v>
      </c>
      <c r="H2229" s="2" t="s">
        <v>660</v>
      </c>
      <c r="I2229" s="4">
        <v>2.14</v>
      </c>
      <c r="J2229" s="5">
        <v>0.14399999999999999</v>
      </c>
      <c r="K2229" s="4">
        <v>0.872</v>
      </c>
      <c r="L2229" s="4">
        <v>0.67400000000000004</v>
      </c>
      <c r="M2229" s="4">
        <v>0.21099999999999999</v>
      </c>
      <c r="N2229" s="4">
        <v>0.74199999999999999</v>
      </c>
      <c r="O2229" s="4">
        <v>0.17399999999999999</v>
      </c>
      <c r="P2229" s="6">
        <v>15.536</v>
      </c>
      <c r="Q2229" s="6">
        <v>54.487000000000002</v>
      </c>
      <c r="R2229" s="4">
        <v>6.4349999999999996</v>
      </c>
      <c r="S2229" s="7">
        <v>367.22300000000001</v>
      </c>
      <c r="T2229" s="6">
        <v>17.690999999999999</v>
      </c>
      <c r="U2229" s="4">
        <v>22.205400000000001</v>
      </c>
      <c r="V2229" s="8">
        <v>85.334735416834945</v>
      </c>
      <c r="W2229" s="8">
        <v>89.369685606751787</v>
      </c>
      <c r="X2229" s="8">
        <v>102.58823529411765</v>
      </c>
      <c r="Y2229" s="8">
        <v>111.05263157894736</v>
      </c>
      <c r="Z2229" s="8">
        <v>123.66666666666669</v>
      </c>
      <c r="AA2229" s="8">
        <v>103.57333333333334</v>
      </c>
      <c r="AB2229" s="9">
        <v>73.315084944063756</v>
      </c>
      <c r="AC2229" s="9">
        <v>23.70666302174557</v>
      </c>
      <c r="AD2229" s="3">
        <v>30.419101741947411</v>
      </c>
      <c r="AE2229" s="3">
        <v>45.87423523630703</v>
      </c>
    </row>
    <row r="2230" spans="1:31" ht="13" x14ac:dyDescent="0.3">
      <c r="A2230" s="2">
        <v>2021</v>
      </c>
      <c r="B2230" s="13" t="s">
        <v>630</v>
      </c>
      <c r="C2230" s="2" t="s">
        <v>101</v>
      </c>
      <c r="D2230" s="2" t="str">
        <f t="shared" si="68"/>
        <v>M2</v>
      </c>
      <c r="E2230" s="2" t="str">
        <f t="shared" si="69"/>
        <v>D06a_M2_08</v>
      </c>
      <c r="F2230" s="21" t="s">
        <v>573</v>
      </c>
      <c r="G2230" s="2">
        <v>2008</v>
      </c>
      <c r="H2230" s="2" t="s">
        <v>660</v>
      </c>
      <c r="I2230" s="4">
        <v>2.13</v>
      </c>
      <c r="J2230" s="5">
        <v>0.14199999999999999</v>
      </c>
      <c r="K2230" s="4">
        <v>0.76100000000000001</v>
      </c>
      <c r="L2230" s="4">
        <v>0.84099999999999997</v>
      </c>
      <c r="M2230" s="4">
        <v>0.21099999999999999</v>
      </c>
      <c r="N2230" s="4">
        <v>0.73899999999999999</v>
      </c>
      <c r="O2230" s="4">
        <v>0.17399999999999999</v>
      </c>
      <c r="P2230" s="6">
        <v>17.315000000000001</v>
      </c>
      <c r="Q2230" s="6">
        <v>44.585999999999999</v>
      </c>
      <c r="R2230" s="4">
        <v>5.423</v>
      </c>
      <c r="S2230" s="7">
        <v>300.77600000000001</v>
      </c>
      <c r="T2230" s="6">
        <v>17.577999999999999</v>
      </c>
      <c r="U2230" s="4">
        <v>22.205400000000001</v>
      </c>
      <c r="V2230" s="8">
        <v>84.93597497096188</v>
      </c>
      <c r="W2230" s="8">
        <v>88.128439973324674</v>
      </c>
      <c r="X2230" s="8">
        <v>89.529411764705884</v>
      </c>
      <c r="Y2230" s="8">
        <v>111.05263157894736</v>
      </c>
      <c r="Z2230" s="8">
        <v>123.16666666666667</v>
      </c>
      <c r="AA2230" s="8">
        <v>115.43333333333334</v>
      </c>
      <c r="AB2230" s="9">
        <v>78.809543597090197</v>
      </c>
      <c r="AC2230" s="9">
        <v>22.053877409381975</v>
      </c>
      <c r="AD2230" s="3">
        <v>24.696140483348294</v>
      </c>
      <c r="AE2230" s="3">
        <v>53.249982107269723</v>
      </c>
    </row>
    <row r="2231" spans="1:31" ht="13" x14ac:dyDescent="0.3">
      <c r="A2231" s="2">
        <v>2021</v>
      </c>
      <c r="B2231" s="13" t="s">
        <v>630</v>
      </c>
      <c r="C2231" s="2" t="s">
        <v>102</v>
      </c>
      <c r="D2231" s="2" t="str">
        <f t="shared" si="68"/>
        <v>M1</v>
      </c>
      <c r="E2231" s="2" t="str">
        <f t="shared" si="69"/>
        <v>D06b_M1_08</v>
      </c>
      <c r="F2231" s="21" t="s">
        <v>574</v>
      </c>
      <c r="G2231" s="2">
        <v>2008</v>
      </c>
      <c r="H2231" s="2" t="s">
        <v>661</v>
      </c>
      <c r="I2231" s="4">
        <v>2.11</v>
      </c>
      <c r="J2231" s="5">
        <v>0.14499999999999999</v>
      </c>
      <c r="K2231" s="4">
        <v>0.91600000000000004</v>
      </c>
      <c r="L2231" s="4">
        <v>0.627</v>
      </c>
      <c r="M2231" s="4">
        <v>0.189</v>
      </c>
      <c r="N2231" s="4">
        <v>0.67500000000000004</v>
      </c>
      <c r="O2231" s="4">
        <v>0.17299999999999999</v>
      </c>
      <c r="P2231" s="6">
        <v>12.388</v>
      </c>
      <c r="Q2231" s="6">
        <v>70.834999999999994</v>
      </c>
      <c r="R2231" s="4">
        <v>5.73</v>
      </c>
      <c r="S2231" s="7">
        <v>239.1</v>
      </c>
      <c r="T2231" s="6">
        <v>17.077999999999999</v>
      </c>
      <c r="U2231" s="4">
        <v>21.367073000000001</v>
      </c>
      <c r="V2231" s="8">
        <v>84.138454079215762</v>
      </c>
      <c r="W2231" s="8">
        <v>89.990308423465336</v>
      </c>
      <c r="X2231" s="8">
        <v>107.76470588235294</v>
      </c>
      <c r="Y2231" s="8">
        <v>99.473684210526315</v>
      </c>
      <c r="Z2231" s="8">
        <v>112.50000000000003</v>
      </c>
      <c r="AA2231" s="8">
        <v>82.586666666666659</v>
      </c>
      <c r="AB2231" s="9">
        <v>70.282904152131735</v>
      </c>
      <c r="AC2231" s="9">
        <v>22.151004167824198</v>
      </c>
      <c r="AD2231" s="3">
        <v>33.332586717980675</v>
      </c>
      <c r="AE2231" s="3">
        <v>44.516409114195135</v>
      </c>
    </row>
    <row r="2232" spans="1:31" ht="13" x14ac:dyDescent="0.3">
      <c r="A2232" s="2">
        <v>2021</v>
      </c>
      <c r="B2232" s="13" t="s">
        <v>630</v>
      </c>
      <c r="C2232" s="2" t="s">
        <v>103</v>
      </c>
      <c r="D2232" s="2" t="str">
        <f t="shared" si="68"/>
        <v>M2</v>
      </c>
      <c r="E2232" s="2" t="str">
        <f t="shared" si="69"/>
        <v>D06b_M2_08</v>
      </c>
      <c r="F2232" s="21" t="s">
        <v>574</v>
      </c>
      <c r="G2232" s="2">
        <v>2008</v>
      </c>
      <c r="H2232" s="2" t="s">
        <v>661</v>
      </c>
      <c r="I2232" s="4">
        <v>2.17</v>
      </c>
      <c r="J2232" s="5">
        <v>0.151</v>
      </c>
      <c r="K2232" s="4">
        <v>0.89700000000000002</v>
      </c>
      <c r="L2232" s="4">
        <v>0.66100000000000003</v>
      </c>
      <c r="M2232" s="4">
        <v>0.219</v>
      </c>
      <c r="N2232" s="4">
        <v>0.66500000000000004</v>
      </c>
      <c r="O2232" s="4">
        <v>0.16800000000000001</v>
      </c>
      <c r="P2232" s="6">
        <v>13.585000000000001</v>
      </c>
      <c r="Q2232" s="6">
        <v>62.149000000000001</v>
      </c>
      <c r="R2232" s="4">
        <v>7.274</v>
      </c>
      <c r="S2232" s="7">
        <v>234.26</v>
      </c>
      <c r="T2232" s="6">
        <v>16.504999999999999</v>
      </c>
      <c r="U2232" s="4">
        <v>21.367073000000001</v>
      </c>
      <c r="V2232" s="8">
        <v>86.531016754454129</v>
      </c>
      <c r="W2232" s="8">
        <v>93.71404532374666</v>
      </c>
      <c r="X2232" s="8">
        <v>105.5294117647059</v>
      </c>
      <c r="Y2232" s="8">
        <v>115.26315789473685</v>
      </c>
      <c r="Z2232" s="8">
        <v>110.83333333333334</v>
      </c>
      <c r="AA2232" s="8">
        <v>90.566666666666677</v>
      </c>
      <c r="AB2232" s="9">
        <v>73.964747121707745</v>
      </c>
      <c r="AC2232" s="9">
        <v>24.389373880110753</v>
      </c>
      <c r="AD2232" s="3">
        <v>31.016365719251247</v>
      </c>
      <c r="AE2232" s="3">
        <v>44.594260400637999</v>
      </c>
    </row>
    <row r="2233" spans="1:31" ht="13" x14ac:dyDescent="0.3">
      <c r="A2233" s="2">
        <v>2021</v>
      </c>
      <c r="B2233" s="13" t="s">
        <v>630</v>
      </c>
      <c r="C2233" s="2" t="s">
        <v>104</v>
      </c>
      <c r="D2233" s="2" t="str">
        <f t="shared" si="68"/>
        <v>M1</v>
      </c>
      <c r="E2233" s="2" t="str">
        <f t="shared" si="69"/>
        <v>D06c_M1_08</v>
      </c>
      <c r="F2233" s="21" t="s">
        <v>575</v>
      </c>
      <c r="G2233" s="2">
        <v>2008</v>
      </c>
      <c r="H2233" s="2" t="s">
        <v>662</v>
      </c>
      <c r="I2233" s="4">
        <v>2.13</v>
      </c>
      <c r="J2233" s="5">
        <v>0.14299999999999999</v>
      </c>
      <c r="K2233" s="4">
        <v>0.84499999999999997</v>
      </c>
      <c r="L2233" s="4">
        <v>0.72399999999999998</v>
      </c>
      <c r="M2233" s="4">
        <v>0.215</v>
      </c>
      <c r="N2233" s="4">
        <v>0.79200000000000004</v>
      </c>
      <c r="O2233" s="4">
        <v>0.16800000000000001</v>
      </c>
      <c r="P2233" s="6">
        <v>14.496</v>
      </c>
      <c r="Q2233" s="6">
        <v>90.8</v>
      </c>
      <c r="R2233" s="4">
        <v>7.1020000000000003</v>
      </c>
      <c r="S2233" s="7">
        <v>221.34700000000001</v>
      </c>
      <c r="T2233" s="6">
        <v>20.812000000000001</v>
      </c>
      <c r="U2233" s="4">
        <v>20.850783</v>
      </c>
      <c r="V2233" s="8">
        <v>84.93597497096188</v>
      </c>
      <c r="W2233" s="8">
        <v>88.749062790038224</v>
      </c>
      <c r="X2233" s="8">
        <v>99.411764705882348</v>
      </c>
      <c r="Y2233" s="8">
        <v>113.1578947368421</v>
      </c>
      <c r="Z2233" s="8">
        <v>132</v>
      </c>
      <c r="AA2233" s="8">
        <v>96.64</v>
      </c>
      <c r="AB2233" s="9">
        <v>75.44904713130272</v>
      </c>
      <c r="AC2233" s="9">
        <v>23.472860290168057</v>
      </c>
      <c r="AD2233" s="3">
        <v>28.643507133126867</v>
      </c>
      <c r="AE2233" s="3">
        <v>47.883632576705082</v>
      </c>
    </row>
    <row r="2234" spans="1:31" ht="13" x14ac:dyDescent="0.3">
      <c r="A2234" s="2">
        <v>2021</v>
      </c>
      <c r="B2234" s="13" t="s">
        <v>630</v>
      </c>
      <c r="C2234" s="2" t="s">
        <v>105</v>
      </c>
      <c r="D2234" s="2" t="str">
        <f t="shared" si="68"/>
        <v>M2</v>
      </c>
      <c r="E2234" s="2" t="str">
        <f t="shared" si="69"/>
        <v>D06c_M2_08</v>
      </c>
      <c r="F2234" s="21" t="s">
        <v>575</v>
      </c>
      <c r="G2234" s="2">
        <v>2008</v>
      </c>
      <c r="H2234" s="2" t="s">
        <v>662</v>
      </c>
      <c r="I2234" s="4">
        <v>2.5</v>
      </c>
      <c r="J2234" s="5">
        <v>0.16200000000000001</v>
      </c>
      <c r="K2234" s="4">
        <v>0.80400000000000005</v>
      </c>
      <c r="L2234" s="4">
        <v>0.72699999999999998</v>
      </c>
      <c r="M2234" s="4">
        <v>0.20699999999999999</v>
      </c>
      <c r="N2234" s="4">
        <v>0.77500000000000002</v>
      </c>
      <c r="O2234" s="4">
        <v>0.16900000000000001</v>
      </c>
      <c r="P2234" s="6">
        <v>16.474</v>
      </c>
      <c r="Q2234" s="6">
        <v>82.802000000000007</v>
      </c>
      <c r="R2234" s="4">
        <v>6.7549999999999999</v>
      </c>
      <c r="S2234" s="7">
        <v>372.096</v>
      </c>
      <c r="T2234" s="6">
        <v>20.648</v>
      </c>
      <c r="U2234" s="4">
        <v>20.850783</v>
      </c>
      <c r="V2234" s="8">
        <v>99.69011146826513</v>
      </c>
      <c r="W2234" s="8">
        <v>100.54089630759574</v>
      </c>
      <c r="X2234" s="8">
        <v>94.588235294117652</v>
      </c>
      <c r="Y2234" s="8">
        <v>108.94736842105262</v>
      </c>
      <c r="Z2234" s="8">
        <v>129.16666666666669</v>
      </c>
      <c r="AA2234" s="8">
        <v>109.82666666666667</v>
      </c>
      <c r="AB2234" s="9">
        <v>73.891175796525445</v>
      </c>
      <c r="AC2234" s="9">
        <v>23.075923012987808</v>
      </c>
      <c r="AD2234" s="3">
        <v>27.828302398612294</v>
      </c>
      <c r="AE2234" s="3">
        <v>49.095774588399898</v>
      </c>
    </row>
    <row r="2235" spans="1:31" ht="13" x14ac:dyDescent="0.3">
      <c r="A2235" s="2">
        <v>2021</v>
      </c>
      <c r="B2235" s="13" t="s">
        <v>630</v>
      </c>
      <c r="C2235" s="2" t="s">
        <v>106</v>
      </c>
      <c r="D2235" s="2" t="str">
        <f t="shared" si="68"/>
        <v>M1</v>
      </c>
      <c r="E2235" s="2" t="str">
        <f t="shared" si="69"/>
        <v>E06a_M1_08</v>
      </c>
      <c r="F2235" s="21" t="s">
        <v>576</v>
      </c>
      <c r="G2235" s="2">
        <v>2008</v>
      </c>
      <c r="H2235" s="2" t="s">
        <v>663</v>
      </c>
      <c r="I2235" s="4">
        <v>2.0499999999999998</v>
      </c>
      <c r="J2235" s="5">
        <v>0.14599999999999999</v>
      </c>
      <c r="K2235" s="4">
        <v>0.77800000000000002</v>
      </c>
      <c r="L2235" s="4">
        <v>0.73799999999999999</v>
      </c>
      <c r="M2235" s="4">
        <v>0.17199999999999999</v>
      </c>
      <c r="N2235" s="4">
        <v>0.72599999999999998</v>
      </c>
      <c r="O2235" s="4">
        <v>0.16</v>
      </c>
      <c r="P2235" s="6">
        <v>13.853</v>
      </c>
      <c r="Q2235" s="6">
        <v>83.203000000000003</v>
      </c>
      <c r="R2235" s="4">
        <v>6.1150000000000002</v>
      </c>
      <c r="S2235" s="7">
        <v>214.45699999999999</v>
      </c>
      <c r="T2235" s="6">
        <v>16.46</v>
      </c>
      <c r="U2235" s="4">
        <v>20.962088999999999</v>
      </c>
      <c r="V2235" s="8">
        <v>81.745891403977396</v>
      </c>
      <c r="W2235" s="8">
        <v>90.610931240178886</v>
      </c>
      <c r="X2235" s="8">
        <v>91.529411764705898</v>
      </c>
      <c r="Y2235" s="8">
        <v>90.526315789473671</v>
      </c>
      <c r="Z2235" s="8">
        <v>121</v>
      </c>
      <c r="AA2235" s="8">
        <v>92.353333333333325</v>
      </c>
      <c r="AB2235" s="9">
        <v>70.892085053822882</v>
      </c>
      <c r="AC2235" s="9">
        <v>19.985361592846779</v>
      </c>
      <c r="AD2235" s="3">
        <v>28.067587791517045</v>
      </c>
      <c r="AE2235" s="3">
        <v>51.947050615636172</v>
      </c>
    </row>
    <row r="2236" spans="1:31" ht="13" x14ac:dyDescent="0.3">
      <c r="A2236" s="2">
        <v>2021</v>
      </c>
      <c r="B2236" s="13" t="s">
        <v>630</v>
      </c>
      <c r="C2236" s="2" t="s">
        <v>107</v>
      </c>
      <c r="D2236" s="2" t="str">
        <f t="shared" si="68"/>
        <v>M2</v>
      </c>
      <c r="E2236" s="2" t="str">
        <f t="shared" si="69"/>
        <v>E06a_M2_08</v>
      </c>
      <c r="F2236" s="21" t="s">
        <v>576</v>
      </c>
      <c r="G2236" s="2">
        <v>2008</v>
      </c>
      <c r="H2236" s="2" t="s">
        <v>663</v>
      </c>
      <c r="I2236" s="4">
        <v>2.0299999999999998</v>
      </c>
      <c r="J2236" s="5">
        <v>0.14599999999999999</v>
      </c>
      <c r="K2236" s="4">
        <v>0.82</v>
      </c>
      <c r="L2236" s="4">
        <v>0.72</v>
      </c>
      <c r="M2236" s="4">
        <v>0.23599999999999999</v>
      </c>
      <c r="N2236" s="4">
        <v>0.71</v>
      </c>
      <c r="O2236" s="4">
        <v>0.16500000000000001</v>
      </c>
      <c r="P2236" s="6">
        <v>12.725</v>
      </c>
      <c r="Q2236" s="6">
        <v>110.31399999999999</v>
      </c>
      <c r="R2236" s="4">
        <v>5.8529999999999998</v>
      </c>
      <c r="S2236" s="7">
        <v>447.54300000000001</v>
      </c>
      <c r="T2236" s="6">
        <v>19.331</v>
      </c>
      <c r="U2236" s="4">
        <v>20.962088999999999</v>
      </c>
      <c r="V2236" s="8">
        <v>80.948370512231264</v>
      </c>
      <c r="W2236" s="8">
        <v>90.610931240178886</v>
      </c>
      <c r="X2236" s="8">
        <v>96.470588235294116</v>
      </c>
      <c r="Y2236" s="8">
        <v>124.21052631578947</v>
      </c>
      <c r="Z2236" s="8">
        <v>118.33333333333333</v>
      </c>
      <c r="AA2236" s="8">
        <v>84.833333333333329</v>
      </c>
      <c r="AB2236" s="9">
        <v>76.339878924530836</v>
      </c>
      <c r="AC2236" s="9">
        <v>25.464892632986096</v>
      </c>
      <c r="AD2236" s="3">
        <v>27.471705880494383</v>
      </c>
      <c r="AE2236" s="3">
        <v>47.063401486519524</v>
      </c>
    </row>
    <row r="2237" spans="1:31" ht="13" x14ac:dyDescent="0.3">
      <c r="A2237" s="2">
        <v>2021</v>
      </c>
      <c r="B2237" s="13" t="s">
        <v>630</v>
      </c>
      <c r="C2237" s="2" t="s">
        <v>108</v>
      </c>
      <c r="D2237" s="2" t="str">
        <f t="shared" si="68"/>
        <v>M1</v>
      </c>
      <c r="E2237" s="2" t="str">
        <f t="shared" si="69"/>
        <v>E06b_M1_08</v>
      </c>
      <c r="F2237" s="21" t="s">
        <v>577</v>
      </c>
      <c r="G2237" s="2">
        <v>2008</v>
      </c>
      <c r="H2237" s="2" t="s">
        <v>665</v>
      </c>
      <c r="I2237" s="4">
        <v>2.02</v>
      </c>
      <c r="J2237" s="5">
        <v>0.13900000000000001</v>
      </c>
      <c r="K2237" s="4">
        <v>0.82699999999999996</v>
      </c>
      <c r="L2237" s="4">
        <v>0.746</v>
      </c>
      <c r="M2237" s="4">
        <v>0.17699999999999999</v>
      </c>
      <c r="N2237" s="4">
        <v>0.70699999999999996</v>
      </c>
      <c r="O2237" s="4">
        <v>0.16600000000000001</v>
      </c>
      <c r="P2237" s="6">
        <v>18.756</v>
      </c>
      <c r="Q2237" s="6">
        <v>50.655000000000001</v>
      </c>
      <c r="R2237" s="4">
        <v>6.4009999999999998</v>
      </c>
      <c r="S2237" s="7">
        <v>373.75299999999999</v>
      </c>
      <c r="T2237" s="6">
        <v>17.375</v>
      </c>
      <c r="U2237" s="4">
        <v>22.171832999999999</v>
      </c>
      <c r="V2237" s="8">
        <v>80.549610066358227</v>
      </c>
      <c r="W2237" s="8">
        <v>86.266571523184027</v>
      </c>
      <c r="X2237" s="8">
        <v>97.294117647058826</v>
      </c>
      <c r="Y2237" s="8">
        <v>93.157894736842096</v>
      </c>
      <c r="Z2237" s="8">
        <v>117.83333333333333</v>
      </c>
      <c r="AA2237" s="8">
        <v>125.03999999999999</v>
      </c>
      <c r="AB2237" s="9">
        <v>72.956345196073073</v>
      </c>
      <c r="AC2237" s="9">
        <v>19.98441823535493</v>
      </c>
      <c r="AD2237" s="3">
        <v>28.991165996351775</v>
      </c>
      <c r="AE2237" s="3">
        <v>51.024415768293309</v>
      </c>
    </row>
    <row r="2238" spans="1:31" ht="13" x14ac:dyDescent="0.3">
      <c r="A2238" s="2">
        <v>2021</v>
      </c>
      <c r="B2238" s="13" t="s">
        <v>630</v>
      </c>
      <c r="C2238" s="2" t="s">
        <v>109</v>
      </c>
      <c r="D2238" s="2" t="str">
        <f t="shared" si="68"/>
        <v>M2</v>
      </c>
      <c r="E2238" s="2" t="str">
        <f t="shared" si="69"/>
        <v>E06b_M2_08</v>
      </c>
      <c r="F2238" s="21" t="s">
        <v>577</v>
      </c>
      <c r="G2238" s="2">
        <v>2008</v>
      </c>
      <c r="H2238" s="2" t="s">
        <v>665</v>
      </c>
      <c r="I2238" s="4">
        <v>2.2599999999999998</v>
      </c>
      <c r="J2238" s="5">
        <v>0.14899999999999999</v>
      </c>
      <c r="K2238" s="4">
        <v>0.749</v>
      </c>
      <c r="L2238" s="4">
        <v>0.67</v>
      </c>
      <c r="M2238" s="4">
        <v>0.17599999999999999</v>
      </c>
      <c r="N2238" s="4">
        <v>0.54900000000000004</v>
      </c>
      <c r="O2238" s="4">
        <v>0.183</v>
      </c>
      <c r="P2238" s="6">
        <v>18.994</v>
      </c>
      <c r="Q2238" s="6">
        <v>66.843000000000004</v>
      </c>
      <c r="R2238" s="4">
        <v>6.0350000000000001</v>
      </c>
      <c r="S2238" s="7">
        <v>512.40300000000002</v>
      </c>
      <c r="T2238" s="6">
        <v>14.727</v>
      </c>
      <c r="U2238" s="4">
        <v>22.171832999999999</v>
      </c>
      <c r="V2238" s="8">
        <v>90.119860767311664</v>
      </c>
      <c r="W2238" s="8">
        <v>92.472799690319547</v>
      </c>
      <c r="X2238" s="8">
        <v>88.117647058823536</v>
      </c>
      <c r="Y2238" s="8">
        <v>92.631578947368411</v>
      </c>
      <c r="Z2238" s="8">
        <v>91.500000000000014</v>
      </c>
      <c r="AA2238" s="8">
        <v>126.62666666666667</v>
      </c>
      <c r="AB2238" s="9">
        <v>67.086672793026963</v>
      </c>
      <c r="AC2238" s="9">
        <v>21.61014733140842</v>
      </c>
      <c r="AD2238" s="3">
        <v>28.554121754224354</v>
      </c>
      <c r="AE2238" s="3">
        <v>49.83573091436724</v>
      </c>
    </row>
    <row r="2239" spans="1:31" ht="13" x14ac:dyDescent="0.3">
      <c r="A2239" s="2">
        <v>2021</v>
      </c>
      <c r="B2239" s="13" t="s">
        <v>630</v>
      </c>
      <c r="C2239" s="2" t="s">
        <v>110</v>
      </c>
      <c r="D2239" s="2" t="str">
        <f t="shared" si="68"/>
        <v>M1</v>
      </c>
      <c r="E2239" s="2" t="str">
        <f t="shared" si="69"/>
        <v>E06c_M1_08</v>
      </c>
      <c r="F2239" s="21" t="s">
        <v>578</v>
      </c>
      <c r="G2239" s="2">
        <v>2008</v>
      </c>
      <c r="H2239" s="2" t="s">
        <v>664</v>
      </c>
      <c r="I2239" s="4">
        <v>2.11</v>
      </c>
      <c r="J2239" s="5">
        <v>0.14199999999999999</v>
      </c>
      <c r="K2239" s="4">
        <v>0.80500000000000005</v>
      </c>
      <c r="L2239" s="4">
        <v>0.70899999999999996</v>
      </c>
      <c r="M2239" s="4">
        <v>0.21199999999999999</v>
      </c>
      <c r="N2239" s="4">
        <v>0.68300000000000005</v>
      </c>
      <c r="O2239" s="4">
        <v>0.16500000000000001</v>
      </c>
      <c r="P2239" s="6">
        <v>14.513999999999999</v>
      </c>
      <c r="Q2239" s="6">
        <v>48.76</v>
      </c>
      <c r="R2239" s="4">
        <v>6.3609999999999998</v>
      </c>
      <c r="S2239" s="7">
        <v>410.13499999999999</v>
      </c>
      <c r="T2239" s="6">
        <v>17.303999999999998</v>
      </c>
      <c r="U2239" s="4">
        <v>22.479983000000001</v>
      </c>
      <c r="V2239" s="8">
        <v>84.138454079215762</v>
      </c>
      <c r="W2239" s="8">
        <v>88.128439973324674</v>
      </c>
      <c r="X2239" s="8">
        <v>94.705882352941188</v>
      </c>
      <c r="Y2239" s="8">
        <v>111.57894736842104</v>
      </c>
      <c r="Z2239" s="8">
        <v>113.83333333333334</v>
      </c>
      <c r="AA2239" s="8">
        <v>96.759999999999991</v>
      </c>
      <c r="AB2239" s="9">
        <v>73.430409265778934</v>
      </c>
      <c r="AC2239" s="9">
        <v>23.781608504303325</v>
      </c>
      <c r="AD2239" s="3">
        <v>28.037750980794907</v>
      </c>
      <c r="AE2239" s="3">
        <v>48.180640514901768</v>
      </c>
    </row>
    <row r="2240" spans="1:31" ht="13" x14ac:dyDescent="0.3">
      <c r="A2240" s="2">
        <v>2021</v>
      </c>
      <c r="B2240" s="13" t="s">
        <v>630</v>
      </c>
      <c r="C2240" s="2" t="s">
        <v>111</v>
      </c>
      <c r="D2240" s="2" t="str">
        <f t="shared" si="68"/>
        <v>M2</v>
      </c>
      <c r="E2240" s="2" t="str">
        <f t="shared" si="69"/>
        <v>E06c_M2_08</v>
      </c>
      <c r="F2240" s="21" t="s">
        <v>578</v>
      </c>
      <c r="G2240" s="2">
        <v>2008</v>
      </c>
      <c r="H2240" s="2" t="s">
        <v>664</v>
      </c>
      <c r="I2240" s="4">
        <v>2.0299999999999998</v>
      </c>
      <c r="J2240" s="5">
        <v>0.13500000000000001</v>
      </c>
      <c r="K2240" s="4">
        <v>0.72299999999999998</v>
      </c>
      <c r="L2240" s="4">
        <v>0.67700000000000005</v>
      </c>
      <c r="M2240" s="4">
        <v>0.23899999999999999</v>
      </c>
      <c r="N2240" s="4">
        <v>0.81599999999999995</v>
      </c>
      <c r="O2240" s="4">
        <v>0.16</v>
      </c>
      <c r="P2240" s="6">
        <v>11.597</v>
      </c>
      <c r="Q2240" s="6">
        <v>49.555999999999997</v>
      </c>
      <c r="R2240" s="4">
        <v>6.0460000000000003</v>
      </c>
      <c r="S2240" s="7">
        <v>502.53399999999999</v>
      </c>
      <c r="T2240" s="6">
        <v>18.963999999999999</v>
      </c>
      <c r="U2240" s="4">
        <v>22.479983000000001</v>
      </c>
      <c r="V2240" s="8">
        <v>80.948370512231264</v>
      </c>
      <c r="W2240" s="8">
        <v>83.784080256329801</v>
      </c>
      <c r="X2240" s="8">
        <v>85.058823529411768</v>
      </c>
      <c r="Y2240" s="8">
        <v>125.78947368421052</v>
      </c>
      <c r="Z2240" s="8">
        <v>136</v>
      </c>
      <c r="AA2240" s="8">
        <v>77.313333333333333</v>
      </c>
      <c r="AB2240" s="9">
        <v>71.960468896072783</v>
      </c>
      <c r="AC2240" s="9">
        <v>27.358055714470598</v>
      </c>
      <c r="AD2240" s="3">
        <v>25.696120212968097</v>
      </c>
      <c r="AE2240" s="3">
        <v>46.945824072561294</v>
      </c>
    </row>
    <row r="2241" spans="1:31" ht="13" x14ac:dyDescent="0.3">
      <c r="A2241" s="2">
        <v>2021</v>
      </c>
      <c r="B2241" s="13" t="s">
        <v>630</v>
      </c>
      <c r="C2241" s="2" t="s">
        <v>95</v>
      </c>
      <c r="D2241" s="2" t="str">
        <f t="shared" si="68"/>
        <v>M2</v>
      </c>
      <c r="E2241" s="2" t="str">
        <f t="shared" si="69"/>
        <v>F05a_M2_08</v>
      </c>
      <c r="F2241" s="21" t="s">
        <v>412</v>
      </c>
      <c r="G2241" s="2">
        <v>2008</v>
      </c>
      <c r="H2241" s="2" t="s">
        <v>666</v>
      </c>
      <c r="I2241" s="4">
        <v>2.12</v>
      </c>
      <c r="J2241" s="5">
        <v>0.13700000000000001</v>
      </c>
      <c r="K2241" s="4">
        <v>0.84499999999999997</v>
      </c>
      <c r="L2241" s="4">
        <v>0.71299999999999997</v>
      </c>
      <c r="M2241" s="4">
        <v>0.21299999999999999</v>
      </c>
      <c r="N2241" s="4">
        <v>0.70399999999999996</v>
      </c>
      <c r="O2241" s="4">
        <v>0.17399999999999999</v>
      </c>
      <c r="P2241" s="6">
        <v>14.145</v>
      </c>
      <c r="Q2241" s="6">
        <v>45.945999999999998</v>
      </c>
      <c r="R2241" s="4">
        <v>6.1680000000000001</v>
      </c>
      <c r="S2241" s="7">
        <v>318.274</v>
      </c>
      <c r="T2241" s="6">
        <v>20.997</v>
      </c>
      <c r="U2241" s="4">
        <v>25.939983999999999</v>
      </c>
      <c r="V2241" s="8">
        <v>84.537214525088828</v>
      </c>
      <c r="W2241" s="8">
        <v>85.025325889756914</v>
      </c>
      <c r="X2241" s="8">
        <v>99.411764705882348</v>
      </c>
      <c r="Y2241" s="8">
        <v>112.10526315789473</v>
      </c>
      <c r="Z2241" s="8">
        <v>117.33333333333333</v>
      </c>
      <c r="AA2241" s="8">
        <v>94.3</v>
      </c>
      <c r="AB2241" s="9">
        <v>74.735400289894926</v>
      </c>
      <c r="AC2241" s="9">
        <v>23.476564933802933</v>
      </c>
      <c r="AD2241" s="3">
        <v>28.917023409390946</v>
      </c>
      <c r="AE2241" s="3">
        <v>47.606411656806124</v>
      </c>
    </row>
    <row r="2242" spans="1:31" ht="13" x14ac:dyDescent="0.3">
      <c r="A2242" s="2">
        <v>2021</v>
      </c>
      <c r="B2242" s="13" t="s">
        <v>630</v>
      </c>
      <c r="C2242" s="2" t="s">
        <v>112</v>
      </c>
      <c r="D2242" s="2" t="str">
        <f t="shared" si="68"/>
        <v>M1</v>
      </c>
      <c r="E2242" s="2" t="str">
        <f t="shared" si="69"/>
        <v>F06a_M1_08</v>
      </c>
      <c r="F2242" s="21" t="s">
        <v>579</v>
      </c>
      <c r="G2242" s="2">
        <v>2008</v>
      </c>
      <c r="H2242" s="2" t="s">
        <v>667</v>
      </c>
      <c r="I2242" s="4">
        <v>2.13</v>
      </c>
      <c r="J2242" s="5">
        <v>0.14399999999999999</v>
      </c>
      <c r="K2242" s="4">
        <v>0.82499999999999996</v>
      </c>
      <c r="L2242" s="4">
        <v>0.70799999999999996</v>
      </c>
      <c r="M2242" s="4">
        <v>0.215</v>
      </c>
      <c r="N2242" s="4">
        <v>0.65800000000000003</v>
      </c>
      <c r="O2242" s="4">
        <v>0.17499999999999999</v>
      </c>
      <c r="P2242" s="6">
        <v>17.529</v>
      </c>
      <c r="Q2242" s="6">
        <v>43.863999999999997</v>
      </c>
      <c r="R2242" s="4">
        <v>5.7759999999999998</v>
      </c>
      <c r="S2242" s="7">
        <v>485.98200000000003</v>
      </c>
      <c r="T2242" s="6">
        <v>16.896999999999998</v>
      </c>
      <c r="U2242" s="4">
        <v>24.595580999999999</v>
      </c>
      <c r="V2242" s="8">
        <v>84.93597497096188</v>
      </c>
      <c r="W2242" s="8">
        <v>89.369685606751787</v>
      </c>
      <c r="X2242" s="8">
        <v>97.058823529411768</v>
      </c>
      <c r="Y2242" s="8">
        <v>113.1578947368421</v>
      </c>
      <c r="Z2242" s="8">
        <v>109.66666666666667</v>
      </c>
      <c r="AA2242" s="8">
        <v>116.86000000000001</v>
      </c>
      <c r="AB2242" s="9">
        <v>74.139134986283295</v>
      </c>
      <c r="AC2242" s="9">
        <v>23.887585721994636</v>
      </c>
      <c r="AD2242" s="3">
        <v>28.459657978782758</v>
      </c>
      <c r="AE2242" s="3">
        <v>47.652756299222617</v>
      </c>
    </row>
    <row r="2243" spans="1:31" ht="13" x14ac:dyDescent="0.3">
      <c r="A2243" s="2">
        <v>2021</v>
      </c>
      <c r="B2243" s="13" t="s">
        <v>630</v>
      </c>
      <c r="C2243" s="2" t="s">
        <v>113</v>
      </c>
      <c r="D2243" s="2" t="str">
        <f t="shared" si="68"/>
        <v>M2</v>
      </c>
      <c r="E2243" s="2" t="str">
        <f t="shared" si="69"/>
        <v>F06a_M2_08</v>
      </c>
      <c r="F2243" s="21" t="s">
        <v>579</v>
      </c>
      <c r="G2243" s="2">
        <v>2008</v>
      </c>
      <c r="H2243" s="2" t="s">
        <v>667</v>
      </c>
      <c r="I2243" s="4">
        <v>2.0299999999999998</v>
      </c>
      <c r="J2243" s="5">
        <v>0.14000000000000001</v>
      </c>
      <c r="K2243" s="4">
        <v>0.90300000000000002</v>
      </c>
      <c r="L2243" s="4">
        <v>0.61899999999999999</v>
      </c>
      <c r="M2243" s="4">
        <v>0.23799999999999999</v>
      </c>
      <c r="N2243" s="4">
        <v>0.66200000000000003</v>
      </c>
      <c r="O2243" s="4">
        <v>0.16500000000000001</v>
      </c>
      <c r="P2243" s="6">
        <v>18.657</v>
      </c>
      <c r="Q2243" s="6">
        <v>56.752000000000002</v>
      </c>
      <c r="R2243" s="4">
        <v>5.6790000000000003</v>
      </c>
      <c r="S2243" s="7">
        <v>604.11</v>
      </c>
      <c r="T2243" s="6">
        <v>18.309999999999999</v>
      </c>
      <c r="U2243" s="4">
        <v>24.595580999999999</v>
      </c>
      <c r="V2243" s="8">
        <v>80.948370512231264</v>
      </c>
      <c r="W2243" s="8">
        <v>86.887194339897576</v>
      </c>
      <c r="X2243" s="8">
        <v>106.23529411764707</v>
      </c>
      <c r="Y2243" s="8">
        <v>125.26315789473684</v>
      </c>
      <c r="Z2243" s="8">
        <v>110.33333333333334</v>
      </c>
      <c r="AA2243" s="8">
        <v>124.38</v>
      </c>
      <c r="AB2243" s="9">
        <v>73.587465558986807</v>
      </c>
      <c r="AC2243" s="9">
        <v>26.641239375702579</v>
      </c>
      <c r="AD2243" s="3">
        <v>31.383917057855271</v>
      </c>
      <c r="AE2243" s="3">
        <v>41.974843566442161</v>
      </c>
    </row>
    <row r="2244" spans="1:31" ht="13" x14ac:dyDescent="0.3">
      <c r="A2244" s="2">
        <v>2021</v>
      </c>
      <c r="B2244" s="13" t="s">
        <v>630</v>
      </c>
      <c r="C2244" s="2" t="s">
        <v>114</v>
      </c>
      <c r="D2244" s="2" t="str">
        <f t="shared" si="68"/>
        <v>M1</v>
      </c>
      <c r="E2244" s="2" t="str">
        <f t="shared" si="69"/>
        <v>F06b_M1_08</v>
      </c>
      <c r="F2244" s="21" t="s">
        <v>580</v>
      </c>
      <c r="G2244" s="2">
        <v>2008</v>
      </c>
      <c r="H2244" s="2" t="s">
        <v>668</v>
      </c>
      <c r="I2244" s="4">
        <v>1.99</v>
      </c>
      <c r="J2244" s="5">
        <v>0.13900000000000001</v>
      </c>
      <c r="K2244" s="4">
        <v>0.71699999999999997</v>
      </c>
      <c r="L2244" s="4">
        <v>0.79900000000000004</v>
      </c>
      <c r="M2244" s="4">
        <v>0.24099999999999999</v>
      </c>
      <c r="N2244" s="4">
        <v>0.65800000000000003</v>
      </c>
      <c r="O2244" s="4">
        <v>0.16700000000000001</v>
      </c>
      <c r="P2244" s="6">
        <v>16.608000000000001</v>
      </c>
      <c r="Q2244" s="6">
        <v>46.58</v>
      </c>
      <c r="R2244" s="4">
        <v>5.8659999999999997</v>
      </c>
      <c r="S2244" s="7">
        <v>482.85199999999998</v>
      </c>
      <c r="T2244" s="6">
        <v>16.751000000000001</v>
      </c>
      <c r="U2244" s="4">
        <v>22.316519</v>
      </c>
      <c r="V2244" s="8">
        <v>79.353328728739044</v>
      </c>
      <c r="W2244" s="8">
        <v>86.266571523184027</v>
      </c>
      <c r="X2244" s="8">
        <v>84.35294117647058</v>
      </c>
      <c r="Y2244" s="8">
        <v>126.84210526315789</v>
      </c>
      <c r="Z2244" s="8">
        <v>109.66666666666667</v>
      </c>
      <c r="AA2244" s="8">
        <v>110.72</v>
      </c>
      <c r="AB2244" s="9">
        <v>78.05958520774719</v>
      </c>
      <c r="AC2244" s="9">
        <v>25.431508207413149</v>
      </c>
      <c r="AD2244" s="3">
        <v>23.491792659575179</v>
      </c>
      <c r="AE2244" s="3">
        <v>51.07669913301168</v>
      </c>
    </row>
    <row r="2245" spans="1:31" ht="13" x14ac:dyDescent="0.3">
      <c r="A2245" s="2">
        <v>2021</v>
      </c>
      <c r="B2245" s="13" t="s">
        <v>630</v>
      </c>
      <c r="C2245" s="2" t="s">
        <v>115</v>
      </c>
      <c r="D2245" s="2" t="str">
        <f t="shared" ref="D2245:D2308" si="70">MID(C2245,8,2)</f>
        <v>M2</v>
      </c>
      <c r="E2245" s="2" t="str">
        <f t="shared" si="69"/>
        <v>F06b_M2_08</v>
      </c>
      <c r="F2245" s="21" t="s">
        <v>580</v>
      </c>
      <c r="G2245" s="2">
        <v>2008</v>
      </c>
      <c r="H2245" s="2" t="s">
        <v>668</v>
      </c>
      <c r="I2245" s="4">
        <v>1.99</v>
      </c>
      <c r="J2245" s="5">
        <v>0.13500000000000001</v>
      </c>
      <c r="K2245" s="4">
        <v>0.76900000000000002</v>
      </c>
      <c r="L2245" s="4">
        <v>0.59899999999999998</v>
      </c>
      <c r="M2245" s="4">
        <v>0.20100000000000001</v>
      </c>
      <c r="N2245" s="4">
        <v>0.59599999999999997</v>
      </c>
      <c r="O2245" s="4">
        <v>0.16500000000000001</v>
      </c>
      <c r="P2245" s="6">
        <v>15.138999999999999</v>
      </c>
      <c r="Q2245" s="6">
        <v>56.935000000000002</v>
      </c>
      <c r="R2245" s="4">
        <v>6.84</v>
      </c>
      <c r="S2245" s="7">
        <v>545.82899999999995</v>
      </c>
      <c r="T2245" s="6">
        <v>18.649999999999999</v>
      </c>
      <c r="U2245" s="4">
        <v>22.316519</v>
      </c>
      <c r="V2245" s="8">
        <v>79.353328728739044</v>
      </c>
      <c r="W2245" s="8">
        <v>83.784080256329801</v>
      </c>
      <c r="X2245" s="8">
        <v>90.47058823529413</v>
      </c>
      <c r="Y2245" s="8">
        <v>105.78947368421052</v>
      </c>
      <c r="Z2245" s="8">
        <v>99.333333333333329</v>
      </c>
      <c r="AA2245" s="8">
        <v>100.92666666666665</v>
      </c>
      <c r="AB2245" s="9">
        <v>66.11457564526458</v>
      </c>
      <c r="AC2245" s="9">
        <v>25.042642626394191</v>
      </c>
      <c r="AD2245" s="3">
        <v>29.747629761871359</v>
      </c>
      <c r="AE2245" s="3">
        <v>45.209727611734451</v>
      </c>
    </row>
    <row r="2246" spans="1:31" ht="13" x14ac:dyDescent="0.3">
      <c r="A2246" s="2">
        <v>2021</v>
      </c>
      <c r="B2246" s="13" t="s">
        <v>630</v>
      </c>
      <c r="C2246" s="2" t="s">
        <v>116</v>
      </c>
      <c r="D2246" s="2" t="str">
        <f t="shared" si="70"/>
        <v>M1</v>
      </c>
      <c r="E2246" s="2" t="str">
        <f t="shared" ref="E2246:E2309" si="71">CONCATENATE(F2246,"_",D2246,"_",MID(G2246,3,2))</f>
        <v>F06c_M1_08</v>
      </c>
      <c r="F2246" s="21" t="s">
        <v>225</v>
      </c>
      <c r="G2246" s="2">
        <v>2008</v>
      </c>
      <c r="H2246" s="2" t="s">
        <v>669</v>
      </c>
      <c r="I2246" s="4">
        <v>2.11</v>
      </c>
      <c r="J2246" s="5">
        <v>0.14799999999999999</v>
      </c>
      <c r="K2246" s="4">
        <v>0.748</v>
      </c>
      <c r="L2246" s="4">
        <v>0.75600000000000001</v>
      </c>
      <c r="M2246" s="4">
        <v>0.23699999999999999</v>
      </c>
      <c r="N2246" s="4">
        <v>0.60799999999999998</v>
      </c>
      <c r="O2246" s="4">
        <v>0.17299999999999999</v>
      </c>
      <c r="P2246" s="6">
        <v>16.257999999999999</v>
      </c>
      <c r="Q2246" s="6">
        <v>48.164000000000001</v>
      </c>
      <c r="R2246" s="4">
        <v>6.4180000000000001</v>
      </c>
      <c r="S2246" s="7">
        <v>507.767</v>
      </c>
      <c r="T2246" s="6">
        <v>16.684000000000001</v>
      </c>
      <c r="U2246" s="4">
        <v>20.528994000000001</v>
      </c>
      <c r="V2246" s="8">
        <v>84.138454079215762</v>
      </c>
      <c r="W2246" s="8">
        <v>91.852176873605998</v>
      </c>
      <c r="X2246" s="8">
        <v>88</v>
      </c>
      <c r="Y2246" s="8">
        <v>124.73684210526315</v>
      </c>
      <c r="Z2246" s="8">
        <v>101.33333333333334</v>
      </c>
      <c r="AA2246" s="8">
        <v>108.38666666666666</v>
      </c>
      <c r="AB2246" s="9">
        <v>76.37722620799515</v>
      </c>
      <c r="AC2246" s="9">
        <v>25.560290018936666</v>
      </c>
      <c r="AD2246" s="3">
        <v>25.047302360145313</v>
      </c>
      <c r="AE2246" s="3">
        <v>49.392407620918028</v>
      </c>
    </row>
    <row r="2247" spans="1:31" ht="13" x14ac:dyDescent="0.3">
      <c r="A2247" s="2">
        <v>2021</v>
      </c>
      <c r="B2247" s="13" t="s">
        <v>630</v>
      </c>
      <c r="C2247" s="2" t="s">
        <v>117</v>
      </c>
      <c r="D2247" s="2" t="str">
        <f t="shared" si="70"/>
        <v>M2</v>
      </c>
      <c r="E2247" s="2" t="str">
        <f t="shared" si="71"/>
        <v>F06c_M2_08</v>
      </c>
      <c r="F2247" s="21" t="s">
        <v>225</v>
      </c>
      <c r="G2247" s="2">
        <v>2008</v>
      </c>
      <c r="H2247" s="2" t="s">
        <v>669</v>
      </c>
      <c r="I2247" s="4">
        <v>2.1</v>
      </c>
      <c r="J2247" s="5">
        <v>0.13900000000000001</v>
      </c>
      <c r="K2247" s="4">
        <v>0.72699999999999998</v>
      </c>
      <c r="L2247" s="4">
        <v>0.84499999999999997</v>
      </c>
      <c r="M2247" s="4">
        <v>0.26200000000000001</v>
      </c>
      <c r="N2247" s="4">
        <v>0.60599999999999998</v>
      </c>
      <c r="O2247" s="4">
        <v>0.17599999999999999</v>
      </c>
      <c r="P2247" s="6">
        <v>19.620999999999999</v>
      </c>
      <c r="Q2247" s="6">
        <v>47.58</v>
      </c>
      <c r="R2247" s="4">
        <v>5.88</v>
      </c>
      <c r="S2247" s="7">
        <v>452.678</v>
      </c>
      <c r="T2247" s="6">
        <v>21.623000000000001</v>
      </c>
      <c r="U2247" s="4">
        <v>20.528994000000001</v>
      </c>
      <c r="V2247" s="8">
        <v>83.739693633342711</v>
      </c>
      <c r="W2247" s="8">
        <v>86.266571523184027</v>
      </c>
      <c r="X2247" s="8">
        <v>85.529411764705884</v>
      </c>
      <c r="Y2247" s="8">
        <v>137.89473684210526</v>
      </c>
      <c r="Z2247" s="8">
        <v>101</v>
      </c>
      <c r="AA2247" s="8">
        <v>130.80666666666664</v>
      </c>
      <c r="AB2247" s="9">
        <v>82.340567645976876</v>
      </c>
      <c r="AC2247" s="9">
        <v>26.210104225246951</v>
      </c>
      <c r="AD2247" s="3">
        <v>22.581032551990397</v>
      </c>
      <c r="AE2247" s="3">
        <v>51.208863222762645</v>
      </c>
    </row>
    <row r="2248" spans="1:31" ht="13" x14ac:dyDescent="0.3">
      <c r="A2248" s="2">
        <v>2021</v>
      </c>
      <c r="B2248" s="13" t="s">
        <v>630</v>
      </c>
      <c r="C2248" s="2" t="s">
        <v>124</v>
      </c>
      <c r="D2248" s="2" t="str">
        <f t="shared" si="70"/>
        <v>M1</v>
      </c>
      <c r="E2248" s="2" t="str">
        <f t="shared" si="71"/>
        <v>B07b_M1_09</v>
      </c>
      <c r="F2248" s="21" t="s">
        <v>221</v>
      </c>
      <c r="G2248" s="2">
        <v>2009</v>
      </c>
      <c r="H2248" s="2" t="s">
        <v>706</v>
      </c>
      <c r="I2248" s="4">
        <v>1.96</v>
      </c>
      <c r="J2248" s="5">
        <v>0.13800000000000001</v>
      </c>
      <c r="K2248" s="4">
        <v>0.93899999999999995</v>
      </c>
      <c r="L2248" s="4">
        <v>0.82099999999999995</v>
      </c>
      <c r="M2248" s="4">
        <v>0.16900000000000001</v>
      </c>
      <c r="N2248" s="4">
        <v>0.753</v>
      </c>
      <c r="O2248" s="4">
        <v>0.16400000000000001</v>
      </c>
      <c r="P2248" s="6">
        <v>14.257999999999999</v>
      </c>
      <c r="Q2248" s="6">
        <v>55.134</v>
      </c>
      <c r="R2248" s="4">
        <v>5.5419999999999998</v>
      </c>
      <c r="S2248" s="7">
        <v>271.97000000000003</v>
      </c>
      <c r="T2248" s="6">
        <v>17.62</v>
      </c>
      <c r="U2248" s="4">
        <v>25.601324999999999</v>
      </c>
      <c r="V2248" s="8">
        <v>77.586266174960798</v>
      </c>
      <c r="W2248" s="8">
        <v>85.171027749069836</v>
      </c>
      <c r="X2248" s="8">
        <v>110.47058823529412</v>
      </c>
      <c r="Y2248" s="8">
        <v>88.947368421052644</v>
      </c>
      <c r="Z2248" s="8">
        <v>125.50000000000001</v>
      </c>
      <c r="AA2248" s="8">
        <v>95.053333333333327</v>
      </c>
      <c r="AB2248" s="9">
        <v>78.904331710814148</v>
      </c>
      <c r="AC2248" s="9">
        <v>17.642786230085463</v>
      </c>
      <c r="AD2248" s="3">
        <v>30.436028983248836</v>
      </c>
      <c r="AE2248" s="3">
        <v>51.921184786665719</v>
      </c>
    </row>
    <row r="2249" spans="1:31" ht="13" x14ac:dyDescent="0.3">
      <c r="A2249" s="2">
        <v>2021</v>
      </c>
      <c r="B2249" s="13" t="s">
        <v>630</v>
      </c>
      <c r="C2249" s="2" t="s">
        <v>125</v>
      </c>
      <c r="D2249" s="2" t="str">
        <f t="shared" si="70"/>
        <v>M2</v>
      </c>
      <c r="E2249" s="2" t="str">
        <f t="shared" si="71"/>
        <v>B07b_M2_09</v>
      </c>
      <c r="F2249" s="21" t="s">
        <v>221</v>
      </c>
      <c r="G2249" s="2">
        <v>2009</v>
      </c>
      <c r="H2249" s="2" t="s">
        <v>706</v>
      </c>
      <c r="I2249" s="4">
        <v>2.02</v>
      </c>
      <c r="J2249" s="5">
        <v>0.14099999999999999</v>
      </c>
      <c r="K2249" s="4">
        <v>0.94599999999999995</v>
      </c>
      <c r="L2249" s="4">
        <v>0.67900000000000005</v>
      </c>
      <c r="M2249" s="4">
        <v>0.16700000000000001</v>
      </c>
      <c r="N2249" s="4">
        <v>0.68</v>
      </c>
      <c r="O2249" s="4">
        <v>0.16</v>
      </c>
      <c r="P2249" s="6">
        <v>20.527999999999999</v>
      </c>
      <c r="Q2249" s="6">
        <v>48.203000000000003</v>
      </c>
      <c r="R2249" s="4">
        <v>4.8810000000000002</v>
      </c>
      <c r="S2249" s="7">
        <v>356.95100000000002</v>
      </c>
      <c r="T2249" s="6">
        <v>14.458</v>
      </c>
      <c r="U2249" s="4">
        <v>25.601324999999999</v>
      </c>
      <c r="V2249" s="8">
        <v>79.961355955826946</v>
      </c>
      <c r="W2249" s="8">
        <v>87.022571830571337</v>
      </c>
      <c r="X2249" s="8">
        <v>111.29411764705881</v>
      </c>
      <c r="Y2249" s="8">
        <v>87.894736842105274</v>
      </c>
      <c r="Z2249" s="8">
        <v>113.33333333333336</v>
      </c>
      <c r="AA2249" s="8">
        <v>136.85333333333332</v>
      </c>
      <c r="AB2249" s="9">
        <v>71.832786854694106</v>
      </c>
      <c r="AC2249" s="9">
        <v>19.15027736852803</v>
      </c>
      <c r="AD2249" s="3">
        <v>33.681518511144162</v>
      </c>
      <c r="AE2249" s="3">
        <v>47.168204120327815</v>
      </c>
    </row>
    <row r="2250" spans="1:31" ht="13" x14ac:dyDescent="0.3">
      <c r="A2250" s="2">
        <v>2021</v>
      </c>
      <c r="B2250" s="13" t="s">
        <v>630</v>
      </c>
      <c r="C2250" s="2" t="s">
        <v>126</v>
      </c>
      <c r="D2250" s="2" t="str">
        <f t="shared" si="70"/>
        <v>M1</v>
      </c>
      <c r="E2250" s="2" t="str">
        <f t="shared" si="71"/>
        <v>B07c_M1_09</v>
      </c>
      <c r="F2250" s="21" t="s">
        <v>222</v>
      </c>
      <c r="G2250" s="2">
        <v>2009</v>
      </c>
      <c r="H2250" s="2" t="s">
        <v>677</v>
      </c>
      <c r="I2250" s="4">
        <v>1.93</v>
      </c>
      <c r="J2250" s="5">
        <v>0.14099999999999999</v>
      </c>
      <c r="K2250" s="4">
        <v>1.012</v>
      </c>
      <c r="L2250" s="4">
        <v>0.73299999999999998</v>
      </c>
      <c r="M2250" s="4">
        <v>0.19700000000000001</v>
      </c>
      <c r="N2250" s="4">
        <v>0.80700000000000005</v>
      </c>
      <c r="O2250" s="4">
        <v>0.156</v>
      </c>
      <c r="P2250" s="6">
        <v>14.492000000000001</v>
      </c>
      <c r="Q2250" s="6">
        <v>55.173999999999999</v>
      </c>
      <c r="R2250" s="4">
        <v>5.6879999999999997</v>
      </c>
      <c r="S2250" s="7">
        <v>306.33699999999999</v>
      </c>
      <c r="T2250" s="6">
        <v>16.852</v>
      </c>
      <c r="U2250" s="4">
        <v>26.505692</v>
      </c>
      <c r="V2250" s="8">
        <v>76.398721284527724</v>
      </c>
      <c r="W2250" s="8">
        <v>87.022571830571337</v>
      </c>
      <c r="X2250" s="8">
        <v>119.05882352941177</v>
      </c>
      <c r="Y2250" s="8">
        <v>103.68421052631579</v>
      </c>
      <c r="Z2250" s="8">
        <v>134.50000000000003</v>
      </c>
      <c r="AA2250" s="8">
        <v>96.613333333333344</v>
      </c>
      <c r="AB2250" s="9">
        <v>78.686546859764334</v>
      </c>
      <c r="AC2250" s="9">
        <v>20.622772581599136</v>
      </c>
      <c r="AD2250" s="3">
        <v>32.892983583717509</v>
      </c>
      <c r="AE2250" s="3">
        <v>46.484243834683355</v>
      </c>
    </row>
    <row r="2251" spans="1:31" ht="13" x14ac:dyDescent="0.3">
      <c r="A2251" s="2">
        <v>2021</v>
      </c>
      <c r="B2251" s="13" t="s">
        <v>630</v>
      </c>
      <c r="C2251" s="2" t="s">
        <v>127</v>
      </c>
      <c r="D2251" s="2" t="str">
        <f t="shared" si="70"/>
        <v>M2</v>
      </c>
      <c r="E2251" s="2" t="str">
        <f t="shared" si="71"/>
        <v>B07c_M2_09</v>
      </c>
      <c r="F2251" s="21" t="s">
        <v>222</v>
      </c>
      <c r="G2251" s="2">
        <v>2009</v>
      </c>
      <c r="H2251" s="2" t="s">
        <v>677</v>
      </c>
      <c r="I2251" s="4">
        <v>2.0499999999999998</v>
      </c>
      <c r="J2251" s="5">
        <v>0.14399999999999999</v>
      </c>
      <c r="K2251" s="4">
        <v>0.92300000000000004</v>
      </c>
      <c r="L2251" s="4">
        <v>0.67400000000000004</v>
      </c>
      <c r="M2251" s="4">
        <v>0.20699999999999999</v>
      </c>
      <c r="N2251" s="4">
        <v>0.74099999999999999</v>
      </c>
      <c r="O2251" s="4">
        <v>0.161</v>
      </c>
      <c r="P2251" s="6">
        <v>11.425000000000001</v>
      </c>
      <c r="Q2251" s="6">
        <v>48.536999999999999</v>
      </c>
      <c r="R2251" s="4">
        <v>6.0140000000000002</v>
      </c>
      <c r="S2251" s="7">
        <v>302.57100000000003</v>
      </c>
      <c r="T2251" s="6">
        <v>17.408000000000001</v>
      </c>
      <c r="U2251" s="4">
        <v>26.505692</v>
      </c>
      <c r="V2251" s="8">
        <v>81.14890084626002</v>
      </c>
      <c r="W2251" s="8">
        <v>88.874115912072853</v>
      </c>
      <c r="X2251" s="8">
        <v>108.58823529411765</v>
      </c>
      <c r="Y2251" s="8">
        <v>108.94736842105262</v>
      </c>
      <c r="Z2251" s="8">
        <v>123.50000000000001</v>
      </c>
      <c r="AA2251" s="8">
        <v>76.166666666666671</v>
      </c>
      <c r="AB2251" s="9">
        <v>74.289943478552701</v>
      </c>
      <c r="AC2251" s="9">
        <v>22.952057898819493</v>
      </c>
      <c r="AD2251" s="3">
        <v>31.775684570593199</v>
      </c>
      <c r="AE2251" s="3">
        <v>45.272257530587304</v>
      </c>
    </row>
    <row r="2252" spans="1:31" ht="13" x14ac:dyDescent="0.3">
      <c r="A2252" s="2">
        <v>2021</v>
      </c>
      <c r="B2252" s="13" t="s">
        <v>630</v>
      </c>
      <c r="C2252" s="2" t="s">
        <v>152</v>
      </c>
      <c r="D2252" s="2" t="str">
        <f t="shared" si="70"/>
        <v>M2</v>
      </c>
      <c r="E2252" s="2" t="str">
        <f t="shared" si="71"/>
        <v>B08b_M2_09</v>
      </c>
      <c r="F2252" s="21" t="s">
        <v>594</v>
      </c>
      <c r="G2252" s="2">
        <v>2009</v>
      </c>
      <c r="H2252" s="2" t="s">
        <v>709</v>
      </c>
      <c r="I2252" s="4">
        <v>2.41</v>
      </c>
      <c r="J2252" s="5">
        <v>0.161</v>
      </c>
      <c r="K2252" s="4">
        <v>0.86399999999999999</v>
      </c>
      <c r="L2252" s="4">
        <v>0.85099999999999998</v>
      </c>
      <c r="M2252" s="4">
        <v>0.185</v>
      </c>
      <c r="N2252" s="4">
        <v>0.60599999999999998</v>
      </c>
      <c r="O2252" s="4">
        <v>0.185</v>
      </c>
      <c r="P2252" s="6">
        <v>20.545000000000002</v>
      </c>
      <c r="Q2252" s="6">
        <v>44.616</v>
      </c>
      <c r="R2252" s="4">
        <v>5.5090000000000003</v>
      </c>
      <c r="S2252" s="7">
        <v>324.77800000000002</v>
      </c>
      <c r="T2252" s="6">
        <v>17.876000000000001</v>
      </c>
      <c r="U2252" s="4">
        <v>21.818372</v>
      </c>
      <c r="V2252" s="8">
        <v>95.39943953145692</v>
      </c>
      <c r="W2252" s="8">
        <v>99.366199040581478</v>
      </c>
      <c r="X2252" s="8">
        <v>101.64705882352942</v>
      </c>
      <c r="Y2252" s="8">
        <v>97.368421052631575</v>
      </c>
      <c r="Z2252" s="8">
        <v>101</v>
      </c>
      <c r="AA2252" s="8">
        <v>136.96666666666667</v>
      </c>
      <c r="AB2252" s="9">
        <v>79.801136297455258</v>
      </c>
      <c r="AC2252" s="9">
        <v>19.096068606850793</v>
      </c>
      <c r="AD2252" s="3">
        <v>27.690315860166404</v>
      </c>
      <c r="AE2252" s="3">
        <v>53.213615532982814</v>
      </c>
    </row>
    <row r="2253" spans="1:31" ht="13" x14ac:dyDescent="0.3">
      <c r="A2253" s="2">
        <v>2021</v>
      </c>
      <c r="B2253" s="13" t="s">
        <v>630</v>
      </c>
      <c r="C2253" s="2" t="s">
        <v>153</v>
      </c>
      <c r="D2253" s="2" t="str">
        <f t="shared" si="70"/>
        <v>M2</v>
      </c>
      <c r="E2253" s="2" t="str">
        <f t="shared" si="71"/>
        <v>B08c_M2_09</v>
      </c>
      <c r="F2253" s="21" t="s">
        <v>595</v>
      </c>
      <c r="G2253" s="2">
        <v>2009</v>
      </c>
      <c r="H2253" s="2" t="s">
        <v>678</v>
      </c>
      <c r="I2253" s="4">
        <v>2.13</v>
      </c>
      <c r="J2253" s="5">
        <v>0.13400000000000001</v>
      </c>
      <c r="K2253" s="4">
        <v>0.89400000000000002</v>
      </c>
      <c r="L2253" s="4">
        <v>0.66800000000000004</v>
      </c>
      <c r="M2253" s="4">
        <v>0.20399999999999999</v>
      </c>
      <c r="N2253" s="4">
        <v>0.65500000000000003</v>
      </c>
      <c r="O2253" s="4">
        <v>0.16400000000000001</v>
      </c>
      <c r="P2253" s="6">
        <v>13.114000000000001</v>
      </c>
      <c r="Q2253" s="6">
        <v>43.033999999999999</v>
      </c>
      <c r="R2253" s="4">
        <v>5.6360000000000001</v>
      </c>
      <c r="S2253" s="7">
        <v>293.21699999999998</v>
      </c>
      <c r="T2253" s="6">
        <v>16.986000000000001</v>
      </c>
      <c r="U2253" s="4">
        <v>24.319469000000002</v>
      </c>
      <c r="V2253" s="8">
        <v>84.315687220748217</v>
      </c>
      <c r="W2253" s="8">
        <v>82.702302307067811</v>
      </c>
      <c r="X2253" s="8">
        <v>105.17647058823529</v>
      </c>
      <c r="Y2253" s="8">
        <v>107.36842105263158</v>
      </c>
      <c r="Z2253" s="8">
        <v>109.16666666666669</v>
      </c>
      <c r="AA2253" s="8">
        <v>87.426666666666677</v>
      </c>
      <c r="AB2253" s="9">
        <v>73.001737332709766</v>
      </c>
      <c r="AC2253" s="9">
        <v>23.01856707178646</v>
      </c>
      <c r="AD2253" s="3">
        <v>31.320419161630557</v>
      </c>
      <c r="AE2253" s="3">
        <v>45.661013766582961</v>
      </c>
    </row>
    <row r="2254" spans="1:31" ht="13" x14ac:dyDescent="0.3">
      <c r="A2254" s="2">
        <v>2021</v>
      </c>
      <c r="B2254" s="13" t="s">
        <v>630</v>
      </c>
      <c r="C2254" s="2" t="s">
        <v>93</v>
      </c>
      <c r="D2254" s="2" t="str">
        <f t="shared" si="70"/>
        <v>M2</v>
      </c>
      <c r="E2254" s="2" t="str">
        <f t="shared" si="71"/>
        <v>C05a_M2_09</v>
      </c>
      <c r="F2254" s="21" t="s">
        <v>492</v>
      </c>
      <c r="G2254" s="2">
        <v>2009</v>
      </c>
      <c r="H2254" s="2" t="s">
        <v>676</v>
      </c>
      <c r="I2254" s="4">
        <v>2.2799999999999998</v>
      </c>
      <c r="J2254" s="5">
        <v>0.13900000000000001</v>
      </c>
      <c r="K2254" s="4">
        <v>1.014</v>
      </c>
      <c r="L2254" s="4">
        <v>0.52400000000000002</v>
      </c>
      <c r="M2254" s="4">
        <v>0.221</v>
      </c>
      <c r="N2254" s="4">
        <v>0.69099999999999995</v>
      </c>
      <c r="O2254" s="4">
        <v>0.17799999999999999</v>
      </c>
      <c r="P2254" s="6">
        <v>18.140999999999998</v>
      </c>
      <c r="Q2254" s="6">
        <v>98.36</v>
      </c>
      <c r="R2254" s="4">
        <v>5.944</v>
      </c>
      <c r="S2254" s="7">
        <v>248.084</v>
      </c>
      <c r="T2254" s="6">
        <v>18.071999999999999</v>
      </c>
      <c r="U2254" s="4">
        <v>26.3689</v>
      </c>
      <c r="V2254" s="8">
        <v>90.253411672913586</v>
      </c>
      <c r="W2254" s="8">
        <v>85.788209109570346</v>
      </c>
      <c r="X2254" s="8">
        <v>119.29411764705881</v>
      </c>
      <c r="Y2254" s="8">
        <v>116.31578947368422</v>
      </c>
      <c r="Z2254" s="8">
        <v>115.16666666666666</v>
      </c>
      <c r="AA2254" s="8">
        <v>120.93999999999998</v>
      </c>
      <c r="AB2254" s="9">
        <v>70.285491787926276</v>
      </c>
      <c r="AC2254" s="9">
        <v>25.900485146662838</v>
      </c>
      <c r="AD2254" s="3">
        <v>36.897378358775349</v>
      </c>
      <c r="AE2254" s="3">
        <v>37.202136494561813</v>
      </c>
    </row>
    <row r="2255" spans="1:31" ht="13" x14ac:dyDescent="0.3">
      <c r="A2255" s="2">
        <v>2021</v>
      </c>
      <c r="B2255" s="13" t="s">
        <v>630</v>
      </c>
      <c r="C2255" s="2" t="s">
        <v>122</v>
      </c>
      <c r="D2255" s="2" t="str">
        <f t="shared" si="70"/>
        <v>M1</v>
      </c>
      <c r="E2255" s="2" t="str">
        <f t="shared" si="71"/>
        <v>C06b_M1_09</v>
      </c>
      <c r="F2255" s="21" t="s">
        <v>581</v>
      </c>
      <c r="G2255" s="2">
        <v>2009</v>
      </c>
      <c r="H2255" s="2" t="s">
        <v>681</v>
      </c>
      <c r="I2255" s="4">
        <v>2.06</v>
      </c>
      <c r="J2255" s="5">
        <v>0.14199999999999999</v>
      </c>
      <c r="K2255" s="4">
        <v>0.93799999999999994</v>
      </c>
      <c r="L2255" s="4">
        <v>0.64200000000000002</v>
      </c>
      <c r="M2255" s="4">
        <v>0.187</v>
      </c>
      <c r="N2255" s="4">
        <v>0.66300000000000003</v>
      </c>
      <c r="O2255" s="4">
        <v>0.16400000000000001</v>
      </c>
      <c r="P2255" s="6">
        <v>12.323</v>
      </c>
      <c r="Q2255" s="6">
        <v>52.029000000000003</v>
      </c>
      <c r="R2255" s="4">
        <v>5.577</v>
      </c>
      <c r="S2255" s="7">
        <v>288.26600000000002</v>
      </c>
      <c r="T2255" s="6">
        <v>15.49</v>
      </c>
      <c r="U2255" s="4">
        <v>24.875692000000001</v>
      </c>
      <c r="V2255" s="8">
        <v>81.544749143071044</v>
      </c>
      <c r="W2255" s="8">
        <v>87.639753191071847</v>
      </c>
      <c r="X2255" s="8">
        <v>110.35294117647058</v>
      </c>
      <c r="Y2255" s="8">
        <v>98.421052631578945</v>
      </c>
      <c r="Z2255" s="8">
        <v>110.50000000000001</v>
      </c>
      <c r="AA2255" s="8">
        <v>82.153333333333336</v>
      </c>
      <c r="AB2255" s="9">
        <v>71.429322346892022</v>
      </c>
      <c r="AC2255" s="9">
        <v>21.564847426944418</v>
      </c>
      <c r="AD2255" s="3">
        <v>33.585324671662228</v>
      </c>
      <c r="AE2255" s="3">
        <v>44.849827901393354</v>
      </c>
    </row>
    <row r="2256" spans="1:31" ht="13" x14ac:dyDescent="0.3">
      <c r="A2256" s="2">
        <v>2021</v>
      </c>
      <c r="B2256" s="13" t="s">
        <v>630</v>
      </c>
      <c r="C2256" s="2" t="s">
        <v>123</v>
      </c>
      <c r="D2256" s="2" t="str">
        <f t="shared" si="70"/>
        <v>M2</v>
      </c>
      <c r="E2256" s="2" t="str">
        <f t="shared" si="71"/>
        <v>C06b_M2_09</v>
      </c>
      <c r="F2256" s="21" t="s">
        <v>581</v>
      </c>
      <c r="G2256" s="2">
        <v>2009</v>
      </c>
      <c r="H2256" s="2" t="s">
        <v>681</v>
      </c>
      <c r="I2256" s="4">
        <v>1.99</v>
      </c>
      <c r="J2256" s="5">
        <v>0.13600000000000001</v>
      </c>
      <c r="K2256" s="4">
        <v>0.81</v>
      </c>
      <c r="L2256" s="4">
        <v>0.69699999999999995</v>
      </c>
      <c r="M2256" s="4">
        <v>0.2</v>
      </c>
      <c r="N2256" s="4">
        <v>0.65300000000000002</v>
      </c>
      <c r="O2256" s="4">
        <v>0.16500000000000001</v>
      </c>
      <c r="P2256" s="6">
        <v>15.801</v>
      </c>
      <c r="Q2256" s="6">
        <v>43.930999999999997</v>
      </c>
      <c r="R2256" s="4">
        <v>4.9669999999999996</v>
      </c>
      <c r="S2256" s="7">
        <v>319.68900000000002</v>
      </c>
      <c r="T2256" s="6">
        <v>15.744999999999999</v>
      </c>
      <c r="U2256" s="4">
        <v>24.875692000000001</v>
      </c>
      <c r="V2256" s="8">
        <v>78.773811065393886</v>
      </c>
      <c r="W2256" s="8">
        <v>83.93666502806883</v>
      </c>
      <c r="X2256" s="8">
        <v>95.294117647058826</v>
      </c>
      <c r="Y2256" s="8">
        <v>105.26315789473684</v>
      </c>
      <c r="Z2256" s="8">
        <v>108.83333333333334</v>
      </c>
      <c r="AA2256" s="8">
        <v>105.34000000000002</v>
      </c>
      <c r="AB2256" s="9">
        <v>71.971016233626955</v>
      </c>
      <c r="AC2256" s="9">
        <v>22.890415395029258</v>
      </c>
      <c r="AD2256" s="3">
        <v>28.7839655684758</v>
      </c>
      <c r="AE2256" s="3">
        <v>48.325619036494928</v>
      </c>
    </row>
    <row r="2257" spans="1:31" ht="13" x14ac:dyDescent="0.3">
      <c r="A2257" s="2">
        <v>2021</v>
      </c>
      <c r="B2257" s="13" t="s">
        <v>630</v>
      </c>
      <c r="C2257" s="2" t="s">
        <v>128</v>
      </c>
      <c r="D2257" s="2" t="str">
        <f t="shared" si="70"/>
        <v>M1</v>
      </c>
      <c r="E2257" s="2" t="str">
        <f t="shared" si="71"/>
        <v>C07a_M1_09</v>
      </c>
      <c r="F2257" s="21" t="s">
        <v>224</v>
      </c>
      <c r="G2257" s="2">
        <v>2009</v>
      </c>
      <c r="H2257" s="2" t="s">
        <v>679</v>
      </c>
      <c r="I2257" s="4">
        <v>2.1800000000000002</v>
      </c>
      <c r="J2257" s="5">
        <v>0.14199999999999999</v>
      </c>
      <c r="K2257" s="4">
        <v>0.82899999999999996</v>
      </c>
      <c r="L2257" s="4">
        <v>0.78100000000000003</v>
      </c>
      <c r="M2257" s="4">
        <v>0.20300000000000001</v>
      </c>
      <c r="N2257" s="4">
        <v>0.623</v>
      </c>
      <c r="O2257" s="4">
        <v>0.17199999999999999</v>
      </c>
      <c r="P2257" s="6">
        <v>18.263000000000002</v>
      </c>
      <c r="Q2257" s="6">
        <v>58.877000000000002</v>
      </c>
      <c r="R2257" s="4">
        <v>5.8559999999999999</v>
      </c>
      <c r="S2257" s="7">
        <v>393.42700000000002</v>
      </c>
      <c r="T2257" s="6">
        <v>21.117999999999999</v>
      </c>
      <c r="U2257" s="4">
        <v>23.525649999999999</v>
      </c>
      <c r="V2257" s="8">
        <v>86.294928704803354</v>
      </c>
      <c r="W2257" s="8">
        <v>87.639753191071847</v>
      </c>
      <c r="X2257" s="8">
        <v>97.52941176470587</v>
      </c>
      <c r="Y2257" s="8">
        <v>106.84210526315789</v>
      </c>
      <c r="Z2257" s="8">
        <v>103.83333333333333</v>
      </c>
      <c r="AA2257" s="8">
        <v>121.75333333333333</v>
      </c>
      <c r="AB2257" s="9">
        <v>76.895683472628846</v>
      </c>
      <c r="AC2257" s="9">
        <v>21.745800015616933</v>
      </c>
      <c r="AD2257" s="3">
        <v>27.572478815865566</v>
      </c>
      <c r="AE2257" s="3">
        <v>50.681721168517512</v>
      </c>
    </row>
    <row r="2258" spans="1:31" ht="13" x14ac:dyDescent="0.3">
      <c r="A2258" s="2">
        <v>2021</v>
      </c>
      <c r="B2258" s="13" t="s">
        <v>630</v>
      </c>
      <c r="C2258" s="2" t="s">
        <v>129</v>
      </c>
      <c r="D2258" s="2" t="str">
        <f t="shared" si="70"/>
        <v>M2</v>
      </c>
      <c r="E2258" s="2" t="str">
        <f t="shared" si="71"/>
        <v>C07a_M2_09</v>
      </c>
      <c r="F2258" s="21" t="s">
        <v>224</v>
      </c>
      <c r="G2258" s="2">
        <v>2009</v>
      </c>
      <c r="H2258" s="2" t="s">
        <v>679</v>
      </c>
      <c r="I2258" s="4">
        <v>2.19</v>
      </c>
      <c r="J2258" s="5">
        <v>0.15</v>
      </c>
      <c r="K2258" s="4">
        <v>0.89400000000000002</v>
      </c>
      <c r="L2258" s="4">
        <v>0.73</v>
      </c>
      <c r="M2258" s="4">
        <v>0.2</v>
      </c>
      <c r="N2258" s="4">
        <v>0.63300000000000001</v>
      </c>
      <c r="O2258" s="4">
        <v>0.17399999999999999</v>
      </c>
      <c r="P2258" s="6">
        <v>21.745000000000001</v>
      </c>
      <c r="Q2258" s="6">
        <v>51.988999999999997</v>
      </c>
      <c r="R2258" s="4">
        <v>5.8460000000000001</v>
      </c>
      <c r="S2258" s="7">
        <v>462.22</v>
      </c>
      <c r="T2258" s="6">
        <v>19.940000000000001</v>
      </c>
      <c r="U2258" s="4">
        <v>23.525649999999999</v>
      </c>
      <c r="V2258" s="8">
        <v>86.690777001614379</v>
      </c>
      <c r="W2258" s="8">
        <v>92.577204075075898</v>
      </c>
      <c r="X2258" s="8">
        <v>105.17647058823529</v>
      </c>
      <c r="Y2258" s="8">
        <v>105.26315789473684</v>
      </c>
      <c r="Z2258" s="8">
        <v>105.50000000000001</v>
      </c>
      <c r="AA2258" s="8">
        <v>144.96666666666667</v>
      </c>
      <c r="AB2258" s="9">
        <v>75.766060416361213</v>
      </c>
      <c r="AC2258" s="9">
        <v>21.743857987822203</v>
      </c>
      <c r="AD2258" s="3">
        <v>30.177694342597494</v>
      </c>
      <c r="AE2258" s="3">
        <v>48.078447669580321</v>
      </c>
    </row>
    <row r="2259" spans="1:31" ht="13" x14ac:dyDescent="0.3">
      <c r="A2259" s="2">
        <v>2021</v>
      </c>
      <c r="B2259" s="13" t="s">
        <v>630</v>
      </c>
      <c r="C2259" s="2" t="s">
        <v>130</v>
      </c>
      <c r="D2259" s="2" t="str">
        <f t="shared" si="70"/>
        <v>M1</v>
      </c>
      <c r="E2259" s="2" t="str">
        <f t="shared" si="71"/>
        <v>C07b_M1_09</v>
      </c>
      <c r="F2259" s="21" t="s">
        <v>582</v>
      </c>
      <c r="G2259" s="2">
        <v>2009</v>
      </c>
      <c r="H2259" s="2" t="s">
        <v>682</v>
      </c>
      <c r="I2259" s="4">
        <v>2.15</v>
      </c>
      <c r="J2259" s="5">
        <v>0.14699999999999999</v>
      </c>
      <c r="K2259" s="4">
        <v>0.91100000000000003</v>
      </c>
      <c r="L2259" s="4">
        <v>0.71099999999999997</v>
      </c>
      <c r="M2259" s="4">
        <v>0.23499999999999999</v>
      </c>
      <c r="N2259" s="4">
        <v>0.74</v>
      </c>
      <c r="O2259" s="4">
        <v>0.16900000000000001</v>
      </c>
      <c r="P2259" s="6">
        <v>12.522</v>
      </c>
      <c r="Q2259" s="6">
        <v>54.795000000000002</v>
      </c>
      <c r="R2259" s="4">
        <v>5.5810000000000004</v>
      </c>
      <c r="S2259" s="7">
        <v>376.76799999999997</v>
      </c>
      <c r="T2259" s="6">
        <v>17.350999999999999</v>
      </c>
      <c r="U2259" s="4">
        <v>23.39086</v>
      </c>
      <c r="V2259" s="8">
        <v>85.10738381437028</v>
      </c>
      <c r="W2259" s="8">
        <v>90.725659993574382</v>
      </c>
      <c r="X2259" s="8">
        <v>107.17647058823529</v>
      </c>
      <c r="Y2259" s="8">
        <v>123.68421052631578</v>
      </c>
      <c r="Z2259" s="8">
        <v>123.33333333333334</v>
      </c>
      <c r="AA2259" s="8">
        <v>83.48</v>
      </c>
      <c r="AB2259" s="9">
        <v>78.135770534124404</v>
      </c>
      <c r="AC2259" s="9">
        <v>24.774179289535276</v>
      </c>
      <c r="AD2259" s="3">
        <v>29.818906983706476</v>
      </c>
      <c r="AE2259" s="3">
        <v>45.406913726758255</v>
      </c>
    </row>
    <row r="2260" spans="1:31" ht="13" x14ac:dyDescent="0.3">
      <c r="A2260" s="2">
        <v>2021</v>
      </c>
      <c r="B2260" s="13" t="s">
        <v>630</v>
      </c>
      <c r="C2260" s="2" t="s">
        <v>131</v>
      </c>
      <c r="D2260" s="2" t="str">
        <f t="shared" si="70"/>
        <v>M2</v>
      </c>
      <c r="E2260" s="2" t="str">
        <f t="shared" si="71"/>
        <v>C07b_M2_09</v>
      </c>
      <c r="F2260" s="21" t="s">
        <v>582</v>
      </c>
      <c r="G2260" s="2">
        <v>2009</v>
      </c>
      <c r="H2260" s="2" t="s">
        <v>682</v>
      </c>
      <c r="I2260" s="4">
        <v>2.2999999999999998</v>
      </c>
      <c r="J2260" s="5">
        <v>0.152</v>
      </c>
      <c r="K2260" s="4">
        <v>0.86199999999999999</v>
      </c>
      <c r="L2260" s="4">
        <v>0.65700000000000003</v>
      </c>
      <c r="M2260" s="4">
        <v>0.217</v>
      </c>
      <c r="N2260" s="4">
        <v>0.66</v>
      </c>
      <c r="O2260" s="4">
        <v>0.17499999999999999</v>
      </c>
      <c r="P2260" s="6">
        <v>14.266999999999999</v>
      </c>
      <c r="Q2260" s="6">
        <v>50.987000000000002</v>
      </c>
      <c r="R2260" s="4">
        <v>6.1289999999999996</v>
      </c>
      <c r="S2260" s="7">
        <v>349.27199999999999</v>
      </c>
      <c r="T2260" s="6">
        <v>16.905000000000001</v>
      </c>
      <c r="U2260" s="4">
        <v>23.39086</v>
      </c>
      <c r="V2260" s="8">
        <v>91.045108266535635</v>
      </c>
      <c r="W2260" s="8">
        <v>93.811566796076903</v>
      </c>
      <c r="X2260" s="8">
        <v>101.41176470588236</v>
      </c>
      <c r="Y2260" s="8">
        <v>114.21052631578948</v>
      </c>
      <c r="Z2260" s="8">
        <v>110.00000000000001</v>
      </c>
      <c r="AA2260" s="8">
        <v>95.11333333333333</v>
      </c>
      <c r="AB2260" s="9">
        <v>72.7052610125439</v>
      </c>
      <c r="AC2260" s="9">
        <v>24.585282853339592</v>
      </c>
      <c r="AD2260" s="3">
        <v>30.322476666197478</v>
      </c>
      <c r="AE2260" s="3">
        <v>45.092240480462934</v>
      </c>
    </row>
    <row r="2261" spans="1:31" ht="13" x14ac:dyDescent="0.3">
      <c r="A2261" s="2">
        <v>2021</v>
      </c>
      <c r="B2261" s="13" t="s">
        <v>630</v>
      </c>
      <c r="C2261" s="2" t="s">
        <v>132</v>
      </c>
      <c r="D2261" s="2" t="str">
        <f t="shared" si="70"/>
        <v>M1</v>
      </c>
      <c r="E2261" s="2" t="str">
        <f t="shared" si="71"/>
        <v>C07c_M1_09</v>
      </c>
      <c r="F2261" s="21" t="s">
        <v>583</v>
      </c>
      <c r="G2261" s="2">
        <v>2009</v>
      </c>
      <c r="H2261" s="2" t="s">
        <v>714</v>
      </c>
      <c r="I2261" s="4">
        <v>1.96</v>
      </c>
      <c r="J2261" s="5">
        <v>0.14000000000000001</v>
      </c>
      <c r="K2261" s="4">
        <v>0.87</v>
      </c>
      <c r="L2261" s="4">
        <v>0.63700000000000001</v>
      </c>
      <c r="M2261" s="4">
        <v>0.20699999999999999</v>
      </c>
      <c r="N2261" s="4">
        <v>0.74</v>
      </c>
      <c r="O2261" s="4">
        <v>0.152</v>
      </c>
      <c r="P2261" s="6">
        <v>13.558999999999999</v>
      </c>
      <c r="Q2261" s="6">
        <v>44.921999999999997</v>
      </c>
      <c r="R2261" s="4">
        <v>5.0179999999999998</v>
      </c>
      <c r="S2261" s="7">
        <v>612.62800000000004</v>
      </c>
      <c r="T2261" s="6">
        <v>16.036000000000001</v>
      </c>
      <c r="U2261" s="4">
        <v>24.054525999999999</v>
      </c>
      <c r="V2261" s="8">
        <v>77.586266174960798</v>
      </c>
      <c r="W2261" s="8">
        <v>86.405390470070856</v>
      </c>
      <c r="X2261" s="8">
        <v>102.35294117647058</v>
      </c>
      <c r="Y2261" s="8">
        <v>108.94736842105262</v>
      </c>
      <c r="Z2261" s="8">
        <v>123.33333333333334</v>
      </c>
      <c r="AA2261" s="8">
        <v>90.393333333333331</v>
      </c>
      <c r="AB2261" s="9">
        <v>71.088137372095531</v>
      </c>
      <c r="AC2261" s="9">
        <v>23.985817424006395</v>
      </c>
      <c r="AD2261" s="3">
        <v>31.300073695450877</v>
      </c>
      <c r="AE2261" s="3">
        <v>44.714108880542732</v>
      </c>
    </row>
    <row r="2262" spans="1:31" ht="13" x14ac:dyDescent="0.3">
      <c r="A2262" s="2">
        <v>2021</v>
      </c>
      <c r="B2262" s="13" t="s">
        <v>630</v>
      </c>
      <c r="C2262" s="2" t="s">
        <v>133</v>
      </c>
      <c r="D2262" s="2" t="str">
        <f t="shared" si="70"/>
        <v>M2</v>
      </c>
      <c r="E2262" s="2" t="str">
        <f t="shared" si="71"/>
        <v>C07c_M2_09</v>
      </c>
      <c r="F2262" s="21" t="s">
        <v>583</v>
      </c>
      <c r="G2262" s="2">
        <v>2009</v>
      </c>
      <c r="H2262" s="2" t="s">
        <v>714</v>
      </c>
      <c r="I2262" s="4">
        <v>2.14</v>
      </c>
      <c r="J2262" s="5">
        <v>0.14399999999999999</v>
      </c>
      <c r="K2262" s="4">
        <v>0.79900000000000004</v>
      </c>
      <c r="L2262" s="4">
        <v>0.65600000000000003</v>
      </c>
      <c r="M2262" s="4">
        <v>0.25700000000000001</v>
      </c>
      <c r="N2262" s="4">
        <v>0.74399999999999999</v>
      </c>
      <c r="O2262" s="4">
        <v>0.16700000000000001</v>
      </c>
      <c r="P2262" s="6">
        <v>13.673999999999999</v>
      </c>
      <c r="Q2262" s="6">
        <v>59.927</v>
      </c>
      <c r="R2262" s="4">
        <v>5.8460000000000001</v>
      </c>
      <c r="S2262" s="7">
        <v>430.70600000000002</v>
      </c>
      <c r="T2262" s="6">
        <v>18.466000000000001</v>
      </c>
      <c r="U2262" s="4">
        <v>24.054525999999999</v>
      </c>
      <c r="V2262" s="8">
        <v>84.711535517559255</v>
      </c>
      <c r="W2262" s="8">
        <v>88.874115912072853</v>
      </c>
      <c r="X2262" s="8">
        <v>94</v>
      </c>
      <c r="Y2262" s="8">
        <v>135.26315789473685</v>
      </c>
      <c r="Z2262" s="8">
        <v>124</v>
      </c>
      <c r="AA2262" s="8">
        <v>91.16</v>
      </c>
      <c r="AB2262" s="9">
        <v>74.339000531992383</v>
      </c>
      <c r="AC2262" s="9">
        <v>28.477228418025931</v>
      </c>
      <c r="AD2262" s="3">
        <v>27.48864319194254</v>
      </c>
      <c r="AE2262" s="3">
        <v>44.03412839003154</v>
      </c>
    </row>
    <row r="2263" spans="1:31" ht="13" x14ac:dyDescent="0.3">
      <c r="A2263" s="2">
        <v>2021</v>
      </c>
      <c r="B2263" s="13" t="s">
        <v>630</v>
      </c>
      <c r="C2263" s="2" t="s">
        <v>154</v>
      </c>
      <c r="D2263" s="2" t="str">
        <f t="shared" si="70"/>
        <v>M1</v>
      </c>
      <c r="E2263" s="2" t="str">
        <f t="shared" si="71"/>
        <v>C08a_M1_09</v>
      </c>
      <c r="F2263" s="21" t="s">
        <v>596</v>
      </c>
      <c r="G2263" s="2">
        <v>2009</v>
      </c>
      <c r="H2263" s="2" t="s">
        <v>680</v>
      </c>
      <c r="I2263" s="4">
        <v>2.0699999999999998</v>
      </c>
      <c r="J2263" s="5">
        <v>0.14299999999999999</v>
      </c>
      <c r="K2263" s="4">
        <v>0.753</v>
      </c>
      <c r="L2263" s="4">
        <v>0.70599999999999996</v>
      </c>
      <c r="M2263" s="4">
        <v>0.20599999999999999</v>
      </c>
      <c r="N2263" s="4">
        <v>0.626</v>
      </c>
      <c r="O2263" s="4">
        <v>0.16500000000000001</v>
      </c>
      <c r="P2263" s="6">
        <v>15.561999999999999</v>
      </c>
      <c r="Q2263" s="6">
        <v>49.46</v>
      </c>
      <c r="R2263" s="4">
        <v>5.085</v>
      </c>
      <c r="S2263" s="7">
        <v>351.77199999999999</v>
      </c>
      <c r="T2263" s="6">
        <v>16.779</v>
      </c>
      <c r="U2263" s="4">
        <v>27.677015999999998</v>
      </c>
      <c r="V2263" s="8">
        <v>81.940597439882069</v>
      </c>
      <c r="W2263" s="8">
        <v>88.256934551572357</v>
      </c>
      <c r="X2263" s="8">
        <v>88.588235294117652</v>
      </c>
      <c r="Y2263" s="8">
        <v>108.42105263157893</v>
      </c>
      <c r="Z2263" s="8">
        <v>104.33333333333334</v>
      </c>
      <c r="AA2263" s="8">
        <v>103.74666666666666</v>
      </c>
      <c r="AB2263" s="9">
        <v>71.456551455922224</v>
      </c>
      <c r="AC2263" s="9">
        <v>23.746875788940475</v>
      </c>
      <c r="AD2263" s="3">
        <v>26.95107954144666</v>
      </c>
      <c r="AE2263" s="3">
        <v>49.302044669612862</v>
      </c>
    </row>
    <row r="2264" spans="1:31" ht="13" x14ac:dyDescent="0.3">
      <c r="A2264" s="2">
        <v>2021</v>
      </c>
      <c r="B2264" s="13" t="s">
        <v>630</v>
      </c>
      <c r="C2264" s="2" t="s">
        <v>155</v>
      </c>
      <c r="D2264" s="2" t="str">
        <f t="shared" si="70"/>
        <v>M2</v>
      </c>
      <c r="E2264" s="2" t="str">
        <f t="shared" si="71"/>
        <v>C08a_M2_09</v>
      </c>
      <c r="F2264" s="21" t="s">
        <v>596</v>
      </c>
      <c r="G2264" s="2">
        <v>2009</v>
      </c>
      <c r="H2264" s="2" t="s">
        <v>680</v>
      </c>
      <c r="I2264" s="4">
        <v>2.1</v>
      </c>
      <c r="J2264" s="5">
        <v>0.14399999999999999</v>
      </c>
      <c r="K2264" s="4">
        <v>0.82399999999999995</v>
      </c>
      <c r="L2264" s="4">
        <v>0.71399999999999997</v>
      </c>
      <c r="M2264" s="4">
        <v>0.218</v>
      </c>
      <c r="N2264" s="4">
        <v>0.63600000000000001</v>
      </c>
      <c r="O2264" s="4">
        <v>0.16500000000000001</v>
      </c>
      <c r="P2264" s="6">
        <v>16.146000000000001</v>
      </c>
      <c r="Q2264" s="6">
        <v>41.804000000000002</v>
      </c>
      <c r="R2264" s="4">
        <v>5.9489999999999998</v>
      </c>
      <c r="S2264" s="7">
        <v>347.86799999999999</v>
      </c>
      <c r="T2264" s="6">
        <v>17.454000000000001</v>
      </c>
      <c r="U2264" s="4">
        <v>27.677015999999998</v>
      </c>
      <c r="V2264" s="8">
        <v>83.128142330315157</v>
      </c>
      <c r="W2264" s="8">
        <v>88.874115912072853</v>
      </c>
      <c r="X2264" s="8">
        <v>96.941176470588232</v>
      </c>
      <c r="Y2264" s="8">
        <v>114.73684210526316</v>
      </c>
      <c r="Z2264" s="8">
        <v>106</v>
      </c>
      <c r="AA2264" s="8">
        <v>107.64</v>
      </c>
      <c r="AB2264" s="9">
        <v>74.660077705016278</v>
      </c>
      <c r="AC2264" s="9">
        <v>24.051898878328846</v>
      </c>
      <c r="AD2264" s="3">
        <v>28.226824088261061</v>
      </c>
      <c r="AE2264" s="3">
        <v>47.72127703341009</v>
      </c>
    </row>
    <row r="2265" spans="1:31" ht="13" x14ac:dyDescent="0.3">
      <c r="A2265" s="2">
        <v>2021</v>
      </c>
      <c r="B2265" s="13" t="s">
        <v>630</v>
      </c>
      <c r="C2265" s="2" t="s">
        <v>156</v>
      </c>
      <c r="D2265" s="2" t="str">
        <f t="shared" si="70"/>
        <v>M1</v>
      </c>
      <c r="E2265" s="2" t="str">
        <f t="shared" si="71"/>
        <v>C08b_M1_09</v>
      </c>
      <c r="F2265" s="21" t="s">
        <v>597</v>
      </c>
      <c r="G2265" s="2">
        <v>2009</v>
      </c>
      <c r="H2265" s="2" t="s">
        <v>683</v>
      </c>
      <c r="I2265" s="4">
        <v>2.27</v>
      </c>
      <c r="J2265" s="5">
        <v>0.153</v>
      </c>
      <c r="K2265" s="4">
        <v>0.70199999999999996</v>
      </c>
      <c r="L2265" s="4">
        <v>0.70199999999999996</v>
      </c>
      <c r="M2265" s="4">
        <v>0.24399999999999999</v>
      </c>
      <c r="N2265" s="4">
        <v>0.52600000000000002</v>
      </c>
      <c r="O2265" s="4">
        <v>0.17799999999999999</v>
      </c>
      <c r="P2265" s="6">
        <v>15.63</v>
      </c>
      <c r="Q2265" s="6">
        <v>52.156999999999996</v>
      </c>
      <c r="R2265" s="4">
        <v>6.1520000000000001</v>
      </c>
      <c r="S2265" s="7">
        <v>388.096</v>
      </c>
      <c r="T2265" s="6">
        <v>15.013</v>
      </c>
      <c r="U2265" s="4">
        <v>23.468188999999999</v>
      </c>
      <c r="V2265" s="8">
        <v>89.857563376102561</v>
      </c>
      <c r="W2265" s="8">
        <v>94.428748156577413</v>
      </c>
      <c r="X2265" s="8">
        <v>82.588235294117638</v>
      </c>
      <c r="Y2265" s="8">
        <v>128.42105263157896</v>
      </c>
      <c r="Z2265" s="8">
        <v>87.666666666666671</v>
      </c>
      <c r="AA2265" s="8">
        <v>104.2</v>
      </c>
      <c r="AB2265" s="9">
        <v>73.082751101613269</v>
      </c>
      <c r="AC2265" s="9">
        <v>27.501491780918645</v>
      </c>
      <c r="AD2265" s="3">
        <v>24.566623346472618</v>
      </c>
      <c r="AE2265" s="3">
        <v>47.931884872608762</v>
      </c>
    </row>
    <row r="2266" spans="1:31" ht="13" x14ac:dyDescent="0.3">
      <c r="A2266" s="2">
        <v>2021</v>
      </c>
      <c r="B2266" s="13" t="s">
        <v>630</v>
      </c>
      <c r="C2266" s="2" t="s">
        <v>157</v>
      </c>
      <c r="D2266" s="2" t="str">
        <f t="shared" si="70"/>
        <v>M2</v>
      </c>
      <c r="E2266" s="2" t="str">
        <f t="shared" si="71"/>
        <v>C08b_M2_09</v>
      </c>
      <c r="F2266" s="21" t="s">
        <v>597</v>
      </c>
      <c r="G2266" s="2">
        <v>2009</v>
      </c>
      <c r="H2266" s="2" t="s">
        <v>683</v>
      </c>
      <c r="I2266" s="4">
        <v>2.0299999999999998</v>
      </c>
      <c r="J2266" s="5">
        <v>0.13800000000000001</v>
      </c>
      <c r="K2266" s="4">
        <v>0.79500000000000004</v>
      </c>
      <c r="L2266" s="4">
        <v>0.76900000000000002</v>
      </c>
      <c r="M2266" s="4">
        <v>0.26900000000000002</v>
      </c>
      <c r="N2266" s="4">
        <v>0.71699999999999997</v>
      </c>
      <c r="O2266" s="4">
        <v>0.16900000000000001</v>
      </c>
      <c r="P2266" s="6">
        <v>14.336</v>
      </c>
      <c r="Q2266" s="6">
        <v>50.552</v>
      </c>
      <c r="R2266" s="4">
        <v>7.39</v>
      </c>
      <c r="S2266" s="7">
        <v>309.80599999999998</v>
      </c>
      <c r="T2266" s="6">
        <v>18.681000000000001</v>
      </c>
      <c r="U2266" s="4">
        <v>23.468188999999999</v>
      </c>
      <c r="V2266" s="8">
        <v>80.35720425263797</v>
      </c>
      <c r="W2266" s="8">
        <v>85.171027749069836</v>
      </c>
      <c r="X2266" s="8">
        <v>93.529411764705898</v>
      </c>
      <c r="Y2266" s="8">
        <v>141.57894736842107</v>
      </c>
      <c r="Z2266" s="8">
        <v>119.5</v>
      </c>
      <c r="AA2266" s="8">
        <v>95.573333333333338</v>
      </c>
      <c r="AB2266" s="9">
        <v>80.863889171395357</v>
      </c>
      <c r="AC2266" s="9">
        <v>27.401792180687295</v>
      </c>
      <c r="AD2266" s="3">
        <v>25.144079794775315</v>
      </c>
      <c r="AE2266" s="3">
        <v>47.454128024537383</v>
      </c>
    </row>
    <row r="2267" spans="1:31" ht="13" x14ac:dyDescent="0.3">
      <c r="A2267" s="2">
        <v>2021</v>
      </c>
      <c r="B2267" s="13" t="s">
        <v>630</v>
      </c>
      <c r="C2267" s="2" t="s">
        <v>158</v>
      </c>
      <c r="D2267" s="2" t="str">
        <f t="shared" si="70"/>
        <v>M1</v>
      </c>
      <c r="E2267" s="2" t="str">
        <f t="shared" si="71"/>
        <v>C08c_M1_09</v>
      </c>
      <c r="F2267" s="21" t="s">
        <v>598</v>
      </c>
      <c r="G2267" s="2">
        <v>2009</v>
      </c>
      <c r="H2267" s="2" t="s">
        <v>684</v>
      </c>
      <c r="I2267" s="4">
        <v>2.2400000000000002</v>
      </c>
      <c r="J2267" s="5">
        <v>0.14899999999999999</v>
      </c>
      <c r="K2267" s="4">
        <v>0.79400000000000004</v>
      </c>
      <c r="L2267" s="4">
        <v>0.65400000000000003</v>
      </c>
      <c r="M2267" s="4">
        <v>0.27300000000000002</v>
      </c>
      <c r="N2267" s="4">
        <v>0.64200000000000002</v>
      </c>
      <c r="O2267" s="4">
        <v>0.17699999999999999</v>
      </c>
      <c r="P2267" s="6">
        <v>16.579999999999998</v>
      </c>
      <c r="Q2267" s="6">
        <v>52.843000000000004</v>
      </c>
      <c r="R2267" s="4">
        <v>7.1920000000000002</v>
      </c>
      <c r="S2267" s="7">
        <v>520.86199999999997</v>
      </c>
      <c r="T2267" s="6">
        <v>19.733000000000001</v>
      </c>
      <c r="U2267" s="4">
        <v>22.596520999999999</v>
      </c>
      <c r="V2267" s="8">
        <v>88.670018485669502</v>
      </c>
      <c r="W2267" s="8">
        <v>91.960022714575402</v>
      </c>
      <c r="X2267" s="8">
        <v>93.411764705882362</v>
      </c>
      <c r="Y2267" s="8">
        <v>143.68421052631578</v>
      </c>
      <c r="Z2267" s="8">
        <v>107</v>
      </c>
      <c r="AA2267" s="8">
        <v>110.53333333333333</v>
      </c>
      <c r="AB2267" s="9">
        <v>75.429280061331212</v>
      </c>
      <c r="AC2267" s="9">
        <v>29.812884510206739</v>
      </c>
      <c r="AD2267" s="3">
        <v>26.921780712122057</v>
      </c>
      <c r="AE2267" s="3">
        <v>43.265334777671221</v>
      </c>
    </row>
    <row r="2268" spans="1:31" ht="13" x14ac:dyDescent="0.3">
      <c r="A2268" s="2">
        <v>2021</v>
      </c>
      <c r="B2268" s="13" t="s">
        <v>630</v>
      </c>
      <c r="C2268" s="2" t="s">
        <v>159</v>
      </c>
      <c r="D2268" s="2" t="str">
        <f t="shared" si="70"/>
        <v>M2</v>
      </c>
      <c r="E2268" s="2" t="str">
        <f t="shared" si="71"/>
        <v>C08c_M2_09</v>
      </c>
      <c r="F2268" s="21" t="s">
        <v>598</v>
      </c>
      <c r="G2268" s="2">
        <v>2009</v>
      </c>
      <c r="H2268" s="2" t="s">
        <v>684</v>
      </c>
      <c r="I2268" s="4">
        <v>2.2799999999999998</v>
      </c>
      <c r="J2268" s="5">
        <v>0.151</v>
      </c>
      <c r="K2268" s="4">
        <v>0.82</v>
      </c>
      <c r="L2268" s="4">
        <v>0.66400000000000003</v>
      </c>
      <c r="M2268" s="4">
        <v>0.26300000000000001</v>
      </c>
      <c r="N2268" s="4">
        <v>0.68400000000000005</v>
      </c>
      <c r="O2268" s="4">
        <v>0.17799999999999999</v>
      </c>
      <c r="P2268" s="6">
        <v>14.4</v>
      </c>
      <c r="Q2268" s="6">
        <v>46.465000000000003</v>
      </c>
      <c r="R2268" s="4">
        <v>7.1749999999999998</v>
      </c>
      <c r="S2268" s="7">
        <v>384.21800000000002</v>
      </c>
      <c r="T2268" s="6">
        <v>20.091000000000001</v>
      </c>
      <c r="U2268" s="4">
        <v>22.596520999999999</v>
      </c>
      <c r="V2268" s="8">
        <v>90.253411672913586</v>
      </c>
      <c r="W2268" s="8">
        <v>93.194385435576407</v>
      </c>
      <c r="X2268" s="8">
        <v>96.470588235294116</v>
      </c>
      <c r="Y2268" s="8">
        <v>138.42105263157896</v>
      </c>
      <c r="Z2268" s="8">
        <v>114.00000000000001</v>
      </c>
      <c r="AA2268" s="8">
        <v>96.000000000000014</v>
      </c>
      <c r="AB2268" s="9">
        <v>75.769520465172789</v>
      </c>
      <c r="AC2268" s="9">
        <v>28.591867534027443</v>
      </c>
      <c r="AD2268" s="3">
        <v>27.678500377090653</v>
      </c>
      <c r="AE2268" s="3">
        <v>43.729632088881907</v>
      </c>
    </row>
    <row r="2269" spans="1:31" ht="13" x14ac:dyDescent="0.3">
      <c r="A2269" s="2">
        <v>2021</v>
      </c>
      <c r="B2269" s="13" t="s">
        <v>630</v>
      </c>
      <c r="C2269" s="2" t="s">
        <v>134</v>
      </c>
      <c r="D2269" s="2" t="str">
        <f t="shared" si="70"/>
        <v>M2</v>
      </c>
      <c r="E2269" s="2" t="str">
        <f t="shared" si="71"/>
        <v>D07a_M2_09</v>
      </c>
      <c r="F2269" s="21" t="s">
        <v>584</v>
      </c>
      <c r="G2269" s="2">
        <v>2009</v>
      </c>
      <c r="H2269" s="2" t="s">
        <v>713</v>
      </c>
      <c r="I2269" s="4">
        <v>2.2999999999999998</v>
      </c>
      <c r="J2269" s="5">
        <v>0.152</v>
      </c>
      <c r="K2269" s="4">
        <v>0.80600000000000005</v>
      </c>
      <c r="L2269" s="4">
        <v>0.66500000000000004</v>
      </c>
      <c r="M2269" s="4">
        <v>0.23300000000000001</v>
      </c>
      <c r="N2269" s="4">
        <v>0.67200000000000004</v>
      </c>
      <c r="O2269" s="4">
        <v>0.17599999999999999</v>
      </c>
      <c r="P2269" s="6">
        <v>18.074999999999999</v>
      </c>
      <c r="Q2269" s="6">
        <v>54.972000000000001</v>
      </c>
      <c r="R2269" s="4">
        <v>6.25</v>
      </c>
      <c r="S2269" s="7">
        <v>346.35599999999999</v>
      </c>
      <c r="T2269" s="6">
        <v>16.297999999999998</v>
      </c>
      <c r="U2269" s="4">
        <v>21.302292000000001</v>
      </c>
      <c r="V2269" s="8">
        <v>91.045108266535635</v>
      </c>
      <c r="W2269" s="8">
        <v>93.811566796076903</v>
      </c>
      <c r="X2269" s="8">
        <v>94.823529411764724</v>
      </c>
      <c r="Y2269" s="8">
        <v>122.63157894736842</v>
      </c>
      <c r="Z2269" s="8">
        <v>112.00000000000001</v>
      </c>
      <c r="AA2269" s="8">
        <v>120.49999999999999</v>
      </c>
      <c r="AB2269" s="9">
        <v>72.990194711803767</v>
      </c>
      <c r="AC2269" s="9">
        <v>26.294971963516417</v>
      </c>
      <c r="AD2269" s="3">
        <v>28.241890329351833</v>
      </c>
      <c r="AE2269" s="3">
        <v>45.463137707131743</v>
      </c>
    </row>
    <row r="2270" spans="1:31" ht="13" x14ac:dyDescent="0.3">
      <c r="A2270" s="2">
        <v>2021</v>
      </c>
      <c r="B2270" s="13" t="s">
        <v>630</v>
      </c>
      <c r="C2270" s="2" t="s">
        <v>135</v>
      </c>
      <c r="D2270" s="2" t="str">
        <f t="shared" si="70"/>
        <v>M2</v>
      </c>
      <c r="E2270" s="2" t="str">
        <f t="shared" si="71"/>
        <v>D07b_M2_09</v>
      </c>
      <c r="F2270" s="21" t="s">
        <v>585</v>
      </c>
      <c r="G2270" s="2">
        <v>2009</v>
      </c>
      <c r="H2270" s="2" t="s">
        <v>707</v>
      </c>
      <c r="I2270" s="4">
        <v>2.17</v>
      </c>
      <c r="J2270" s="5">
        <v>0.154</v>
      </c>
      <c r="K2270" s="4">
        <v>0.871</v>
      </c>
      <c r="L2270" s="4">
        <v>0.64800000000000002</v>
      </c>
      <c r="M2270" s="4">
        <v>0.22</v>
      </c>
      <c r="N2270" s="4">
        <v>0.753</v>
      </c>
      <c r="O2270" s="4">
        <v>0.17</v>
      </c>
      <c r="P2270" s="6">
        <v>13.476000000000001</v>
      </c>
      <c r="Q2270" s="6">
        <v>58.511000000000003</v>
      </c>
      <c r="R2270" s="4">
        <v>5.6079999999999997</v>
      </c>
      <c r="S2270" s="7">
        <v>305.637</v>
      </c>
      <c r="T2270" s="6">
        <v>17.271000000000001</v>
      </c>
      <c r="U2270" s="4">
        <v>23.156365999999998</v>
      </c>
      <c r="V2270" s="8">
        <v>85.899080407992329</v>
      </c>
      <c r="W2270" s="8">
        <v>95.045929517077923</v>
      </c>
      <c r="X2270" s="8">
        <v>102.47058823529412</v>
      </c>
      <c r="Y2270" s="8">
        <v>115.78947368421053</v>
      </c>
      <c r="Z2270" s="8">
        <v>125.50000000000001</v>
      </c>
      <c r="AA2270" s="8">
        <v>89.84</v>
      </c>
      <c r="AB2270" s="9">
        <v>72.733455212968224</v>
      </c>
      <c r="AC2270" s="9">
        <v>24.915509630099582</v>
      </c>
      <c r="AD2270" s="3">
        <v>30.627191804010138</v>
      </c>
      <c r="AE2270" s="3">
        <v>44.457298565890277</v>
      </c>
    </row>
    <row r="2271" spans="1:31" ht="13" x14ac:dyDescent="0.3">
      <c r="A2271" s="2">
        <v>2021</v>
      </c>
      <c r="B2271" s="13" t="s">
        <v>630</v>
      </c>
      <c r="C2271" s="2" t="s">
        <v>136</v>
      </c>
      <c r="D2271" s="2" t="str">
        <f t="shared" si="70"/>
        <v>M2</v>
      </c>
      <c r="E2271" s="2" t="str">
        <f t="shared" si="71"/>
        <v>D07c_M2_09</v>
      </c>
      <c r="F2271" s="21" t="s">
        <v>586</v>
      </c>
      <c r="G2271" s="2">
        <v>2009</v>
      </c>
      <c r="H2271" s="2" t="s">
        <v>715</v>
      </c>
      <c r="I2271" s="4">
        <v>2.17</v>
      </c>
      <c r="J2271" s="5">
        <v>0.152</v>
      </c>
      <c r="K2271" s="4">
        <v>0.86099999999999999</v>
      </c>
      <c r="L2271" s="4">
        <v>0.67300000000000004</v>
      </c>
      <c r="M2271" s="4">
        <v>0.18</v>
      </c>
      <c r="N2271" s="4">
        <v>0.64800000000000002</v>
      </c>
      <c r="O2271" s="4">
        <v>0.17</v>
      </c>
      <c r="P2271" s="6">
        <v>14.862</v>
      </c>
      <c r="Q2271" s="6">
        <v>81.69</v>
      </c>
      <c r="R2271" s="4">
        <v>5.6230000000000002</v>
      </c>
      <c r="S2271" s="7">
        <v>300.76299999999998</v>
      </c>
      <c r="T2271" s="6">
        <v>16.085000000000001</v>
      </c>
      <c r="U2271" s="4">
        <v>24.136175000000001</v>
      </c>
      <c r="V2271" s="8">
        <v>85.899080407992329</v>
      </c>
      <c r="W2271" s="8">
        <v>93.811566796076903</v>
      </c>
      <c r="X2271" s="8">
        <v>101.29411764705883</v>
      </c>
      <c r="Y2271" s="8">
        <v>94.73684210526315</v>
      </c>
      <c r="Z2271" s="8">
        <v>108</v>
      </c>
      <c r="AA2271" s="8">
        <v>99.08</v>
      </c>
      <c r="AB2271" s="9">
        <v>70.430312811304631</v>
      </c>
      <c r="AC2271" s="9">
        <v>21.052040705307189</v>
      </c>
      <c r="AD2271" s="3">
        <v>31.265600675454909</v>
      </c>
      <c r="AE2271" s="3">
        <v>47.682358619237903</v>
      </c>
    </row>
    <row r="2272" spans="1:31" ht="13" x14ac:dyDescent="0.3">
      <c r="A2272" s="2">
        <v>2021</v>
      </c>
      <c r="B2272" s="13" t="s">
        <v>630</v>
      </c>
      <c r="C2272" s="2" t="s">
        <v>161</v>
      </c>
      <c r="D2272" s="2" t="str">
        <f t="shared" si="70"/>
        <v>M2</v>
      </c>
      <c r="E2272" s="2" t="str">
        <f t="shared" si="71"/>
        <v>D08a_M2_09</v>
      </c>
      <c r="F2272" s="21" t="s">
        <v>599</v>
      </c>
      <c r="G2272" s="2">
        <v>2009</v>
      </c>
      <c r="H2272" s="2" t="s">
        <v>685</v>
      </c>
      <c r="I2272" s="4">
        <v>2.1800000000000002</v>
      </c>
      <c r="J2272" s="5">
        <v>0.14499999999999999</v>
      </c>
      <c r="K2272" s="4">
        <v>0.77100000000000002</v>
      </c>
      <c r="L2272" s="4">
        <v>0.69199999999999995</v>
      </c>
      <c r="M2272" s="4">
        <v>0.26100000000000001</v>
      </c>
      <c r="N2272" s="4">
        <v>0.71599999999999997</v>
      </c>
      <c r="O2272" s="4">
        <v>0.17199999999999999</v>
      </c>
      <c r="P2272" s="6">
        <v>12.394</v>
      </c>
      <c r="Q2272" s="6">
        <v>44.588999999999999</v>
      </c>
      <c r="R2272" s="4">
        <v>6.5640000000000001</v>
      </c>
      <c r="S2272" s="7">
        <v>420.43099999999998</v>
      </c>
      <c r="T2272" s="6">
        <v>20.989000000000001</v>
      </c>
      <c r="U2272" s="4">
        <v>22.088704</v>
      </c>
      <c r="V2272" s="8">
        <v>86.294928704803354</v>
      </c>
      <c r="W2272" s="8">
        <v>89.491297272573362</v>
      </c>
      <c r="X2272" s="8">
        <v>90.705882352941174</v>
      </c>
      <c r="Y2272" s="8">
        <v>137.36842105263159</v>
      </c>
      <c r="Z2272" s="8">
        <v>119.33333333333334</v>
      </c>
      <c r="AA2272" s="8">
        <v>82.626666666666665</v>
      </c>
      <c r="AB2272" s="9">
        <v>75.748784477249842</v>
      </c>
      <c r="AC2272" s="9">
        <v>28.382206295637651</v>
      </c>
      <c r="AD2272" s="3">
        <v>26.031665343288228</v>
      </c>
      <c r="AE2272" s="3">
        <v>45.58612836107411</v>
      </c>
    </row>
    <row r="2273" spans="1:31" ht="13" x14ac:dyDescent="0.3">
      <c r="A2273" s="2">
        <v>2021</v>
      </c>
      <c r="B2273" s="13" t="s">
        <v>630</v>
      </c>
      <c r="C2273" s="2" t="s">
        <v>162</v>
      </c>
      <c r="D2273" s="2" t="str">
        <f t="shared" si="70"/>
        <v>M1</v>
      </c>
      <c r="E2273" s="2" t="str">
        <f t="shared" si="71"/>
        <v>D08b_M1_09</v>
      </c>
      <c r="F2273" s="21" t="s">
        <v>600</v>
      </c>
      <c r="G2273" s="2">
        <v>2009</v>
      </c>
      <c r="H2273" s="2" t="s">
        <v>686</v>
      </c>
      <c r="I2273" s="4">
        <v>2.2799999999999998</v>
      </c>
      <c r="J2273" s="5">
        <v>0.158</v>
      </c>
      <c r="K2273" s="4">
        <v>0.90400000000000003</v>
      </c>
      <c r="L2273" s="4">
        <v>0.60199999999999998</v>
      </c>
      <c r="M2273" s="4">
        <v>0.20799999999999999</v>
      </c>
      <c r="N2273" s="4">
        <v>0.67700000000000005</v>
      </c>
      <c r="O2273" s="4">
        <v>0.182</v>
      </c>
      <c r="P2273" s="6">
        <v>14.773999999999999</v>
      </c>
      <c r="Q2273" s="6">
        <v>71.956000000000003</v>
      </c>
      <c r="R2273" s="4">
        <v>5.7190000000000003</v>
      </c>
      <c r="S2273" s="7">
        <v>376.92899999999997</v>
      </c>
      <c r="T2273" s="6">
        <v>16.329000000000001</v>
      </c>
      <c r="U2273" s="4">
        <v>22.309193</v>
      </c>
      <c r="V2273" s="8">
        <v>90.253411672913586</v>
      </c>
      <c r="W2273" s="8">
        <v>97.514654959079948</v>
      </c>
      <c r="X2273" s="8">
        <v>106.35294117647058</v>
      </c>
      <c r="Y2273" s="8">
        <v>109.4736842105263</v>
      </c>
      <c r="Z2273" s="8">
        <v>112.83333333333334</v>
      </c>
      <c r="AA2273" s="8">
        <v>98.493333333333339</v>
      </c>
      <c r="AB2273" s="9">
        <v>70.293567926358392</v>
      </c>
      <c r="AC2273" s="9">
        <v>24.374126493403629</v>
      </c>
      <c r="AD2273" s="3">
        <v>32.890924853611025</v>
      </c>
      <c r="AE2273" s="3">
        <v>42.734948652985352</v>
      </c>
    </row>
    <row r="2274" spans="1:31" ht="13" x14ac:dyDescent="0.3">
      <c r="A2274" s="2">
        <v>2021</v>
      </c>
      <c r="B2274" s="13" t="s">
        <v>630</v>
      </c>
      <c r="C2274" s="2" t="s">
        <v>163</v>
      </c>
      <c r="D2274" s="2" t="str">
        <f t="shared" si="70"/>
        <v>M2</v>
      </c>
      <c r="E2274" s="2" t="str">
        <f t="shared" si="71"/>
        <v>D08b_M2_09</v>
      </c>
      <c r="F2274" s="21" t="s">
        <v>600</v>
      </c>
      <c r="G2274" s="2">
        <v>2009</v>
      </c>
      <c r="H2274" s="2" t="s">
        <v>686</v>
      </c>
      <c r="I2274" s="4">
        <v>2.19</v>
      </c>
      <c r="J2274" s="5">
        <v>0.155</v>
      </c>
      <c r="K2274" s="4">
        <v>0.84399999999999997</v>
      </c>
      <c r="L2274" s="4">
        <v>0.56599999999999995</v>
      </c>
      <c r="M2274" s="4">
        <v>0.215</v>
      </c>
      <c r="N2274" s="4">
        <v>0.61599999999999999</v>
      </c>
      <c r="O2274" s="4">
        <v>0.17299999999999999</v>
      </c>
      <c r="P2274" s="6">
        <v>12.019</v>
      </c>
      <c r="Q2274" s="6">
        <v>51.19</v>
      </c>
      <c r="R2274" s="4">
        <v>5.8490000000000002</v>
      </c>
      <c r="S2274" s="7">
        <v>334.98099999999999</v>
      </c>
      <c r="T2274" s="6">
        <v>16.12</v>
      </c>
      <c r="U2274" s="4">
        <v>22.309193</v>
      </c>
      <c r="V2274" s="8">
        <v>86.690777001614379</v>
      </c>
      <c r="W2274" s="8">
        <v>95.663110877578433</v>
      </c>
      <c r="X2274" s="8">
        <v>99.294117647058826</v>
      </c>
      <c r="Y2274" s="8">
        <v>113.1578947368421</v>
      </c>
      <c r="Z2274" s="8">
        <v>102.66666666666666</v>
      </c>
      <c r="AA2274" s="8">
        <v>80.126666666666665</v>
      </c>
      <c r="AB2274" s="9">
        <v>67.53924014680625</v>
      </c>
      <c r="AC2274" s="9">
        <v>26.221866554758975</v>
      </c>
      <c r="AD2274" s="3">
        <v>31.960202250485846</v>
      </c>
      <c r="AE2274" s="3">
        <v>41.817931194755161</v>
      </c>
    </row>
    <row r="2275" spans="1:31" ht="13" x14ac:dyDescent="0.3">
      <c r="A2275" s="2">
        <v>2021</v>
      </c>
      <c r="B2275" s="13" t="s">
        <v>630</v>
      </c>
      <c r="C2275" s="2" t="s">
        <v>164</v>
      </c>
      <c r="D2275" s="2" t="str">
        <f t="shared" si="70"/>
        <v>M1</v>
      </c>
      <c r="E2275" s="2" t="str">
        <f t="shared" si="71"/>
        <v>D08c_M1_09</v>
      </c>
      <c r="F2275" s="21" t="s">
        <v>601</v>
      </c>
      <c r="G2275" s="2">
        <v>2009</v>
      </c>
      <c r="H2275" s="2" t="s">
        <v>687</v>
      </c>
      <c r="I2275" s="4">
        <v>2.15</v>
      </c>
      <c r="J2275" s="5">
        <v>0.14599999999999999</v>
      </c>
      <c r="K2275" s="4">
        <v>0.75600000000000001</v>
      </c>
      <c r="L2275" s="4">
        <v>0.60199999999999998</v>
      </c>
      <c r="M2275" s="4">
        <v>0.26500000000000001</v>
      </c>
      <c r="N2275" s="4">
        <v>0.627</v>
      </c>
      <c r="O2275" s="4">
        <v>0.17</v>
      </c>
      <c r="P2275" s="6">
        <v>12.486000000000001</v>
      </c>
      <c r="Q2275" s="6">
        <v>72.144999999999996</v>
      </c>
      <c r="R2275" s="4">
        <v>6.2770000000000001</v>
      </c>
      <c r="S2275" s="7">
        <v>530.85400000000004</v>
      </c>
      <c r="T2275" s="6">
        <v>17.567</v>
      </c>
      <c r="U2275" s="4">
        <v>19.708279000000001</v>
      </c>
      <c r="V2275" s="8">
        <v>85.10738381437028</v>
      </c>
      <c r="W2275" s="8">
        <v>90.108478633073872</v>
      </c>
      <c r="X2275" s="8">
        <v>88.941176470588232</v>
      </c>
      <c r="Y2275" s="8">
        <v>139.47368421052633</v>
      </c>
      <c r="Z2275" s="8">
        <v>104.50000000000001</v>
      </c>
      <c r="AA2275" s="8">
        <v>83.240000000000009</v>
      </c>
      <c r="AB2275" s="9">
        <v>71.20362409122103</v>
      </c>
      <c r="AC2275" s="9">
        <v>30.656677728093857</v>
      </c>
      <c r="AD2275" s="3">
        <v>27.154570585340821</v>
      </c>
      <c r="AE2275" s="3">
        <v>42.188751686565311</v>
      </c>
    </row>
    <row r="2276" spans="1:31" ht="13" x14ac:dyDescent="0.3">
      <c r="A2276" s="2">
        <v>2021</v>
      </c>
      <c r="B2276" s="13" t="s">
        <v>630</v>
      </c>
      <c r="C2276" s="2" t="s">
        <v>120</v>
      </c>
      <c r="D2276" s="2" t="str">
        <f t="shared" si="70"/>
        <v>M2</v>
      </c>
      <c r="E2276" s="2" t="str">
        <f t="shared" si="71"/>
        <v>E05b_M2_09</v>
      </c>
      <c r="F2276" s="21" t="s">
        <v>527</v>
      </c>
      <c r="G2276" s="2">
        <v>2009</v>
      </c>
      <c r="H2276" s="2" t="s">
        <v>708</v>
      </c>
      <c r="I2276" s="4">
        <v>2.0299999999999998</v>
      </c>
      <c r="J2276" s="5">
        <v>0.14499999999999999</v>
      </c>
      <c r="K2276" s="4">
        <v>0.995</v>
      </c>
      <c r="L2276" s="4">
        <v>0.60899999999999999</v>
      </c>
      <c r="M2276" s="4">
        <v>0.21099999999999999</v>
      </c>
      <c r="N2276" s="4">
        <v>0.76700000000000002</v>
      </c>
      <c r="O2276" s="4">
        <v>0.157</v>
      </c>
      <c r="P2276" s="6">
        <v>11.093999999999999</v>
      </c>
      <c r="Q2276" s="6">
        <v>43.878</v>
      </c>
      <c r="R2276" s="4">
        <v>5.76</v>
      </c>
      <c r="S2276" s="7">
        <v>269.64999999999998</v>
      </c>
      <c r="T2276" s="6">
        <v>17.010999999999999</v>
      </c>
      <c r="U2276" s="4">
        <v>26.105817999999999</v>
      </c>
      <c r="V2276" s="8">
        <v>80.35720425263797</v>
      </c>
      <c r="W2276" s="8">
        <v>89.491297272573362</v>
      </c>
      <c r="X2276" s="8">
        <v>117.05882352941177</v>
      </c>
      <c r="Y2276" s="8">
        <v>111.05263157894736</v>
      </c>
      <c r="Z2276" s="8">
        <v>127.83333333333333</v>
      </c>
      <c r="AA2276" s="8">
        <v>73.959999999999994</v>
      </c>
      <c r="AB2276" s="9">
        <v>73.217352021162768</v>
      </c>
      <c r="AC2276" s="9">
        <v>23.738307453091217</v>
      </c>
      <c r="AD2276" s="3">
        <v>34.756201405816263</v>
      </c>
      <c r="AE2276" s="3">
        <v>41.505491141092513</v>
      </c>
    </row>
    <row r="2277" spans="1:31" ht="13" x14ac:dyDescent="0.3">
      <c r="A2277" s="2">
        <v>2021</v>
      </c>
      <c r="B2277" s="13" t="s">
        <v>630</v>
      </c>
      <c r="C2277" s="2" t="s">
        <v>137</v>
      </c>
      <c r="D2277" s="2" t="str">
        <f t="shared" si="70"/>
        <v>M2</v>
      </c>
      <c r="E2277" s="2" t="str">
        <f t="shared" si="71"/>
        <v>E07a_M2_09</v>
      </c>
      <c r="F2277" s="21" t="s">
        <v>587</v>
      </c>
      <c r="G2277" s="2">
        <v>2009</v>
      </c>
      <c r="H2277" s="2" t="s">
        <v>688</v>
      </c>
      <c r="I2277" s="4">
        <v>2.21</v>
      </c>
      <c r="J2277" s="5">
        <v>0.14899999999999999</v>
      </c>
      <c r="K2277" s="4">
        <v>0.95699999999999996</v>
      </c>
      <c r="L2277" s="4">
        <v>0.54400000000000004</v>
      </c>
      <c r="M2277" s="4">
        <v>0.222</v>
      </c>
      <c r="N2277" s="4">
        <v>0.68100000000000005</v>
      </c>
      <c r="O2277" s="4">
        <v>0.16900000000000001</v>
      </c>
      <c r="P2277" s="6">
        <v>13.44</v>
      </c>
      <c r="Q2277" s="6">
        <v>64.677999999999997</v>
      </c>
      <c r="R2277" s="4">
        <v>5.8259999999999996</v>
      </c>
      <c r="S2277" s="7">
        <v>394.11200000000002</v>
      </c>
      <c r="T2277" s="6">
        <v>17.763999999999999</v>
      </c>
      <c r="U2277" s="4">
        <v>23.255324999999999</v>
      </c>
      <c r="V2277" s="8">
        <v>87.482473595236428</v>
      </c>
      <c r="W2277" s="8">
        <v>91.960022714575402</v>
      </c>
      <c r="X2277" s="8">
        <v>112.58823529411765</v>
      </c>
      <c r="Y2277" s="8">
        <v>116.8421052631579</v>
      </c>
      <c r="Z2277" s="8">
        <v>113.50000000000003</v>
      </c>
      <c r="AA2277" s="8">
        <v>89.600000000000009</v>
      </c>
      <c r="AB2277" s="9">
        <v>69.908067591332809</v>
      </c>
      <c r="AC2277" s="9">
        <v>26.158147855824094</v>
      </c>
      <c r="AD2277" s="3">
        <v>35.011271471395496</v>
      </c>
      <c r="AE2277" s="3">
        <v>38.830580672780393</v>
      </c>
    </row>
    <row r="2278" spans="1:31" ht="13" x14ac:dyDescent="0.3">
      <c r="A2278" s="2">
        <v>2021</v>
      </c>
      <c r="B2278" s="13" t="s">
        <v>630</v>
      </c>
      <c r="C2278" s="2" t="s">
        <v>138</v>
      </c>
      <c r="D2278" s="2" t="str">
        <f t="shared" si="70"/>
        <v>M2</v>
      </c>
      <c r="E2278" s="2" t="str">
        <f t="shared" si="71"/>
        <v>E07b_M2_09</v>
      </c>
      <c r="F2278" s="21" t="s">
        <v>588</v>
      </c>
      <c r="G2278" s="2">
        <v>2009</v>
      </c>
      <c r="H2278" s="2" t="s">
        <v>690</v>
      </c>
      <c r="I2278" s="4">
        <v>2.17</v>
      </c>
      <c r="J2278" s="5">
        <v>0.151</v>
      </c>
      <c r="K2278" s="4">
        <v>0.92900000000000005</v>
      </c>
      <c r="L2278" s="4">
        <v>0.49099999999999999</v>
      </c>
      <c r="M2278" s="4">
        <v>0.24399999999999999</v>
      </c>
      <c r="N2278" s="4">
        <v>0.66600000000000004</v>
      </c>
      <c r="O2278" s="4">
        <v>0.16300000000000001</v>
      </c>
      <c r="P2278" s="6">
        <v>12.483000000000001</v>
      </c>
      <c r="Q2278" s="6">
        <v>51.048999999999999</v>
      </c>
      <c r="R2278" s="4">
        <v>5.2839999999999998</v>
      </c>
      <c r="S2278" s="7">
        <v>306.69400000000002</v>
      </c>
      <c r="T2278" s="6">
        <v>16.622</v>
      </c>
      <c r="U2278" s="4">
        <v>24.290040999999999</v>
      </c>
      <c r="V2278" s="8">
        <v>85.899080407992329</v>
      </c>
      <c r="W2278" s="8">
        <v>93.194385435576407</v>
      </c>
      <c r="X2278" s="8">
        <v>109.29411764705883</v>
      </c>
      <c r="Y2278" s="8">
        <v>128.42105263157896</v>
      </c>
      <c r="Z2278" s="8">
        <v>111.00000000000001</v>
      </c>
      <c r="AA2278" s="8">
        <v>83.22</v>
      </c>
      <c r="AB2278" s="9">
        <v>68.35943558431029</v>
      </c>
      <c r="AC2278" s="9">
        <v>29.401715528635009</v>
      </c>
      <c r="AD2278" s="3">
        <v>34.756856298989284</v>
      </c>
      <c r="AE2278" s="3">
        <v>35.841428172375714</v>
      </c>
    </row>
    <row r="2279" spans="1:31" ht="13" x14ac:dyDescent="0.3">
      <c r="A2279" s="2">
        <v>2021</v>
      </c>
      <c r="B2279" s="13" t="s">
        <v>630</v>
      </c>
      <c r="C2279" s="2" t="s">
        <v>139</v>
      </c>
      <c r="D2279" s="2" t="str">
        <f t="shared" si="70"/>
        <v>M1</v>
      </c>
      <c r="E2279" s="2" t="str">
        <f t="shared" si="71"/>
        <v>E07c_M1_09</v>
      </c>
      <c r="F2279" s="21" t="s">
        <v>589</v>
      </c>
      <c r="G2279" s="2">
        <v>2009</v>
      </c>
      <c r="H2279" s="2" t="s">
        <v>711</v>
      </c>
      <c r="I2279" s="4">
        <v>2.23</v>
      </c>
      <c r="J2279" s="5">
        <v>0.15</v>
      </c>
      <c r="K2279" s="4">
        <v>0.88300000000000001</v>
      </c>
      <c r="L2279" s="4">
        <v>0.60399999999999998</v>
      </c>
      <c r="M2279" s="4">
        <v>0.224</v>
      </c>
      <c r="N2279" s="4">
        <v>0.65900000000000003</v>
      </c>
      <c r="O2279" s="4">
        <v>0.17299999999999999</v>
      </c>
      <c r="P2279" s="6">
        <v>13.183999999999999</v>
      </c>
      <c r="Q2279" s="6">
        <v>46.853000000000002</v>
      </c>
      <c r="R2279" s="4">
        <v>6.0419999999999998</v>
      </c>
      <c r="S2279" s="7">
        <v>315.37</v>
      </c>
      <c r="T2279" s="6">
        <v>17.532</v>
      </c>
      <c r="U2279" s="4">
        <v>24.401796999999998</v>
      </c>
      <c r="V2279" s="8">
        <v>88.274170188858463</v>
      </c>
      <c r="W2279" s="8">
        <v>92.577204075075898</v>
      </c>
      <c r="X2279" s="8">
        <v>103.88235294117646</v>
      </c>
      <c r="Y2279" s="8">
        <v>117.89473684210527</v>
      </c>
      <c r="Z2279" s="8">
        <v>109.83333333333334</v>
      </c>
      <c r="AA2279" s="8">
        <v>87.893333333333317</v>
      </c>
      <c r="AB2279" s="9">
        <v>71.174241092975109</v>
      </c>
      <c r="AC2279" s="9">
        <v>25.924267046818489</v>
      </c>
      <c r="AD2279" s="3">
        <v>31.729344574399022</v>
      </c>
      <c r="AE2279" s="3">
        <v>42.346388378782486</v>
      </c>
    </row>
    <row r="2280" spans="1:31" ht="13" x14ac:dyDescent="0.3">
      <c r="A2280" s="2">
        <v>2021</v>
      </c>
      <c r="B2280" s="13" t="s">
        <v>630</v>
      </c>
      <c r="C2280" s="2" t="s">
        <v>140</v>
      </c>
      <c r="D2280" s="2" t="str">
        <f t="shared" si="70"/>
        <v>M2</v>
      </c>
      <c r="E2280" s="2" t="str">
        <f t="shared" si="71"/>
        <v>E07c_M2_09</v>
      </c>
      <c r="F2280" s="21" t="s">
        <v>589</v>
      </c>
      <c r="G2280" s="2">
        <v>2009</v>
      </c>
      <c r="H2280" s="2" t="s">
        <v>711</v>
      </c>
      <c r="I2280" s="4">
        <v>2.2200000000000002</v>
      </c>
      <c r="J2280" s="5">
        <v>0.151</v>
      </c>
      <c r="K2280" s="4">
        <v>0.98199999999999998</v>
      </c>
      <c r="L2280" s="4">
        <v>0.56499999999999995</v>
      </c>
      <c r="M2280" s="4">
        <v>0.23699999999999999</v>
      </c>
      <c r="N2280" s="4">
        <v>0.74</v>
      </c>
      <c r="O2280" s="4">
        <v>0.16800000000000001</v>
      </c>
      <c r="P2280" s="6">
        <v>13.836</v>
      </c>
      <c r="Q2280" s="6">
        <v>59.351999999999997</v>
      </c>
      <c r="R2280" s="4">
        <v>5.6429999999999998</v>
      </c>
      <c r="S2280" s="7">
        <v>369.52699999999999</v>
      </c>
      <c r="T2280" s="6">
        <v>18.033999999999999</v>
      </c>
      <c r="U2280" s="4">
        <v>24.401796999999998</v>
      </c>
      <c r="V2280" s="8">
        <v>87.878321892047452</v>
      </c>
      <c r="W2280" s="8">
        <v>93.194385435576407</v>
      </c>
      <c r="X2280" s="8">
        <v>115.52941176470588</v>
      </c>
      <c r="Y2280" s="8">
        <v>124.73684210526315</v>
      </c>
      <c r="Z2280" s="8">
        <v>123.33333333333334</v>
      </c>
      <c r="AA2280" s="8">
        <v>92.24</v>
      </c>
      <c r="AB2280" s="9">
        <v>72.830942815700453</v>
      </c>
      <c r="AC2280" s="9">
        <v>26.804871353353366</v>
      </c>
      <c r="AD2280" s="3">
        <v>34.484092259550337</v>
      </c>
      <c r="AE2280" s="3">
        <v>38.711036387096293</v>
      </c>
    </row>
    <row r="2281" spans="1:31" ht="13" x14ac:dyDescent="0.3">
      <c r="A2281" s="2">
        <v>2021</v>
      </c>
      <c r="B2281" s="13" t="s">
        <v>630</v>
      </c>
      <c r="C2281" s="2" t="s">
        <v>166</v>
      </c>
      <c r="D2281" s="2" t="str">
        <f t="shared" si="70"/>
        <v>M1</v>
      </c>
      <c r="E2281" s="2" t="str">
        <f t="shared" si="71"/>
        <v>E08a_M1_09</v>
      </c>
      <c r="F2281" s="21" t="s">
        <v>602</v>
      </c>
      <c r="G2281" s="2">
        <v>2009</v>
      </c>
      <c r="H2281" s="2" t="s">
        <v>689</v>
      </c>
      <c r="I2281" s="4">
        <v>1.99</v>
      </c>
      <c r="J2281" s="5">
        <v>0.13800000000000001</v>
      </c>
      <c r="K2281" s="4">
        <v>0.94699999999999995</v>
      </c>
      <c r="L2281" s="4">
        <v>0.50700000000000001</v>
      </c>
      <c r="M2281" s="4">
        <v>0.26700000000000002</v>
      </c>
      <c r="N2281" s="4">
        <v>0.70199999999999996</v>
      </c>
      <c r="O2281" s="4">
        <v>0.159</v>
      </c>
      <c r="P2281" s="6">
        <v>10.532999999999999</v>
      </c>
      <c r="Q2281" s="6">
        <v>57.118000000000002</v>
      </c>
      <c r="R2281" s="4">
        <v>6.4829999999999997</v>
      </c>
      <c r="S2281" s="7">
        <v>476.005</v>
      </c>
      <c r="T2281" s="6">
        <v>18.164000000000001</v>
      </c>
      <c r="U2281" s="4">
        <v>21.705801999999998</v>
      </c>
      <c r="V2281" s="8">
        <v>78.773811065393886</v>
      </c>
      <c r="W2281" s="8">
        <v>85.171027749069836</v>
      </c>
      <c r="X2281" s="8">
        <v>111.41176470588235</v>
      </c>
      <c r="Y2281" s="8">
        <v>140.5263157894737</v>
      </c>
      <c r="Z2281" s="8">
        <v>117</v>
      </c>
      <c r="AA2281" s="8">
        <v>70.22</v>
      </c>
      <c r="AB2281" s="9">
        <v>71.512760260877684</v>
      </c>
      <c r="AC2281" s="9">
        <v>30.754525673371226</v>
      </c>
      <c r="AD2281" s="3">
        <v>33.868010073657871</v>
      </c>
      <c r="AE2281" s="3">
        <v>35.377464252970917</v>
      </c>
    </row>
    <row r="2282" spans="1:31" ht="13" x14ac:dyDescent="0.3">
      <c r="A2282" s="2">
        <v>2021</v>
      </c>
      <c r="B2282" s="13" t="s">
        <v>630</v>
      </c>
      <c r="C2282" s="2" t="s">
        <v>167</v>
      </c>
      <c r="D2282" s="2" t="str">
        <f t="shared" si="70"/>
        <v>M2</v>
      </c>
      <c r="E2282" s="2" t="str">
        <f t="shared" si="71"/>
        <v>E08a_M2_09</v>
      </c>
      <c r="F2282" s="21" t="s">
        <v>602</v>
      </c>
      <c r="G2282" s="2">
        <v>2009</v>
      </c>
      <c r="H2282" s="2" t="s">
        <v>689</v>
      </c>
      <c r="I2282" s="4">
        <v>2.0099999999999998</v>
      </c>
      <c r="J2282" s="5">
        <v>0.13700000000000001</v>
      </c>
      <c r="K2282" s="4">
        <v>0.94499999999999995</v>
      </c>
      <c r="L2282" s="4">
        <v>0.61099999999999999</v>
      </c>
      <c r="M2282" s="4">
        <v>0.249</v>
      </c>
      <c r="N2282" s="4">
        <v>0.78100000000000003</v>
      </c>
      <c r="O2282" s="4">
        <v>0.161</v>
      </c>
      <c r="P2282" s="6">
        <v>11.12</v>
      </c>
      <c r="Q2282" s="6">
        <v>61.784999999999997</v>
      </c>
      <c r="R2282" s="4">
        <v>6.2240000000000002</v>
      </c>
      <c r="S2282" s="7">
        <v>302.15600000000001</v>
      </c>
      <c r="T2282" s="6">
        <v>21.097999999999999</v>
      </c>
      <c r="U2282" s="4">
        <v>21.705801999999998</v>
      </c>
      <c r="V2282" s="8">
        <v>79.565507659015921</v>
      </c>
      <c r="W2282" s="8">
        <v>84.553846388569326</v>
      </c>
      <c r="X2282" s="8">
        <v>111.1764705882353</v>
      </c>
      <c r="Y2282" s="8">
        <v>131.05263157894737</v>
      </c>
      <c r="Z2282" s="8">
        <v>130.16666666666669</v>
      </c>
      <c r="AA2282" s="8">
        <v>74.133333333333326</v>
      </c>
      <c r="AB2282" s="9">
        <v>75.16852831202894</v>
      </c>
      <c r="AC2282" s="9">
        <v>27.286297686760332</v>
      </c>
      <c r="AD2282" s="3">
        <v>32.152815143111624</v>
      </c>
      <c r="AE2282" s="3">
        <v>40.560887170128062</v>
      </c>
    </row>
    <row r="2283" spans="1:31" ht="13" x14ac:dyDescent="0.3">
      <c r="A2283" s="2">
        <v>2021</v>
      </c>
      <c r="B2283" s="13" t="s">
        <v>630</v>
      </c>
      <c r="C2283" s="2" t="s">
        <v>168</v>
      </c>
      <c r="D2283" s="2" t="str">
        <f t="shared" si="70"/>
        <v>M1</v>
      </c>
      <c r="E2283" s="2" t="str">
        <f t="shared" si="71"/>
        <v>E08b_M1_09</v>
      </c>
      <c r="F2283" s="21" t="s">
        <v>603</v>
      </c>
      <c r="G2283" s="2">
        <v>2009</v>
      </c>
      <c r="H2283" s="2" t="s">
        <v>691</v>
      </c>
      <c r="I2283" s="4">
        <v>2.1</v>
      </c>
      <c r="J2283" s="5">
        <v>0.14899999999999999</v>
      </c>
      <c r="K2283" s="4">
        <v>0.89700000000000002</v>
      </c>
      <c r="L2283" s="4">
        <v>0.60699999999999998</v>
      </c>
      <c r="M2283" s="4">
        <v>0.23</v>
      </c>
      <c r="N2283" s="4">
        <v>0.69399999999999995</v>
      </c>
      <c r="O2283" s="4">
        <v>0.16600000000000001</v>
      </c>
      <c r="P2283" s="6">
        <v>14.33</v>
      </c>
      <c r="Q2283" s="6">
        <v>52.052</v>
      </c>
      <c r="R2283" s="4">
        <v>6.5359999999999996</v>
      </c>
      <c r="S2283" s="7">
        <v>376.71499999999997</v>
      </c>
      <c r="T2283" s="6">
        <v>18.765999999999998</v>
      </c>
      <c r="U2283" s="4">
        <v>23.986677</v>
      </c>
      <c r="V2283" s="8">
        <v>83.128142330315157</v>
      </c>
      <c r="W2283" s="8">
        <v>91.960022714575402</v>
      </c>
      <c r="X2283" s="8">
        <v>105.5294117647059</v>
      </c>
      <c r="Y2283" s="8">
        <v>121.05263157894737</v>
      </c>
      <c r="Z2283" s="8">
        <v>115.66666666666667</v>
      </c>
      <c r="AA2283" s="8">
        <v>95.533333333333331</v>
      </c>
      <c r="AB2283" s="9">
        <v>72.176231895159191</v>
      </c>
      <c r="AC2283" s="9">
        <v>26.24913183942067</v>
      </c>
      <c r="AD2283" s="3">
        <v>31.784946191028414</v>
      </c>
      <c r="AE2283" s="3">
        <v>41.965921969550919</v>
      </c>
    </row>
    <row r="2284" spans="1:31" ht="13" x14ac:dyDescent="0.3">
      <c r="A2284" s="2">
        <v>2021</v>
      </c>
      <c r="B2284" s="13" t="s">
        <v>630</v>
      </c>
      <c r="C2284" s="2" t="s">
        <v>169</v>
      </c>
      <c r="D2284" s="2" t="str">
        <f t="shared" si="70"/>
        <v>M2</v>
      </c>
      <c r="E2284" s="2" t="str">
        <f t="shared" si="71"/>
        <v>E08b_M2_09</v>
      </c>
      <c r="F2284" s="21" t="s">
        <v>603</v>
      </c>
      <c r="G2284" s="2">
        <v>2009</v>
      </c>
      <c r="H2284" s="2" t="s">
        <v>691</v>
      </c>
      <c r="I2284" s="4">
        <v>1.89</v>
      </c>
      <c r="J2284" s="5">
        <v>0.13800000000000001</v>
      </c>
      <c r="K2284" s="4">
        <v>0.93</v>
      </c>
      <c r="L2284" s="4">
        <v>0.54100000000000004</v>
      </c>
      <c r="M2284" s="4">
        <v>0.19500000000000001</v>
      </c>
      <c r="N2284" s="4">
        <v>0.746</v>
      </c>
      <c r="O2284" s="4">
        <v>0.151</v>
      </c>
      <c r="P2284" s="6">
        <v>12.26</v>
      </c>
      <c r="Q2284" s="6">
        <v>46.634999999999998</v>
      </c>
      <c r="R2284" s="4">
        <v>5.2050000000000001</v>
      </c>
      <c r="S2284" s="7">
        <v>521.02300000000002</v>
      </c>
      <c r="T2284" s="6">
        <v>16.462</v>
      </c>
      <c r="U2284" s="4">
        <v>23.986677</v>
      </c>
      <c r="V2284" s="8">
        <v>74.815328097283626</v>
      </c>
      <c r="W2284" s="8">
        <v>85.171027749069836</v>
      </c>
      <c r="X2284" s="8">
        <v>109.41176470588236</v>
      </c>
      <c r="Y2284" s="8">
        <v>102.63157894736842</v>
      </c>
      <c r="Z2284" s="8">
        <v>124.33333333333334</v>
      </c>
      <c r="AA2284" s="8">
        <v>81.733333333333334</v>
      </c>
      <c r="AB2284" s="9">
        <v>66.843777189844772</v>
      </c>
      <c r="AC2284" s="9">
        <v>24.030064787906589</v>
      </c>
      <c r="AD2284" s="3">
        <v>35.583216928116329</v>
      </c>
      <c r="AE2284" s="3">
        <v>40.386718283977075</v>
      </c>
    </row>
    <row r="2285" spans="1:31" ht="13" x14ac:dyDescent="0.3">
      <c r="A2285" s="2">
        <v>2021</v>
      </c>
      <c r="B2285" s="13" t="s">
        <v>630</v>
      </c>
      <c r="C2285" s="2" t="s">
        <v>170</v>
      </c>
      <c r="D2285" s="2" t="str">
        <f t="shared" si="70"/>
        <v>M1</v>
      </c>
      <c r="E2285" s="2" t="str">
        <f t="shared" si="71"/>
        <v>E08c_M1_09</v>
      </c>
      <c r="F2285" s="21" t="s">
        <v>604</v>
      </c>
      <c r="G2285" s="2">
        <v>2009</v>
      </c>
      <c r="H2285" s="2" t="s">
        <v>710</v>
      </c>
      <c r="I2285" s="4">
        <v>1.99</v>
      </c>
      <c r="J2285" s="5">
        <v>0.13700000000000001</v>
      </c>
      <c r="K2285" s="4">
        <v>0.89700000000000002</v>
      </c>
      <c r="L2285" s="4">
        <v>0.55200000000000005</v>
      </c>
      <c r="M2285" s="4">
        <v>0.24199999999999999</v>
      </c>
      <c r="N2285" s="4">
        <v>0.751</v>
      </c>
      <c r="O2285" s="4">
        <v>0.16200000000000001</v>
      </c>
      <c r="P2285" s="6">
        <v>18.145</v>
      </c>
      <c r="Q2285" s="6">
        <v>58.988999999999997</v>
      </c>
      <c r="R2285" s="4">
        <v>6.6529999999999996</v>
      </c>
      <c r="S2285" s="7">
        <v>466.85599999999999</v>
      </c>
      <c r="T2285" s="6">
        <v>19.387</v>
      </c>
      <c r="U2285" s="4">
        <v>23.135784999999998</v>
      </c>
      <c r="V2285" s="8">
        <v>78.773811065393886</v>
      </c>
      <c r="W2285" s="8">
        <v>84.553846388569326</v>
      </c>
      <c r="X2285" s="8">
        <v>105.5294117647059</v>
      </c>
      <c r="Y2285" s="8">
        <v>127.36842105263158</v>
      </c>
      <c r="Z2285" s="8">
        <v>125.16666666666667</v>
      </c>
      <c r="AA2285" s="8">
        <v>120.96666666666667</v>
      </c>
      <c r="AB2285" s="9">
        <v>70.420188791909354</v>
      </c>
      <c r="AC2285" s="9">
        <v>28.307368218772289</v>
      </c>
      <c r="AD2285" s="3">
        <v>32.577556044870995</v>
      </c>
      <c r="AE2285" s="3">
        <v>39.115075736356708</v>
      </c>
    </row>
    <row r="2286" spans="1:31" ht="13" x14ac:dyDescent="0.3">
      <c r="A2286" s="2">
        <v>2021</v>
      </c>
      <c r="B2286" s="13" t="s">
        <v>630</v>
      </c>
      <c r="C2286" s="2" t="s">
        <v>171</v>
      </c>
      <c r="D2286" s="2" t="str">
        <f t="shared" si="70"/>
        <v>M2</v>
      </c>
      <c r="E2286" s="2" t="str">
        <f t="shared" si="71"/>
        <v>E08c_M2_09</v>
      </c>
      <c r="F2286" s="21" t="s">
        <v>604</v>
      </c>
      <c r="G2286" s="2">
        <v>2009</v>
      </c>
      <c r="H2286" s="2" t="s">
        <v>710</v>
      </c>
      <c r="I2286" s="4">
        <v>2.3199999999999998</v>
      </c>
      <c r="J2286" s="5">
        <v>0.153</v>
      </c>
      <c r="K2286" s="4">
        <v>0.84099999999999997</v>
      </c>
      <c r="L2286" s="4">
        <v>0.47499999999999998</v>
      </c>
      <c r="M2286" s="4">
        <v>0.23400000000000001</v>
      </c>
      <c r="N2286" s="4">
        <v>0.61899999999999999</v>
      </c>
      <c r="O2286" s="4">
        <v>0.184</v>
      </c>
      <c r="P2286" s="6">
        <v>13.704000000000001</v>
      </c>
      <c r="Q2286" s="6">
        <v>56.718000000000004</v>
      </c>
      <c r="R2286" s="4">
        <v>6.3330000000000002</v>
      </c>
      <c r="S2286" s="7">
        <v>627.18600000000004</v>
      </c>
      <c r="T2286" s="6">
        <v>18.559999999999999</v>
      </c>
      <c r="U2286" s="4">
        <v>23.135784999999998</v>
      </c>
      <c r="V2286" s="8">
        <v>91.836804860157685</v>
      </c>
      <c r="W2286" s="8">
        <v>94.428748156577413</v>
      </c>
      <c r="X2286" s="8">
        <v>98.941176470588232</v>
      </c>
      <c r="Y2286" s="8">
        <v>123.15789473684211</v>
      </c>
      <c r="Z2286" s="8">
        <v>103.16666666666667</v>
      </c>
      <c r="AA2286" s="8">
        <v>91.360000000000014</v>
      </c>
      <c r="AB2286" s="9">
        <v>64.486669775513207</v>
      </c>
      <c r="AC2286" s="9">
        <v>29.89008988304661</v>
      </c>
      <c r="AD2286" s="3">
        <v>33.354104780918561</v>
      </c>
      <c r="AE2286" s="3">
        <v>36.755805336034825</v>
      </c>
    </row>
    <row r="2287" spans="1:31" ht="13" x14ac:dyDescent="0.3">
      <c r="A2287" s="2">
        <v>2021</v>
      </c>
      <c r="B2287" s="13" t="s">
        <v>630</v>
      </c>
      <c r="C2287" s="2" t="s">
        <v>141</v>
      </c>
      <c r="D2287" s="2" t="str">
        <f t="shared" si="70"/>
        <v>M1</v>
      </c>
      <c r="E2287" s="2" t="str">
        <f t="shared" si="71"/>
        <v>F07a_M1_09</v>
      </c>
      <c r="F2287" s="21" t="s">
        <v>590</v>
      </c>
      <c r="G2287" s="2">
        <v>2009</v>
      </c>
      <c r="H2287" s="2" t="s">
        <v>692</v>
      </c>
      <c r="I2287" s="4">
        <v>2.2999999999999998</v>
      </c>
      <c r="J2287" s="5">
        <v>0.154</v>
      </c>
      <c r="K2287" s="4">
        <v>0.72799999999999998</v>
      </c>
      <c r="L2287" s="4">
        <v>0.69</v>
      </c>
      <c r="M2287" s="4">
        <v>0.24099999999999999</v>
      </c>
      <c r="N2287" s="4">
        <v>0.60899999999999999</v>
      </c>
      <c r="O2287" s="4">
        <v>0.17899999999999999</v>
      </c>
      <c r="P2287" s="6">
        <v>15.432</v>
      </c>
      <c r="Q2287" s="6">
        <v>50.918999999999997</v>
      </c>
      <c r="R2287" s="4">
        <v>5.5609999999999999</v>
      </c>
      <c r="S2287" s="7">
        <v>498.74599999999998</v>
      </c>
      <c r="T2287" s="6">
        <v>17.173999999999999</v>
      </c>
      <c r="U2287" s="4">
        <v>28.556925</v>
      </c>
      <c r="V2287" s="8">
        <v>91.045108266535635</v>
      </c>
      <c r="W2287" s="8">
        <v>95.045929517077923</v>
      </c>
      <c r="X2287" s="8">
        <v>85.647058823529406</v>
      </c>
      <c r="Y2287" s="8">
        <v>126.84210526315789</v>
      </c>
      <c r="Z2287" s="8">
        <v>101.50000000000001</v>
      </c>
      <c r="AA2287" s="8">
        <v>102.88</v>
      </c>
      <c r="AB2287" s="9">
        <v>72.901793374533838</v>
      </c>
      <c r="AC2287" s="9">
        <v>27.230783907869576</v>
      </c>
      <c r="AD2287" s="3">
        <v>25.539736362241584</v>
      </c>
      <c r="AE2287" s="3">
        <v>47.229479729888837</v>
      </c>
    </row>
    <row r="2288" spans="1:31" ht="13" x14ac:dyDescent="0.3">
      <c r="A2288" s="2">
        <v>2021</v>
      </c>
      <c r="B2288" s="13" t="s">
        <v>630</v>
      </c>
      <c r="C2288" s="2" t="s">
        <v>142</v>
      </c>
      <c r="D2288" s="2" t="str">
        <f t="shared" si="70"/>
        <v>M2</v>
      </c>
      <c r="E2288" s="2" t="str">
        <f t="shared" si="71"/>
        <v>F07a_M2_09</v>
      </c>
      <c r="F2288" s="21" t="s">
        <v>590</v>
      </c>
      <c r="G2288" s="2">
        <v>2009</v>
      </c>
      <c r="H2288" s="2" t="s">
        <v>692</v>
      </c>
      <c r="I2288" s="4">
        <v>2.13</v>
      </c>
      <c r="J2288" s="5">
        <v>0.14399999999999999</v>
      </c>
      <c r="K2288" s="4">
        <v>0.85099999999999998</v>
      </c>
      <c r="L2288" s="4">
        <v>0.74099999999999999</v>
      </c>
      <c r="M2288" s="4">
        <v>0.253</v>
      </c>
      <c r="N2288" s="4">
        <v>0.71299999999999997</v>
      </c>
      <c r="O2288" s="4">
        <v>0.16600000000000001</v>
      </c>
      <c r="P2288" s="6">
        <v>14.865</v>
      </c>
      <c r="Q2288" s="6">
        <v>51.585999999999999</v>
      </c>
      <c r="R2288" s="4">
        <v>5.2960000000000003</v>
      </c>
      <c r="S2288" s="7">
        <v>350.77600000000001</v>
      </c>
      <c r="T2288" s="6">
        <v>19.579000000000001</v>
      </c>
      <c r="U2288" s="4">
        <v>28.556925</v>
      </c>
      <c r="V2288" s="8">
        <v>84.315687220748217</v>
      </c>
      <c r="W2288" s="8">
        <v>88.874115912072853</v>
      </c>
      <c r="X2288" s="8">
        <v>100.11764705882354</v>
      </c>
      <c r="Y2288" s="8">
        <v>133.15789473684211</v>
      </c>
      <c r="Z2288" s="8">
        <v>118.83333333333333</v>
      </c>
      <c r="AA2288" s="8">
        <v>99.1</v>
      </c>
      <c r="AB2288" s="9">
        <v>79.580951480119509</v>
      </c>
      <c r="AC2288" s="9">
        <v>26.187419609805936</v>
      </c>
      <c r="AD2288" s="3">
        <v>27.349140061224425</v>
      </c>
      <c r="AE2288" s="3">
        <v>46.463440328969654</v>
      </c>
    </row>
    <row r="2289" spans="1:31" ht="13" x14ac:dyDescent="0.3">
      <c r="A2289" s="2">
        <v>2021</v>
      </c>
      <c r="B2289" s="13" t="s">
        <v>630</v>
      </c>
      <c r="C2289" s="2" t="s">
        <v>143</v>
      </c>
      <c r="D2289" s="2" t="str">
        <f t="shared" si="70"/>
        <v>M1</v>
      </c>
      <c r="E2289" s="2" t="str">
        <f t="shared" si="71"/>
        <v>F07b_M1_09</v>
      </c>
      <c r="F2289" s="21" t="s">
        <v>591</v>
      </c>
      <c r="G2289" s="2">
        <v>2009</v>
      </c>
      <c r="H2289" s="2" t="s">
        <v>694</v>
      </c>
      <c r="I2289" s="4">
        <v>2.2799999999999998</v>
      </c>
      <c r="J2289" s="5">
        <v>0.14699999999999999</v>
      </c>
      <c r="K2289" s="4">
        <v>0.82899999999999996</v>
      </c>
      <c r="L2289" s="4">
        <v>0.63500000000000001</v>
      </c>
      <c r="M2289" s="4">
        <v>0.24199999999999999</v>
      </c>
      <c r="N2289" s="4">
        <v>0.60199999999999998</v>
      </c>
      <c r="O2289" s="4">
        <v>0.17199999999999999</v>
      </c>
      <c r="P2289" s="6">
        <v>18.914000000000001</v>
      </c>
      <c r="Q2289" s="6">
        <v>54.703000000000003</v>
      </c>
      <c r="R2289" s="4">
        <v>5.4930000000000003</v>
      </c>
      <c r="S2289" s="7">
        <v>389.89</v>
      </c>
      <c r="T2289" s="6">
        <v>16.417000000000002</v>
      </c>
      <c r="U2289" s="4">
        <v>21.796132</v>
      </c>
      <c r="V2289" s="8">
        <v>90.253411672913586</v>
      </c>
      <c r="W2289" s="8">
        <v>90.725659993574382</v>
      </c>
      <c r="X2289" s="8">
        <v>97.52941176470587</v>
      </c>
      <c r="Y2289" s="8">
        <v>127.36842105263158</v>
      </c>
      <c r="Z2289" s="8">
        <v>100.33333333333334</v>
      </c>
      <c r="AA2289" s="8">
        <v>126.09333333333335</v>
      </c>
      <c r="AB2289" s="9">
        <v>72.822774923993009</v>
      </c>
      <c r="AC2289" s="9">
        <v>27.373444863212264</v>
      </c>
      <c r="AD2289" s="3">
        <v>29.114581335213803</v>
      </c>
      <c r="AE2289" s="3">
        <v>43.51197380157393</v>
      </c>
    </row>
    <row r="2290" spans="1:31" ht="13" x14ac:dyDescent="0.3">
      <c r="A2290" s="2">
        <v>2021</v>
      </c>
      <c r="B2290" s="13" t="s">
        <v>630</v>
      </c>
      <c r="C2290" s="2" t="s">
        <v>144</v>
      </c>
      <c r="D2290" s="2" t="str">
        <f t="shared" si="70"/>
        <v>M2</v>
      </c>
      <c r="E2290" s="2" t="str">
        <f t="shared" si="71"/>
        <v>F07b_M2_09</v>
      </c>
      <c r="F2290" s="21" t="s">
        <v>591</v>
      </c>
      <c r="G2290" s="2">
        <v>2009</v>
      </c>
      <c r="H2290" s="2" t="s">
        <v>694</v>
      </c>
      <c r="I2290" s="4">
        <v>2.19</v>
      </c>
      <c r="J2290" s="5">
        <v>0.14599999999999999</v>
      </c>
      <c r="K2290" s="4">
        <v>0.86699999999999999</v>
      </c>
      <c r="L2290" s="4">
        <v>0.75900000000000001</v>
      </c>
      <c r="M2290" s="4">
        <v>0.18</v>
      </c>
      <c r="N2290" s="4">
        <v>0.69499999999999995</v>
      </c>
      <c r="O2290" s="4">
        <v>0.16700000000000001</v>
      </c>
      <c r="P2290" s="6">
        <v>17.123000000000001</v>
      </c>
      <c r="Q2290" s="6">
        <v>47.078000000000003</v>
      </c>
      <c r="R2290" s="4">
        <v>5.5869999999999997</v>
      </c>
      <c r="S2290" s="7">
        <v>406.57400000000001</v>
      </c>
      <c r="T2290" s="6">
        <v>20.86</v>
      </c>
      <c r="U2290" s="4">
        <v>21.796132</v>
      </c>
      <c r="V2290" s="8">
        <v>86.690777001614379</v>
      </c>
      <c r="W2290" s="8">
        <v>90.108478633073872</v>
      </c>
      <c r="X2290" s="8">
        <v>102</v>
      </c>
      <c r="Y2290" s="8">
        <v>94.73684210526315</v>
      </c>
      <c r="Z2290" s="8">
        <v>115.83333333333331</v>
      </c>
      <c r="AA2290" s="8">
        <v>114.15333333333335</v>
      </c>
      <c r="AB2290" s="9">
        <v>74.875182662395289</v>
      </c>
      <c r="AC2290" s="9">
        <v>19.802313122579719</v>
      </c>
      <c r="AD2290" s="3">
        <v>29.614502769840595</v>
      </c>
      <c r="AE2290" s="3">
        <v>50.583184107579683</v>
      </c>
    </row>
    <row r="2291" spans="1:31" ht="13" x14ac:dyDescent="0.3">
      <c r="A2291" s="2">
        <v>2021</v>
      </c>
      <c r="B2291" s="13" t="s">
        <v>630</v>
      </c>
      <c r="C2291" s="2" t="s">
        <v>145</v>
      </c>
      <c r="D2291" s="2" t="str">
        <f t="shared" si="70"/>
        <v>M1</v>
      </c>
      <c r="E2291" s="2" t="str">
        <f t="shared" si="71"/>
        <v>F07c_M1_09</v>
      </c>
      <c r="F2291" s="21" t="s">
        <v>592</v>
      </c>
      <c r="G2291" s="2">
        <v>2009</v>
      </c>
      <c r="H2291" s="2" t="s">
        <v>696</v>
      </c>
      <c r="I2291" s="4">
        <v>2.2999999999999998</v>
      </c>
      <c r="J2291" s="5">
        <v>0.14599999999999999</v>
      </c>
      <c r="K2291" s="4">
        <v>0.78</v>
      </c>
      <c r="L2291" s="4">
        <v>0.81299999999999994</v>
      </c>
      <c r="M2291" s="4">
        <v>0.17699999999999999</v>
      </c>
      <c r="N2291" s="4">
        <v>0.58899999999999997</v>
      </c>
      <c r="O2291" s="4">
        <v>0.17699999999999999</v>
      </c>
      <c r="P2291" s="6">
        <v>28.117000000000001</v>
      </c>
      <c r="Q2291" s="6">
        <v>43.232999999999997</v>
      </c>
      <c r="R2291" s="4">
        <v>5.5179999999999998</v>
      </c>
      <c r="S2291" s="7">
        <v>363.55</v>
      </c>
      <c r="T2291" s="6">
        <v>22.481000000000002</v>
      </c>
      <c r="U2291" s="4">
        <v>21.708597000000001</v>
      </c>
      <c r="V2291" s="8">
        <v>91.045108266535635</v>
      </c>
      <c r="W2291" s="8">
        <v>90.108478633073872</v>
      </c>
      <c r="X2291" s="8">
        <v>91.764705882352942</v>
      </c>
      <c r="Y2291" s="8">
        <v>93.157894736842096</v>
      </c>
      <c r="Z2291" s="8">
        <v>98.166666666666671</v>
      </c>
      <c r="AA2291" s="8">
        <v>187.44666666666666</v>
      </c>
      <c r="AB2291" s="9">
        <v>75.097612533520959</v>
      </c>
      <c r="AC2291" s="9">
        <v>19.414600093584276</v>
      </c>
      <c r="AD2291" s="3">
        <v>26.563892555112673</v>
      </c>
      <c r="AE2291" s="3">
        <v>54.021507351303043</v>
      </c>
    </row>
    <row r="2292" spans="1:31" ht="13" x14ac:dyDescent="0.3">
      <c r="A2292" s="2">
        <v>2021</v>
      </c>
      <c r="B2292" s="13" t="s">
        <v>630</v>
      </c>
      <c r="C2292" s="2" t="s">
        <v>146</v>
      </c>
      <c r="D2292" s="2" t="str">
        <f t="shared" si="70"/>
        <v>M2</v>
      </c>
      <c r="E2292" s="2" t="str">
        <f t="shared" si="71"/>
        <v>F07c_M2_09</v>
      </c>
      <c r="F2292" s="21" t="s">
        <v>592</v>
      </c>
      <c r="G2292" s="2">
        <v>2009</v>
      </c>
      <c r="H2292" s="2" t="s">
        <v>696</v>
      </c>
      <c r="I2292" s="4">
        <v>2.38</v>
      </c>
      <c r="J2292" s="5">
        <v>0.14499999999999999</v>
      </c>
      <c r="K2292" s="4">
        <v>0.76400000000000001</v>
      </c>
      <c r="L2292" s="4">
        <v>0.78600000000000003</v>
      </c>
      <c r="M2292" s="4">
        <v>0.218</v>
      </c>
      <c r="N2292" s="4">
        <v>0.55900000000000005</v>
      </c>
      <c r="O2292" s="4">
        <v>0.184</v>
      </c>
      <c r="P2292" s="6">
        <v>25.931999999999999</v>
      </c>
      <c r="Q2292" s="6">
        <v>49.533999999999999</v>
      </c>
      <c r="R2292" s="4">
        <v>5.9770000000000003</v>
      </c>
      <c r="S2292" s="7">
        <v>750.98699999999997</v>
      </c>
      <c r="T2292" s="6">
        <v>21.556999999999999</v>
      </c>
      <c r="U2292" s="4">
        <v>21.708597000000001</v>
      </c>
      <c r="V2292" s="8">
        <v>94.211894641023832</v>
      </c>
      <c r="W2292" s="8">
        <v>89.491297272573362</v>
      </c>
      <c r="X2292" s="8">
        <v>89.882352941176478</v>
      </c>
      <c r="Y2292" s="8">
        <v>114.73684210526316</v>
      </c>
      <c r="Z2292" s="8">
        <v>93.166666666666671</v>
      </c>
      <c r="AA2292" s="8">
        <v>172.88</v>
      </c>
      <c r="AB2292" s="9">
        <v>76.718365222053819</v>
      </c>
      <c r="AC2292" s="9">
        <v>23.406607192576363</v>
      </c>
      <c r="AD2292" s="3">
        <v>25.469314794675864</v>
      </c>
      <c r="AE2292" s="3">
        <v>51.124078012747766</v>
      </c>
    </row>
    <row r="2293" spans="1:31" ht="13" x14ac:dyDescent="0.3">
      <c r="A2293" s="2">
        <v>2021</v>
      </c>
      <c r="B2293" s="13" t="s">
        <v>630</v>
      </c>
      <c r="C2293" s="2" t="s">
        <v>147</v>
      </c>
      <c r="D2293" s="2" t="str">
        <f t="shared" si="70"/>
        <v>M1</v>
      </c>
      <c r="E2293" s="2" t="str">
        <f t="shared" si="71"/>
        <v>G07a_M1_09</v>
      </c>
      <c r="F2293" s="21" t="s">
        <v>593</v>
      </c>
      <c r="G2293" s="2">
        <v>2009</v>
      </c>
      <c r="H2293" s="2" t="s">
        <v>698</v>
      </c>
      <c r="I2293" s="4">
        <v>2.25</v>
      </c>
      <c r="J2293" s="5">
        <v>0.14199999999999999</v>
      </c>
      <c r="K2293" s="4">
        <v>0.80300000000000005</v>
      </c>
      <c r="L2293" s="4">
        <v>0.70899999999999996</v>
      </c>
      <c r="M2293" s="4">
        <v>0.21299999999999999</v>
      </c>
      <c r="N2293" s="4">
        <v>0.66300000000000003</v>
      </c>
      <c r="O2293" s="4">
        <v>0.16900000000000001</v>
      </c>
      <c r="P2293" s="6">
        <v>23.914000000000001</v>
      </c>
      <c r="Q2293" s="6">
        <v>46.585000000000001</v>
      </c>
      <c r="R2293" s="4">
        <v>5.7190000000000003</v>
      </c>
      <c r="S2293" s="7">
        <v>566.99199999999996</v>
      </c>
      <c r="T2293" s="6">
        <v>21.206</v>
      </c>
      <c r="U2293" s="4">
        <v>20.309733000000001</v>
      </c>
      <c r="V2293" s="8">
        <v>89.065866782480512</v>
      </c>
      <c r="W2293" s="8">
        <v>87.639753191071847</v>
      </c>
      <c r="X2293" s="8">
        <v>94.47058823529413</v>
      </c>
      <c r="Y2293" s="8">
        <v>112.10526315789473</v>
      </c>
      <c r="Z2293" s="8">
        <v>110.50000000000001</v>
      </c>
      <c r="AA2293" s="8">
        <v>159.42666666666668</v>
      </c>
      <c r="AB2293" s="9">
        <v>73.461630693537785</v>
      </c>
      <c r="AC2293" s="9">
        <v>23.883630967557785</v>
      </c>
      <c r="AD2293" s="3">
        <v>27.956205443699162</v>
      </c>
      <c r="AE2293" s="3">
        <v>48.160163588743046</v>
      </c>
    </row>
    <row r="2294" spans="1:31" ht="13" x14ac:dyDescent="0.3">
      <c r="A2294" s="2">
        <v>2021</v>
      </c>
      <c r="B2294" s="13" t="s">
        <v>630</v>
      </c>
      <c r="C2294" s="2" t="s">
        <v>148</v>
      </c>
      <c r="D2294" s="2" t="str">
        <f t="shared" si="70"/>
        <v>M2</v>
      </c>
      <c r="E2294" s="2" t="str">
        <f t="shared" si="71"/>
        <v>G07a_M2_09</v>
      </c>
      <c r="F2294" s="21" t="s">
        <v>593</v>
      </c>
      <c r="G2294" s="2">
        <v>2009</v>
      </c>
      <c r="H2294" s="2" t="s">
        <v>698</v>
      </c>
      <c r="I2294" s="4">
        <v>2.4</v>
      </c>
      <c r="J2294" s="5">
        <v>0.153</v>
      </c>
      <c r="K2294" s="4">
        <v>0.72699999999999998</v>
      </c>
      <c r="L2294" s="4">
        <v>0.73099999999999998</v>
      </c>
      <c r="M2294" s="4">
        <v>0.26500000000000001</v>
      </c>
      <c r="N2294" s="4">
        <v>0.63800000000000001</v>
      </c>
      <c r="O2294" s="4">
        <v>0.17899999999999999</v>
      </c>
      <c r="P2294" s="6">
        <v>28.962</v>
      </c>
      <c r="Q2294" s="6">
        <v>52.673999999999999</v>
      </c>
      <c r="R2294" s="4">
        <v>6.3959999999999999</v>
      </c>
      <c r="S2294" s="7">
        <v>525.53499999999997</v>
      </c>
      <c r="T2294" s="6">
        <v>23.190999999999999</v>
      </c>
      <c r="U2294" s="4">
        <v>20.309733000000001</v>
      </c>
      <c r="V2294" s="8">
        <v>95.003591234645882</v>
      </c>
      <c r="W2294" s="8">
        <v>94.428748156577413</v>
      </c>
      <c r="X2294" s="8">
        <v>85.529411764705884</v>
      </c>
      <c r="Y2294" s="8">
        <v>139.47368421052633</v>
      </c>
      <c r="Z2294" s="8">
        <v>106.33333333333334</v>
      </c>
      <c r="AA2294" s="8">
        <v>193.08</v>
      </c>
      <c r="AB2294" s="9">
        <v>76.899061860184375</v>
      </c>
      <c r="AC2294" s="9">
        <v>28.386127269091098</v>
      </c>
      <c r="AD2294" s="3">
        <v>24.178904051440313</v>
      </c>
      <c r="AE2294" s="3">
        <v>47.434968679468589</v>
      </c>
    </row>
    <row r="2295" spans="1:31" ht="13" x14ac:dyDescent="0.3">
      <c r="A2295" s="2">
        <v>2021</v>
      </c>
      <c r="B2295" s="13" t="s">
        <v>630</v>
      </c>
      <c r="C2295" s="2" t="s">
        <v>149</v>
      </c>
      <c r="D2295" s="2" t="str">
        <f t="shared" si="70"/>
        <v>M1</v>
      </c>
      <c r="E2295" s="2" t="str">
        <f t="shared" si="71"/>
        <v>G07b_M1_09</v>
      </c>
      <c r="F2295" s="21" t="s">
        <v>245</v>
      </c>
      <c r="G2295" s="2">
        <v>2009</v>
      </c>
      <c r="H2295" s="2" t="s">
        <v>700</v>
      </c>
      <c r="I2295" s="4">
        <v>2.2400000000000002</v>
      </c>
      <c r="J2295" s="5">
        <v>0.14399999999999999</v>
      </c>
      <c r="K2295" s="4">
        <v>0.76500000000000001</v>
      </c>
      <c r="L2295" s="4">
        <v>0.67200000000000004</v>
      </c>
      <c r="M2295" s="4">
        <v>0.254</v>
      </c>
      <c r="N2295" s="4">
        <v>0.59899999999999998</v>
      </c>
      <c r="O2295" s="4">
        <v>0.17</v>
      </c>
      <c r="P2295" s="6">
        <v>29.361999999999998</v>
      </c>
      <c r="Q2295" s="6">
        <v>48.43</v>
      </c>
      <c r="R2295" s="4">
        <v>5.641</v>
      </c>
      <c r="S2295" s="7">
        <v>746.08100000000002</v>
      </c>
      <c r="T2295" s="6">
        <v>22.687000000000001</v>
      </c>
      <c r="U2295" s="4">
        <v>20.175557000000001</v>
      </c>
      <c r="V2295" s="8">
        <v>88.670018485669502</v>
      </c>
      <c r="W2295" s="8">
        <v>88.874115912072853</v>
      </c>
      <c r="X2295" s="8">
        <v>90</v>
      </c>
      <c r="Y2295" s="8">
        <v>133.68421052631578</v>
      </c>
      <c r="Z2295" s="8">
        <v>99.833333333333329</v>
      </c>
      <c r="AA2295" s="8">
        <v>195.74666666666664</v>
      </c>
      <c r="AB2295" s="9">
        <v>74.020721539515336</v>
      </c>
      <c r="AC2295" s="9">
        <v>28.26582824554761</v>
      </c>
      <c r="AD2295" s="3">
        <v>26.432081428522171</v>
      </c>
      <c r="AE2295" s="3">
        <v>45.30209032593023</v>
      </c>
    </row>
    <row r="2296" spans="1:31" ht="13" x14ac:dyDescent="0.3">
      <c r="A2296" s="2">
        <v>2021</v>
      </c>
      <c r="B2296" s="13" t="s">
        <v>630</v>
      </c>
      <c r="C2296" s="2" t="s">
        <v>150</v>
      </c>
      <c r="D2296" s="2" t="str">
        <f t="shared" si="70"/>
        <v>M2</v>
      </c>
      <c r="E2296" s="2" t="str">
        <f t="shared" si="71"/>
        <v>G07b_M2_09</v>
      </c>
      <c r="F2296" s="21" t="s">
        <v>245</v>
      </c>
      <c r="G2296" s="2">
        <v>2009</v>
      </c>
      <c r="H2296" s="2" t="s">
        <v>700</v>
      </c>
      <c r="I2296" s="4">
        <v>2.39</v>
      </c>
      <c r="J2296" s="5">
        <v>0.15</v>
      </c>
      <c r="K2296" s="4">
        <v>0.79900000000000004</v>
      </c>
      <c r="L2296" s="4">
        <v>0.76300000000000001</v>
      </c>
      <c r="M2296" s="4">
        <v>0.20899999999999999</v>
      </c>
      <c r="N2296" s="4">
        <v>0.68600000000000005</v>
      </c>
      <c r="O2296" s="4">
        <v>0.182</v>
      </c>
      <c r="P2296" s="6">
        <v>25.140999999999998</v>
      </c>
      <c r="Q2296" s="6">
        <v>48.119</v>
      </c>
      <c r="R2296" s="4">
        <v>6.1180000000000003</v>
      </c>
      <c r="S2296" s="7">
        <v>538.726</v>
      </c>
      <c r="T2296" s="6">
        <v>21.617999999999999</v>
      </c>
      <c r="U2296" s="4">
        <v>20.175557000000001</v>
      </c>
      <c r="V2296" s="8">
        <v>94.607742937834871</v>
      </c>
      <c r="W2296" s="8">
        <v>92.577204075075898</v>
      </c>
      <c r="X2296" s="8">
        <v>94</v>
      </c>
      <c r="Y2296" s="8">
        <v>109.99999999999999</v>
      </c>
      <c r="Z2296" s="8">
        <v>114.33333333333336</v>
      </c>
      <c r="AA2296" s="8">
        <v>167.60666666666665</v>
      </c>
      <c r="AB2296" s="9">
        <v>75.724450390101538</v>
      </c>
      <c r="AC2296" s="9">
        <v>22.734817350681098</v>
      </c>
      <c r="AD2296" s="3">
        <v>26.985712677244894</v>
      </c>
      <c r="AE2296" s="3">
        <v>50.279469972074011</v>
      </c>
    </row>
    <row r="2297" spans="1:31" ht="13" x14ac:dyDescent="0.3">
      <c r="A2297" s="2">
        <v>2021</v>
      </c>
      <c r="B2297" s="13" t="s">
        <v>630</v>
      </c>
      <c r="C2297" s="2" t="s">
        <v>151</v>
      </c>
      <c r="D2297" s="2" t="str">
        <f t="shared" si="70"/>
        <v>M1</v>
      </c>
      <c r="E2297" s="2" t="str">
        <f t="shared" si="71"/>
        <v>G07c_M1_09</v>
      </c>
      <c r="F2297" s="21" t="s">
        <v>446</v>
      </c>
      <c r="G2297" s="2">
        <v>2009</v>
      </c>
      <c r="H2297" s="2" t="s">
        <v>702</v>
      </c>
      <c r="I2297" s="4">
        <v>2.37</v>
      </c>
      <c r="J2297" s="5">
        <v>0.152</v>
      </c>
      <c r="K2297" s="4">
        <v>0.82499999999999996</v>
      </c>
      <c r="L2297" s="4">
        <v>0.64900000000000002</v>
      </c>
      <c r="M2297" s="4">
        <v>0.23200000000000001</v>
      </c>
      <c r="N2297" s="4">
        <v>0.58799999999999997</v>
      </c>
      <c r="O2297" s="4">
        <v>0.182</v>
      </c>
      <c r="P2297" s="6">
        <v>23.077999999999999</v>
      </c>
      <c r="Q2297" s="6">
        <v>43.65</v>
      </c>
      <c r="R2297" s="4">
        <v>6.28</v>
      </c>
      <c r="S2297" s="7">
        <v>475.34100000000001</v>
      </c>
      <c r="T2297" s="6">
        <v>20.173999999999999</v>
      </c>
      <c r="U2297" s="4">
        <v>20.869658999999999</v>
      </c>
      <c r="V2297" s="8">
        <v>93.816046344212808</v>
      </c>
      <c r="W2297" s="8">
        <v>93.811566796076903</v>
      </c>
      <c r="X2297" s="8">
        <v>97.058823529411768</v>
      </c>
      <c r="Y2297" s="8">
        <v>122.10526315789474</v>
      </c>
      <c r="Z2297" s="8">
        <v>98</v>
      </c>
      <c r="AA2297" s="8">
        <v>153.85333333333332</v>
      </c>
      <c r="AB2297" s="9">
        <v>72.595352699127801</v>
      </c>
      <c r="AC2297" s="9">
        <v>26.324521063887524</v>
      </c>
      <c r="AD2297" s="3">
        <v>29.064869114931373</v>
      </c>
      <c r="AE2297" s="3">
        <v>44.6106098211811</v>
      </c>
    </row>
    <row r="2298" spans="1:31" ht="13" x14ac:dyDescent="0.3">
      <c r="A2298" s="2">
        <v>2021</v>
      </c>
      <c r="B2298" s="13" t="s">
        <v>630</v>
      </c>
      <c r="C2298" s="2" t="s">
        <v>182</v>
      </c>
      <c r="D2298" s="2" t="str">
        <f t="shared" si="70"/>
        <v>M1</v>
      </c>
      <c r="E2298" s="2" t="str">
        <f t="shared" si="71"/>
        <v>G08c_M1_09</v>
      </c>
      <c r="F2298" s="21" t="s">
        <v>610</v>
      </c>
      <c r="G2298" s="2">
        <v>2009</v>
      </c>
      <c r="H2298" s="2" t="s">
        <v>703</v>
      </c>
      <c r="I2298" s="4">
        <v>2.31</v>
      </c>
      <c r="J2298" s="5">
        <v>0.157</v>
      </c>
      <c r="K2298" s="4">
        <v>0.88200000000000001</v>
      </c>
      <c r="L2298" s="4">
        <v>0.68400000000000005</v>
      </c>
      <c r="M2298" s="4">
        <v>0.21099999999999999</v>
      </c>
      <c r="N2298" s="4">
        <v>0.59099999999999997</v>
      </c>
      <c r="O2298" s="4">
        <v>0.188</v>
      </c>
      <c r="P2298" s="6">
        <v>18.837</v>
      </c>
      <c r="Q2298" s="6">
        <v>49.207999999999998</v>
      </c>
      <c r="R2298" s="4">
        <v>5.7130000000000001</v>
      </c>
      <c r="S2298" s="7">
        <v>289.43400000000003</v>
      </c>
      <c r="T2298" s="6">
        <v>16.672999999999998</v>
      </c>
      <c r="U2298" s="4">
        <v>22.389258999999999</v>
      </c>
      <c r="V2298" s="8">
        <v>91.44095656334666</v>
      </c>
      <c r="W2298" s="8">
        <v>96.897473598579438</v>
      </c>
      <c r="X2298" s="8">
        <v>103.76470588235294</v>
      </c>
      <c r="Y2298" s="8">
        <v>111.05263157894736</v>
      </c>
      <c r="Z2298" s="8">
        <v>98.5</v>
      </c>
      <c r="AA2298" s="8">
        <v>125.58</v>
      </c>
      <c r="AB2298" s="9">
        <v>74.069841415775073</v>
      </c>
      <c r="AC2298" s="9">
        <v>23.465096994380872</v>
      </c>
      <c r="AD2298" s="3">
        <v>30.454425614888709</v>
      </c>
      <c r="AE2298" s="3">
        <v>46.080477390730422</v>
      </c>
    </row>
    <row r="2299" spans="1:31" ht="13" x14ac:dyDescent="0.3">
      <c r="A2299" s="2">
        <v>2021</v>
      </c>
      <c r="B2299" s="13" t="s">
        <v>630</v>
      </c>
      <c r="C2299" s="2" t="s">
        <v>183</v>
      </c>
      <c r="D2299" s="2" t="str">
        <f t="shared" si="70"/>
        <v>M2</v>
      </c>
      <c r="E2299" s="2" t="str">
        <f t="shared" si="71"/>
        <v>G08c_M2_09</v>
      </c>
      <c r="F2299" s="21" t="s">
        <v>610</v>
      </c>
      <c r="G2299" s="2">
        <v>2009</v>
      </c>
      <c r="H2299" s="2" t="s">
        <v>703</v>
      </c>
      <c r="I2299" s="4">
        <v>2.5499999999999998</v>
      </c>
      <c r="J2299" s="5">
        <v>0.16700000000000001</v>
      </c>
      <c r="K2299" s="4">
        <v>0.92100000000000004</v>
      </c>
      <c r="L2299" s="4">
        <v>0.68300000000000005</v>
      </c>
      <c r="M2299" s="4">
        <v>0.20899999999999999</v>
      </c>
      <c r="N2299" s="4">
        <v>0.63800000000000001</v>
      </c>
      <c r="O2299" s="4">
        <v>0.19500000000000001</v>
      </c>
      <c r="P2299" s="6">
        <v>30.064</v>
      </c>
      <c r="Q2299" s="6">
        <v>56.975000000000001</v>
      </c>
      <c r="R2299" s="4">
        <v>6.68</v>
      </c>
      <c r="S2299" s="7">
        <v>856.53</v>
      </c>
      <c r="T2299" s="6">
        <v>20.779</v>
      </c>
      <c r="U2299" s="4">
        <v>22.389258999999999</v>
      </c>
      <c r="V2299" s="8">
        <v>100.94131568681124</v>
      </c>
      <c r="W2299" s="8">
        <v>103.06928720358451</v>
      </c>
      <c r="X2299" s="8">
        <v>108.35294117647058</v>
      </c>
      <c r="Y2299" s="8">
        <v>109.99999999999999</v>
      </c>
      <c r="Z2299" s="8">
        <v>106.33333333333334</v>
      </c>
      <c r="AA2299" s="8">
        <v>200.42666666666668</v>
      </c>
      <c r="AB2299" s="9">
        <v>74.852639025618231</v>
      </c>
      <c r="AC2299" s="9">
        <v>22.999610581671824</v>
      </c>
      <c r="AD2299" s="3">
        <v>31.468479293314623</v>
      </c>
      <c r="AE2299" s="3">
        <v>45.531910125013553</v>
      </c>
    </row>
    <row r="2300" spans="1:31" ht="13" x14ac:dyDescent="0.3">
      <c r="A2300" s="2">
        <v>2021</v>
      </c>
      <c r="B2300" s="13" t="s">
        <v>630</v>
      </c>
      <c r="C2300" s="2" t="s">
        <v>184</v>
      </c>
      <c r="D2300" s="2" t="str">
        <f t="shared" si="70"/>
        <v>M2</v>
      </c>
      <c r="E2300" s="2" t="str">
        <f t="shared" si="71"/>
        <v>H08a_M2_09</v>
      </c>
      <c r="F2300" s="21" t="s">
        <v>611</v>
      </c>
      <c r="G2300" s="2">
        <v>2009</v>
      </c>
      <c r="H2300" s="2" t="s">
        <v>705</v>
      </c>
      <c r="I2300" s="4">
        <v>2.15</v>
      </c>
      <c r="J2300" s="5">
        <v>0.13900000000000001</v>
      </c>
      <c r="K2300" s="4">
        <v>0.877</v>
      </c>
      <c r="L2300" s="4">
        <v>0.58099999999999996</v>
      </c>
      <c r="M2300" s="4">
        <v>0.246</v>
      </c>
      <c r="N2300" s="4">
        <v>0.61699999999999999</v>
      </c>
      <c r="O2300" s="4">
        <v>0.17499999999999999</v>
      </c>
      <c r="P2300" s="6">
        <v>18.757000000000001</v>
      </c>
      <c r="Q2300" s="6">
        <v>51.097000000000001</v>
      </c>
      <c r="R2300" s="4">
        <v>6.8760000000000003</v>
      </c>
      <c r="S2300" s="7">
        <v>674.29899999999998</v>
      </c>
      <c r="T2300" s="6">
        <v>19.896999999999998</v>
      </c>
      <c r="U2300" s="4">
        <v>20.657941999999998</v>
      </c>
      <c r="V2300" s="8">
        <v>85.10738381437028</v>
      </c>
      <c r="W2300" s="8">
        <v>85.788209109570346</v>
      </c>
      <c r="X2300" s="8">
        <v>103.17647058823529</v>
      </c>
      <c r="Y2300" s="8">
        <v>129.47368421052633</v>
      </c>
      <c r="Z2300" s="8">
        <v>102.83333333333333</v>
      </c>
      <c r="AA2300" s="8">
        <v>125.04666666666668</v>
      </c>
      <c r="AB2300" s="9">
        <v>71.685274920523867</v>
      </c>
      <c r="AC2300" s="9">
        <v>28.26743910202519</v>
      </c>
      <c r="AD2300" s="3">
        <v>31.289086278944932</v>
      </c>
      <c r="AE2300" s="3">
        <v>40.443474619029892</v>
      </c>
    </row>
    <row r="2301" spans="1:31" ht="13" x14ac:dyDescent="0.3">
      <c r="A2301" s="2">
        <v>2021</v>
      </c>
      <c r="B2301" s="13" t="s">
        <v>630</v>
      </c>
      <c r="C2301" s="2" t="s">
        <v>185</v>
      </c>
      <c r="D2301" s="2" t="str">
        <f t="shared" si="70"/>
        <v>M2</v>
      </c>
      <c r="E2301" s="2" t="str">
        <f t="shared" si="71"/>
        <v>H08b_M2_09</v>
      </c>
      <c r="F2301" s="21" t="s">
        <v>612</v>
      </c>
      <c r="G2301" s="2">
        <v>2009</v>
      </c>
      <c r="H2301" s="2" t="s">
        <v>704</v>
      </c>
      <c r="I2301" s="4">
        <v>2.08</v>
      </c>
      <c r="J2301" s="5">
        <v>0.13700000000000001</v>
      </c>
      <c r="K2301" s="4">
        <v>0.85399999999999998</v>
      </c>
      <c r="L2301" s="4">
        <v>0.51500000000000001</v>
      </c>
      <c r="M2301" s="4">
        <v>0.26200000000000001</v>
      </c>
      <c r="N2301" s="4">
        <v>0.65700000000000003</v>
      </c>
      <c r="O2301" s="4">
        <v>0.16400000000000001</v>
      </c>
      <c r="P2301" s="6">
        <v>15.129</v>
      </c>
      <c r="Q2301" s="6">
        <v>48.088999999999999</v>
      </c>
      <c r="R2301" s="4">
        <v>5.7919999999999998</v>
      </c>
      <c r="S2301" s="7">
        <v>658.57500000000005</v>
      </c>
      <c r="T2301" s="6">
        <v>19.317</v>
      </c>
      <c r="U2301" s="4">
        <v>20.788129999999999</v>
      </c>
      <c r="V2301" s="8">
        <v>82.336445736693108</v>
      </c>
      <c r="W2301" s="8">
        <v>84.553846388569326</v>
      </c>
      <c r="X2301" s="8">
        <v>100.47058823529412</v>
      </c>
      <c r="Y2301" s="8">
        <v>137.89473684210526</v>
      </c>
      <c r="Z2301" s="8">
        <v>109.50000000000001</v>
      </c>
      <c r="AA2301" s="8">
        <v>100.86</v>
      </c>
      <c r="AB2301" s="9">
        <v>69.121583619145625</v>
      </c>
      <c r="AC2301" s="9">
        <v>31.222589920079248</v>
      </c>
      <c r="AD2301" s="3">
        <v>31.598570347300598</v>
      </c>
      <c r="AE2301" s="3">
        <v>37.178839732620155</v>
      </c>
    </row>
    <row r="2302" spans="1:31" ht="13" x14ac:dyDescent="0.3">
      <c r="A2302" s="2">
        <v>2021</v>
      </c>
      <c r="B2302" s="13" t="s">
        <v>630</v>
      </c>
      <c r="C2302" s="2" t="s">
        <v>186</v>
      </c>
      <c r="D2302" s="2" t="str">
        <f t="shared" si="70"/>
        <v>M2</v>
      </c>
      <c r="E2302" s="2" t="str">
        <f t="shared" si="71"/>
        <v>H08c_M2_09</v>
      </c>
      <c r="F2302" s="21" t="s">
        <v>613</v>
      </c>
      <c r="G2302" s="2">
        <v>2009</v>
      </c>
      <c r="H2302" s="2" t="s">
        <v>712</v>
      </c>
      <c r="I2302" s="4">
        <v>2.2000000000000002</v>
      </c>
      <c r="J2302" s="5">
        <v>0.13800000000000001</v>
      </c>
      <c r="K2302" s="4">
        <v>0.94599999999999995</v>
      </c>
      <c r="L2302" s="4">
        <v>0.80700000000000005</v>
      </c>
      <c r="M2302" s="4">
        <v>0.23</v>
      </c>
      <c r="N2302" s="4">
        <v>0.79100000000000004</v>
      </c>
      <c r="O2302" s="4">
        <v>0.17799999999999999</v>
      </c>
      <c r="P2302" s="6">
        <v>13.324</v>
      </c>
      <c r="Q2302" s="6">
        <v>55.853999999999999</v>
      </c>
      <c r="R2302" s="4">
        <v>5.5949999999999998</v>
      </c>
      <c r="S2302" s="7">
        <v>561.39</v>
      </c>
      <c r="T2302" s="6">
        <v>21.573</v>
      </c>
      <c r="U2302" s="4">
        <v>24.561681</v>
      </c>
      <c r="V2302" s="8">
        <v>87.086625298425403</v>
      </c>
      <c r="W2302" s="8">
        <v>85.171027749069836</v>
      </c>
      <c r="X2302" s="8">
        <v>111.29411764705881</v>
      </c>
      <c r="Y2302" s="8">
        <v>121.05263157894737</v>
      </c>
      <c r="Z2302" s="8">
        <v>131.83333333333334</v>
      </c>
      <c r="AA2302" s="8">
        <v>88.826666666666668</v>
      </c>
      <c r="AB2302" s="9">
        <v>83.409468746265176</v>
      </c>
      <c r="AC2302" s="9">
        <v>22.714009034777188</v>
      </c>
      <c r="AD2302" s="3">
        <v>29.006746794101691</v>
      </c>
      <c r="AE2302" s="3">
        <v>48.279244171121107</v>
      </c>
    </row>
    <row r="2303" spans="1:31" ht="13" x14ac:dyDescent="0.3">
      <c r="A2303" s="2">
        <v>2021</v>
      </c>
      <c r="B2303" s="13" t="s">
        <v>630</v>
      </c>
      <c r="C2303" s="2" t="s">
        <v>187</v>
      </c>
      <c r="D2303" s="2" t="str">
        <f t="shared" si="70"/>
        <v>M1</v>
      </c>
      <c r="E2303" s="2" t="str">
        <f t="shared" si="71"/>
        <v>B09b_M1_10</v>
      </c>
      <c r="F2303" s="21" t="s">
        <v>614</v>
      </c>
      <c r="G2303" s="2">
        <v>2010</v>
      </c>
      <c r="H2303" s="2" t="s">
        <v>729</v>
      </c>
      <c r="I2303" s="4">
        <v>2.21</v>
      </c>
      <c r="J2303" s="5">
        <v>0.14499999999999999</v>
      </c>
      <c r="K2303" s="4">
        <v>0.72799999999999998</v>
      </c>
      <c r="L2303" s="4">
        <v>0.88900000000000001</v>
      </c>
      <c r="M2303" s="4">
        <v>0.20200000000000001</v>
      </c>
      <c r="N2303" s="4">
        <v>0.60099999999999998</v>
      </c>
      <c r="O2303" s="4">
        <v>0.187</v>
      </c>
      <c r="P2303" s="6">
        <v>20.61</v>
      </c>
      <c r="Q2303" s="6">
        <v>47.067</v>
      </c>
      <c r="R2303" s="4">
        <v>4.8490000000000002</v>
      </c>
      <c r="S2303" s="7">
        <v>467.60399999999998</v>
      </c>
      <c r="T2303" s="6">
        <v>17.681999999999999</v>
      </c>
      <c r="U2303" s="4">
        <v>21.240418999999999</v>
      </c>
      <c r="V2303" s="8">
        <v>86.783794351733107</v>
      </c>
      <c r="W2303" s="8">
        <v>88.947563579356867</v>
      </c>
      <c r="X2303" s="8">
        <v>85.647058823529406</v>
      </c>
      <c r="Y2303" s="8">
        <v>106.31578947368421</v>
      </c>
      <c r="Z2303" s="8">
        <v>100.16666666666667</v>
      </c>
      <c r="AA2303" s="8">
        <v>137.39999999999998</v>
      </c>
      <c r="AB2303" s="9">
        <v>79.619412502011983</v>
      </c>
      <c r="AC2303" s="9">
        <v>20.898432559119541</v>
      </c>
      <c r="AD2303" s="3">
        <v>23.384907331150607</v>
      </c>
      <c r="AE2303" s="3">
        <v>55.716660109729851</v>
      </c>
    </row>
    <row r="2304" spans="1:31" ht="13" x14ac:dyDescent="0.3">
      <c r="A2304" s="2">
        <v>2021</v>
      </c>
      <c r="B2304" s="13" t="s">
        <v>630</v>
      </c>
      <c r="C2304" s="2" t="s">
        <v>188</v>
      </c>
      <c r="D2304" s="2" t="str">
        <f t="shared" si="70"/>
        <v>M1</v>
      </c>
      <c r="E2304" s="2" t="str">
        <f t="shared" si="71"/>
        <v>B09c_M1_10</v>
      </c>
      <c r="F2304" s="21" t="s">
        <v>615</v>
      </c>
      <c r="G2304" s="2">
        <v>2010</v>
      </c>
      <c r="H2304" s="2" t="s">
        <v>732</v>
      </c>
      <c r="I2304" s="4">
        <v>2.02</v>
      </c>
      <c r="J2304" s="5">
        <v>0.13700000000000001</v>
      </c>
      <c r="K2304" s="4">
        <v>0.81399999999999995</v>
      </c>
      <c r="L2304" s="4">
        <v>0.69699999999999995</v>
      </c>
      <c r="M2304" s="4">
        <v>0.23599999999999999</v>
      </c>
      <c r="N2304" s="4">
        <v>0.67</v>
      </c>
      <c r="O2304" s="4">
        <v>0.16400000000000001</v>
      </c>
      <c r="P2304" s="6">
        <v>13.898</v>
      </c>
      <c r="Q2304" s="6">
        <v>45.02</v>
      </c>
      <c r="R2304" s="4">
        <v>5.548</v>
      </c>
      <c r="S2304" s="7">
        <v>344.03800000000001</v>
      </c>
      <c r="T2304" s="6">
        <v>19.748000000000001</v>
      </c>
      <c r="U2304" s="4">
        <v>21.220628999999999</v>
      </c>
      <c r="V2304" s="8">
        <v>79.322744158597686</v>
      </c>
      <c r="W2304" s="8">
        <v>84.040111795668224</v>
      </c>
      <c r="X2304" s="8">
        <v>95.764705882352942</v>
      </c>
      <c r="Y2304" s="8">
        <v>124.21052631578947</v>
      </c>
      <c r="Z2304" s="8">
        <v>111.66666666666667</v>
      </c>
      <c r="AA2304" s="8">
        <v>92.653333333333336</v>
      </c>
      <c r="AB2304" s="9">
        <v>75.038721648290476</v>
      </c>
      <c r="AC2304" s="9">
        <v>25.906449066921489</v>
      </c>
      <c r="AD2304" s="3">
        <v>27.743562076959925</v>
      </c>
      <c r="AE2304" s="3">
        <v>46.349988856118586</v>
      </c>
    </row>
    <row r="2305" spans="1:31" ht="13" x14ac:dyDescent="0.3">
      <c r="A2305" s="2">
        <v>2021</v>
      </c>
      <c r="B2305" s="13" t="s">
        <v>630</v>
      </c>
      <c r="C2305" s="2" t="s">
        <v>189</v>
      </c>
      <c r="D2305" s="2" t="str">
        <f t="shared" si="70"/>
        <v>M1</v>
      </c>
      <c r="E2305" s="2" t="str">
        <f t="shared" si="71"/>
        <v>C09a_M1_10</v>
      </c>
      <c r="F2305" s="21" t="s">
        <v>616</v>
      </c>
      <c r="G2305" s="2">
        <v>2010</v>
      </c>
      <c r="H2305" s="2" t="s">
        <v>716</v>
      </c>
      <c r="I2305" s="4">
        <v>2.33</v>
      </c>
      <c r="J2305" s="5">
        <v>0.16200000000000001</v>
      </c>
      <c r="K2305" s="4">
        <v>0.91800000000000004</v>
      </c>
      <c r="L2305" s="4">
        <v>0.54600000000000004</v>
      </c>
      <c r="M2305" s="4">
        <v>0.28100000000000003</v>
      </c>
      <c r="N2305" s="4">
        <v>0.72899999999999998</v>
      </c>
      <c r="O2305" s="4">
        <v>0.187</v>
      </c>
      <c r="P2305" s="6">
        <v>10.406000000000001</v>
      </c>
      <c r="Q2305" s="6">
        <v>49.204999999999998</v>
      </c>
      <c r="R2305" s="4">
        <v>7.76</v>
      </c>
      <c r="S2305" s="7">
        <v>369.47800000000001</v>
      </c>
      <c r="T2305" s="6">
        <v>22.419</v>
      </c>
      <c r="U2305" s="4">
        <v>21.712036000000001</v>
      </c>
      <c r="V2305" s="8">
        <v>91.496036578976543</v>
      </c>
      <c r="W2305" s="8">
        <v>99.375898619695263</v>
      </c>
      <c r="X2305" s="8">
        <v>108</v>
      </c>
      <c r="Y2305" s="8">
        <v>147.89473684210529</v>
      </c>
      <c r="Z2305" s="8">
        <v>121.50000000000001</v>
      </c>
      <c r="AA2305" s="8">
        <v>69.373333333333349</v>
      </c>
      <c r="AB2305" s="9">
        <v>73.870392586362271</v>
      </c>
      <c r="AC2305" s="9">
        <v>31.33410006952418</v>
      </c>
      <c r="AD2305" s="3">
        <v>31.783046018222606</v>
      </c>
      <c r="AE2305" s="3">
        <v>36.882853912253225</v>
      </c>
    </row>
    <row r="2306" spans="1:31" ht="13" x14ac:dyDescent="0.3">
      <c r="A2306" s="2">
        <v>2021</v>
      </c>
      <c r="B2306" s="13" t="s">
        <v>630</v>
      </c>
      <c r="C2306" s="2" t="s">
        <v>190</v>
      </c>
      <c r="D2306" s="2" t="str">
        <f t="shared" si="70"/>
        <v>M2</v>
      </c>
      <c r="E2306" s="2" t="str">
        <f t="shared" si="71"/>
        <v>C09a_M2_10</v>
      </c>
      <c r="F2306" s="21" t="s">
        <v>616</v>
      </c>
      <c r="G2306" s="2">
        <v>2010</v>
      </c>
      <c r="H2306" s="2" t="s">
        <v>716</v>
      </c>
      <c r="I2306" s="4">
        <v>2.4500000000000002</v>
      </c>
      <c r="J2306" s="5">
        <v>0.159</v>
      </c>
      <c r="K2306" s="4">
        <v>1.0009999999999999</v>
      </c>
      <c r="L2306" s="4">
        <v>0.499</v>
      </c>
      <c r="M2306" s="4">
        <v>0.25800000000000001</v>
      </c>
      <c r="N2306" s="4">
        <v>0.64300000000000002</v>
      </c>
      <c r="O2306" s="4">
        <v>0.19600000000000001</v>
      </c>
      <c r="P2306" s="6">
        <v>9.7899999999999991</v>
      </c>
      <c r="Q2306" s="6">
        <v>47.405000000000001</v>
      </c>
      <c r="R2306" s="4">
        <v>7.3869999999999996</v>
      </c>
      <c r="S2306" s="7">
        <v>311.916</v>
      </c>
      <c r="T2306" s="6">
        <v>20.64</v>
      </c>
      <c r="U2306" s="4">
        <v>21.712036000000001</v>
      </c>
      <c r="V2306" s="8">
        <v>96.208278806219965</v>
      </c>
      <c r="W2306" s="8">
        <v>97.535604200812017</v>
      </c>
      <c r="X2306" s="8">
        <v>117.76470588235293</v>
      </c>
      <c r="Y2306" s="8">
        <v>135.78947368421052</v>
      </c>
      <c r="Z2306" s="8">
        <v>107.16666666666667</v>
      </c>
      <c r="AA2306" s="8">
        <v>65.266666666666666</v>
      </c>
      <c r="AB2306" s="9">
        <v>71.753281926773695</v>
      </c>
      <c r="AC2306" s="9">
        <v>29.618240082399062</v>
      </c>
      <c r="AD2306" s="3">
        <v>35.67923630870208</v>
      </c>
      <c r="AE2306" s="3">
        <v>34.702523608898865</v>
      </c>
    </row>
    <row r="2307" spans="1:31" ht="13" x14ac:dyDescent="0.3">
      <c r="A2307" s="2">
        <v>2021</v>
      </c>
      <c r="B2307" s="13" t="s">
        <v>630</v>
      </c>
      <c r="C2307" s="2" t="s">
        <v>191</v>
      </c>
      <c r="D2307" s="2" t="str">
        <f t="shared" si="70"/>
        <v>M1</v>
      </c>
      <c r="E2307" s="2" t="str">
        <f t="shared" si="71"/>
        <v>C09b_M1_10</v>
      </c>
      <c r="F2307" s="21" t="s">
        <v>617</v>
      </c>
      <c r="G2307" s="2">
        <v>2010</v>
      </c>
      <c r="H2307" s="2" t="s">
        <v>717</v>
      </c>
      <c r="I2307" s="4">
        <v>2.25</v>
      </c>
      <c r="J2307" s="5">
        <v>0.14499999999999999</v>
      </c>
      <c r="K2307" s="4">
        <v>0.83199999999999996</v>
      </c>
      <c r="L2307" s="4">
        <v>0.57099999999999995</v>
      </c>
      <c r="M2307" s="4">
        <v>0.251</v>
      </c>
      <c r="N2307" s="4">
        <v>0.73</v>
      </c>
      <c r="O2307" s="4">
        <v>0.17399999999999999</v>
      </c>
      <c r="P2307" s="6">
        <v>10.02</v>
      </c>
      <c r="Q2307" s="6">
        <v>41.204000000000001</v>
      </c>
      <c r="R2307" s="4">
        <v>6.423</v>
      </c>
      <c r="S2307" s="7">
        <v>402.64499999999998</v>
      </c>
      <c r="T2307" s="6">
        <v>19.701000000000001</v>
      </c>
      <c r="U2307" s="4">
        <v>17.870633999999999</v>
      </c>
      <c r="V2307" s="8">
        <v>88.354541760814257</v>
      </c>
      <c r="W2307" s="8">
        <v>88.947563579356867</v>
      </c>
      <c r="X2307" s="8">
        <v>97.882352941176464</v>
      </c>
      <c r="Y2307" s="8">
        <v>132.10526315789474</v>
      </c>
      <c r="Z2307" s="8">
        <v>121.66666666666669</v>
      </c>
      <c r="AA2307" s="8">
        <v>66.8</v>
      </c>
      <c r="AB2307" s="9">
        <v>70.447239398348458</v>
      </c>
      <c r="AC2307" s="9">
        <v>29.348847767994517</v>
      </c>
      <c r="AD2307" s="3">
        <v>30.205260788424127</v>
      </c>
      <c r="AE2307" s="3">
        <v>40.445891443581353</v>
      </c>
    </row>
    <row r="2308" spans="1:31" ht="13" x14ac:dyDescent="0.3">
      <c r="A2308" s="2">
        <v>2021</v>
      </c>
      <c r="B2308" s="13" t="s">
        <v>630</v>
      </c>
      <c r="C2308" s="2" t="s">
        <v>192</v>
      </c>
      <c r="D2308" s="2" t="str">
        <f t="shared" si="70"/>
        <v>M2</v>
      </c>
      <c r="E2308" s="2" t="str">
        <f t="shared" si="71"/>
        <v>C09b_M2_10</v>
      </c>
      <c r="F2308" s="21" t="s">
        <v>617</v>
      </c>
      <c r="G2308" s="2">
        <v>2010</v>
      </c>
      <c r="H2308" s="2" t="s">
        <v>717</v>
      </c>
      <c r="I2308" s="4">
        <v>2.29</v>
      </c>
      <c r="J2308" s="5">
        <v>0.161</v>
      </c>
      <c r="K2308" s="4">
        <v>0.92900000000000005</v>
      </c>
      <c r="L2308" s="4">
        <v>0.54200000000000004</v>
      </c>
      <c r="M2308" s="4">
        <v>0.27400000000000002</v>
      </c>
      <c r="N2308" s="4">
        <v>0.82599999999999996</v>
      </c>
      <c r="O2308" s="4">
        <v>0.17399999999999999</v>
      </c>
      <c r="P2308" s="6">
        <v>10.025</v>
      </c>
      <c r="Q2308" s="6">
        <v>41.552999999999997</v>
      </c>
      <c r="R2308" s="4">
        <v>7.8780000000000001</v>
      </c>
      <c r="S2308" s="7">
        <v>280.01900000000001</v>
      </c>
      <c r="T2308" s="6">
        <v>22.024000000000001</v>
      </c>
      <c r="U2308" s="4">
        <v>17.870633999999999</v>
      </c>
      <c r="V2308" s="8">
        <v>89.925289169895393</v>
      </c>
      <c r="W2308" s="8">
        <v>98.762467146734195</v>
      </c>
      <c r="X2308" s="8">
        <v>109.29411764705883</v>
      </c>
      <c r="Y2308" s="8">
        <v>144.21052631578948</v>
      </c>
      <c r="Z2308" s="8">
        <v>137.66666666666666</v>
      </c>
      <c r="AA2308" s="8">
        <v>66.833333333333329</v>
      </c>
      <c r="AB2308" s="9">
        <v>73.375515450936192</v>
      </c>
      <c r="AC2308" s="9">
        <v>30.759601940454388</v>
      </c>
      <c r="AD2308" s="3">
        <v>32.380816198458099</v>
      </c>
      <c r="AE2308" s="3">
        <v>36.859581861087506</v>
      </c>
    </row>
    <row r="2309" spans="1:31" ht="13" x14ac:dyDescent="0.3">
      <c r="A2309" s="2">
        <v>2021</v>
      </c>
      <c r="B2309" s="13" t="s">
        <v>630</v>
      </c>
      <c r="C2309" s="2" t="s">
        <v>193</v>
      </c>
      <c r="D2309" s="2" t="str">
        <f t="shared" ref="D2309:D2372" si="72">MID(C2309,8,2)</f>
        <v>M1</v>
      </c>
      <c r="E2309" s="2" t="str">
        <f t="shared" si="71"/>
        <v>C09c_M1_10</v>
      </c>
      <c r="F2309" s="21" t="s">
        <v>618</v>
      </c>
      <c r="G2309" s="2">
        <v>2010</v>
      </c>
      <c r="H2309" s="2" t="s">
        <v>719</v>
      </c>
      <c r="I2309" s="4">
        <v>1.94</v>
      </c>
      <c r="J2309" s="5">
        <v>0.13700000000000001</v>
      </c>
      <c r="K2309" s="4">
        <v>0.85</v>
      </c>
      <c r="L2309" s="4">
        <v>0.65100000000000002</v>
      </c>
      <c r="M2309" s="4">
        <v>0.26100000000000001</v>
      </c>
      <c r="N2309" s="4">
        <v>0.70499999999999996</v>
      </c>
      <c r="O2309" s="4">
        <v>0.16</v>
      </c>
      <c r="P2309" s="6">
        <v>13.194000000000001</v>
      </c>
      <c r="Q2309" s="6">
        <v>43.246000000000002</v>
      </c>
      <c r="R2309" s="4">
        <v>5.9770000000000003</v>
      </c>
      <c r="S2309" s="7">
        <v>321.45800000000003</v>
      </c>
      <c r="T2309" s="6">
        <v>21.709</v>
      </c>
      <c r="U2309" s="4">
        <v>21.178539000000001</v>
      </c>
      <c r="V2309" s="8">
        <v>76.1812493404354</v>
      </c>
      <c r="W2309" s="8">
        <v>84.040111795668224</v>
      </c>
      <c r="X2309" s="8">
        <v>100</v>
      </c>
      <c r="Y2309" s="8">
        <v>137.36842105263159</v>
      </c>
      <c r="Z2309" s="8">
        <v>117.5</v>
      </c>
      <c r="AA2309" s="8">
        <v>87.960000000000008</v>
      </c>
      <c r="AB2309" s="9">
        <v>75.723336651673378</v>
      </c>
      <c r="AC2309" s="9">
        <v>28.391744510238642</v>
      </c>
      <c r="AD2309" s="3">
        <v>28.708627215916806</v>
      </c>
      <c r="AE2309" s="3">
        <v>42.899628273844556</v>
      </c>
    </row>
    <row r="2310" spans="1:31" ht="13" x14ac:dyDescent="0.3">
      <c r="A2310" s="2">
        <v>2021</v>
      </c>
      <c r="B2310" s="13" t="s">
        <v>630</v>
      </c>
      <c r="C2310" s="2" t="s">
        <v>194</v>
      </c>
      <c r="D2310" s="2" t="str">
        <f t="shared" si="72"/>
        <v>M2</v>
      </c>
      <c r="E2310" s="2" t="str">
        <f t="shared" ref="E2310:E2373" si="73">CONCATENATE(F2310,"_",D2310,"_",MID(G2310,3,2))</f>
        <v>C09c_M2_10</v>
      </c>
      <c r="F2310" s="21" t="s">
        <v>618</v>
      </c>
      <c r="G2310" s="2">
        <v>2010</v>
      </c>
      <c r="H2310" s="2" t="s">
        <v>719</v>
      </c>
      <c r="I2310" s="4">
        <v>2.0499999999999998</v>
      </c>
      <c r="J2310" s="5">
        <v>0.14099999999999999</v>
      </c>
      <c r="K2310" s="4">
        <v>0.83199999999999996</v>
      </c>
      <c r="L2310" s="4">
        <v>0.57899999999999996</v>
      </c>
      <c r="M2310" s="4">
        <v>0.22500000000000001</v>
      </c>
      <c r="N2310" s="4">
        <v>0.63800000000000001</v>
      </c>
      <c r="O2310" s="4">
        <v>0.16700000000000001</v>
      </c>
      <c r="P2310" s="6">
        <v>12.593999999999999</v>
      </c>
      <c r="Q2310" s="6">
        <v>45.188000000000002</v>
      </c>
      <c r="R2310" s="4">
        <v>6.6929999999999996</v>
      </c>
      <c r="S2310" s="7">
        <v>314.452</v>
      </c>
      <c r="T2310" s="6">
        <v>18.466000000000001</v>
      </c>
      <c r="U2310" s="4">
        <v>21.178539000000001</v>
      </c>
      <c r="V2310" s="8">
        <v>80.500804715408535</v>
      </c>
      <c r="W2310" s="8">
        <v>86.493837687512539</v>
      </c>
      <c r="X2310" s="8">
        <v>97.882352941176464</v>
      </c>
      <c r="Y2310" s="8">
        <v>118.42105263157893</v>
      </c>
      <c r="Z2310" s="8">
        <v>106.33333333333334</v>
      </c>
      <c r="AA2310" s="8">
        <v>83.960000000000008</v>
      </c>
      <c r="AB2310" s="9">
        <v>68.704760599767695</v>
      </c>
      <c r="AC2310" s="9">
        <v>26.975965698149107</v>
      </c>
      <c r="AD2310" s="3">
        <v>30.971321627148747</v>
      </c>
      <c r="AE2310" s="3">
        <v>42.05271267470215</v>
      </c>
    </row>
    <row r="2311" spans="1:31" ht="13" x14ac:dyDescent="0.3">
      <c r="A2311" s="2">
        <v>2021</v>
      </c>
      <c r="B2311" s="13" t="s">
        <v>630</v>
      </c>
      <c r="C2311" s="2" t="s">
        <v>217</v>
      </c>
      <c r="D2311" s="2" t="str">
        <f t="shared" si="72"/>
        <v>M1</v>
      </c>
      <c r="E2311" s="2" t="str">
        <f t="shared" si="73"/>
        <v>C10a_M1_10</v>
      </c>
      <c r="F2311" s="21" t="s">
        <v>433</v>
      </c>
      <c r="G2311" s="2">
        <v>2010</v>
      </c>
      <c r="H2311" s="2" t="s">
        <v>731</v>
      </c>
      <c r="I2311" s="4">
        <v>2.19</v>
      </c>
      <c r="J2311" s="5">
        <v>0.14699999999999999</v>
      </c>
      <c r="K2311" s="4">
        <v>0.66300000000000003</v>
      </c>
      <c r="L2311" s="4">
        <v>0.94699999999999995</v>
      </c>
      <c r="M2311" s="4">
        <v>0.187</v>
      </c>
      <c r="N2311" s="4">
        <v>0.59799999999999998</v>
      </c>
      <c r="O2311" s="4">
        <v>0.18099999999999999</v>
      </c>
      <c r="P2311" s="6">
        <v>19.600000000000001</v>
      </c>
      <c r="Q2311" s="6">
        <v>49.64</v>
      </c>
      <c r="R2311" s="4">
        <v>5.4390000000000001</v>
      </c>
      <c r="S2311" s="7">
        <v>324.22000000000003</v>
      </c>
      <c r="T2311" s="6">
        <v>15.971</v>
      </c>
      <c r="U2311" s="4">
        <v>20.427443</v>
      </c>
      <c r="V2311" s="8">
        <v>85.998420647192532</v>
      </c>
      <c r="W2311" s="8">
        <v>90.174426525279046</v>
      </c>
      <c r="X2311" s="8">
        <v>78</v>
      </c>
      <c r="Y2311" s="8">
        <v>98.421052631578945</v>
      </c>
      <c r="Z2311" s="8">
        <v>99.666666666666671</v>
      </c>
      <c r="AA2311" s="8">
        <v>130.66666666666669</v>
      </c>
      <c r="AB2311" s="9">
        <v>79.615635143294099</v>
      </c>
      <c r="AC2311" s="9">
        <v>19.347486651941885</v>
      </c>
      <c r="AD2311" s="3">
        <v>21.297979609924216</v>
      </c>
      <c r="AE2311" s="3">
        <v>59.354533738133895</v>
      </c>
    </row>
    <row r="2312" spans="1:31" ht="13" x14ac:dyDescent="0.3">
      <c r="A2312" s="2">
        <v>2021</v>
      </c>
      <c r="B2312" s="13" t="s">
        <v>630</v>
      </c>
      <c r="C2312" s="2" t="s">
        <v>218</v>
      </c>
      <c r="D2312" s="2" t="str">
        <f t="shared" si="72"/>
        <v>M1</v>
      </c>
      <c r="E2312" s="2" t="str">
        <f t="shared" si="73"/>
        <v>C10b_M1_10</v>
      </c>
      <c r="F2312" s="21" t="s">
        <v>434</v>
      </c>
      <c r="G2312" s="2">
        <v>2010</v>
      </c>
      <c r="H2312" s="2" t="s">
        <v>718</v>
      </c>
      <c r="I2312" s="4">
        <v>2.2400000000000002</v>
      </c>
      <c r="J2312" s="5">
        <v>0.15</v>
      </c>
      <c r="K2312" s="4">
        <v>0.623</v>
      </c>
      <c r="L2312" s="4">
        <v>0.96499999999999997</v>
      </c>
      <c r="M2312" s="4">
        <v>0.251</v>
      </c>
      <c r="N2312" s="4">
        <v>0.53100000000000003</v>
      </c>
      <c r="O2312" s="4">
        <v>0.182</v>
      </c>
      <c r="P2312" s="6">
        <v>188.59</v>
      </c>
      <c r="Q2312" s="6">
        <v>65.632999999999996</v>
      </c>
      <c r="R2312" s="4">
        <v>6.1319999999999997</v>
      </c>
      <c r="S2312" s="7">
        <v>345.08600000000001</v>
      </c>
      <c r="T2312" s="6">
        <v>17.667999999999999</v>
      </c>
      <c r="U2312" s="4">
        <v>18.431090999999999</v>
      </c>
      <c r="V2312" s="8">
        <v>87.96185490854397</v>
      </c>
      <c r="W2312" s="8">
        <v>92.014720944162292</v>
      </c>
      <c r="X2312" s="8">
        <v>73.294117647058826</v>
      </c>
      <c r="Y2312" s="8">
        <v>132.10526315789474</v>
      </c>
      <c r="Z2312" s="8">
        <v>88.500000000000014</v>
      </c>
      <c r="AA2312" s="8">
        <v>1257.2666666666667</v>
      </c>
      <c r="AB2312" s="9">
        <v>84.762649498863539</v>
      </c>
      <c r="AC2312" s="9">
        <v>24.392174112081232</v>
      </c>
      <c r="AD2312" s="3">
        <v>18.797788802638554</v>
      </c>
      <c r="AE2312" s="3">
        <v>56.810037085280221</v>
      </c>
    </row>
    <row r="2313" spans="1:31" ht="13" x14ac:dyDescent="0.3">
      <c r="A2313" s="2">
        <v>2021</v>
      </c>
      <c r="B2313" s="13" t="s">
        <v>630</v>
      </c>
      <c r="C2313" s="2" t="s">
        <v>219</v>
      </c>
      <c r="D2313" s="2" t="str">
        <f t="shared" si="72"/>
        <v>M2</v>
      </c>
      <c r="E2313" s="2" t="str">
        <f t="shared" si="73"/>
        <v>C10b_M2_10</v>
      </c>
      <c r="F2313" s="21" t="s">
        <v>434</v>
      </c>
      <c r="G2313" s="2">
        <v>2010</v>
      </c>
      <c r="H2313" s="2" t="s">
        <v>718</v>
      </c>
      <c r="I2313" s="4">
        <v>2.06</v>
      </c>
      <c r="J2313" s="5">
        <v>0.14299999999999999</v>
      </c>
      <c r="K2313" s="4">
        <v>0.60399999999999998</v>
      </c>
      <c r="L2313" s="4">
        <v>1.0089999999999999</v>
      </c>
      <c r="M2313" s="4">
        <v>0.216</v>
      </c>
      <c r="N2313" s="4">
        <v>0.52900000000000003</v>
      </c>
      <c r="O2313" s="4">
        <v>0.17499999999999999</v>
      </c>
      <c r="P2313" s="6">
        <v>59.911999999999999</v>
      </c>
      <c r="Q2313" s="6">
        <v>55.106000000000002</v>
      </c>
      <c r="R2313" s="4">
        <v>5.5259999999999998</v>
      </c>
      <c r="S2313" s="7">
        <v>273.94400000000002</v>
      </c>
      <c r="T2313" s="6">
        <v>17.312999999999999</v>
      </c>
      <c r="U2313" s="4">
        <v>18.431090999999999</v>
      </c>
      <c r="V2313" s="8">
        <v>80.893491567678836</v>
      </c>
      <c r="W2313" s="8">
        <v>87.720700633434703</v>
      </c>
      <c r="X2313" s="8">
        <v>71.058823529411768</v>
      </c>
      <c r="Y2313" s="8">
        <v>113.68421052631578</v>
      </c>
      <c r="Z2313" s="8">
        <v>88.166666666666671</v>
      </c>
      <c r="AA2313" s="8">
        <v>399.4133333333333</v>
      </c>
      <c r="AB2313" s="9">
        <v>83.589293475979659</v>
      </c>
      <c r="AC2313" s="9">
        <v>21.28552713680503</v>
      </c>
      <c r="AD2313" s="3">
        <v>18.480321689666937</v>
      </c>
      <c r="AE2313" s="3">
        <v>60.234151173528026</v>
      </c>
    </row>
    <row r="2314" spans="1:31" ht="13" x14ac:dyDescent="0.3">
      <c r="A2314" s="2">
        <v>2021</v>
      </c>
      <c r="B2314" s="13" t="s">
        <v>630</v>
      </c>
      <c r="C2314" s="2" t="s">
        <v>195</v>
      </c>
      <c r="D2314" s="2" t="str">
        <f t="shared" si="72"/>
        <v>M1</v>
      </c>
      <c r="E2314" s="2" t="str">
        <f t="shared" si="73"/>
        <v>D09a_M1_10</v>
      </c>
      <c r="F2314" s="21" t="s">
        <v>619</v>
      </c>
      <c r="G2314" s="2">
        <v>2010</v>
      </c>
      <c r="H2314" s="2" t="s">
        <v>720</v>
      </c>
      <c r="I2314" s="4">
        <v>2.25</v>
      </c>
      <c r="J2314" s="5">
        <v>0.14199999999999999</v>
      </c>
      <c r="K2314" s="4">
        <v>0.81100000000000005</v>
      </c>
      <c r="L2314" s="4">
        <v>0.61599999999999999</v>
      </c>
      <c r="M2314" s="4">
        <v>0.23200000000000001</v>
      </c>
      <c r="N2314" s="4">
        <v>0.72499999999999998</v>
      </c>
      <c r="O2314" s="4">
        <v>0.18</v>
      </c>
      <c r="P2314" s="6">
        <v>10.478999999999999</v>
      </c>
      <c r="Q2314" s="6">
        <v>48.350999999999999</v>
      </c>
      <c r="R2314" s="4">
        <v>6.6369999999999996</v>
      </c>
      <c r="S2314" s="7">
        <v>344.649</v>
      </c>
      <c r="T2314" s="6">
        <v>18.600999999999999</v>
      </c>
      <c r="U2314" s="4">
        <v>19.093927000000001</v>
      </c>
      <c r="V2314" s="8">
        <v>88.354541760814257</v>
      </c>
      <c r="W2314" s="8">
        <v>87.107269160473621</v>
      </c>
      <c r="X2314" s="8">
        <v>95.411764705882362</v>
      </c>
      <c r="Y2314" s="8">
        <v>122.10526315789474</v>
      </c>
      <c r="Z2314" s="8">
        <v>120.83333333333333</v>
      </c>
      <c r="AA2314" s="8">
        <v>69.86</v>
      </c>
      <c r="AB2314" s="9">
        <v>70.590589846316803</v>
      </c>
      <c r="AC2314" s="9">
        <v>27.072133770649398</v>
      </c>
      <c r="AD2314" s="3">
        <v>29.383077864480939</v>
      </c>
      <c r="AE2314" s="3">
        <v>43.544788364869653</v>
      </c>
    </row>
    <row r="2315" spans="1:31" ht="13" x14ac:dyDescent="0.3">
      <c r="A2315" s="2">
        <v>2021</v>
      </c>
      <c r="B2315" s="13" t="s">
        <v>630</v>
      </c>
      <c r="C2315" s="2" t="s">
        <v>196</v>
      </c>
      <c r="D2315" s="2" t="str">
        <f t="shared" si="72"/>
        <v>M2</v>
      </c>
      <c r="E2315" s="2" t="str">
        <f t="shared" si="73"/>
        <v>D09a_M2_10</v>
      </c>
      <c r="F2315" s="21" t="s">
        <v>619</v>
      </c>
      <c r="G2315" s="2">
        <v>2010</v>
      </c>
      <c r="H2315" s="2" t="s">
        <v>720</v>
      </c>
      <c r="I2315" s="4">
        <v>2.0299999999999998</v>
      </c>
      <c r="J2315" s="5">
        <v>0.13400000000000001</v>
      </c>
      <c r="K2315" s="4">
        <v>0.76800000000000002</v>
      </c>
      <c r="L2315" s="4">
        <v>0.63</v>
      </c>
      <c r="M2315" s="4">
        <v>0.24099999999999999</v>
      </c>
      <c r="N2315" s="4">
        <v>0.80600000000000005</v>
      </c>
      <c r="O2315" s="4">
        <v>0.158</v>
      </c>
      <c r="P2315" s="6">
        <v>9.4410000000000007</v>
      </c>
      <c r="Q2315" s="6">
        <v>46.192999999999998</v>
      </c>
      <c r="R2315" s="4">
        <v>5.702</v>
      </c>
      <c r="S2315" s="7">
        <v>431.07900000000001</v>
      </c>
      <c r="T2315" s="6">
        <v>22.795000000000002</v>
      </c>
      <c r="U2315" s="4">
        <v>19.093927000000001</v>
      </c>
      <c r="V2315" s="8">
        <v>79.71543101086796</v>
      </c>
      <c r="W2315" s="8">
        <v>82.199817376784978</v>
      </c>
      <c r="X2315" s="8">
        <v>90.352941176470594</v>
      </c>
      <c r="Y2315" s="8">
        <v>126.84210526315789</v>
      </c>
      <c r="Z2315" s="8">
        <v>134.33333333333334</v>
      </c>
      <c r="AA2315" s="8">
        <v>62.940000000000005</v>
      </c>
      <c r="AB2315" s="9">
        <v>70.930799301299231</v>
      </c>
      <c r="AC2315" s="9">
        <v>27.987461038546719</v>
      </c>
      <c r="AD2315" s="3">
        <v>27.691699413368326</v>
      </c>
      <c r="AE2315" s="3">
        <v>44.320839548084962</v>
      </c>
    </row>
    <row r="2316" spans="1:31" ht="13" x14ac:dyDescent="0.3">
      <c r="A2316" s="2">
        <v>2021</v>
      </c>
      <c r="B2316" s="13" t="s">
        <v>630</v>
      </c>
      <c r="C2316" s="2" t="s">
        <v>197</v>
      </c>
      <c r="D2316" s="2" t="str">
        <f t="shared" si="72"/>
        <v>M1</v>
      </c>
      <c r="E2316" s="2" t="str">
        <f t="shared" si="73"/>
        <v>D09b_M1_10</v>
      </c>
      <c r="F2316" s="21" t="s">
        <v>620</v>
      </c>
      <c r="G2316" s="2">
        <v>2010</v>
      </c>
      <c r="H2316" s="2" t="s">
        <v>721</v>
      </c>
      <c r="I2316" s="4">
        <v>2.23</v>
      </c>
      <c r="J2316" s="5">
        <v>0.14399999999999999</v>
      </c>
      <c r="K2316" s="4">
        <v>0.86499999999999999</v>
      </c>
      <c r="L2316" s="4">
        <v>0.67300000000000004</v>
      </c>
      <c r="M2316" s="4">
        <v>0.20200000000000001</v>
      </c>
      <c r="N2316" s="4">
        <v>0.73799999999999999</v>
      </c>
      <c r="O2316" s="4">
        <v>0.17499999999999999</v>
      </c>
      <c r="P2316" s="6">
        <v>13.218</v>
      </c>
      <c r="Q2316" s="6">
        <v>54.893000000000001</v>
      </c>
      <c r="R2316" s="4">
        <v>5.8220000000000001</v>
      </c>
      <c r="S2316" s="7">
        <v>417.06599999999997</v>
      </c>
      <c r="T2316" s="6">
        <v>19.109000000000002</v>
      </c>
      <c r="U2316" s="4">
        <v>22.014655999999999</v>
      </c>
      <c r="V2316" s="8">
        <v>87.569168056273682</v>
      </c>
      <c r="W2316" s="8">
        <v>88.334132106395785</v>
      </c>
      <c r="X2316" s="8">
        <v>101.76470588235293</v>
      </c>
      <c r="Y2316" s="8">
        <v>106.31578947368421</v>
      </c>
      <c r="Z2316" s="8">
        <v>123</v>
      </c>
      <c r="AA2316" s="8">
        <v>88.12</v>
      </c>
      <c r="AB2316" s="9">
        <v>72.344805705375109</v>
      </c>
      <c r="AC2316" s="9">
        <v>22.999867182536228</v>
      </c>
      <c r="AD2316" s="3">
        <v>30.579613743705043</v>
      </c>
      <c r="AE2316" s="3">
        <v>46.420519073758712</v>
      </c>
    </row>
    <row r="2317" spans="1:31" ht="13" x14ac:dyDescent="0.3">
      <c r="A2317" s="2">
        <v>2021</v>
      </c>
      <c r="B2317" s="13" t="s">
        <v>630</v>
      </c>
      <c r="C2317" s="2" t="s">
        <v>198</v>
      </c>
      <c r="D2317" s="2" t="str">
        <f t="shared" si="72"/>
        <v>M2</v>
      </c>
      <c r="E2317" s="2" t="str">
        <f t="shared" si="73"/>
        <v>D09b_M2_10</v>
      </c>
      <c r="F2317" s="21" t="s">
        <v>620</v>
      </c>
      <c r="G2317" s="2">
        <v>2010</v>
      </c>
      <c r="H2317" s="2" t="s">
        <v>721</v>
      </c>
      <c r="I2317" s="4">
        <v>2.16</v>
      </c>
      <c r="J2317" s="5">
        <v>0.14099999999999999</v>
      </c>
      <c r="K2317" s="4">
        <v>0.85799999999999998</v>
      </c>
      <c r="L2317" s="4">
        <v>0.54700000000000004</v>
      </c>
      <c r="M2317" s="4">
        <v>0.188</v>
      </c>
      <c r="N2317" s="4">
        <v>0.57899999999999996</v>
      </c>
      <c r="O2317" s="4">
        <v>0.17</v>
      </c>
      <c r="P2317" s="6">
        <v>14.24</v>
      </c>
      <c r="Q2317" s="6">
        <v>51.901000000000003</v>
      </c>
      <c r="R2317" s="4">
        <v>6.6769999999999996</v>
      </c>
      <c r="S2317" s="7">
        <v>441.48099999999999</v>
      </c>
      <c r="T2317" s="6">
        <v>18.611000000000001</v>
      </c>
      <c r="U2317" s="4">
        <v>22.014655999999999</v>
      </c>
      <c r="V2317" s="8">
        <v>84.820360090381683</v>
      </c>
      <c r="W2317" s="8">
        <v>86.493837687512539</v>
      </c>
      <c r="X2317" s="8">
        <v>100.94117647058825</v>
      </c>
      <c r="Y2317" s="8">
        <v>98.94736842105263</v>
      </c>
      <c r="Z2317" s="8">
        <v>96.5</v>
      </c>
      <c r="AA2317" s="8">
        <v>94.933333333333337</v>
      </c>
      <c r="AB2317" s="9">
        <v>64.725139902089083</v>
      </c>
      <c r="AC2317" s="9">
        <v>23.925783286885185</v>
      </c>
      <c r="AD2317" s="3">
        <v>33.9029533942143</v>
      </c>
      <c r="AE2317" s="3">
        <v>42.1712633189005</v>
      </c>
    </row>
    <row r="2318" spans="1:31" ht="13" x14ac:dyDescent="0.3">
      <c r="A2318" s="2">
        <v>2021</v>
      </c>
      <c r="B2318" s="13" t="s">
        <v>630</v>
      </c>
      <c r="C2318" s="2" t="s">
        <v>199</v>
      </c>
      <c r="D2318" s="2" t="str">
        <f t="shared" si="72"/>
        <v>M1</v>
      </c>
      <c r="E2318" s="2" t="str">
        <f t="shared" si="73"/>
        <v>D09c_M1_10</v>
      </c>
      <c r="F2318" s="21" t="s">
        <v>621</v>
      </c>
      <c r="G2318" s="2">
        <v>2010</v>
      </c>
      <c r="H2318" s="2" t="s">
        <v>722</v>
      </c>
      <c r="I2318" s="4">
        <v>2.0099999999999998</v>
      </c>
      <c r="J2318" s="5">
        <v>0.13900000000000001</v>
      </c>
      <c r="K2318" s="4">
        <v>0.83799999999999997</v>
      </c>
      <c r="L2318" s="4">
        <v>0.69599999999999995</v>
      </c>
      <c r="M2318" s="4">
        <v>0.22</v>
      </c>
      <c r="N2318" s="4">
        <v>0.75700000000000001</v>
      </c>
      <c r="O2318" s="4">
        <v>0.16</v>
      </c>
      <c r="P2318" s="6">
        <v>12.94</v>
      </c>
      <c r="Q2318" s="6">
        <v>55.847000000000001</v>
      </c>
      <c r="R2318" s="4">
        <v>5.5140000000000002</v>
      </c>
      <c r="S2318" s="7">
        <v>353.97800000000001</v>
      </c>
      <c r="T2318" s="6">
        <v>21.164000000000001</v>
      </c>
      <c r="U2318" s="4">
        <v>21.976845000000001</v>
      </c>
      <c r="V2318" s="8">
        <v>78.930057306327384</v>
      </c>
      <c r="W2318" s="8">
        <v>85.266974741590388</v>
      </c>
      <c r="X2318" s="8">
        <v>98.588235294117638</v>
      </c>
      <c r="Y2318" s="8">
        <v>115.78947368421053</v>
      </c>
      <c r="Z2318" s="8">
        <v>126.16666666666667</v>
      </c>
      <c r="AA2318" s="8">
        <v>86.266666666666652</v>
      </c>
      <c r="AB2318" s="9">
        <v>74.284675023985571</v>
      </c>
      <c r="AC2318" s="9">
        <v>24.39522153397041</v>
      </c>
      <c r="AD2318" s="3">
        <v>28.851475835383848</v>
      </c>
      <c r="AE2318" s="3">
        <v>46.753302630645742</v>
      </c>
    </row>
    <row r="2319" spans="1:31" ht="13" x14ac:dyDescent="0.3">
      <c r="A2319" s="2">
        <v>2021</v>
      </c>
      <c r="B2319" s="13" t="s">
        <v>630</v>
      </c>
      <c r="C2319" s="2" t="s">
        <v>200</v>
      </c>
      <c r="D2319" s="2" t="str">
        <f t="shared" si="72"/>
        <v>M2</v>
      </c>
      <c r="E2319" s="2" t="str">
        <f t="shared" si="73"/>
        <v>D09c_M2_10</v>
      </c>
      <c r="F2319" s="21" t="s">
        <v>621</v>
      </c>
      <c r="G2319" s="2">
        <v>2010</v>
      </c>
      <c r="H2319" s="2" t="s">
        <v>722</v>
      </c>
      <c r="I2319" s="4">
        <v>2.13</v>
      </c>
      <c r="J2319" s="5">
        <v>0.14099999999999999</v>
      </c>
      <c r="K2319" s="4">
        <v>0.77200000000000002</v>
      </c>
      <c r="L2319" s="4">
        <v>0.65500000000000003</v>
      </c>
      <c r="M2319" s="4">
        <v>0.23200000000000001</v>
      </c>
      <c r="N2319" s="4">
        <v>0.59499999999999997</v>
      </c>
      <c r="O2319" s="4">
        <v>0.17299999999999999</v>
      </c>
      <c r="P2319" s="6">
        <v>15.396000000000001</v>
      </c>
      <c r="Q2319" s="6">
        <v>64.656000000000006</v>
      </c>
      <c r="R2319" s="4">
        <v>5.923</v>
      </c>
      <c r="S2319" s="7">
        <v>505.80799999999999</v>
      </c>
      <c r="T2319" s="6">
        <v>20.13</v>
      </c>
      <c r="U2319" s="4">
        <v>21.976845000000001</v>
      </c>
      <c r="V2319" s="8">
        <v>83.642299533570821</v>
      </c>
      <c r="W2319" s="8">
        <v>86.493837687512539</v>
      </c>
      <c r="X2319" s="8">
        <v>90.82352941176471</v>
      </c>
      <c r="Y2319" s="8">
        <v>122.10526315789474</v>
      </c>
      <c r="Z2319" s="8">
        <v>99.166666666666671</v>
      </c>
      <c r="AA2319" s="8">
        <v>102.64</v>
      </c>
      <c r="AB2319" s="9">
        <v>71.539255175504962</v>
      </c>
      <c r="AC2319" s="9">
        <v>26.713136537139587</v>
      </c>
      <c r="AD2319" s="3">
        <v>27.599176809793104</v>
      </c>
      <c r="AE2319" s="3">
        <v>45.687686653067324</v>
      </c>
    </row>
    <row r="2320" spans="1:31" ht="13" x14ac:dyDescent="0.3">
      <c r="A2320" s="2">
        <v>2021</v>
      </c>
      <c r="B2320" s="13" t="s">
        <v>630</v>
      </c>
      <c r="C2320" s="2" t="s">
        <v>201</v>
      </c>
      <c r="D2320" s="2" t="str">
        <f t="shared" si="72"/>
        <v>M1</v>
      </c>
      <c r="E2320" s="2" t="str">
        <f t="shared" si="73"/>
        <v>F09a_M1_10</v>
      </c>
      <c r="F2320" s="21" t="s">
        <v>622</v>
      </c>
      <c r="G2320" s="2">
        <v>2010</v>
      </c>
      <c r="H2320" s="2" t="s">
        <v>723</v>
      </c>
      <c r="I2320" s="4">
        <v>2.11</v>
      </c>
      <c r="J2320" s="5">
        <v>0.13900000000000001</v>
      </c>
      <c r="K2320" s="4">
        <v>0.76700000000000002</v>
      </c>
      <c r="L2320" s="4">
        <v>0.64800000000000002</v>
      </c>
      <c r="M2320" s="4">
        <v>0.23499999999999999</v>
      </c>
      <c r="N2320" s="4">
        <v>0.64400000000000002</v>
      </c>
      <c r="O2320" s="4">
        <v>0.18</v>
      </c>
      <c r="P2320" s="6">
        <v>21.047999999999998</v>
      </c>
      <c r="Q2320" s="6">
        <v>49.981000000000002</v>
      </c>
      <c r="R2320" s="4">
        <v>5.4379999999999997</v>
      </c>
      <c r="S2320" s="7">
        <v>575.75900000000001</v>
      </c>
      <c r="T2320" s="6">
        <v>17.013000000000002</v>
      </c>
      <c r="U2320" s="4">
        <v>21.051196000000001</v>
      </c>
      <c r="V2320" s="8">
        <v>82.856925829030246</v>
      </c>
      <c r="W2320" s="8">
        <v>85.266974741590388</v>
      </c>
      <c r="X2320" s="8">
        <v>90.235294117647058</v>
      </c>
      <c r="Y2320" s="8">
        <v>123.68421052631578</v>
      </c>
      <c r="Z2320" s="8">
        <v>107.33333333333334</v>
      </c>
      <c r="AA2320" s="8">
        <v>140.31999999999996</v>
      </c>
      <c r="AB2320" s="9">
        <v>71.309193509146226</v>
      </c>
      <c r="AC2320" s="9">
        <v>27.145862866757891</v>
      </c>
      <c r="AD2320" s="3">
        <v>27.508890959380977</v>
      </c>
      <c r="AE2320" s="3">
        <v>45.345246173861142</v>
      </c>
    </row>
    <row r="2321" spans="1:31" ht="13" x14ac:dyDescent="0.3">
      <c r="A2321" s="2">
        <v>2021</v>
      </c>
      <c r="B2321" s="13" t="s">
        <v>630</v>
      </c>
      <c r="C2321" s="2" t="s">
        <v>202</v>
      </c>
      <c r="D2321" s="2" t="str">
        <f t="shared" si="72"/>
        <v>M2</v>
      </c>
      <c r="E2321" s="2" t="str">
        <f t="shared" si="73"/>
        <v>F09a_M2_10</v>
      </c>
      <c r="F2321" s="21" t="s">
        <v>622</v>
      </c>
      <c r="G2321" s="2">
        <v>2010</v>
      </c>
      <c r="H2321" s="2" t="s">
        <v>723</v>
      </c>
      <c r="I2321" s="4">
        <v>2.0299999999999998</v>
      </c>
      <c r="J2321" s="5">
        <v>0.13300000000000001</v>
      </c>
      <c r="K2321" s="4">
        <v>0.85599999999999998</v>
      </c>
      <c r="L2321" s="4">
        <v>0.61199999999999999</v>
      </c>
      <c r="M2321" s="4">
        <v>0.249</v>
      </c>
      <c r="N2321" s="4">
        <v>0.82</v>
      </c>
      <c r="O2321" s="4">
        <v>0.16900000000000001</v>
      </c>
      <c r="P2321" s="6">
        <v>15.286</v>
      </c>
      <c r="Q2321" s="6">
        <v>45.15</v>
      </c>
      <c r="R2321" s="4">
        <v>5.7220000000000004</v>
      </c>
      <c r="S2321" s="7">
        <v>366.51499999999999</v>
      </c>
      <c r="T2321" s="6">
        <v>17.527999999999999</v>
      </c>
      <c r="U2321" s="4">
        <v>21.051196000000001</v>
      </c>
      <c r="V2321" s="8">
        <v>79.71543101086796</v>
      </c>
      <c r="W2321" s="8">
        <v>81.586385903823896</v>
      </c>
      <c r="X2321" s="8">
        <v>100.70588235294117</v>
      </c>
      <c r="Y2321" s="8">
        <v>131.05263157894737</v>
      </c>
      <c r="Z2321" s="8">
        <v>136.66666666666666</v>
      </c>
      <c r="AA2321" s="8">
        <v>101.90666666666665</v>
      </c>
      <c r="AB2321" s="9">
        <v>72.942213677870157</v>
      </c>
      <c r="AC2321" s="9">
        <v>28.119119735736309</v>
      </c>
      <c r="AD2321" s="3">
        <v>30.013598458757173</v>
      </c>
      <c r="AE2321" s="3">
        <v>41.867281805506522</v>
      </c>
    </row>
    <row r="2322" spans="1:31" ht="13" x14ac:dyDescent="0.3">
      <c r="A2322" s="2">
        <v>2021</v>
      </c>
      <c r="B2322" s="13" t="s">
        <v>630</v>
      </c>
      <c r="C2322" s="2" t="s">
        <v>203</v>
      </c>
      <c r="D2322" s="2" t="str">
        <f t="shared" si="72"/>
        <v>M1</v>
      </c>
      <c r="E2322" s="2" t="str">
        <f t="shared" si="73"/>
        <v>F09b_M1_10</v>
      </c>
      <c r="F2322" s="21" t="s">
        <v>623</v>
      </c>
      <c r="G2322" s="2">
        <v>2010</v>
      </c>
      <c r="H2322" s="2" t="s">
        <v>724</v>
      </c>
      <c r="I2322" s="4">
        <v>2.11</v>
      </c>
      <c r="J2322" s="5">
        <v>0.13800000000000001</v>
      </c>
      <c r="K2322" s="4">
        <v>0.8</v>
      </c>
      <c r="L2322" s="4">
        <v>0.67700000000000005</v>
      </c>
      <c r="M2322" s="4">
        <v>0.28399999999999997</v>
      </c>
      <c r="N2322" s="4">
        <v>0.81299999999999994</v>
      </c>
      <c r="O2322" s="4">
        <v>0.16900000000000001</v>
      </c>
      <c r="P2322" s="6">
        <v>12.055999999999999</v>
      </c>
      <c r="Q2322" s="6">
        <v>45.014000000000003</v>
      </c>
      <c r="R2322" s="4">
        <v>5.8330000000000002</v>
      </c>
      <c r="S2322" s="7">
        <v>411.78500000000003</v>
      </c>
      <c r="T2322" s="6">
        <v>21.748999999999999</v>
      </c>
      <c r="U2322" s="4">
        <v>21.261624999999999</v>
      </c>
      <c r="V2322" s="8">
        <v>82.856925829030246</v>
      </c>
      <c r="W2322" s="8">
        <v>84.653543268629306</v>
      </c>
      <c r="X2322" s="8">
        <v>94.117647058823536</v>
      </c>
      <c r="Y2322" s="8">
        <v>149.4736842105263</v>
      </c>
      <c r="Z2322" s="8">
        <v>135.5</v>
      </c>
      <c r="AA2322" s="8">
        <v>80.373333333333335</v>
      </c>
      <c r="AB2322" s="9">
        <v>77.636532889466153</v>
      </c>
      <c r="AC2322" s="9">
        <v>30.132385917807692</v>
      </c>
      <c r="AD2322" s="3">
        <v>26.354033719403869</v>
      </c>
      <c r="AE2322" s="3">
        <v>43.513580362788424</v>
      </c>
    </row>
    <row r="2323" spans="1:31" ht="13" x14ac:dyDescent="0.3">
      <c r="A2323" s="2">
        <v>2021</v>
      </c>
      <c r="B2323" s="13" t="s">
        <v>630</v>
      </c>
      <c r="C2323" s="2" t="s">
        <v>204</v>
      </c>
      <c r="D2323" s="2" t="str">
        <f t="shared" si="72"/>
        <v>M2</v>
      </c>
      <c r="E2323" s="2" t="str">
        <f t="shared" si="73"/>
        <v>F09b_M2_10</v>
      </c>
      <c r="F2323" s="21" t="s">
        <v>623</v>
      </c>
      <c r="G2323" s="2">
        <v>2010</v>
      </c>
      <c r="H2323" s="2" t="s">
        <v>724</v>
      </c>
      <c r="I2323" s="4">
        <v>2</v>
      </c>
      <c r="J2323" s="5">
        <v>0.13500000000000001</v>
      </c>
      <c r="K2323" s="4">
        <v>0.81799999999999995</v>
      </c>
      <c r="L2323" s="4">
        <v>0.73599999999999999</v>
      </c>
      <c r="M2323" s="4">
        <v>0.24399999999999999</v>
      </c>
      <c r="N2323" s="4">
        <v>0.78400000000000003</v>
      </c>
      <c r="O2323" s="4">
        <v>0.16900000000000001</v>
      </c>
      <c r="P2323" s="6">
        <v>14.009</v>
      </c>
      <c r="Q2323" s="6">
        <v>43.881999999999998</v>
      </c>
      <c r="R2323" s="4">
        <v>6.319</v>
      </c>
      <c r="S2323" s="7">
        <v>272.30599999999998</v>
      </c>
      <c r="T2323" s="6">
        <v>20.417000000000002</v>
      </c>
      <c r="U2323" s="4">
        <v>21.261624999999999</v>
      </c>
      <c r="V2323" s="8">
        <v>78.537370454057111</v>
      </c>
      <c r="W2323" s="8">
        <v>82.81324884974606</v>
      </c>
      <c r="X2323" s="8">
        <v>96.235294117647058</v>
      </c>
      <c r="Y2323" s="8">
        <v>128.42105263157896</v>
      </c>
      <c r="Z2323" s="8">
        <v>130.66666666666669</v>
      </c>
      <c r="AA2323" s="8">
        <v>93.393333333333345</v>
      </c>
      <c r="AB2323" s="9">
        <v>77.746109806199001</v>
      </c>
      <c r="AC2323" s="9">
        <v>25.851900291320874</v>
      </c>
      <c r="AD2323" s="3">
        <v>26.909019839940441</v>
      </c>
      <c r="AE2323" s="3">
        <v>47.239079868738685</v>
      </c>
    </row>
    <row r="2324" spans="1:31" ht="13" x14ac:dyDescent="0.3">
      <c r="A2324" s="2">
        <v>2021</v>
      </c>
      <c r="B2324" s="13" t="s">
        <v>630</v>
      </c>
      <c r="C2324" s="2" t="s">
        <v>205</v>
      </c>
      <c r="D2324" s="2" t="str">
        <f t="shared" si="72"/>
        <v>M1</v>
      </c>
      <c r="E2324" s="2" t="str">
        <f t="shared" si="73"/>
        <v>F09c_M1_10</v>
      </c>
      <c r="F2324" s="21" t="s">
        <v>624</v>
      </c>
      <c r="G2324" s="2">
        <v>2010</v>
      </c>
      <c r="H2324" s="2" t="s">
        <v>725</v>
      </c>
      <c r="I2324" s="4">
        <v>2.1800000000000002</v>
      </c>
      <c r="J2324" s="5">
        <v>0.14199999999999999</v>
      </c>
      <c r="K2324" s="4">
        <v>0.83</v>
      </c>
      <c r="L2324" s="4">
        <v>0.58199999999999996</v>
      </c>
      <c r="M2324" s="4">
        <v>0.255</v>
      </c>
      <c r="N2324" s="4">
        <v>0.68</v>
      </c>
      <c r="O2324" s="4">
        <v>0.17299999999999999</v>
      </c>
      <c r="P2324" s="6">
        <v>12.62</v>
      </c>
      <c r="Q2324" s="6">
        <v>43.293999999999997</v>
      </c>
      <c r="R2324" s="4">
        <v>5.9169999999999998</v>
      </c>
      <c r="S2324" s="7">
        <v>280.62599999999998</v>
      </c>
      <c r="T2324" s="6">
        <v>18.670999999999999</v>
      </c>
      <c r="U2324" s="4">
        <v>23.543133000000001</v>
      </c>
      <c r="V2324" s="8">
        <v>85.605733794922259</v>
      </c>
      <c r="W2324" s="8">
        <v>87.107269160473621</v>
      </c>
      <c r="X2324" s="8">
        <v>97.647058823529406</v>
      </c>
      <c r="Y2324" s="8">
        <v>134.21052631578948</v>
      </c>
      <c r="Z2324" s="8">
        <v>113.33333333333336</v>
      </c>
      <c r="AA2324" s="8">
        <v>84.133333333333326</v>
      </c>
      <c r="AB2324" s="9">
        <v>71.274479990414605</v>
      </c>
      <c r="AC2324" s="9">
        <v>29.470495389371948</v>
      </c>
      <c r="AD2324" s="3">
        <v>29.782920178766322</v>
      </c>
      <c r="AE2324" s="3">
        <v>40.746584431861713</v>
      </c>
    </row>
    <row r="2325" spans="1:31" ht="13" x14ac:dyDescent="0.3">
      <c r="A2325" s="2">
        <v>2021</v>
      </c>
      <c r="B2325" s="13" t="s">
        <v>630</v>
      </c>
      <c r="C2325" s="2" t="s">
        <v>206</v>
      </c>
      <c r="D2325" s="2" t="str">
        <f t="shared" si="72"/>
        <v>M2</v>
      </c>
      <c r="E2325" s="2" t="str">
        <f t="shared" si="73"/>
        <v>F09c_M2_10</v>
      </c>
      <c r="F2325" s="21" t="s">
        <v>624</v>
      </c>
      <c r="G2325" s="2">
        <v>2010</v>
      </c>
      <c r="H2325" s="2" t="s">
        <v>725</v>
      </c>
      <c r="I2325" s="4">
        <v>2.0099999999999998</v>
      </c>
      <c r="J2325" s="5">
        <v>0.13900000000000001</v>
      </c>
      <c r="K2325" s="4">
        <v>0.81799999999999995</v>
      </c>
      <c r="L2325" s="4">
        <v>0.69499999999999995</v>
      </c>
      <c r="M2325" s="4">
        <v>0.254</v>
      </c>
      <c r="N2325" s="4">
        <v>0.68200000000000005</v>
      </c>
      <c r="O2325" s="4">
        <v>0.17499999999999999</v>
      </c>
      <c r="P2325" s="6">
        <v>12.013</v>
      </c>
      <c r="Q2325" s="6">
        <v>51.002000000000002</v>
      </c>
      <c r="R2325" s="4">
        <v>5.7290000000000001</v>
      </c>
      <c r="S2325" s="7">
        <v>183.12700000000001</v>
      </c>
      <c r="T2325" s="6">
        <v>19.315999999999999</v>
      </c>
      <c r="U2325" s="4">
        <v>23.543133000000001</v>
      </c>
      <c r="V2325" s="8">
        <v>78.930057306327384</v>
      </c>
      <c r="W2325" s="8">
        <v>85.266974741590388</v>
      </c>
      <c r="X2325" s="8">
        <v>96.235294117647058</v>
      </c>
      <c r="Y2325" s="8">
        <v>133.68421052631578</v>
      </c>
      <c r="Z2325" s="8">
        <v>113.66666666666667</v>
      </c>
      <c r="AA2325" s="8">
        <v>80.086666666666659</v>
      </c>
      <c r="AB2325" s="9">
        <v>76.523924851561333</v>
      </c>
      <c r="AC2325" s="9">
        <v>27.341213949832554</v>
      </c>
      <c r="AD2325" s="3">
        <v>27.338791303652165</v>
      </c>
      <c r="AE2325" s="3">
        <v>45.31999474651527</v>
      </c>
    </row>
    <row r="2326" spans="1:31" ht="13" x14ac:dyDescent="0.3">
      <c r="A2326" s="2">
        <v>2021</v>
      </c>
      <c r="B2326" s="13" t="s">
        <v>630</v>
      </c>
      <c r="C2326" s="2" t="s">
        <v>207</v>
      </c>
      <c r="D2326" s="2" t="str">
        <f t="shared" si="72"/>
        <v>M1</v>
      </c>
      <c r="E2326" s="2" t="str">
        <f t="shared" si="73"/>
        <v>G09a_M1_10</v>
      </c>
      <c r="F2326" s="21" t="s">
        <v>625</v>
      </c>
      <c r="G2326" s="2">
        <v>2010</v>
      </c>
      <c r="H2326" s="2" t="s">
        <v>726</v>
      </c>
      <c r="I2326" s="4">
        <v>2.1</v>
      </c>
      <c r="J2326" s="5">
        <v>0.14699999999999999</v>
      </c>
      <c r="K2326" s="4">
        <v>0.81299999999999994</v>
      </c>
      <c r="L2326" s="4">
        <v>0.69</v>
      </c>
      <c r="M2326" s="4">
        <v>0.22800000000000001</v>
      </c>
      <c r="N2326" s="4">
        <v>0.753</v>
      </c>
      <c r="O2326" s="4">
        <v>0.17899999999999999</v>
      </c>
      <c r="P2326" s="6">
        <v>13.779</v>
      </c>
      <c r="Q2326" s="6">
        <v>51.691000000000003</v>
      </c>
      <c r="R2326" s="4">
        <v>5.8029999999999999</v>
      </c>
      <c r="S2326" s="7">
        <v>491.988</v>
      </c>
      <c r="T2326" s="6">
        <v>21.913</v>
      </c>
      <c r="U2326" s="4">
        <v>21.748736999999998</v>
      </c>
      <c r="V2326" s="8">
        <v>82.464238976759972</v>
      </c>
      <c r="W2326" s="8">
        <v>90.174426525279046</v>
      </c>
      <c r="X2326" s="8">
        <v>95.647058823529406</v>
      </c>
      <c r="Y2326" s="8">
        <v>120</v>
      </c>
      <c r="Z2326" s="8">
        <v>125.50000000000001</v>
      </c>
      <c r="AA2326" s="8">
        <v>91.86</v>
      </c>
      <c r="AB2326" s="9">
        <v>74.004866220318519</v>
      </c>
      <c r="AC2326" s="9">
        <v>25.377911724311581</v>
      </c>
      <c r="AD2326" s="3">
        <v>28.096583287885867</v>
      </c>
      <c r="AE2326" s="3">
        <v>46.525504987802556</v>
      </c>
    </row>
    <row r="2327" spans="1:31" ht="13" x14ac:dyDescent="0.3">
      <c r="A2327" s="2">
        <v>2021</v>
      </c>
      <c r="B2327" s="13" t="s">
        <v>630</v>
      </c>
      <c r="C2327" s="2" t="s">
        <v>208</v>
      </c>
      <c r="D2327" s="2" t="str">
        <f t="shared" si="72"/>
        <v>M2</v>
      </c>
      <c r="E2327" s="2" t="str">
        <f t="shared" si="73"/>
        <v>G09a_M2_10</v>
      </c>
      <c r="F2327" s="21" t="s">
        <v>625</v>
      </c>
      <c r="G2327" s="2">
        <v>2010</v>
      </c>
      <c r="H2327" s="2" t="s">
        <v>726</v>
      </c>
      <c r="I2327" s="4">
        <v>2.09</v>
      </c>
      <c r="J2327" s="5">
        <v>0.13400000000000001</v>
      </c>
      <c r="K2327" s="4">
        <v>0.86899999999999999</v>
      </c>
      <c r="L2327" s="4">
        <v>0.66</v>
      </c>
      <c r="M2327" s="4">
        <v>0.23100000000000001</v>
      </c>
      <c r="N2327" s="4">
        <v>0.76600000000000001</v>
      </c>
      <c r="O2327" s="4">
        <v>0.17399999999999999</v>
      </c>
      <c r="P2327" s="6">
        <v>13.239000000000001</v>
      </c>
      <c r="Q2327" s="6">
        <v>45.948</v>
      </c>
      <c r="R2327" s="4">
        <v>5.7779999999999996</v>
      </c>
      <c r="S2327" s="7">
        <v>396.274</v>
      </c>
      <c r="T2327" s="6">
        <v>20.754999999999999</v>
      </c>
      <c r="U2327" s="4">
        <v>21.748736999999998</v>
      </c>
      <c r="V2327" s="8">
        <v>82.071552124489671</v>
      </c>
      <c r="W2327" s="8">
        <v>82.199817376784978</v>
      </c>
      <c r="X2327" s="8">
        <v>102.23529411764707</v>
      </c>
      <c r="Y2327" s="8">
        <v>121.57894736842105</v>
      </c>
      <c r="Z2327" s="8">
        <v>127.66666666666669</v>
      </c>
      <c r="AA2327" s="8">
        <v>88.26</v>
      </c>
      <c r="AB2327" s="9">
        <v>74.187202264931699</v>
      </c>
      <c r="AC2327" s="9">
        <v>25.64863751275383</v>
      </c>
      <c r="AD2327" s="3">
        <v>29.958083416126769</v>
      </c>
      <c r="AE2327" s="3">
        <v>44.393279071119416</v>
      </c>
    </row>
    <row r="2328" spans="1:31" ht="13" x14ac:dyDescent="0.3">
      <c r="A2328" s="2">
        <v>2021</v>
      </c>
      <c r="B2328" s="13" t="s">
        <v>630</v>
      </c>
      <c r="C2328" s="2" t="s">
        <v>209</v>
      </c>
      <c r="D2328" s="2" t="str">
        <f t="shared" si="72"/>
        <v>M1</v>
      </c>
      <c r="E2328" s="2" t="str">
        <f t="shared" si="73"/>
        <v>G09b_M1_10</v>
      </c>
      <c r="F2328" s="21" t="s">
        <v>626</v>
      </c>
      <c r="G2328" s="2">
        <v>2010</v>
      </c>
      <c r="H2328" s="2" t="s">
        <v>733</v>
      </c>
      <c r="I2328" s="4">
        <v>2</v>
      </c>
      <c r="J2328" s="5">
        <v>0.14399999999999999</v>
      </c>
      <c r="K2328" s="4">
        <v>0.86199999999999999</v>
      </c>
      <c r="L2328" s="4">
        <v>0.66500000000000004</v>
      </c>
      <c r="M2328" s="4">
        <v>0.23400000000000001</v>
      </c>
      <c r="N2328" s="4">
        <v>0.73299999999999998</v>
      </c>
      <c r="O2328" s="4">
        <v>0.16300000000000001</v>
      </c>
      <c r="P2328" s="6">
        <v>13.252000000000001</v>
      </c>
      <c r="Q2328" s="6">
        <v>43.292000000000002</v>
      </c>
      <c r="R2328" s="4">
        <v>5.6710000000000003</v>
      </c>
      <c r="S2328" s="7">
        <v>441.452</v>
      </c>
      <c r="T2328" s="6">
        <v>20.405999999999999</v>
      </c>
      <c r="U2328" s="4">
        <v>23.396273999999998</v>
      </c>
      <c r="V2328" s="8">
        <v>78.537370454057111</v>
      </c>
      <c r="W2328" s="8">
        <v>88.334132106395785</v>
      </c>
      <c r="X2328" s="8">
        <v>101.41176470588236</v>
      </c>
      <c r="Y2328" s="8">
        <v>123.15789473684211</v>
      </c>
      <c r="Z2328" s="8">
        <v>122.16666666666667</v>
      </c>
      <c r="AA2328" s="8">
        <v>88.346666666666678</v>
      </c>
      <c r="AB2328" s="9">
        <v>74.504792098641886</v>
      </c>
      <c r="AC2328" s="9">
        <v>25.870984960222049</v>
      </c>
      <c r="AD2328" s="3">
        <v>29.590091032585359</v>
      </c>
      <c r="AE2328" s="3">
        <v>44.538924007192584</v>
      </c>
    </row>
    <row r="2329" spans="1:31" ht="13" x14ac:dyDescent="0.3">
      <c r="A2329" s="2">
        <v>2021</v>
      </c>
      <c r="B2329" s="13" t="s">
        <v>630</v>
      </c>
      <c r="C2329" s="2" t="s">
        <v>210</v>
      </c>
      <c r="D2329" s="2" t="str">
        <f t="shared" si="72"/>
        <v>M2</v>
      </c>
      <c r="E2329" s="2" t="str">
        <f t="shared" si="73"/>
        <v>G09b_M2_10</v>
      </c>
      <c r="F2329" s="21" t="s">
        <v>626</v>
      </c>
      <c r="G2329" s="2">
        <v>2010</v>
      </c>
      <c r="H2329" s="2" t="s">
        <v>733</v>
      </c>
      <c r="I2329" s="4">
        <v>2.0499999999999998</v>
      </c>
      <c r="J2329" s="5">
        <v>0.13600000000000001</v>
      </c>
      <c r="K2329" s="4">
        <v>0.88300000000000001</v>
      </c>
      <c r="L2329" s="4">
        <v>0.65600000000000003</v>
      </c>
      <c r="M2329" s="4">
        <v>0.23100000000000001</v>
      </c>
      <c r="N2329" s="4">
        <v>0.754</v>
      </c>
      <c r="O2329" s="4">
        <v>0.18099999999999999</v>
      </c>
      <c r="P2329" s="6">
        <v>18.863</v>
      </c>
      <c r="Q2329" s="6">
        <v>47.661000000000001</v>
      </c>
      <c r="R2329" s="4">
        <v>5.9169999999999998</v>
      </c>
      <c r="S2329" s="7">
        <v>606.44100000000003</v>
      </c>
      <c r="T2329" s="6">
        <v>19.754000000000001</v>
      </c>
      <c r="U2329" s="4">
        <v>23.396273999999998</v>
      </c>
      <c r="V2329" s="8">
        <v>80.500804715408535</v>
      </c>
      <c r="W2329" s="8">
        <v>83.426680322707142</v>
      </c>
      <c r="X2329" s="8">
        <v>103.88235294117646</v>
      </c>
      <c r="Y2329" s="8">
        <v>121.57894736842105</v>
      </c>
      <c r="Z2329" s="8">
        <v>125.66666666666669</v>
      </c>
      <c r="AA2329" s="8">
        <v>125.75333333333334</v>
      </c>
      <c r="AB2329" s="9">
        <v>74.345657732513175</v>
      </c>
      <c r="AC2329" s="9">
        <v>25.593971685940737</v>
      </c>
      <c r="AD2329" s="3">
        <v>30.375842911841545</v>
      </c>
      <c r="AE2329" s="3">
        <v>44.030185402217704</v>
      </c>
    </row>
    <row r="2330" spans="1:31" ht="13" x14ac:dyDescent="0.3">
      <c r="A2330" s="2">
        <v>2021</v>
      </c>
      <c r="B2330" s="13" t="s">
        <v>630</v>
      </c>
      <c r="C2330" s="2" t="s">
        <v>211</v>
      </c>
      <c r="D2330" s="2" t="str">
        <f t="shared" si="72"/>
        <v>M1</v>
      </c>
      <c r="E2330" s="2" t="str">
        <f t="shared" si="73"/>
        <v>G09c_M1_10</v>
      </c>
      <c r="F2330" s="21" t="s">
        <v>627</v>
      </c>
      <c r="G2330" s="2">
        <v>2010</v>
      </c>
      <c r="H2330" s="2" t="s">
        <v>727</v>
      </c>
      <c r="I2330" s="4">
        <v>2.02</v>
      </c>
      <c r="J2330" s="5">
        <v>0.13200000000000001</v>
      </c>
      <c r="K2330" s="4">
        <v>0.78200000000000003</v>
      </c>
      <c r="L2330" s="4">
        <v>0.63900000000000001</v>
      </c>
      <c r="M2330" s="4">
        <v>0.21099999999999999</v>
      </c>
      <c r="N2330" s="4">
        <v>0.56599999999999995</v>
      </c>
      <c r="O2330" s="4">
        <v>0.186</v>
      </c>
      <c r="P2330" s="6">
        <v>16.324000000000002</v>
      </c>
      <c r="Q2330" s="6">
        <v>48.618000000000002</v>
      </c>
      <c r="R2330" s="4">
        <v>6.5519999999999996</v>
      </c>
      <c r="S2330" s="7">
        <v>561.71600000000001</v>
      </c>
      <c r="T2330" s="6">
        <v>18.242999999999999</v>
      </c>
      <c r="U2330" s="4">
        <v>22.535594</v>
      </c>
      <c r="V2330" s="8">
        <v>79.322744158597686</v>
      </c>
      <c r="W2330" s="8">
        <v>80.972954430862814</v>
      </c>
      <c r="X2330" s="8">
        <v>92</v>
      </c>
      <c r="Y2330" s="8">
        <v>111.05263157894736</v>
      </c>
      <c r="Z2330" s="8">
        <v>94.333333333333329</v>
      </c>
      <c r="AA2330" s="8">
        <v>108.82666666666667</v>
      </c>
      <c r="AB2330" s="9">
        <v>69.266787676705917</v>
      </c>
      <c r="AC2330" s="9">
        <v>25.092198894681399</v>
      </c>
      <c r="AD2330" s="3">
        <v>28.873866784969881</v>
      </c>
      <c r="AE2330" s="3">
        <v>46.033934320348692</v>
      </c>
    </row>
    <row r="2331" spans="1:31" ht="13" x14ac:dyDescent="0.3">
      <c r="A2331" s="2">
        <v>2021</v>
      </c>
      <c r="B2331" s="13" t="s">
        <v>630</v>
      </c>
      <c r="C2331" s="2" t="s">
        <v>212</v>
      </c>
      <c r="D2331" s="2" t="str">
        <f t="shared" si="72"/>
        <v>M2</v>
      </c>
      <c r="E2331" s="2" t="str">
        <f t="shared" si="73"/>
        <v>G09c_M2_10</v>
      </c>
      <c r="F2331" s="21" t="s">
        <v>627</v>
      </c>
      <c r="G2331" s="2">
        <v>2010</v>
      </c>
      <c r="H2331" s="2" t="s">
        <v>727</v>
      </c>
      <c r="I2331" s="4">
        <v>2.06</v>
      </c>
      <c r="J2331" s="5">
        <v>0.13200000000000001</v>
      </c>
      <c r="K2331" s="4">
        <v>0.85499999999999998</v>
      </c>
      <c r="L2331" s="4">
        <v>0.65600000000000003</v>
      </c>
      <c r="M2331" s="4">
        <v>0.27900000000000003</v>
      </c>
      <c r="N2331" s="4">
        <v>0.79</v>
      </c>
      <c r="O2331" s="4">
        <v>0.17599999999999999</v>
      </c>
      <c r="P2331" s="6">
        <v>18.693000000000001</v>
      </c>
      <c r="Q2331" s="6">
        <v>50.253999999999998</v>
      </c>
      <c r="R2331" s="4">
        <v>6.6929999999999996</v>
      </c>
      <c r="S2331" s="7">
        <v>475.52600000000001</v>
      </c>
      <c r="T2331" s="6">
        <v>21.734000000000002</v>
      </c>
      <c r="U2331" s="4">
        <v>22.535594</v>
      </c>
      <c r="V2331" s="8">
        <v>80.893491567678836</v>
      </c>
      <c r="W2331" s="8">
        <v>80.972954430862814</v>
      </c>
      <c r="X2331" s="8">
        <v>100.58823529411765</v>
      </c>
      <c r="Y2331" s="8">
        <v>146.84210526315792</v>
      </c>
      <c r="Z2331" s="8">
        <v>131.66666666666669</v>
      </c>
      <c r="AA2331" s="8">
        <v>124.62000000000002</v>
      </c>
      <c r="AB2331" s="9">
        <v>77.583416699720132</v>
      </c>
      <c r="AC2331" s="9">
        <v>29.622152602419494</v>
      </c>
      <c r="AD2331" s="3">
        <v>28.185156832250147</v>
      </c>
      <c r="AE2331" s="3">
        <v>42.192690565330359</v>
      </c>
    </row>
    <row r="2332" spans="1:31" ht="13" x14ac:dyDescent="0.3">
      <c r="A2332" s="2">
        <v>2021</v>
      </c>
      <c r="B2332" s="13" t="s">
        <v>630</v>
      </c>
      <c r="C2332" s="2" t="s">
        <v>213</v>
      </c>
      <c r="D2332" s="2" t="str">
        <f t="shared" si="72"/>
        <v>M1</v>
      </c>
      <c r="E2332" s="2" t="str">
        <f t="shared" si="73"/>
        <v>H09a_M1_10</v>
      </c>
      <c r="F2332" s="21" t="s">
        <v>628</v>
      </c>
      <c r="G2332" s="2">
        <v>2010</v>
      </c>
      <c r="H2332" s="2" t="s">
        <v>728</v>
      </c>
      <c r="I2332" s="4">
        <v>2.06</v>
      </c>
      <c r="J2332" s="5">
        <v>0.13100000000000001</v>
      </c>
      <c r="K2332" s="4">
        <v>0.79900000000000004</v>
      </c>
      <c r="L2332" s="4">
        <v>0.57999999999999996</v>
      </c>
      <c r="M2332" s="4">
        <v>0.28799999999999998</v>
      </c>
      <c r="N2332" s="4">
        <v>0.72</v>
      </c>
      <c r="O2332" s="4">
        <v>0.17100000000000001</v>
      </c>
      <c r="P2332" s="6">
        <v>18.016999999999999</v>
      </c>
      <c r="Q2332" s="6">
        <v>47.237000000000002</v>
      </c>
      <c r="R2332" s="4">
        <v>6.3540000000000001</v>
      </c>
      <c r="S2332" s="7">
        <v>572.98500000000001</v>
      </c>
      <c r="T2332" s="6">
        <v>18.175999999999998</v>
      </c>
      <c r="U2332" s="4">
        <v>20.802797000000002</v>
      </c>
      <c r="V2332" s="8">
        <v>80.893491567678836</v>
      </c>
      <c r="W2332" s="8">
        <v>80.359522957901731</v>
      </c>
      <c r="X2332" s="8">
        <v>94</v>
      </c>
      <c r="Y2332" s="8">
        <v>151.57894736842104</v>
      </c>
      <c r="Z2332" s="8">
        <v>120</v>
      </c>
      <c r="AA2332" s="8">
        <v>120.11333333333334</v>
      </c>
      <c r="AB2332" s="9">
        <v>73.100127372216377</v>
      </c>
      <c r="AC2332" s="9">
        <v>32.45306109285152</v>
      </c>
      <c r="AD2332" s="3">
        <v>27.954510263223465</v>
      </c>
      <c r="AE2332" s="3">
        <v>39.592428643925018</v>
      </c>
    </row>
    <row r="2333" spans="1:31" ht="13" x14ac:dyDescent="0.3">
      <c r="A2333" s="2">
        <v>2021</v>
      </c>
      <c r="B2333" s="13" t="s">
        <v>630</v>
      </c>
      <c r="C2333" s="2" t="s">
        <v>214</v>
      </c>
      <c r="D2333" s="2" t="str">
        <f t="shared" si="72"/>
        <v>M2</v>
      </c>
      <c r="E2333" s="2" t="str">
        <f t="shared" si="73"/>
        <v>H09a_M2_10</v>
      </c>
      <c r="F2333" s="21" t="s">
        <v>628</v>
      </c>
      <c r="G2333" s="2">
        <v>2010</v>
      </c>
      <c r="H2333" s="2" t="s">
        <v>728</v>
      </c>
      <c r="I2333" s="4">
        <v>2.2599999999999998</v>
      </c>
      <c r="J2333" s="5">
        <v>0.14199999999999999</v>
      </c>
      <c r="K2333" s="4">
        <v>0.76800000000000002</v>
      </c>
      <c r="L2333" s="4">
        <v>0.65100000000000002</v>
      </c>
      <c r="M2333" s="4">
        <v>0.26400000000000001</v>
      </c>
      <c r="N2333" s="4">
        <v>0.69</v>
      </c>
      <c r="O2333" s="4">
        <v>0.187</v>
      </c>
      <c r="P2333" s="6">
        <v>16.041</v>
      </c>
      <c r="Q2333" s="6">
        <v>50.768999999999998</v>
      </c>
      <c r="R2333" s="4">
        <v>7.2729999999999997</v>
      </c>
      <c r="S2333" s="7">
        <v>561.46100000000001</v>
      </c>
      <c r="T2333" s="6">
        <v>22.481000000000002</v>
      </c>
      <c r="U2333" s="4">
        <v>20.802797000000002</v>
      </c>
      <c r="V2333" s="8">
        <v>88.74722861308453</v>
      </c>
      <c r="W2333" s="8">
        <v>87.107269160473621</v>
      </c>
      <c r="X2333" s="8">
        <v>90.352941176470594</v>
      </c>
      <c r="Y2333" s="8">
        <v>138.94736842105263</v>
      </c>
      <c r="Z2333" s="8">
        <v>114.99999999999999</v>
      </c>
      <c r="AA2333" s="8">
        <v>106.94000000000001</v>
      </c>
      <c r="AB2333" s="9">
        <v>73.873266919604632</v>
      </c>
      <c r="AC2333" s="9">
        <v>29.437297350252216</v>
      </c>
      <c r="AD2333" s="3">
        <v>26.588703265812551</v>
      </c>
      <c r="AE2333" s="3">
        <v>43.973999383935222</v>
      </c>
    </row>
    <row r="2334" spans="1:31" ht="13" x14ac:dyDescent="0.3">
      <c r="A2334" s="2">
        <v>2021</v>
      </c>
      <c r="B2334" s="13" t="s">
        <v>630</v>
      </c>
      <c r="C2334" s="2" t="s">
        <v>227</v>
      </c>
      <c r="D2334" s="2" t="str">
        <f t="shared" si="72"/>
        <v>M1</v>
      </c>
      <c r="E2334" s="2" t="str">
        <f t="shared" si="73"/>
        <v>C06a_M1_11</v>
      </c>
      <c r="F2334" s="21" t="s">
        <v>437</v>
      </c>
      <c r="G2334" s="2">
        <v>2011</v>
      </c>
      <c r="H2334" s="2" t="s">
        <v>754</v>
      </c>
      <c r="I2334" s="4">
        <v>1.93</v>
      </c>
      <c r="J2334" s="5">
        <v>0.125</v>
      </c>
      <c r="K2334" s="4">
        <v>0.94</v>
      </c>
      <c r="L2334" s="4">
        <v>0.64600000000000002</v>
      </c>
      <c r="M2334" s="4">
        <v>0.16400000000000001</v>
      </c>
      <c r="N2334" s="4">
        <v>0.77800000000000002</v>
      </c>
      <c r="O2334" s="4">
        <v>0.16</v>
      </c>
      <c r="P2334" s="6">
        <v>12.484</v>
      </c>
      <c r="Q2334" s="6">
        <v>49.228000000000002</v>
      </c>
      <c r="R2334" s="4">
        <v>6.1779999999999999</v>
      </c>
      <c r="S2334" s="7">
        <v>345.55099999999999</v>
      </c>
      <c r="T2334" s="6">
        <v>16.908000000000001</v>
      </c>
      <c r="U2334" s="4">
        <v>23.436858000000001</v>
      </c>
      <c r="V2334" s="8">
        <v>75.127121332226793</v>
      </c>
      <c r="W2334" s="8">
        <v>76.168758154057599</v>
      </c>
      <c r="X2334" s="8">
        <v>110.58823529411765</v>
      </c>
      <c r="Y2334" s="8">
        <v>86.31578947368422</v>
      </c>
      <c r="Z2334" s="8">
        <v>129.66666666666669</v>
      </c>
      <c r="AA2334" s="8">
        <v>83.226666666666674</v>
      </c>
      <c r="AB2334" s="9">
        <v>69.785510613747249</v>
      </c>
      <c r="AC2334" s="9">
        <v>19.357973935720914</v>
      </c>
      <c r="AD2334" s="3">
        <v>34.449731046858084</v>
      </c>
      <c r="AE2334" s="3">
        <v>46.192295017420996</v>
      </c>
    </row>
    <row r="2335" spans="1:31" ht="13" x14ac:dyDescent="0.3">
      <c r="A2335" s="2">
        <v>2021</v>
      </c>
      <c r="B2335" s="13" t="s">
        <v>630</v>
      </c>
      <c r="C2335" s="2" t="s">
        <v>228</v>
      </c>
      <c r="D2335" s="2" t="str">
        <f t="shared" si="72"/>
        <v>M2</v>
      </c>
      <c r="E2335" s="2" t="str">
        <f t="shared" si="73"/>
        <v>C06a_M2_11</v>
      </c>
      <c r="F2335" s="21" t="s">
        <v>437</v>
      </c>
      <c r="G2335" s="2">
        <v>2011</v>
      </c>
      <c r="H2335" s="2" t="s">
        <v>754</v>
      </c>
      <c r="I2335" s="4">
        <v>2.14</v>
      </c>
      <c r="J2335" s="5">
        <v>0.13100000000000001</v>
      </c>
      <c r="K2335" s="4">
        <v>0.93500000000000005</v>
      </c>
      <c r="L2335" s="4">
        <v>0.69499999999999995</v>
      </c>
      <c r="M2335" s="4">
        <v>0.17499999999999999</v>
      </c>
      <c r="N2335" s="4">
        <v>0.74299999999999999</v>
      </c>
      <c r="O2335" s="4">
        <v>0.16700000000000001</v>
      </c>
      <c r="P2335" s="6">
        <v>13.781000000000001</v>
      </c>
      <c r="Q2335" s="6">
        <v>48.698</v>
      </c>
      <c r="R2335" s="4">
        <v>6.7240000000000002</v>
      </c>
      <c r="S2335" s="7">
        <v>253.84</v>
      </c>
      <c r="T2335" s="6">
        <v>18.186</v>
      </c>
      <c r="U2335" s="4">
        <v>23.436858000000001</v>
      </c>
      <c r="V2335" s="8">
        <v>83.301574948686692</v>
      </c>
      <c r="W2335" s="8">
        <v>79.824858545452358</v>
      </c>
      <c r="X2335" s="8">
        <v>110.00000000000001</v>
      </c>
      <c r="Y2335" s="8">
        <v>92.10526315789474</v>
      </c>
      <c r="Z2335" s="8">
        <v>123.83333333333333</v>
      </c>
      <c r="AA2335" s="8">
        <v>91.873333333333335</v>
      </c>
      <c r="AB2335" s="9">
        <v>73.008838708229277</v>
      </c>
      <c r="AC2335" s="9">
        <v>19.744399119977626</v>
      </c>
      <c r="AD2335" s="3">
        <v>32.753628055674696</v>
      </c>
      <c r="AE2335" s="3">
        <v>47.501972824347668</v>
      </c>
    </row>
    <row r="2336" spans="1:31" ht="13" x14ac:dyDescent="0.3">
      <c r="A2336" s="2">
        <v>2021</v>
      </c>
      <c r="B2336" s="13" t="s">
        <v>630</v>
      </c>
      <c r="C2336" s="2" t="s">
        <v>229</v>
      </c>
      <c r="D2336" s="2" t="str">
        <f t="shared" si="72"/>
        <v>M2</v>
      </c>
      <c r="E2336" s="2" t="str">
        <f t="shared" si="73"/>
        <v>D05a_M2_11</v>
      </c>
      <c r="F2336" s="21" t="s">
        <v>438</v>
      </c>
      <c r="G2336" s="2">
        <v>2011</v>
      </c>
      <c r="H2336" s="2" t="s">
        <v>745</v>
      </c>
      <c r="I2336" s="4">
        <v>2.37</v>
      </c>
      <c r="J2336" s="5">
        <v>0.154</v>
      </c>
      <c r="K2336" s="4">
        <v>0.88100000000000001</v>
      </c>
      <c r="L2336" s="4">
        <v>0.69799999999999995</v>
      </c>
      <c r="M2336" s="4">
        <v>0.20699999999999999</v>
      </c>
      <c r="N2336" s="4">
        <v>0.65600000000000003</v>
      </c>
      <c r="O2336" s="4">
        <v>0.188</v>
      </c>
      <c r="P2336" s="6">
        <v>19.024999999999999</v>
      </c>
      <c r="Q2336" s="6">
        <v>57.704000000000001</v>
      </c>
      <c r="R2336" s="4">
        <v>5.6870000000000003</v>
      </c>
      <c r="S2336" s="7">
        <v>477.94</v>
      </c>
      <c r="T2336" s="6">
        <v>19.448</v>
      </c>
      <c r="U2336" s="4">
        <v>26.883927</v>
      </c>
      <c r="V2336" s="8">
        <v>92.254547957190411</v>
      </c>
      <c r="W2336" s="8">
        <v>93.839910045798959</v>
      </c>
      <c r="X2336" s="8">
        <v>103.64705882352942</v>
      </c>
      <c r="Y2336" s="8">
        <v>108.94736842105262</v>
      </c>
      <c r="Z2336" s="8">
        <v>109.33333333333334</v>
      </c>
      <c r="AA2336" s="8">
        <v>126.83333333333333</v>
      </c>
      <c r="AB2336" s="9">
        <v>74.41337947101789</v>
      </c>
      <c r="AC2336" s="9">
        <v>22.913985309373899</v>
      </c>
      <c r="AD2336" s="3">
        <v>30.279459782146489</v>
      </c>
      <c r="AE2336" s="3">
        <v>46.806554908479612</v>
      </c>
    </row>
    <row r="2337" spans="1:31" ht="13" x14ac:dyDescent="0.3">
      <c r="A2337" s="2">
        <v>2021</v>
      </c>
      <c r="B2337" s="13" t="s">
        <v>630</v>
      </c>
      <c r="C2337" s="2" t="s">
        <v>230</v>
      </c>
      <c r="D2337" s="2" t="str">
        <f t="shared" si="72"/>
        <v>M2</v>
      </c>
      <c r="E2337" s="2" t="str">
        <f t="shared" si="73"/>
        <v>D05b_M2_11</v>
      </c>
      <c r="F2337" s="21" t="s">
        <v>439</v>
      </c>
      <c r="G2337" s="2">
        <v>2011</v>
      </c>
      <c r="H2337" s="2" t="s">
        <v>743</v>
      </c>
      <c r="I2337" s="4">
        <v>2.13</v>
      </c>
      <c r="J2337" s="5">
        <v>0.13800000000000001</v>
      </c>
      <c r="K2337" s="4">
        <v>0.88600000000000001</v>
      </c>
      <c r="L2337" s="4">
        <v>0.67200000000000004</v>
      </c>
      <c r="M2337" s="4">
        <v>0.22</v>
      </c>
      <c r="N2337" s="4">
        <v>0.66100000000000003</v>
      </c>
      <c r="O2337" s="4">
        <v>0.16400000000000001</v>
      </c>
      <c r="P2337" s="6">
        <v>16.091999999999999</v>
      </c>
      <c r="Q2337" s="6">
        <v>61.308</v>
      </c>
      <c r="R2337" s="4">
        <v>6.2610000000000001</v>
      </c>
      <c r="S2337" s="7">
        <v>346.05200000000002</v>
      </c>
      <c r="T2337" s="6">
        <v>21.614999999999998</v>
      </c>
      <c r="U2337" s="4">
        <v>27.015256000000001</v>
      </c>
      <c r="V2337" s="8">
        <v>82.912315252664797</v>
      </c>
      <c r="W2337" s="8">
        <v>84.090309002079593</v>
      </c>
      <c r="X2337" s="8">
        <v>104.23529411764707</v>
      </c>
      <c r="Y2337" s="8">
        <v>115.78947368421053</v>
      </c>
      <c r="Z2337" s="8">
        <v>110.16666666666669</v>
      </c>
      <c r="AA2337" s="8">
        <v>107.28</v>
      </c>
      <c r="AB2337" s="9">
        <v>74.314691716942377</v>
      </c>
      <c r="AC2337" s="9">
        <v>24.385367979343719</v>
      </c>
      <c r="AD2337" s="3">
        <v>30.491745338356225</v>
      </c>
      <c r="AE2337" s="3">
        <v>45.122886682300049</v>
      </c>
    </row>
    <row r="2338" spans="1:31" ht="13" x14ac:dyDescent="0.3">
      <c r="A2338" s="2">
        <v>2021</v>
      </c>
      <c r="B2338" s="13" t="s">
        <v>630</v>
      </c>
      <c r="C2338" s="2" t="s">
        <v>231</v>
      </c>
      <c r="D2338" s="2" t="str">
        <f t="shared" si="72"/>
        <v>M2</v>
      </c>
      <c r="E2338" s="2" t="str">
        <f t="shared" si="73"/>
        <v>D05c_M2_11</v>
      </c>
      <c r="F2338" s="21" t="s">
        <v>440</v>
      </c>
      <c r="G2338" s="2">
        <v>2011</v>
      </c>
      <c r="H2338" s="2" t="s">
        <v>742</v>
      </c>
      <c r="I2338" s="4">
        <v>2.17</v>
      </c>
      <c r="J2338" s="5">
        <v>0.14499999999999999</v>
      </c>
      <c r="K2338" s="4">
        <v>0.77300000000000002</v>
      </c>
      <c r="L2338" s="4">
        <v>0.80100000000000005</v>
      </c>
      <c r="M2338" s="4">
        <v>0.20100000000000001</v>
      </c>
      <c r="N2338" s="4">
        <v>0.67300000000000004</v>
      </c>
      <c r="O2338" s="4">
        <v>0.17499999999999999</v>
      </c>
      <c r="P2338" s="6">
        <v>19.928999999999998</v>
      </c>
      <c r="Q2338" s="6">
        <v>62.688000000000002</v>
      </c>
      <c r="R2338" s="4">
        <v>4.3940000000000001</v>
      </c>
      <c r="S2338" s="7">
        <v>373.33800000000002</v>
      </c>
      <c r="T2338" s="6">
        <v>16.053000000000001</v>
      </c>
      <c r="U2338" s="4">
        <v>25.997071999999999</v>
      </c>
      <c r="V2338" s="8">
        <v>84.469354036752392</v>
      </c>
      <c r="W2338" s="8">
        <v>88.3557594587068</v>
      </c>
      <c r="X2338" s="8">
        <v>90.941176470588232</v>
      </c>
      <c r="Y2338" s="8">
        <v>105.78947368421052</v>
      </c>
      <c r="Z2338" s="8">
        <v>112.16666666666669</v>
      </c>
      <c r="AA2338" s="8">
        <v>132.86000000000001</v>
      </c>
      <c r="AB2338" s="9">
        <v>76.296717754907192</v>
      </c>
      <c r="AC2338" s="9">
        <v>21.700588688477058</v>
      </c>
      <c r="AD2338" s="3">
        <v>25.911758137977653</v>
      </c>
      <c r="AE2338" s="3">
        <v>52.387653173545282</v>
      </c>
    </row>
    <row r="2339" spans="1:31" ht="13" x14ac:dyDescent="0.3">
      <c r="A2339" s="2">
        <v>2021</v>
      </c>
      <c r="B2339" s="13" t="s">
        <v>630</v>
      </c>
      <c r="C2339" s="2" t="s">
        <v>232</v>
      </c>
      <c r="D2339" s="2" t="str">
        <f t="shared" si="72"/>
        <v>M1</v>
      </c>
      <c r="E2339" s="2" t="str">
        <f t="shared" si="73"/>
        <v>E05a_M1_11</v>
      </c>
      <c r="F2339" s="21" t="s">
        <v>119</v>
      </c>
      <c r="G2339" s="2">
        <v>2011</v>
      </c>
      <c r="H2339" s="2" t="s">
        <v>746</v>
      </c>
      <c r="I2339" s="4">
        <v>2.3199999999999998</v>
      </c>
      <c r="J2339" s="5">
        <v>0.14799999999999999</v>
      </c>
      <c r="K2339" s="4">
        <v>0.93</v>
      </c>
      <c r="L2339" s="4">
        <v>0.70399999999999996</v>
      </c>
      <c r="M2339" s="4">
        <v>0.20899999999999999</v>
      </c>
      <c r="N2339" s="4">
        <v>0.58399999999999996</v>
      </c>
      <c r="O2339" s="4">
        <v>0.188</v>
      </c>
      <c r="P2339" s="6">
        <v>18.873999999999999</v>
      </c>
      <c r="Q2339" s="6">
        <v>67.305000000000007</v>
      </c>
      <c r="R2339" s="4">
        <v>6.1239999999999997</v>
      </c>
      <c r="S2339" s="7">
        <v>360.02699999999999</v>
      </c>
      <c r="T2339" s="6">
        <v>17.87</v>
      </c>
      <c r="U2339" s="4">
        <v>28.036695999999999</v>
      </c>
      <c r="V2339" s="8">
        <v>90.308249477080892</v>
      </c>
      <c r="W2339" s="8">
        <v>90.183809654404186</v>
      </c>
      <c r="X2339" s="8">
        <v>109.41176470588236</v>
      </c>
      <c r="Y2339" s="8">
        <v>109.99999999999999</v>
      </c>
      <c r="Z2339" s="8">
        <v>97.333333333333329</v>
      </c>
      <c r="AA2339" s="8">
        <v>125.82666666666667</v>
      </c>
      <c r="AB2339" s="9">
        <v>76.130722245367991</v>
      </c>
      <c r="AC2339" s="9">
        <v>22.613492921439036</v>
      </c>
      <c r="AD2339" s="3">
        <v>31.242533288663715</v>
      </c>
      <c r="AE2339" s="3">
        <v>46.143973789897238</v>
      </c>
    </row>
    <row r="2340" spans="1:31" ht="13" x14ac:dyDescent="0.3">
      <c r="A2340" s="2">
        <v>2021</v>
      </c>
      <c r="B2340" s="13" t="s">
        <v>630</v>
      </c>
      <c r="C2340" s="2" t="s">
        <v>233</v>
      </c>
      <c r="D2340" s="2" t="str">
        <f t="shared" si="72"/>
        <v>M2</v>
      </c>
      <c r="E2340" s="2" t="str">
        <f t="shared" si="73"/>
        <v>E05c_M2_11</v>
      </c>
      <c r="F2340" s="21" t="s">
        <v>121</v>
      </c>
      <c r="G2340" s="2">
        <v>2011</v>
      </c>
      <c r="H2340" s="2" t="s">
        <v>748</v>
      </c>
      <c r="I2340" s="4">
        <v>2</v>
      </c>
      <c r="J2340" s="5">
        <v>0.13800000000000001</v>
      </c>
      <c r="K2340" s="4">
        <v>0.87</v>
      </c>
      <c r="L2340" s="4">
        <v>0.80900000000000005</v>
      </c>
      <c r="M2340" s="4">
        <v>0.189</v>
      </c>
      <c r="N2340" s="4">
        <v>0.751</v>
      </c>
      <c r="O2340" s="4">
        <v>0.161</v>
      </c>
      <c r="P2340" s="6">
        <v>14.266</v>
      </c>
      <c r="Q2340" s="6">
        <v>48.206000000000003</v>
      </c>
      <c r="R2340" s="4">
        <v>5.2190000000000003</v>
      </c>
      <c r="S2340" s="7">
        <v>265.30799999999999</v>
      </c>
      <c r="T2340" s="6">
        <v>20.202999999999999</v>
      </c>
      <c r="U2340" s="4">
        <v>25.113327000000002</v>
      </c>
      <c r="V2340" s="8">
        <v>77.851939204380088</v>
      </c>
      <c r="W2340" s="8">
        <v>84.090309002079593</v>
      </c>
      <c r="X2340" s="8">
        <v>102.35294117647058</v>
      </c>
      <c r="Y2340" s="8">
        <v>99.473684210526315</v>
      </c>
      <c r="Z2340" s="8">
        <v>125.16666666666667</v>
      </c>
      <c r="AA2340" s="8">
        <v>95.106666666666655</v>
      </c>
      <c r="AB2340" s="9">
        <v>78.188269891241745</v>
      </c>
      <c r="AC2340" s="9">
        <v>19.911387027314795</v>
      </c>
      <c r="AD2340" s="3">
        <v>28.457771756734651</v>
      </c>
      <c r="AE2340" s="3">
        <v>51.630841215950561</v>
      </c>
    </row>
    <row r="2341" spans="1:31" ht="13" x14ac:dyDescent="0.3">
      <c r="A2341" s="2">
        <v>2021</v>
      </c>
      <c r="B2341" s="13" t="s">
        <v>630</v>
      </c>
      <c r="C2341" s="2" t="s">
        <v>234</v>
      </c>
      <c r="D2341" s="2" t="str">
        <f t="shared" si="72"/>
        <v>M1</v>
      </c>
      <c r="E2341" s="2" t="str">
        <f t="shared" si="73"/>
        <v>F05a_M1_11</v>
      </c>
      <c r="F2341" s="21" t="s">
        <v>412</v>
      </c>
      <c r="G2341" s="2">
        <v>2011</v>
      </c>
      <c r="H2341" s="2" t="s">
        <v>749</v>
      </c>
      <c r="I2341" s="4">
        <v>2.2799999999999998</v>
      </c>
      <c r="J2341" s="5">
        <v>0.14499999999999999</v>
      </c>
      <c r="K2341" s="4">
        <v>0.76200000000000001</v>
      </c>
      <c r="L2341" s="4">
        <v>0.86299999999999999</v>
      </c>
      <c r="M2341" s="4">
        <v>0.17100000000000001</v>
      </c>
      <c r="N2341" s="4">
        <v>0.58499999999999996</v>
      </c>
      <c r="O2341" s="4">
        <v>0.18</v>
      </c>
      <c r="P2341" s="6">
        <v>21.847000000000001</v>
      </c>
      <c r="Q2341" s="6">
        <v>48.494</v>
      </c>
      <c r="R2341" s="4">
        <v>5.7969999999999997</v>
      </c>
      <c r="S2341" s="7">
        <v>239.48500000000001</v>
      </c>
      <c r="T2341" s="6">
        <v>17.146999999999998</v>
      </c>
      <c r="U2341" s="4">
        <v>25.402211000000001</v>
      </c>
      <c r="V2341" s="8">
        <v>88.751210692993283</v>
      </c>
      <c r="W2341" s="8">
        <v>88.3557594587068</v>
      </c>
      <c r="X2341" s="8">
        <v>89.64705882352942</v>
      </c>
      <c r="Y2341" s="8">
        <v>90</v>
      </c>
      <c r="Z2341" s="8">
        <v>97.5</v>
      </c>
      <c r="AA2341" s="8">
        <v>145.64666666666668</v>
      </c>
      <c r="AB2341" s="9">
        <v>76.638030519897853</v>
      </c>
      <c r="AC2341" s="9">
        <v>18.379474420546813</v>
      </c>
      <c r="AD2341" s="3">
        <v>25.429269145340928</v>
      </c>
      <c r="AE2341" s="3">
        <v>56.191256434112269</v>
      </c>
    </row>
    <row r="2342" spans="1:31" ht="13" x14ac:dyDescent="0.3">
      <c r="A2342" s="2">
        <v>2021</v>
      </c>
      <c r="B2342" s="13" t="s">
        <v>630</v>
      </c>
      <c r="C2342" s="2" t="s">
        <v>97</v>
      </c>
      <c r="D2342" s="2" t="str">
        <f t="shared" si="72"/>
        <v>M2</v>
      </c>
      <c r="E2342" s="2" t="str">
        <f t="shared" si="73"/>
        <v>F05c_M2_11</v>
      </c>
      <c r="F2342" s="21" t="s">
        <v>223</v>
      </c>
      <c r="G2342" s="2">
        <v>2011</v>
      </c>
      <c r="H2342" s="2" t="s">
        <v>737</v>
      </c>
      <c r="I2342" s="4">
        <v>2.4700000000000002</v>
      </c>
      <c r="J2342" s="5">
        <v>0.155</v>
      </c>
      <c r="K2342" s="4">
        <v>0.82699999999999996</v>
      </c>
      <c r="L2342" s="4">
        <v>0.83199999999999996</v>
      </c>
      <c r="M2342" s="4">
        <v>0.20100000000000001</v>
      </c>
      <c r="N2342" s="4">
        <v>0.58799999999999997</v>
      </c>
      <c r="O2342" s="4">
        <v>0.193</v>
      </c>
      <c r="P2342" s="6">
        <v>24.759</v>
      </c>
      <c r="Q2342" s="6">
        <v>62.87</v>
      </c>
      <c r="R2342" s="4">
        <v>6.2089999999999996</v>
      </c>
      <c r="S2342" s="7">
        <v>680.91700000000003</v>
      </c>
      <c r="T2342" s="6">
        <v>18.934000000000001</v>
      </c>
      <c r="U2342" s="4">
        <v>22.463729000000001</v>
      </c>
      <c r="V2342" s="8">
        <v>96.14714491740942</v>
      </c>
      <c r="W2342" s="8">
        <v>94.449260111031421</v>
      </c>
      <c r="X2342" s="8">
        <v>97.294117647058826</v>
      </c>
      <c r="Y2342" s="8">
        <v>105.78947368421052</v>
      </c>
      <c r="Z2342" s="8">
        <v>98</v>
      </c>
      <c r="AA2342" s="8">
        <v>165.06</v>
      </c>
      <c r="AB2342" s="9">
        <v>79.224698111329886</v>
      </c>
      <c r="AC2342" s="9">
        <v>20.898579985163583</v>
      </c>
      <c r="AD2342" s="3">
        <v>26.697350251739461</v>
      </c>
      <c r="AE2342" s="3">
        <v>52.404069763096963</v>
      </c>
    </row>
    <row r="2343" spans="1:31" ht="13" x14ac:dyDescent="0.3">
      <c r="A2343" s="2">
        <v>2021</v>
      </c>
      <c r="B2343" s="13" t="s">
        <v>630</v>
      </c>
      <c r="C2343" s="2" t="s">
        <v>235</v>
      </c>
      <c r="D2343" s="2" t="str">
        <f t="shared" si="72"/>
        <v>M2</v>
      </c>
      <c r="E2343" s="2" t="str">
        <f t="shared" si="73"/>
        <v>G05a_M2_11</v>
      </c>
      <c r="F2343" s="21" t="s">
        <v>414</v>
      </c>
      <c r="G2343" s="2">
        <v>2011</v>
      </c>
      <c r="H2343" s="2" t="s">
        <v>736</v>
      </c>
      <c r="I2343" s="4">
        <v>2.23</v>
      </c>
      <c r="J2343" s="5">
        <v>0.14799999999999999</v>
      </c>
      <c r="K2343" s="4">
        <v>0.68</v>
      </c>
      <c r="L2343" s="4">
        <v>0.93799999999999994</v>
      </c>
      <c r="M2343" s="4">
        <v>0.19800000000000001</v>
      </c>
      <c r="N2343" s="4">
        <v>0.61799999999999999</v>
      </c>
      <c r="O2343" s="4">
        <v>0.183</v>
      </c>
      <c r="P2343" s="6">
        <v>18.539000000000001</v>
      </c>
      <c r="Q2343" s="6">
        <v>50.591999999999999</v>
      </c>
      <c r="R2343" s="4">
        <v>6.5739999999999998</v>
      </c>
      <c r="S2343" s="7">
        <v>398.63900000000001</v>
      </c>
      <c r="T2343" s="6">
        <v>20.231000000000002</v>
      </c>
      <c r="U2343" s="4">
        <v>24.577660999999999</v>
      </c>
      <c r="V2343" s="8">
        <v>86.804912212883806</v>
      </c>
      <c r="W2343" s="8">
        <v>90.183809654404186</v>
      </c>
      <c r="X2343" s="8">
        <v>80</v>
      </c>
      <c r="Y2343" s="8">
        <v>104.21052631578948</v>
      </c>
      <c r="Z2343" s="8">
        <v>103</v>
      </c>
      <c r="AA2343" s="8">
        <v>123.59333333333333</v>
      </c>
      <c r="AB2343" s="9">
        <v>80.50741150747713</v>
      </c>
      <c r="AC2343" s="9">
        <v>20.258656474860551</v>
      </c>
      <c r="AD2343" s="3">
        <v>21.602115907317263</v>
      </c>
      <c r="AE2343" s="3">
        <v>58.139227617822186</v>
      </c>
    </row>
    <row r="2344" spans="1:31" ht="13" x14ac:dyDescent="0.3">
      <c r="A2344" s="2">
        <v>2021</v>
      </c>
      <c r="B2344" s="13" t="s">
        <v>630</v>
      </c>
      <c r="C2344" s="2" t="s">
        <v>236</v>
      </c>
      <c r="D2344" s="2" t="str">
        <f t="shared" si="72"/>
        <v>M2</v>
      </c>
      <c r="E2344" s="2" t="str">
        <f t="shared" si="73"/>
        <v>G05b_M2_11</v>
      </c>
      <c r="F2344" s="21" t="s">
        <v>415</v>
      </c>
      <c r="G2344" s="2">
        <v>2011</v>
      </c>
      <c r="H2344" s="2" t="s">
        <v>735</v>
      </c>
      <c r="I2344" s="4">
        <v>2.08</v>
      </c>
      <c r="J2344" s="5">
        <v>0.13900000000000001</v>
      </c>
      <c r="K2344" s="4">
        <v>0.72299999999999998</v>
      </c>
      <c r="L2344" s="4">
        <v>0.86099999999999999</v>
      </c>
      <c r="M2344" s="4">
        <v>0.19500000000000001</v>
      </c>
      <c r="N2344" s="4">
        <v>0.61</v>
      </c>
      <c r="O2344" s="4">
        <v>0.17</v>
      </c>
      <c r="P2344" s="6">
        <v>17.459</v>
      </c>
      <c r="Q2344" s="6">
        <v>49.506999999999998</v>
      </c>
      <c r="R2344" s="4">
        <v>6.5819999999999999</v>
      </c>
      <c r="S2344" s="7">
        <v>382.553</v>
      </c>
      <c r="T2344" s="6">
        <v>19.981000000000002</v>
      </c>
      <c r="U2344" s="4">
        <v>24.645696000000001</v>
      </c>
      <c r="V2344" s="8">
        <v>80.966016772555292</v>
      </c>
      <c r="W2344" s="8">
        <v>84.699659067312055</v>
      </c>
      <c r="X2344" s="8">
        <v>85.058823529411768</v>
      </c>
      <c r="Y2344" s="8">
        <v>102.63157894736842</v>
      </c>
      <c r="Z2344" s="8">
        <v>101.66666666666666</v>
      </c>
      <c r="AA2344" s="8">
        <v>116.39333333333333</v>
      </c>
      <c r="AB2344" s="9">
        <v>77.517723415041431</v>
      </c>
      <c r="AC2344" s="9">
        <v>20.721200594865326</v>
      </c>
      <c r="AD2344" s="3">
        <v>23.853962395601524</v>
      </c>
      <c r="AE2344" s="3">
        <v>55.424837009533157</v>
      </c>
    </row>
    <row r="2345" spans="1:31" ht="13" x14ac:dyDescent="0.3">
      <c r="A2345" s="2">
        <v>2021</v>
      </c>
      <c r="B2345" s="13" t="s">
        <v>630</v>
      </c>
      <c r="C2345" s="2" t="s">
        <v>237</v>
      </c>
      <c r="D2345" s="2" t="str">
        <f t="shared" si="72"/>
        <v>M2</v>
      </c>
      <c r="E2345" s="2" t="str">
        <f t="shared" si="73"/>
        <v>G05c_M2_11</v>
      </c>
      <c r="F2345" s="21" t="s">
        <v>441</v>
      </c>
      <c r="G2345" s="2">
        <v>2011</v>
      </c>
      <c r="H2345" s="2" t="s">
        <v>734</v>
      </c>
      <c r="I2345" s="4">
        <v>2.2799999999999998</v>
      </c>
      <c r="J2345" s="5">
        <v>0.152</v>
      </c>
      <c r="K2345" s="4">
        <v>0.70899999999999996</v>
      </c>
      <c r="L2345" s="4">
        <v>0.92900000000000005</v>
      </c>
      <c r="M2345" s="4">
        <v>0.155</v>
      </c>
      <c r="N2345" s="4">
        <v>0.70899999999999996</v>
      </c>
      <c r="O2345" s="4">
        <v>0.17899999999999999</v>
      </c>
      <c r="P2345" s="6">
        <v>17.994</v>
      </c>
      <c r="Q2345" s="6">
        <v>45.493000000000002</v>
      </c>
      <c r="R2345" s="4">
        <v>6.2789999999999999</v>
      </c>
      <c r="S2345" s="7">
        <v>426.49200000000002</v>
      </c>
      <c r="T2345" s="6">
        <v>20.895</v>
      </c>
      <c r="U2345" s="4">
        <v>23.688323</v>
      </c>
      <c r="V2345" s="8">
        <v>88.751210692993283</v>
      </c>
      <c r="W2345" s="8">
        <v>92.621209915334035</v>
      </c>
      <c r="X2345" s="8">
        <v>83.411764705882348</v>
      </c>
      <c r="Y2345" s="8">
        <v>81.578947368421055</v>
      </c>
      <c r="Z2345" s="8">
        <v>118.16666666666666</v>
      </c>
      <c r="AA2345" s="8">
        <v>119.96</v>
      </c>
      <c r="AB2345" s="9">
        <v>77.257987805930853</v>
      </c>
      <c r="AC2345" s="9">
        <v>16.526071170136348</v>
      </c>
      <c r="AD2345" s="3">
        <v>23.470702308368576</v>
      </c>
      <c r="AE2345" s="3">
        <v>60.003226521495058</v>
      </c>
    </row>
    <row r="2346" spans="1:31" ht="13" x14ac:dyDescent="0.3">
      <c r="A2346" s="2">
        <v>2021</v>
      </c>
      <c r="B2346" s="13" t="s">
        <v>630</v>
      </c>
      <c r="C2346" s="2" t="s">
        <v>239</v>
      </c>
      <c r="D2346" s="2" t="str">
        <f t="shared" si="72"/>
        <v>M1</v>
      </c>
      <c r="E2346" s="2" t="str">
        <f t="shared" si="73"/>
        <v>G06a_M1_11</v>
      </c>
      <c r="F2346" s="21" t="s">
        <v>443</v>
      </c>
      <c r="G2346" s="2">
        <v>2011</v>
      </c>
      <c r="H2346" s="2" t="s">
        <v>759</v>
      </c>
      <c r="I2346" s="4">
        <v>2.23</v>
      </c>
      <c r="J2346" s="5">
        <v>0.14199999999999999</v>
      </c>
      <c r="K2346" s="4">
        <v>0.75700000000000001</v>
      </c>
      <c r="L2346" s="4">
        <v>0.747</v>
      </c>
      <c r="M2346" s="4">
        <v>0.19500000000000001</v>
      </c>
      <c r="N2346" s="4">
        <v>0.61099999999999999</v>
      </c>
      <c r="O2346" s="4">
        <v>0.17299999999999999</v>
      </c>
      <c r="P2346" s="6">
        <v>17.445</v>
      </c>
      <c r="Q2346" s="6">
        <v>44.225999999999999</v>
      </c>
      <c r="R2346" s="4">
        <v>6.298</v>
      </c>
      <c r="S2346" s="7">
        <v>338.50299999999999</v>
      </c>
      <c r="T2346" s="6">
        <v>18.11</v>
      </c>
      <c r="U2346" s="4">
        <v>22.41375</v>
      </c>
      <c r="V2346" s="8">
        <v>86.804912212883806</v>
      </c>
      <c r="W2346" s="8">
        <v>86.527709263009427</v>
      </c>
      <c r="X2346" s="8">
        <v>89.058823529411768</v>
      </c>
      <c r="Y2346" s="8">
        <v>102.63157894736842</v>
      </c>
      <c r="Z2346" s="8">
        <v>101.83333333333333</v>
      </c>
      <c r="AA2346" s="8">
        <v>116.3</v>
      </c>
      <c r="AB2346" s="9">
        <v>72.698665877941721</v>
      </c>
      <c r="AC2346" s="9">
        <v>22.0947699265515</v>
      </c>
      <c r="AD2346" s="3">
        <v>26.631319264162862</v>
      </c>
      <c r="AE2346" s="3">
        <v>51.273910809285624</v>
      </c>
    </row>
    <row r="2347" spans="1:31" ht="13" x14ac:dyDescent="0.3">
      <c r="A2347" s="2">
        <v>2021</v>
      </c>
      <c r="B2347" s="13" t="s">
        <v>630</v>
      </c>
      <c r="C2347" s="2" t="s">
        <v>240</v>
      </c>
      <c r="D2347" s="2" t="str">
        <f t="shared" si="72"/>
        <v>M2</v>
      </c>
      <c r="E2347" s="2" t="str">
        <f t="shared" si="73"/>
        <v>G06a_M2_11</v>
      </c>
      <c r="F2347" s="21" t="s">
        <v>443</v>
      </c>
      <c r="G2347" s="2">
        <v>2011</v>
      </c>
      <c r="H2347" s="2" t="s">
        <v>759</v>
      </c>
      <c r="I2347" s="4">
        <v>2.29</v>
      </c>
      <c r="J2347" s="5">
        <v>0.14599999999999999</v>
      </c>
      <c r="K2347" s="4">
        <v>0.77200000000000002</v>
      </c>
      <c r="L2347" s="4">
        <v>0.747</v>
      </c>
      <c r="M2347" s="4">
        <v>0.19600000000000001</v>
      </c>
      <c r="N2347" s="4">
        <v>0.64800000000000002</v>
      </c>
      <c r="O2347" s="4">
        <v>0.18</v>
      </c>
      <c r="P2347" s="6">
        <v>23.472999999999999</v>
      </c>
      <c r="Q2347" s="6">
        <v>56.814999999999998</v>
      </c>
      <c r="R2347" s="4">
        <v>6.6289999999999996</v>
      </c>
      <c r="S2347" s="7">
        <v>516.91999999999996</v>
      </c>
      <c r="T2347" s="6">
        <v>19.751000000000001</v>
      </c>
      <c r="U2347" s="4">
        <v>22.41375</v>
      </c>
      <c r="V2347" s="8">
        <v>89.140470389015206</v>
      </c>
      <c r="W2347" s="8">
        <v>88.965109523939262</v>
      </c>
      <c r="X2347" s="8">
        <v>90.82352941176471</v>
      </c>
      <c r="Y2347" s="8">
        <v>103.15789473684211</v>
      </c>
      <c r="Z2347" s="8">
        <v>108</v>
      </c>
      <c r="AA2347" s="8">
        <v>156.48666666666665</v>
      </c>
      <c r="AB2347" s="9">
        <v>73.164669914396214</v>
      </c>
      <c r="AC2347" s="9">
        <v>22.066627659487835</v>
      </c>
      <c r="AD2347" s="3">
        <v>26.986037861440153</v>
      </c>
      <c r="AE2347" s="3">
        <v>50.947334479072005</v>
      </c>
    </row>
    <row r="2348" spans="1:31" ht="13" x14ac:dyDescent="0.3">
      <c r="A2348" s="2">
        <v>2021</v>
      </c>
      <c r="B2348" s="13" t="s">
        <v>630</v>
      </c>
      <c r="C2348" s="2" t="s">
        <v>241</v>
      </c>
      <c r="D2348" s="2" t="str">
        <f t="shared" si="72"/>
        <v>M1</v>
      </c>
      <c r="E2348" s="2" t="str">
        <f t="shared" si="73"/>
        <v>G06b_M1_11</v>
      </c>
      <c r="F2348" s="21" t="s">
        <v>444</v>
      </c>
      <c r="G2348" s="2">
        <v>2011</v>
      </c>
      <c r="H2348" s="2" t="s">
        <v>760</v>
      </c>
      <c r="I2348" s="4">
        <v>2.36</v>
      </c>
      <c r="J2348" s="5">
        <v>0.14399999999999999</v>
      </c>
      <c r="K2348" s="4">
        <v>0.77500000000000002</v>
      </c>
      <c r="L2348" s="4">
        <v>0.78300000000000003</v>
      </c>
      <c r="M2348" s="4">
        <v>0.182</v>
      </c>
      <c r="N2348" s="4">
        <v>0.60199999999999998</v>
      </c>
      <c r="O2348" s="4">
        <v>0.189</v>
      </c>
      <c r="P2348" s="6">
        <v>22.908000000000001</v>
      </c>
      <c r="Q2348" s="6">
        <v>47.183999999999997</v>
      </c>
      <c r="R2348" s="4">
        <v>6.484</v>
      </c>
      <c r="S2348" s="7">
        <v>496.71899999999999</v>
      </c>
      <c r="T2348" s="6">
        <v>16.937000000000001</v>
      </c>
      <c r="U2348" s="4">
        <v>20.176235999999999</v>
      </c>
      <c r="V2348" s="8">
        <v>91.865288261168502</v>
      </c>
      <c r="W2348" s="8">
        <v>87.746409393474352</v>
      </c>
      <c r="X2348" s="8">
        <v>91.176470588235304</v>
      </c>
      <c r="Y2348" s="8">
        <v>95.78947368421052</v>
      </c>
      <c r="Z2348" s="8">
        <v>100.33333333333334</v>
      </c>
      <c r="AA2348" s="8">
        <v>152.72</v>
      </c>
      <c r="AB2348" s="9">
        <v>73.884590922142877</v>
      </c>
      <c r="AC2348" s="9">
        <v>20.290784019509385</v>
      </c>
      <c r="AD2348" s="3">
        <v>26.826935927539147</v>
      </c>
      <c r="AE2348" s="3">
        <v>52.882280052951472</v>
      </c>
    </row>
    <row r="2349" spans="1:31" ht="13" x14ac:dyDescent="0.3">
      <c r="A2349" s="2">
        <v>2021</v>
      </c>
      <c r="B2349" s="13" t="s">
        <v>630</v>
      </c>
      <c r="C2349" s="2" t="s">
        <v>242</v>
      </c>
      <c r="D2349" s="2" t="str">
        <f t="shared" si="72"/>
        <v>M2</v>
      </c>
      <c r="E2349" s="2" t="str">
        <f t="shared" si="73"/>
        <v>G06b_M2_11</v>
      </c>
      <c r="F2349" s="21" t="s">
        <v>444</v>
      </c>
      <c r="G2349" s="2">
        <v>2011</v>
      </c>
      <c r="H2349" s="2" t="s">
        <v>760</v>
      </c>
      <c r="I2349" s="4">
        <v>2.36</v>
      </c>
      <c r="J2349" s="5">
        <v>0.13800000000000001</v>
      </c>
      <c r="K2349" s="4">
        <v>0.67300000000000004</v>
      </c>
      <c r="L2349" s="4">
        <v>0.83499999999999996</v>
      </c>
      <c r="M2349" s="4">
        <v>0.19700000000000001</v>
      </c>
      <c r="N2349" s="4">
        <v>0.64700000000000002</v>
      </c>
      <c r="O2349" s="4">
        <v>0.19</v>
      </c>
      <c r="P2349" s="6">
        <v>32.020000000000003</v>
      </c>
      <c r="Q2349" s="6">
        <v>52.021000000000001</v>
      </c>
      <c r="R2349" s="4">
        <v>5.6539999999999999</v>
      </c>
      <c r="S2349" s="7">
        <v>564.88699999999994</v>
      </c>
      <c r="T2349" s="6">
        <v>20.824000000000002</v>
      </c>
      <c r="U2349" s="4">
        <v>20.176235999999999</v>
      </c>
      <c r="V2349" s="8">
        <v>91.865288261168502</v>
      </c>
      <c r="W2349" s="8">
        <v>84.090309002079593</v>
      </c>
      <c r="X2349" s="8">
        <v>79.176470588235304</v>
      </c>
      <c r="Y2349" s="8">
        <v>103.68421052631579</v>
      </c>
      <c r="Z2349" s="8">
        <v>107.83333333333334</v>
      </c>
      <c r="AA2349" s="8">
        <v>213.4666666666667</v>
      </c>
      <c r="AB2349" s="9">
        <v>75.106290492703067</v>
      </c>
      <c r="AC2349" s="9">
        <v>21.605843538204297</v>
      </c>
      <c r="AD2349" s="3">
        <v>22.917223180535078</v>
      </c>
      <c r="AE2349" s="3">
        <v>55.476933281260607</v>
      </c>
    </row>
    <row r="2350" spans="1:31" ht="13" x14ac:dyDescent="0.3">
      <c r="A2350" s="2">
        <v>2021</v>
      </c>
      <c r="B2350" s="13" t="s">
        <v>630</v>
      </c>
      <c r="C2350" s="2" t="s">
        <v>243</v>
      </c>
      <c r="D2350" s="2" t="str">
        <f t="shared" si="72"/>
        <v>M1</v>
      </c>
      <c r="E2350" s="2" t="str">
        <f t="shared" si="73"/>
        <v>G06c_M1_11</v>
      </c>
      <c r="F2350" s="21" t="s">
        <v>445</v>
      </c>
      <c r="G2350" s="2">
        <v>2011</v>
      </c>
      <c r="H2350" s="2" t="s">
        <v>762</v>
      </c>
      <c r="I2350" s="4">
        <v>2.46</v>
      </c>
      <c r="J2350" s="5">
        <v>0.157</v>
      </c>
      <c r="K2350" s="4">
        <v>0.77800000000000002</v>
      </c>
      <c r="L2350" s="4">
        <v>0.82</v>
      </c>
      <c r="M2350" s="4">
        <v>0.188</v>
      </c>
      <c r="N2350" s="4">
        <v>0.59299999999999997</v>
      </c>
      <c r="O2350" s="4">
        <v>0.19600000000000001</v>
      </c>
      <c r="P2350" s="6">
        <v>21.088999999999999</v>
      </c>
      <c r="Q2350" s="6">
        <v>52.026000000000003</v>
      </c>
      <c r="R2350" s="4">
        <v>6.0380000000000003</v>
      </c>
      <c r="S2350" s="7">
        <v>600.59400000000005</v>
      </c>
      <c r="T2350" s="6">
        <v>19.789000000000001</v>
      </c>
      <c r="U2350" s="4">
        <v>23.423192</v>
      </c>
      <c r="V2350" s="8">
        <v>95.757885221387511</v>
      </c>
      <c r="W2350" s="8">
        <v>95.667960241496345</v>
      </c>
      <c r="X2350" s="8">
        <v>91.529411764705898</v>
      </c>
      <c r="Y2350" s="8">
        <v>98.94736842105263</v>
      </c>
      <c r="Z2350" s="8">
        <v>98.833333333333329</v>
      </c>
      <c r="AA2350" s="8">
        <v>140.59333333333333</v>
      </c>
      <c r="AB2350" s="9">
        <v>76.301858587480453</v>
      </c>
      <c r="AC2350" s="9">
        <v>20.295700513444654</v>
      </c>
      <c r="AD2350" s="3">
        <v>26.077606205235309</v>
      </c>
      <c r="AE2350" s="3">
        <v>53.626693281320037</v>
      </c>
    </row>
    <row r="2351" spans="1:31" ht="13" x14ac:dyDescent="0.3">
      <c r="A2351" s="2">
        <v>2021</v>
      </c>
      <c r="B2351" s="13" t="s">
        <v>630</v>
      </c>
      <c r="C2351" s="2" t="s">
        <v>244</v>
      </c>
      <c r="D2351" s="2" t="str">
        <f t="shared" si="72"/>
        <v>M2</v>
      </c>
      <c r="E2351" s="2" t="str">
        <f t="shared" si="73"/>
        <v>G06c_M2_11</v>
      </c>
      <c r="F2351" s="21" t="s">
        <v>445</v>
      </c>
      <c r="G2351" s="2">
        <v>2011</v>
      </c>
      <c r="H2351" s="2" t="s">
        <v>762</v>
      </c>
      <c r="I2351" s="4">
        <v>2.39</v>
      </c>
      <c r="J2351" s="5">
        <v>0.14599999999999999</v>
      </c>
      <c r="K2351" s="4">
        <v>0.79600000000000004</v>
      </c>
      <c r="L2351" s="4">
        <v>0.71399999999999997</v>
      </c>
      <c r="M2351" s="4">
        <v>0.17899999999999999</v>
      </c>
      <c r="N2351" s="4">
        <v>0.629</v>
      </c>
      <c r="O2351" s="4">
        <v>0.185</v>
      </c>
      <c r="P2351" s="6">
        <v>18.59</v>
      </c>
      <c r="Q2351" s="6">
        <v>59.015000000000001</v>
      </c>
      <c r="R2351" s="4">
        <v>5.36</v>
      </c>
      <c r="S2351" s="7">
        <v>560.05100000000004</v>
      </c>
      <c r="T2351" s="6">
        <v>17.937000000000001</v>
      </c>
      <c r="U2351" s="4">
        <v>23.423192</v>
      </c>
      <c r="V2351" s="8">
        <v>93.033067349234216</v>
      </c>
      <c r="W2351" s="8">
        <v>88.965109523939262</v>
      </c>
      <c r="X2351" s="8">
        <v>93.64705882352942</v>
      </c>
      <c r="Y2351" s="8">
        <v>94.210526315789465</v>
      </c>
      <c r="Z2351" s="8">
        <v>104.83333333333333</v>
      </c>
      <c r="AA2351" s="8">
        <v>123.93333333333334</v>
      </c>
      <c r="AB2351" s="9">
        <v>70.731444579966251</v>
      </c>
      <c r="AC2351" s="9">
        <v>20.84595597696552</v>
      </c>
      <c r="AD2351" s="3">
        <v>28.782186461593639</v>
      </c>
      <c r="AE2351" s="3">
        <v>50.371857561440827</v>
      </c>
    </row>
    <row r="2352" spans="1:31" ht="13" x14ac:dyDescent="0.3">
      <c r="A2352" s="2">
        <v>2021</v>
      </c>
      <c r="B2352" s="13" t="s">
        <v>630</v>
      </c>
      <c r="C2352" s="2" t="s">
        <v>246</v>
      </c>
      <c r="D2352" s="2" t="str">
        <f t="shared" si="72"/>
        <v>M2</v>
      </c>
      <c r="E2352" s="2" t="str">
        <f t="shared" si="73"/>
        <v>G07c_M2_11</v>
      </c>
      <c r="F2352" s="21" t="s">
        <v>446</v>
      </c>
      <c r="G2352" s="2">
        <v>2011</v>
      </c>
      <c r="H2352" s="2" t="s">
        <v>761</v>
      </c>
      <c r="I2352" s="4">
        <v>2.3199999999999998</v>
      </c>
      <c r="J2352" s="5">
        <v>0.14699999999999999</v>
      </c>
      <c r="K2352" s="4">
        <v>0.81899999999999995</v>
      </c>
      <c r="L2352" s="4">
        <v>0.72299999999999998</v>
      </c>
      <c r="M2352" s="4">
        <v>0.22600000000000001</v>
      </c>
      <c r="N2352" s="4">
        <v>0.64700000000000002</v>
      </c>
      <c r="O2352" s="4">
        <v>0.18099999999999999</v>
      </c>
      <c r="P2352" s="6">
        <v>24.545999999999999</v>
      </c>
      <c r="Q2352" s="6">
        <v>55.726999999999997</v>
      </c>
      <c r="R2352" s="4">
        <v>5.2220000000000004</v>
      </c>
      <c r="S2352" s="7">
        <v>292.09300000000002</v>
      </c>
      <c r="T2352" s="6">
        <v>17.620999999999999</v>
      </c>
      <c r="U2352" s="4">
        <v>24.484556000000001</v>
      </c>
      <c r="V2352" s="8">
        <v>90.308249477080892</v>
      </c>
      <c r="W2352" s="8">
        <v>89.574459589171724</v>
      </c>
      <c r="X2352" s="8">
        <v>96.35294117647058</v>
      </c>
      <c r="Y2352" s="8">
        <v>118.94736842105263</v>
      </c>
      <c r="Z2352" s="8">
        <v>107.83333333333334</v>
      </c>
      <c r="AA2352" s="8">
        <v>163.63999999999999</v>
      </c>
      <c r="AB2352" s="9">
        <v>75.640280846767851</v>
      </c>
      <c r="AC2352" s="9">
        <v>24.611417047751193</v>
      </c>
      <c r="AD2352" s="3">
        <v>27.69198015345199</v>
      </c>
      <c r="AE2352" s="3">
        <v>47.696602798796818</v>
      </c>
    </row>
    <row r="2353" spans="1:31" ht="13" x14ac:dyDescent="0.3">
      <c r="A2353" s="2">
        <v>2021</v>
      </c>
      <c r="B2353" s="13" t="s">
        <v>630</v>
      </c>
      <c r="C2353" s="2" t="s">
        <v>238</v>
      </c>
      <c r="D2353" s="2" t="str">
        <f t="shared" si="72"/>
        <v>M2</v>
      </c>
      <c r="E2353" s="2" t="str">
        <f t="shared" si="73"/>
        <v>H05a_M2_11</v>
      </c>
      <c r="F2353" s="21" t="s">
        <v>442</v>
      </c>
      <c r="G2353" s="2">
        <v>2011</v>
      </c>
      <c r="H2353" s="2" t="s">
        <v>777</v>
      </c>
      <c r="I2353" s="4">
        <v>2.2999999999999998</v>
      </c>
      <c r="J2353" s="5">
        <v>0.14699999999999999</v>
      </c>
      <c r="K2353" s="4">
        <v>0.85399999999999998</v>
      </c>
      <c r="L2353" s="4">
        <v>0.73399999999999999</v>
      </c>
      <c r="M2353" s="4">
        <v>0.153</v>
      </c>
      <c r="N2353" s="4">
        <v>0.69299999999999995</v>
      </c>
      <c r="O2353" s="4">
        <v>0.17</v>
      </c>
      <c r="P2353" s="6">
        <v>23.681999999999999</v>
      </c>
      <c r="Q2353" s="6">
        <v>57.161999999999999</v>
      </c>
      <c r="R2353" s="4">
        <v>5.9219999999999997</v>
      </c>
      <c r="S2353" s="7">
        <v>578.45399999999995</v>
      </c>
      <c r="T2353" s="6">
        <v>20.488</v>
      </c>
      <c r="U2353" s="4">
        <v>23.910049999999998</v>
      </c>
      <c r="V2353" s="8">
        <v>89.529730085037102</v>
      </c>
      <c r="W2353" s="8">
        <v>89.574459589171724</v>
      </c>
      <c r="X2353" s="8">
        <v>100.47058823529412</v>
      </c>
      <c r="Y2353" s="8">
        <v>80.526315789473685</v>
      </c>
      <c r="Z2353" s="8">
        <v>115.5</v>
      </c>
      <c r="AA2353" s="8">
        <v>157.88</v>
      </c>
      <c r="AB2353" s="9">
        <v>71.071144135674345</v>
      </c>
      <c r="AC2353" s="9">
        <v>17.732886612273195</v>
      </c>
      <c r="AD2353" s="3">
        <v>30.731786424274787</v>
      </c>
      <c r="AE2353" s="3">
        <v>51.535326963452022</v>
      </c>
    </row>
    <row r="2354" spans="1:31" ht="13" x14ac:dyDescent="0.3">
      <c r="A2354" s="2">
        <v>2021</v>
      </c>
      <c r="B2354" s="13" t="s">
        <v>630</v>
      </c>
      <c r="C2354" s="2" t="s">
        <v>253</v>
      </c>
      <c r="D2354" s="2" t="str">
        <f t="shared" si="72"/>
        <v>M1</v>
      </c>
      <c r="E2354" s="2" t="str">
        <f t="shared" si="73"/>
        <v>H08a_M1_11</v>
      </c>
      <c r="F2354" s="21" t="s">
        <v>611</v>
      </c>
      <c r="G2354" s="2">
        <v>2011</v>
      </c>
      <c r="H2354" s="2" t="s">
        <v>738</v>
      </c>
      <c r="I2354" s="4">
        <v>2.19</v>
      </c>
      <c r="J2354" s="5">
        <v>0.13700000000000001</v>
      </c>
      <c r="K2354" s="4">
        <v>0.89</v>
      </c>
      <c r="L2354" s="4">
        <v>0.56499999999999995</v>
      </c>
      <c r="M2354" s="4">
        <v>0.216</v>
      </c>
      <c r="N2354" s="4">
        <v>0.50800000000000001</v>
      </c>
      <c r="O2354" s="4">
        <v>0.17299999999999999</v>
      </c>
      <c r="P2354" s="6">
        <v>22.617000000000001</v>
      </c>
      <c r="Q2354" s="6">
        <v>57.746000000000002</v>
      </c>
      <c r="R2354" s="4">
        <v>5.2690000000000001</v>
      </c>
      <c r="S2354" s="7">
        <v>568.79700000000003</v>
      </c>
      <c r="T2354" s="6">
        <v>14.856999999999999</v>
      </c>
      <c r="U2354" s="4">
        <v>18.597764999999999</v>
      </c>
      <c r="V2354" s="8">
        <v>85.247873428796197</v>
      </c>
      <c r="W2354" s="8">
        <v>83.480958936847131</v>
      </c>
      <c r="X2354" s="8">
        <v>104.70588235294119</v>
      </c>
      <c r="Y2354" s="8">
        <v>113.68421052631578</v>
      </c>
      <c r="Z2354" s="8">
        <v>84.666666666666671</v>
      </c>
      <c r="AA2354" s="8">
        <v>150.78</v>
      </c>
      <c r="AB2354" s="9">
        <v>68.748182858340257</v>
      </c>
      <c r="AC2354" s="9">
        <v>25.880570229696975</v>
      </c>
      <c r="AD2354" s="3">
        <v>33.109454521145203</v>
      </c>
      <c r="AE2354" s="3">
        <v>41.009975249157819</v>
      </c>
    </row>
    <row r="2355" spans="1:31" ht="13" x14ac:dyDescent="0.3">
      <c r="A2355" s="2">
        <v>2021</v>
      </c>
      <c r="B2355" s="13" t="s">
        <v>630</v>
      </c>
      <c r="C2355" s="2" t="s">
        <v>254</v>
      </c>
      <c r="D2355" s="2" t="str">
        <f t="shared" si="72"/>
        <v>M1</v>
      </c>
      <c r="E2355" s="2" t="str">
        <f t="shared" si="73"/>
        <v>H08b_M1_11</v>
      </c>
      <c r="F2355" s="21" t="s">
        <v>612</v>
      </c>
      <c r="G2355" s="2">
        <v>2011</v>
      </c>
      <c r="H2355" s="2" t="s">
        <v>767</v>
      </c>
      <c r="I2355" s="4">
        <v>2.1800000000000002</v>
      </c>
      <c r="J2355" s="5">
        <v>0.13300000000000001</v>
      </c>
      <c r="K2355" s="4">
        <v>0.83199999999999996</v>
      </c>
      <c r="L2355" s="4">
        <v>0.72199999999999998</v>
      </c>
      <c r="M2355" s="4">
        <v>0.27900000000000003</v>
      </c>
      <c r="N2355" s="4">
        <v>0.66200000000000003</v>
      </c>
      <c r="O2355" s="4">
        <v>0.17499999999999999</v>
      </c>
      <c r="P2355" s="6">
        <v>26.91</v>
      </c>
      <c r="Q2355" s="6">
        <v>67.363</v>
      </c>
      <c r="R2355" s="4">
        <v>5.2050000000000001</v>
      </c>
      <c r="S2355" s="7">
        <v>630.74800000000005</v>
      </c>
      <c r="T2355" s="6">
        <v>17.54</v>
      </c>
      <c r="U2355" s="4">
        <v>19.201264999999999</v>
      </c>
      <c r="V2355" s="8">
        <v>84.858613732774302</v>
      </c>
      <c r="W2355" s="8">
        <v>81.043558675917282</v>
      </c>
      <c r="X2355" s="8">
        <v>97.882352941176464</v>
      </c>
      <c r="Y2355" s="8">
        <v>146.84210526315792</v>
      </c>
      <c r="Z2355" s="8">
        <v>110.33333333333334</v>
      </c>
      <c r="AA2355" s="8">
        <v>179.4</v>
      </c>
      <c r="AB2355" s="9">
        <v>80.288594579255189</v>
      </c>
      <c r="AC2355" s="9">
        <v>28.624088152740089</v>
      </c>
      <c r="AD2355" s="3">
        <v>26.502858207975894</v>
      </c>
      <c r="AE2355" s="3">
        <v>44.873053639284002</v>
      </c>
    </row>
    <row r="2356" spans="1:31" ht="13" x14ac:dyDescent="0.3">
      <c r="A2356" s="2">
        <v>2021</v>
      </c>
      <c r="B2356" s="13" t="s">
        <v>630</v>
      </c>
      <c r="C2356" s="2" t="s">
        <v>255</v>
      </c>
      <c r="D2356" s="2" t="str">
        <f t="shared" si="72"/>
        <v>M1</v>
      </c>
      <c r="E2356" s="2" t="str">
        <f t="shared" si="73"/>
        <v>H08c_M1_11</v>
      </c>
      <c r="F2356" s="21" t="s">
        <v>613</v>
      </c>
      <c r="G2356" s="2">
        <v>2011</v>
      </c>
      <c r="H2356" s="2" t="s">
        <v>766</v>
      </c>
      <c r="I2356" s="4">
        <v>2.2799999999999998</v>
      </c>
      <c r="J2356" s="5">
        <v>0.14299999999999999</v>
      </c>
      <c r="K2356" s="4">
        <v>0.76600000000000001</v>
      </c>
      <c r="L2356" s="4">
        <v>0.78900000000000003</v>
      </c>
      <c r="M2356" s="4">
        <v>0.27800000000000002</v>
      </c>
      <c r="N2356" s="4">
        <v>0.54700000000000004</v>
      </c>
      <c r="O2356" s="4">
        <v>0.186</v>
      </c>
      <c r="P2356" s="6">
        <v>24.297000000000001</v>
      </c>
      <c r="Q2356" s="6">
        <v>71.015000000000001</v>
      </c>
      <c r="R2356" s="4">
        <v>5.7380000000000004</v>
      </c>
      <c r="S2356" s="7">
        <v>553.21900000000005</v>
      </c>
      <c r="T2356" s="6">
        <v>17.637</v>
      </c>
      <c r="U2356" s="4">
        <v>19.982340000000001</v>
      </c>
      <c r="V2356" s="8">
        <v>88.751210692993283</v>
      </c>
      <c r="W2356" s="8">
        <v>87.137059328241889</v>
      </c>
      <c r="X2356" s="8">
        <v>90.117647058823536</v>
      </c>
      <c r="Y2356" s="8">
        <v>146.31578947368422</v>
      </c>
      <c r="Z2356" s="8">
        <v>91.166666666666671</v>
      </c>
      <c r="AA2356" s="8">
        <v>161.98000000000002</v>
      </c>
      <c r="AB2356" s="9">
        <v>81.861556089967223</v>
      </c>
      <c r="AC2356" s="9">
        <v>27.973455257673898</v>
      </c>
      <c r="AD2356" s="3">
        <v>23.931615491579553</v>
      </c>
      <c r="AE2356" s="3">
        <v>48.094929250746553</v>
      </c>
    </row>
    <row r="2357" spans="1:31" ht="13" x14ac:dyDescent="0.3">
      <c r="A2357" s="2">
        <v>2021</v>
      </c>
      <c r="B2357" s="13" t="s">
        <v>630</v>
      </c>
      <c r="C2357" s="2" t="s">
        <v>256</v>
      </c>
      <c r="D2357" s="2" t="str">
        <f t="shared" si="72"/>
        <v>M1</v>
      </c>
      <c r="E2357" s="2" t="str">
        <f t="shared" si="73"/>
        <v>H09b_M1_11</v>
      </c>
      <c r="F2357" s="21" t="s">
        <v>215</v>
      </c>
      <c r="G2357" s="2">
        <v>2011</v>
      </c>
      <c r="H2357" s="2" t="s">
        <v>740</v>
      </c>
      <c r="I2357" s="4">
        <v>2.46</v>
      </c>
      <c r="J2357" s="5">
        <v>0.15</v>
      </c>
      <c r="K2357" s="4">
        <v>0.81499999999999995</v>
      </c>
      <c r="L2357" s="4">
        <v>0.57299999999999995</v>
      </c>
      <c r="M2357" s="4">
        <v>0.22</v>
      </c>
      <c r="N2357" s="4">
        <v>0.61599999999999999</v>
      </c>
      <c r="O2357" s="4">
        <v>0.19400000000000001</v>
      </c>
      <c r="P2357" s="6">
        <v>15.582000000000001</v>
      </c>
      <c r="Q2357" s="6">
        <v>61.375999999999998</v>
      </c>
      <c r="R2357" s="4">
        <v>6.0190000000000001</v>
      </c>
      <c r="S2357" s="7">
        <v>399.66300000000001</v>
      </c>
      <c r="T2357" s="6">
        <v>16.899000000000001</v>
      </c>
      <c r="U2357" s="4">
        <v>23.336773999999998</v>
      </c>
      <c r="V2357" s="8">
        <v>95.757885221387511</v>
      </c>
      <c r="W2357" s="8">
        <v>91.40250978486911</v>
      </c>
      <c r="X2357" s="8">
        <v>95.882352941176464</v>
      </c>
      <c r="Y2357" s="8">
        <v>115.78947368421053</v>
      </c>
      <c r="Z2357" s="8">
        <v>102.66666666666666</v>
      </c>
      <c r="AA2357" s="8">
        <v>103.88</v>
      </c>
      <c r="AB2357" s="9">
        <v>67.55871517896972</v>
      </c>
      <c r="AC2357" s="9">
        <v>26.823942684351724</v>
      </c>
      <c r="AD2357" s="3">
        <v>30.853147095238832</v>
      </c>
      <c r="AE2357" s="3">
        <v>42.322910220409447</v>
      </c>
    </row>
    <row r="2358" spans="1:31" ht="13" x14ac:dyDescent="0.3">
      <c r="A2358" s="2">
        <v>2021</v>
      </c>
      <c r="B2358" s="13" t="s">
        <v>630</v>
      </c>
      <c r="C2358" s="2" t="s">
        <v>257</v>
      </c>
      <c r="D2358" s="2" t="str">
        <f t="shared" si="72"/>
        <v>M2</v>
      </c>
      <c r="E2358" s="2" t="str">
        <f t="shared" si="73"/>
        <v>H09b_M2_11</v>
      </c>
      <c r="F2358" s="21" t="s">
        <v>215</v>
      </c>
      <c r="G2358" s="2">
        <v>2011</v>
      </c>
      <c r="H2358" s="2" t="s">
        <v>740</v>
      </c>
      <c r="I2358" s="4">
        <v>2.2000000000000002</v>
      </c>
      <c r="J2358" s="5">
        <v>0.13800000000000001</v>
      </c>
      <c r="K2358" s="4">
        <v>1.0449999999999999</v>
      </c>
      <c r="L2358" s="4">
        <v>0.48099999999999998</v>
      </c>
      <c r="M2358" s="4">
        <v>0.222</v>
      </c>
      <c r="N2358" s="4">
        <v>0.64300000000000002</v>
      </c>
      <c r="O2358" s="4">
        <v>0.16900000000000001</v>
      </c>
      <c r="P2358" s="6">
        <v>13.167</v>
      </c>
      <c r="Q2358" s="6">
        <v>49.826999999999998</v>
      </c>
      <c r="R2358" s="4">
        <v>5.9729999999999999</v>
      </c>
      <c r="S2358" s="7">
        <v>296.60899999999998</v>
      </c>
      <c r="T2358" s="6">
        <v>17.053000000000001</v>
      </c>
      <c r="U2358" s="4">
        <v>23.336773999999998</v>
      </c>
      <c r="V2358" s="8">
        <v>85.637133124818092</v>
      </c>
      <c r="W2358" s="8">
        <v>84.090309002079593</v>
      </c>
      <c r="X2358" s="8">
        <v>122.94117647058822</v>
      </c>
      <c r="Y2358" s="8">
        <v>116.8421052631579</v>
      </c>
      <c r="Z2358" s="8">
        <v>107.16666666666667</v>
      </c>
      <c r="AA2358" s="8">
        <v>87.78</v>
      </c>
      <c r="AB2358" s="9">
        <v>69.014994402671746</v>
      </c>
      <c r="AC2358" s="9">
        <v>26.496641551538485</v>
      </c>
      <c r="AD2358" s="3">
        <v>38.725414588982119</v>
      </c>
      <c r="AE2358" s="3">
        <v>34.7779438594794</v>
      </c>
    </row>
    <row r="2359" spans="1:31" ht="13" x14ac:dyDescent="0.3">
      <c r="A2359" s="2">
        <v>2021</v>
      </c>
      <c r="B2359" s="13" t="s">
        <v>630</v>
      </c>
      <c r="C2359" s="2" t="s">
        <v>258</v>
      </c>
      <c r="D2359" s="2" t="str">
        <f t="shared" si="72"/>
        <v>M1</v>
      </c>
      <c r="E2359" s="2" t="str">
        <f t="shared" si="73"/>
        <v>H09c_M1_11</v>
      </c>
      <c r="F2359" s="21" t="s">
        <v>216</v>
      </c>
      <c r="G2359" s="2">
        <v>2011</v>
      </c>
      <c r="H2359" s="2" t="s">
        <v>763</v>
      </c>
      <c r="I2359" s="4">
        <v>1.98</v>
      </c>
      <c r="J2359" s="5">
        <v>0.127</v>
      </c>
      <c r="K2359" s="4">
        <v>0.90400000000000003</v>
      </c>
      <c r="L2359" s="4">
        <v>0.626</v>
      </c>
      <c r="M2359" s="4">
        <v>0.21199999999999999</v>
      </c>
      <c r="N2359" s="4">
        <v>0.58899999999999997</v>
      </c>
      <c r="O2359" s="4">
        <v>0.16</v>
      </c>
      <c r="P2359" s="6">
        <v>15.092000000000001</v>
      </c>
      <c r="Q2359" s="6">
        <v>52.777000000000001</v>
      </c>
      <c r="R2359" s="4">
        <v>5.181</v>
      </c>
      <c r="S2359" s="7">
        <v>327.26799999999997</v>
      </c>
      <c r="T2359" s="6">
        <v>16.027000000000001</v>
      </c>
      <c r="U2359" s="4">
        <v>23.417003000000001</v>
      </c>
      <c r="V2359" s="8">
        <v>77.073419812336283</v>
      </c>
      <c r="W2359" s="8">
        <v>77.387458284522509</v>
      </c>
      <c r="X2359" s="8">
        <v>106.35294117647058</v>
      </c>
      <c r="Y2359" s="8">
        <v>111.57894736842104</v>
      </c>
      <c r="Z2359" s="8">
        <v>98.166666666666671</v>
      </c>
      <c r="AA2359" s="8">
        <v>100.61333333333333</v>
      </c>
      <c r="AB2359" s="9">
        <v>71.820662008375592</v>
      </c>
      <c r="AC2359" s="9">
        <v>24.314635881048723</v>
      </c>
      <c r="AD2359" s="3">
        <v>32.191578240930617</v>
      </c>
      <c r="AE2359" s="3">
        <v>43.493785878020638</v>
      </c>
    </row>
    <row r="2360" spans="1:31" ht="13" x14ac:dyDescent="0.3">
      <c r="A2360" s="2">
        <v>2021</v>
      </c>
      <c r="B2360" s="13" t="s">
        <v>630</v>
      </c>
      <c r="C2360" s="2" t="s">
        <v>259</v>
      </c>
      <c r="D2360" s="2" t="str">
        <f t="shared" si="72"/>
        <v>M2</v>
      </c>
      <c r="E2360" s="2" t="str">
        <f t="shared" si="73"/>
        <v>H09c_M2_11</v>
      </c>
      <c r="F2360" s="21" t="s">
        <v>216</v>
      </c>
      <c r="G2360" s="2">
        <v>2011</v>
      </c>
      <c r="H2360" s="2" t="s">
        <v>763</v>
      </c>
      <c r="I2360" s="4">
        <v>2.11</v>
      </c>
      <c r="J2360" s="5">
        <v>0.13500000000000001</v>
      </c>
      <c r="K2360" s="4">
        <v>0.95399999999999996</v>
      </c>
      <c r="L2360" s="4">
        <v>0.49299999999999999</v>
      </c>
      <c r="M2360" s="4">
        <v>0.21199999999999999</v>
      </c>
      <c r="N2360" s="4">
        <v>0.62</v>
      </c>
      <c r="O2360" s="4">
        <v>0.16500000000000001</v>
      </c>
      <c r="P2360" s="6">
        <v>15.114000000000001</v>
      </c>
      <c r="Q2360" s="6">
        <v>53.414000000000001</v>
      </c>
      <c r="R2360" s="4">
        <v>5.4180000000000001</v>
      </c>
      <c r="S2360" s="7">
        <v>301.02199999999999</v>
      </c>
      <c r="T2360" s="6">
        <v>15.013</v>
      </c>
      <c r="U2360" s="4">
        <v>23.417003000000001</v>
      </c>
      <c r="V2360" s="8">
        <v>82.133795860620978</v>
      </c>
      <c r="W2360" s="8">
        <v>82.262258806382206</v>
      </c>
      <c r="X2360" s="8">
        <v>112.23529411764706</v>
      </c>
      <c r="Y2360" s="8">
        <v>111.57894736842104</v>
      </c>
      <c r="Z2360" s="8">
        <v>103.33333333333334</v>
      </c>
      <c r="AA2360" s="8">
        <v>100.76</v>
      </c>
      <c r="AB2360" s="9">
        <v>66.462707839986024</v>
      </c>
      <c r="AC2360" s="9">
        <v>26.274783291614519</v>
      </c>
      <c r="AD2360" s="3">
        <v>36.710777780585708</v>
      </c>
      <c r="AE2360" s="3">
        <v>37.014438927799773</v>
      </c>
    </row>
    <row r="2361" spans="1:31" ht="13" x14ac:dyDescent="0.3">
      <c r="A2361" s="2">
        <v>2021</v>
      </c>
      <c r="B2361" s="13" t="s">
        <v>630</v>
      </c>
      <c r="C2361" s="2" t="s">
        <v>267</v>
      </c>
      <c r="D2361" s="2" t="str">
        <f t="shared" si="72"/>
        <v>M1</v>
      </c>
      <c r="E2361" s="2" t="str">
        <f t="shared" si="73"/>
        <v>H10c_M1_11</v>
      </c>
      <c r="F2361" s="21" t="s">
        <v>395</v>
      </c>
      <c r="G2361" s="2">
        <v>2011</v>
      </c>
      <c r="H2361" s="2" t="s">
        <v>774</v>
      </c>
      <c r="I2361" s="4">
        <v>1.95</v>
      </c>
      <c r="J2361" s="5">
        <v>0.122</v>
      </c>
      <c r="K2361" s="4">
        <v>0.82</v>
      </c>
      <c r="L2361" s="4">
        <v>0.64</v>
      </c>
      <c r="M2361" s="4">
        <v>0.27400000000000002</v>
      </c>
      <c r="N2361" s="4">
        <v>0.66500000000000004</v>
      </c>
      <c r="O2361" s="4">
        <v>0.159</v>
      </c>
      <c r="P2361" s="6">
        <v>18.596</v>
      </c>
      <c r="Q2361" s="6">
        <v>61.688000000000002</v>
      </c>
      <c r="R2361" s="4">
        <v>6.1790000000000003</v>
      </c>
      <c r="S2361" s="7">
        <v>489.78500000000003</v>
      </c>
      <c r="T2361" s="6">
        <v>15.917999999999999</v>
      </c>
      <c r="U2361" s="4">
        <v>19.842638999999998</v>
      </c>
      <c r="V2361" s="8">
        <v>75.905640724270583</v>
      </c>
      <c r="W2361" s="8">
        <v>74.340707958360213</v>
      </c>
      <c r="X2361" s="8">
        <v>96.470588235294116</v>
      </c>
      <c r="Y2361" s="8">
        <v>144.21052631578948</v>
      </c>
      <c r="Z2361" s="8">
        <v>110.83333333333334</v>
      </c>
      <c r="AA2361" s="8">
        <v>123.97333333333333</v>
      </c>
      <c r="AB2361" s="9">
        <v>75.478011226648178</v>
      </c>
      <c r="AC2361" s="9">
        <v>29.90277049919942</v>
      </c>
      <c r="AD2361" s="3">
        <v>27.785399571138047</v>
      </c>
      <c r="AE2361" s="3">
        <v>42.311829929662551</v>
      </c>
    </row>
    <row r="2362" spans="1:31" ht="13" x14ac:dyDescent="0.3">
      <c r="A2362" s="2">
        <v>2021</v>
      </c>
      <c r="B2362" s="13" t="s">
        <v>630</v>
      </c>
      <c r="C2362" s="2" t="s">
        <v>260</v>
      </c>
      <c r="D2362" s="2" t="str">
        <f t="shared" si="72"/>
        <v>M1</v>
      </c>
      <c r="E2362" s="2" t="str">
        <f t="shared" si="73"/>
        <v>I08a_M1_11</v>
      </c>
      <c r="F2362" s="21" t="s">
        <v>508</v>
      </c>
      <c r="G2362" s="2">
        <v>2011</v>
      </c>
      <c r="H2362" s="2" t="s">
        <v>739</v>
      </c>
      <c r="I2362" s="4">
        <v>2.11</v>
      </c>
      <c r="J2362" s="5">
        <v>0.13600000000000001</v>
      </c>
      <c r="K2362" s="4">
        <v>0.86099999999999999</v>
      </c>
      <c r="L2362" s="4">
        <v>0.58699999999999997</v>
      </c>
      <c r="M2362" s="4">
        <v>0.23899999999999999</v>
      </c>
      <c r="N2362" s="4">
        <v>0.53600000000000003</v>
      </c>
      <c r="O2362" s="4">
        <v>0.16900000000000001</v>
      </c>
      <c r="P2362" s="6">
        <v>23.387</v>
      </c>
      <c r="Q2362" s="6">
        <v>54.92</v>
      </c>
      <c r="R2362" s="4">
        <v>4.9039999999999999</v>
      </c>
      <c r="S2362" s="7">
        <v>519.42600000000004</v>
      </c>
      <c r="T2362" s="6">
        <v>14.021000000000001</v>
      </c>
      <c r="U2362" s="4">
        <v>22.529817999999999</v>
      </c>
      <c r="V2362" s="8">
        <v>82.133795860620978</v>
      </c>
      <c r="W2362" s="8">
        <v>82.871608871614669</v>
      </c>
      <c r="X2362" s="8">
        <v>101.29411764705883</v>
      </c>
      <c r="Y2362" s="8">
        <v>125.78947368421052</v>
      </c>
      <c r="Z2362" s="8">
        <v>89.333333333333343</v>
      </c>
      <c r="AA2362" s="8">
        <v>155.91333333333333</v>
      </c>
      <c r="AB2362" s="9">
        <v>70.998862696706794</v>
      </c>
      <c r="AC2362" s="9">
        <v>27.728592297429909</v>
      </c>
      <c r="AD2362" s="3">
        <v>31.015229711669257</v>
      </c>
      <c r="AE2362" s="3">
        <v>41.256177990900852</v>
      </c>
    </row>
    <row r="2363" spans="1:31" ht="13" x14ac:dyDescent="0.3">
      <c r="A2363" s="2">
        <v>2021</v>
      </c>
      <c r="B2363" s="13" t="s">
        <v>630</v>
      </c>
      <c r="C2363" s="2" t="s">
        <v>262</v>
      </c>
      <c r="D2363" s="2" t="str">
        <f t="shared" si="72"/>
        <v>M2</v>
      </c>
      <c r="E2363" s="2" t="str">
        <f t="shared" si="73"/>
        <v>I09a_M2_11</v>
      </c>
      <c r="F2363" s="21" t="s">
        <v>510</v>
      </c>
      <c r="G2363" s="2">
        <v>2011</v>
      </c>
      <c r="H2363" s="2" t="s">
        <v>773</v>
      </c>
      <c r="I2363" s="4">
        <v>2.09</v>
      </c>
      <c r="J2363" s="5">
        <v>0.13900000000000001</v>
      </c>
      <c r="K2363" s="4">
        <v>0.94</v>
      </c>
      <c r="L2363" s="4">
        <v>0.71099999999999997</v>
      </c>
      <c r="M2363" s="4">
        <v>0.24399999999999999</v>
      </c>
      <c r="N2363" s="4">
        <v>0.6</v>
      </c>
      <c r="O2363" s="4">
        <v>0.17199999999999999</v>
      </c>
      <c r="P2363" s="6">
        <v>14.456</v>
      </c>
      <c r="Q2363" s="6">
        <v>64.941999999999993</v>
      </c>
      <c r="R2363" s="4">
        <v>6.2009999999999996</v>
      </c>
      <c r="S2363" s="7">
        <v>320.39100000000002</v>
      </c>
      <c r="T2363" s="6">
        <v>17.399999999999999</v>
      </c>
      <c r="U2363" s="4">
        <v>22.109655</v>
      </c>
      <c r="V2363" s="8">
        <v>81.355276468577188</v>
      </c>
      <c r="W2363" s="8">
        <v>84.699659067312055</v>
      </c>
      <c r="X2363" s="8">
        <v>110.58823529411765</v>
      </c>
      <c r="Y2363" s="8">
        <v>128.42105263157896</v>
      </c>
      <c r="Z2363" s="8">
        <v>100</v>
      </c>
      <c r="AA2363" s="8">
        <v>96.373333333333335</v>
      </c>
      <c r="AB2363" s="9">
        <v>79.6188094197596</v>
      </c>
      <c r="AC2363" s="9">
        <v>25.24384242109921</v>
      </c>
      <c r="AD2363" s="3">
        <v>30.195026641714783</v>
      </c>
      <c r="AE2363" s="3">
        <v>44.561130937186007</v>
      </c>
    </row>
    <row r="2364" spans="1:31" ht="13" x14ac:dyDescent="0.3">
      <c r="A2364" s="2">
        <v>2021</v>
      </c>
      <c r="B2364" s="13" t="s">
        <v>630</v>
      </c>
      <c r="C2364" s="2" t="s">
        <v>268</v>
      </c>
      <c r="D2364" s="2" t="str">
        <f t="shared" si="72"/>
        <v>M1</v>
      </c>
      <c r="E2364" s="2" t="str">
        <f t="shared" si="73"/>
        <v>I10a_M1_11</v>
      </c>
      <c r="F2364" s="21" t="s">
        <v>451</v>
      </c>
      <c r="G2364" s="2">
        <v>2011</v>
      </c>
      <c r="H2364" s="2" t="s">
        <v>771</v>
      </c>
      <c r="I2364" s="4">
        <v>2.21</v>
      </c>
      <c r="J2364" s="5">
        <v>0.14000000000000001</v>
      </c>
      <c r="K2364" s="4">
        <v>0.91600000000000004</v>
      </c>
      <c r="L2364" s="4">
        <v>0.58799999999999997</v>
      </c>
      <c r="M2364" s="4">
        <v>0.221</v>
      </c>
      <c r="N2364" s="4">
        <v>0.60099999999999998</v>
      </c>
      <c r="O2364" s="4">
        <v>0.17799999999999999</v>
      </c>
      <c r="P2364" s="6">
        <v>18.007999999999999</v>
      </c>
      <c r="Q2364" s="6">
        <v>62.119</v>
      </c>
      <c r="R2364" s="4">
        <v>5.0960000000000001</v>
      </c>
      <c r="S2364" s="7">
        <v>358.79300000000001</v>
      </c>
      <c r="T2364" s="6">
        <v>13.996</v>
      </c>
      <c r="U2364" s="4">
        <v>22.172979999999999</v>
      </c>
      <c r="V2364" s="8">
        <v>86.026392820839988</v>
      </c>
      <c r="W2364" s="8">
        <v>85.309009132544517</v>
      </c>
      <c r="X2364" s="8">
        <v>107.76470588235294</v>
      </c>
      <c r="Y2364" s="8">
        <v>116.31578947368422</v>
      </c>
      <c r="Z2364" s="8">
        <v>100.16666666666667</v>
      </c>
      <c r="AA2364" s="8">
        <v>120.05333333333333</v>
      </c>
      <c r="AB2364" s="9">
        <v>70.972710700484797</v>
      </c>
      <c r="AC2364" s="9">
        <v>25.649694341837261</v>
      </c>
      <c r="AD2364" s="3">
        <v>33.008616612222099</v>
      </c>
      <c r="AE2364" s="3">
        <v>41.34168904594064</v>
      </c>
    </row>
    <row r="2365" spans="1:31" ht="13" x14ac:dyDescent="0.3">
      <c r="A2365" s="2">
        <v>2021</v>
      </c>
      <c r="B2365" s="13" t="s">
        <v>630</v>
      </c>
      <c r="C2365" s="2" t="s">
        <v>269</v>
      </c>
      <c r="D2365" s="2" t="str">
        <f t="shared" si="72"/>
        <v>M1</v>
      </c>
      <c r="E2365" s="2" t="str">
        <f t="shared" si="73"/>
        <v>I10b_M1_11</v>
      </c>
      <c r="F2365" s="21" t="s">
        <v>452</v>
      </c>
      <c r="G2365" s="2">
        <v>2011</v>
      </c>
      <c r="H2365" s="2" t="s">
        <v>770</v>
      </c>
      <c r="I2365" s="4">
        <v>2.29</v>
      </c>
      <c r="J2365" s="5">
        <v>0.14599999999999999</v>
      </c>
      <c r="K2365" s="4">
        <v>0.999</v>
      </c>
      <c r="L2365" s="4">
        <v>0.504</v>
      </c>
      <c r="M2365" s="4">
        <v>0.23100000000000001</v>
      </c>
      <c r="N2365" s="4">
        <v>0.622</v>
      </c>
      <c r="O2365" s="4">
        <v>0.17799999999999999</v>
      </c>
      <c r="P2365" s="6">
        <v>14.436999999999999</v>
      </c>
      <c r="Q2365" s="6">
        <v>49.594999999999999</v>
      </c>
      <c r="R2365" s="4">
        <v>6.76</v>
      </c>
      <c r="S2365" s="7">
        <v>399.733</v>
      </c>
      <c r="T2365" s="6">
        <v>16.53</v>
      </c>
      <c r="U2365" s="4">
        <v>21.359380000000002</v>
      </c>
      <c r="V2365" s="8">
        <v>89.140470389015206</v>
      </c>
      <c r="W2365" s="8">
        <v>88.965109523939262</v>
      </c>
      <c r="X2365" s="8">
        <v>117.52941176470588</v>
      </c>
      <c r="Y2365" s="8">
        <v>121.57894736842105</v>
      </c>
      <c r="Z2365" s="8">
        <v>103.66666666666666</v>
      </c>
      <c r="AA2365" s="8">
        <v>96.246666666666655</v>
      </c>
      <c r="AB2365" s="9">
        <v>69.727579311350368</v>
      </c>
      <c r="AC2365" s="9">
        <v>27.28906808139892</v>
      </c>
      <c r="AD2365" s="3">
        <v>36.642419506169631</v>
      </c>
      <c r="AE2365" s="3">
        <v>36.06851241243146</v>
      </c>
    </row>
    <row r="2366" spans="1:31" ht="13" x14ac:dyDescent="0.3">
      <c r="A2366" s="2">
        <v>2021</v>
      </c>
      <c r="B2366" s="13" t="s">
        <v>630</v>
      </c>
      <c r="C2366" s="2" t="s">
        <v>270</v>
      </c>
      <c r="D2366" s="2" t="str">
        <f t="shared" si="72"/>
        <v>M1</v>
      </c>
      <c r="E2366" s="2" t="str">
        <f t="shared" si="73"/>
        <v>I10c_M1_11</v>
      </c>
      <c r="F2366" s="21" t="s">
        <v>453</v>
      </c>
      <c r="G2366" s="2">
        <v>2011</v>
      </c>
      <c r="H2366" s="2" t="s">
        <v>772</v>
      </c>
      <c r="I2366" s="4">
        <v>2.37</v>
      </c>
      <c r="J2366" s="5">
        <v>0.14899999999999999</v>
      </c>
      <c r="K2366" s="4">
        <v>0.89300000000000002</v>
      </c>
      <c r="L2366" s="4">
        <v>0.53400000000000003</v>
      </c>
      <c r="M2366" s="4">
        <v>0.221</v>
      </c>
      <c r="N2366" s="4">
        <v>0.69099999999999995</v>
      </c>
      <c r="O2366" s="4">
        <v>0.182</v>
      </c>
      <c r="P2366" s="6">
        <v>16.294</v>
      </c>
      <c r="Q2366" s="6">
        <v>52.573999999999998</v>
      </c>
      <c r="R2366" s="4">
        <v>6.2859999999999996</v>
      </c>
      <c r="S2366" s="7">
        <v>448.03699999999998</v>
      </c>
      <c r="T2366" s="6">
        <v>17.515000000000001</v>
      </c>
      <c r="U2366" s="4">
        <v>25.763480999999999</v>
      </c>
      <c r="V2366" s="8">
        <v>92.254547957190411</v>
      </c>
      <c r="W2366" s="8">
        <v>90.793159719636648</v>
      </c>
      <c r="X2366" s="8">
        <v>105.05882352941175</v>
      </c>
      <c r="Y2366" s="8">
        <v>116.31578947368422</v>
      </c>
      <c r="Z2366" s="8">
        <v>115.16666666666666</v>
      </c>
      <c r="AA2366" s="8">
        <v>108.62666666666667</v>
      </c>
      <c r="AB2366" s="9">
        <v>67.689864627924038</v>
      </c>
      <c r="AC2366" s="9">
        <v>26.893661940167302</v>
      </c>
      <c r="AD2366" s="3">
        <v>33.740464404600402</v>
      </c>
      <c r="AE2366" s="3">
        <v>39.365873655232292</v>
      </c>
    </row>
    <row r="2367" spans="1:31" ht="13" x14ac:dyDescent="0.3">
      <c r="A2367" s="2">
        <v>2021</v>
      </c>
      <c r="B2367" s="13" t="s">
        <v>631</v>
      </c>
      <c r="C2367" s="2" t="s">
        <v>6</v>
      </c>
      <c r="D2367" s="2" t="str">
        <f t="shared" si="72"/>
        <v>M1</v>
      </c>
      <c r="E2367" s="2" t="str">
        <f t="shared" si="73"/>
        <v>C12b_M1_12</v>
      </c>
      <c r="F2367" s="21" t="s">
        <v>530</v>
      </c>
      <c r="G2367" s="2">
        <v>2012</v>
      </c>
      <c r="H2367" s="2" t="s">
        <v>794</v>
      </c>
      <c r="I2367" s="4">
        <v>2.25</v>
      </c>
      <c r="J2367" s="5">
        <v>0.13800000000000001</v>
      </c>
      <c r="K2367" s="4">
        <v>0.83699999999999997</v>
      </c>
      <c r="L2367" s="4">
        <v>0.84799999999999998</v>
      </c>
      <c r="M2367" s="4">
        <v>0.16200000000000001</v>
      </c>
      <c r="N2367" s="4">
        <v>0.61199999999999999</v>
      </c>
      <c r="O2367" s="4">
        <v>0.192</v>
      </c>
      <c r="P2367" s="6">
        <v>20.940999999999999</v>
      </c>
      <c r="Q2367" s="6">
        <v>57.008000000000003</v>
      </c>
      <c r="R2367" s="4">
        <v>4.4459999999999997</v>
      </c>
      <c r="S2367" s="7">
        <v>266.726</v>
      </c>
      <c r="T2367" s="6">
        <v>17.221</v>
      </c>
      <c r="U2367" s="4">
        <v>25.930244999999999</v>
      </c>
      <c r="V2367" s="8">
        <v>86.74881166303922</v>
      </c>
      <c r="W2367" s="8">
        <v>83.478023795879835</v>
      </c>
      <c r="X2367" s="8">
        <v>98.470588235294116</v>
      </c>
      <c r="Y2367" s="8">
        <v>85.263157894736835</v>
      </c>
      <c r="Z2367" s="8">
        <v>102</v>
      </c>
      <c r="AA2367" s="8">
        <v>139.60666666666665</v>
      </c>
      <c r="AB2367" s="9">
        <v>77.066335187565272</v>
      </c>
      <c r="AC2367" s="9">
        <v>17.315363806053998</v>
      </c>
      <c r="AD2367" s="3">
        <v>27.776913958952953</v>
      </c>
      <c r="AE2367" s="3">
        <v>54.907722234993038</v>
      </c>
    </row>
    <row r="2368" spans="1:31" ht="13" x14ac:dyDescent="0.3">
      <c r="A2368" s="2">
        <v>2021</v>
      </c>
      <c r="B2368" s="13" t="s">
        <v>631</v>
      </c>
      <c r="C2368" s="2" t="s">
        <v>7</v>
      </c>
      <c r="D2368" s="2" t="str">
        <f t="shared" si="72"/>
        <v>M2</v>
      </c>
      <c r="E2368" s="2" t="str">
        <f t="shared" si="73"/>
        <v>C12b_M2_12</v>
      </c>
      <c r="F2368" s="21" t="s">
        <v>530</v>
      </c>
      <c r="G2368" s="2">
        <v>2012</v>
      </c>
      <c r="H2368" s="2" t="s">
        <v>794</v>
      </c>
      <c r="I2368" s="4">
        <v>2.21</v>
      </c>
      <c r="J2368" s="5">
        <v>0.14099999999999999</v>
      </c>
      <c r="K2368" s="4">
        <v>0.878</v>
      </c>
      <c r="L2368" s="4">
        <v>0.80200000000000005</v>
      </c>
      <c r="M2368" s="4">
        <v>0.17499999999999999</v>
      </c>
      <c r="N2368" s="4">
        <v>0.69099999999999995</v>
      </c>
      <c r="O2368" s="4">
        <v>0.19</v>
      </c>
      <c r="P2368" s="6">
        <v>16.565000000000001</v>
      </c>
      <c r="Q2368" s="6">
        <v>49.600999999999999</v>
      </c>
      <c r="R2368" s="4">
        <v>5.7670000000000003</v>
      </c>
      <c r="S2368" s="7">
        <v>187.72399999999999</v>
      </c>
      <c r="T2368" s="6">
        <v>16.404</v>
      </c>
      <c r="U2368" s="4">
        <v>25.930244999999999</v>
      </c>
      <c r="V2368" s="8">
        <v>85.206610566807399</v>
      </c>
      <c r="W2368" s="8">
        <v>85.292763443616337</v>
      </c>
      <c r="X2368" s="8">
        <v>103.29411764705883</v>
      </c>
      <c r="Y2368" s="8">
        <v>92.10526315789474</v>
      </c>
      <c r="Z2368" s="8">
        <v>115.16666666666666</v>
      </c>
      <c r="AA2368" s="8">
        <v>110.43333333333334</v>
      </c>
      <c r="AB2368" s="9">
        <v>76.890359554005755</v>
      </c>
      <c r="AC2368" s="9">
        <v>18.747677330457378</v>
      </c>
      <c r="AD2368" s="3">
        <v>29.204237172255581</v>
      </c>
      <c r="AE2368" s="3">
        <v>52.048085497287033</v>
      </c>
    </row>
    <row r="2369" spans="1:31" ht="13" x14ac:dyDescent="0.3">
      <c r="A2369" s="2">
        <v>2021</v>
      </c>
      <c r="B2369" s="13" t="s">
        <v>631</v>
      </c>
      <c r="C2369" s="2" t="s">
        <v>19</v>
      </c>
      <c r="D2369" s="2" t="str">
        <f t="shared" si="72"/>
        <v>M1</v>
      </c>
      <c r="E2369" s="2" t="str">
        <f t="shared" si="73"/>
        <v>C13b_M1_12</v>
      </c>
      <c r="F2369" s="21" t="s">
        <v>536</v>
      </c>
      <c r="G2369" s="2">
        <v>2012</v>
      </c>
      <c r="H2369" s="2" t="s">
        <v>801</v>
      </c>
      <c r="I2369" s="4">
        <v>2.11</v>
      </c>
      <c r="J2369" s="5">
        <v>0.13400000000000001</v>
      </c>
      <c r="K2369" s="4">
        <v>0.85699999999999998</v>
      </c>
      <c r="L2369" s="4">
        <v>0.82899999999999996</v>
      </c>
      <c r="M2369" s="4">
        <v>0.18099999999999999</v>
      </c>
      <c r="N2369" s="4">
        <v>0.66400000000000003</v>
      </c>
      <c r="O2369" s="4">
        <v>0.18</v>
      </c>
      <c r="P2369" s="6">
        <v>25.795000000000002</v>
      </c>
      <c r="Q2369" s="6">
        <v>51.18</v>
      </c>
      <c r="R2369" s="4">
        <v>4.7930000000000001</v>
      </c>
      <c r="S2369" s="7">
        <v>306.16300000000001</v>
      </c>
      <c r="T2369" s="6">
        <v>14.55</v>
      </c>
      <c r="U2369" s="4">
        <v>25.705304000000002</v>
      </c>
      <c r="V2369" s="8">
        <v>81.351107826227889</v>
      </c>
      <c r="W2369" s="8">
        <v>81.058370932231142</v>
      </c>
      <c r="X2369" s="8">
        <v>100.82352941176471</v>
      </c>
      <c r="Y2369" s="8">
        <v>95.263157894736835</v>
      </c>
      <c r="Z2369" s="8">
        <v>110.66666666666667</v>
      </c>
      <c r="AA2369" s="8">
        <v>171.96666666666667</v>
      </c>
      <c r="AB2369" s="9">
        <v>78.194814481647342</v>
      </c>
      <c r="AC2369" s="9">
        <v>19.066981031472157</v>
      </c>
      <c r="AD2369" s="3">
        <v>28.030194473981673</v>
      </c>
      <c r="AE2369" s="3">
        <v>52.902824494546174</v>
      </c>
    </row>
    <row r="2370" spans="1:31" ht="13" x14ac:dyDescent="0.3">
      <c r="A2370" s="2">
        <v>2021</v>
      </c>
      <c r="B2370" s="13" t="s">
        <v>631</v>
      </c>
      <c r="C2370" s="2" t="s">
        <v>20</v>
      </c>
      <c r="D2370" s="2" t="str">
        <f t="shared" si="72"/>
        <v>M1</v>
      </c>
      <c r="E2370" s="2" t="str">
        <f t="shared" si="73"/>
        <v>C13c_M1_12</v>
      </c>
      <c r="F2370" s="21" t="s">
        <v>537</v>
      </c>
      <c r="G2370" s="2">
        <v>2012</v>
      </c>
      <c r="H2370" s="2" t="s">
        <v>781</v>
      </c>
      <c r="I2370" s="4">
        <v>2.12</v>
      </c>
      <c r="J2370" s="5">
        <v>0.14199999999999999</v>
      </c>
      <c r="K2370" s="4">
        <v>0.95499999999999996</v>
      </c>
      <c r="L2370" s="4">
        <v>0.73</v>
      </c>
      <c r="M2370" s="4">
        <v>0.186</v>
      </c>
      <c r="N2370" s="4">
        <v>0.69299999999999995</v>
      </c>
      <c r="O2370" s="4">
        <v>0.183</v>
      </c>
      <c r="P2370" s="6">
        <v>20.931999999999999</v>
      </c>
      <c r="Q2370" s="6">
        <v>52.012999999999998</v>
      </c>
      <c r="R2370" s="4">
        <v>5.024</v>
      </c>
      <c r="S2370" s="7">
        <v>263.68400000000003</v>
      </c>
      <c r="T2370" s="6">
        <v>16.52</v>
      </c>
      <c r="U2370" s="4">
        <v>25.405652</v>
      </c>
      <c r="V2370" s="8">
        <v>81.736658100285837</v>
      </c>
      <c r="W2370" s="8">
        <v>85.897676659528514</v>
      </c>
      <c r="X2370" s="8">
        <v>112.35294117647059</v>
      </c>
      <c r="Y2370" s="8">
        <v>97.89473684210526</v>
      </c>
      <c r="Z2370" s="8">
        <v>115.5</v>
      </c>
      <c r="AA2370" s="8">
        <v>139.54666666666665</v>
      </c>
      <c r="AB2370" s="9">
        <v>76.172950197558436</v>
      </c>
      <c r="AC2370" s="9">
        <v>20.113770071359479</v>
      </c>
      <c r="AD2370" s="3">
        <v>32.064600841008776</v>
      </c>
      <c r="AE2370" s="3">
        <v>47.821629087631727</v>
      </c>
    </row>
    <row r="2371" spans="1:31" ht="13" x14ac:dyDescent="0.3">
      <c r="A2371" s="2">
        <v>2021</v>
      </c>
      <c r="B2371" s="13" t="s">
        <v>631</v>
      </c>
      <c r="C2371" s="2" t="s">
        <v>21</v>
      </c>
      <c r="D2371" s="2" t="str">
        <f t="shared" si="72"/>
        <v>M2</v>
      </c>
      <c r="E2371" s="2" t="str">
        <f t="shared" si="73"/>
        <v>C13c_M2_12</v>
      </c>
      <c r="F2371" s="21" t="s">
        <v>537</v>
      </c>
      <c r="G2371" s="2">
        <v>2012</v>
      </c>
      <c r="H2371" s="2" t="s">
        <v>781</v>
      </c>
      <c r="I2371" s="4">
        <v>2.0499999999999998</v>
      </c>
      <c r="J2371" s="5">
        <v>0.14099999999999999</v>
      </c>
      <c r="K2371" s="4">
        <v>0.76800000000000002</v>
      </c>
      <c r="L2371" s="4">
        <v>0.84599999999999997</v>
      </c>
      <c r="M2371" s="4">
        <v>0.19900000000000001</v>
      </c>
      <c r="N2371" s="4">
        <v>0.74199999999999999</v>
      </c>
      <c r="O2371" s="4">
        <v>0.184</v>
      </c>
      <c r="P2371" s="6">
        <v>16.832000000000001</v>
      </c>
      <c r="Q2371" s="6">
        <v>44.066000000000003</v>
      </c>
      <c r="R2371" s="4">
        <v>5.6429999999999998</v>
      </c>
      <c r="S2371" s="7">
        <v>172.26599999999999</v>
      </c>
      <c r="T2371" s="6">
        <v>18.457999999999998</v>
      </c>
      <c r="U2371" s="4">
        <v>25.405652</v>
      </c>
      <c r="V2371" s="8">
        <v>79.037806181880171</v>
      </c>
      <c r="W2371" s="8">
        <v>85.292763443616337</v>
      </c>
      <c r="X2371" s="8">
        <v>90.352941176470594</v>
      </c>
      <c r="Y2371" s="8">
        <v>104.73684210526318</v>
      </c>
      <c r="Z2371" s="8">
        <v>123.66666666666669</v>
      </c>
      <c r="AA2371" s="8">
        <v>112.21333333333334</v>
      </c>
      <c r="AB2371" s="9">
        <v>78.249604853292439</v>
      </c>
      <c r="AC2371" s="9">
        <v>20.948466497351177</v>
      </c>
      <c r="AD2371" s="3">
        <v>25.10165229695583</v>
      </c>
      <c r="AE2371" s="3">
        <v>53.949881205692982</v>
      </c>
    </row>
    <row r="2372" spans="1:31" ht="13" x14ac:dyDescent="0.3">
      <c r="A2372" s="2">
        <v>2021</v>
      </c>
      <c r="B2372" s="13" t="s">
        <v>631</v>
      </c>
      <c r="C2372" s="2" t="s">
        <v>44</v>
      </c>
      <c r="D2372" s="2" t="str">
        <f t="shared" si="72"/>
        <v>M1</v>
      </c>
      <c r="E2372" s="2" t="str">
        <f t="shared" si="73"/>
        <v>C14c_M1_12</v>
      </c>
      <c r="F2372" s="21" t="s">
        <v>549</v>
      </c>
      <c r="G2372" s="2">
        <v>2012</v>
      </c>
      <c r="H2372" s="2" t="s">
        <v>800</v>
      </c>
      <c r="I2372" s="4">
        <v>2.16</v>
      </c>
      <c r="J2372" s="5">
        <v>0.14099999999999999</v>
      </c>
      <c r="K2372" s="4">
        <v>0.83299999999999996</v>
      </c>
      <c r="L2372" s="4">
        <v>0.71</v>
      </c>
      <c r="M2372" s="4">
        <v>0.17100000000000001</v>
      </c>
      <c r="N2372" s="4">
        <v>0.66100000000000003</v>
      </c>
      <c r="O2372" s="4">
        <v>0.186</v>
      </c>
      <c r="P2372" s="6">
        <v>15.314</v>
      </c>
      <c r="Q2372" s="6">
        <v>45.942999999999998</v>
      </c>
      <c r="R2372" s="4">
        <v>5.4249999999999998</v>
      </c>
      <c r="S2372" s="7">
        <v>263.29599999999999</v>
      </c>
      <c r="T2372" s="6">
        <v>16.03</v>
      </c>
      <c r="U2372" s="4">
        <v>27.851458000000001</v>
      </c>
      <c r="V2372" s="8">
        <v>83.278859196517658</v>
      </c>
      <c r="W2372" s="8">
        <v>85.292763443616337</v>
      </c>
      <c r="X2372" s="8">
        <v>98</v>
      </c>
      <c r="Y2372" s="8">
        <v>90</v>
      </c>
      <c r="Z2372" s="8">
        <v>110.16666666666669</v>
      </c>
      <c r="AA2372" s="8">
        <v>102.09333333333332</v>
      </c>
      <c r="AB2372" s="9">
        <v>70.819156758469305</v>
      </c>
      <c r="AC2372" s="9">
        <v>19.889628541970705</v>
      </c>
      <c r="AD2372" s="3">
        <v>30.082747100118716</v>
      </c>
      <c r="AE2372" s="3">
        <v>50.027624357910582</v>
      </c>
    </row>
    <row r="2373" spans="1:31" ht="13" x14ac:dyDescent="0.3">
      <c r="A2373" s="2">
        <v>2021</v>
      </c>
      <c r="B2373" s="13" t="s">
        <v>631</v>
      </c>
      <c r="C2373" s="2" t="s">
        <v>45</v>
      </c>
      <c r="D2373" s="2" t="str">
        <f t="shared" ref="D2373:D2436" si="74">MID(C2373,8,2)</f>
        <v>M2</v>
      </c>
      <c r="E2373" s="2" t="str">
        <f t="shared" si="73"/>
        <v>C14c_M2_12</v>
      </c>
      <c r="F2373" s="21" t="s">
        <v>549</v>
      </c>
      <c r="G2373" s="2">
        <v>2012</v>
      </c>
      <c r="H2373" s="2" t="s">
        <v>800</v>
      </c>
      <c r="I2373" s="4">
        <v>2.1800000000000002</v>
      </c>
      <c r="J2373" s="5">
        <v>0.14799999999999999</v>
      </c>
      <c r="K2373" s="4">
        <v>0.92800000000000005</v>
      </c>
      <c r="L2373" s="4">
        <v>0.72399999999999998</v>
      </c>
      <c r="M2373" s="4">
        <v>0.13700000000000001</v>
      </c>
      <c r="N2373" s="4">
        <v>0.64200000000000002</v>
      </c>
      <c r="O2373" s="4">
        <v>0.188</v>
      </c>
      <c r="P2373" s="6">
        <v>23.071000000000002</v>
      </c>
      <c r="Q2373" s="6">
        <v>57.04</v>
      </c>
      <c r="R2373" s="4">
        <v>5.1719999999999997</v>
      </c>
      <c r="S2373" s="7">
        <v>227.245</v>
      </c>
      <c r="T2373" s="6">
        <v>16.225999999999999</v>
      </c>
      <c r="U2373" s="4">
        <v>27.851458000000001</v>
      </c>
      <c r="V2373" s="8">
        <v>84.049959744633568</v>
      </c>
      <c r="W2373" s="8">
        <v>89.527155955001547</v>
      </c>
      <c r="X2373" s="8">
        <v>109.1764705882353</v>
      </c>
      <c r="Y2373" s="8">
        <v>72.10526315789474</v>
      </c>
      <c r="Z2373" s="8">
        <v>107</v>
      </c>
      <c r="AA2373" s="8">
        <v>153.80666666666667</v>
      </c>
      <c r="AB2373" s="9">
        <v>71.146768093478883</v>
      </c>
      <c r="AC2373" s="9">
        <v>15.861589415284547</v>
      </c>
      <c r="AD2373" s="3">
        <v>33.359231882584886</v>
      </c>
      <c r="AE2373" s="3">
        <v>50.779178702130544</v>
      </c>
    </row>
    <row r="2374" spans="1:31" ht="13" x14ac:dyDescent="0.3">
      <c r="A2374" s="2">
        <v>2021</v>
      </c>
      <c r="B2374" s="13" t="s">
        <v>631</v>
      </c>
      <c r="C2374" s="2" t="s">
        <v>22</v>
      </c>
      <c r="D2374" s="2" t="str">
        <f t="shared" si="74"/>
        <v>M1</v>
      </c>
      <c r="E2374" s="2" t="str">
        <f t="shared" ref="E2374:E2437" si="75">CONCATENATE(F2374,"_",D2374,"_",MID(G2374,3,2))</f>
        <v>D13a_M1_12</v>
      </c>
      <c r="F2374" s="21" t="s">
        <v>538</v>
      </c>
      <c r="G2374" s="2">
        <v>2012</v>
      </c>
      <c r="H2374" s="2" t="s">
        <v>784</v>
      </c>
      <c r="I2374" s="4">
        <v>2.16</v>
      </c>
      <c r="J2374" s="5">
        <v>0.14599999999999999</v>
      </c>
      <c r="K2374" s="4">
        <v>0.82399999999999995</v>
      </c>
      <c r="L2374" s="4">
        <v>0.873</v>
      </c>
      <c r="M2374" s="4">
        <v>0.191</v>
      </c>
      <c r="N2374" s="4">
        <v>0.71499999999999997</v>
      </c>
      <c r="O2374" s="4">
        <v>0.188</v>
      </c>
      <c r="P2374" s="6">
        <v>18.423999999999999</v>
      </c>
      <c r="Q2374" s="6">
        <v>47.216999999999999</v>
      </c>
      <c r="R2374" s="4">
        <v>4.8049999999999997</v>
      </c>
      <c r="S2374" s="7">
        <v>244.679</v>
      </c>
      <c r="T2374" s="6">
        <v>17.771999999999998</v>
      </c>
      <c r="U2374" s="4">
        <v>25.268981</v>
      </c>
      <c r="V2374" s="8">
        <v>83.278859196517658</v>
      </c>
      <c r="W2374" s="8">
        <v>88.317329523177207</v>
      </c>
      <c r="X2374" s="8">
        <v>96.941176470588232</v>
      </c>
      <c r="Y2374" s="8">
        <v>100.52631578947368</v>
      </c>
      <c r="Z2374" s="8">
        <v>119.16666666666667</v>
      </c>
      <c r="AA2374" s="8">
        <v>122.82666666666667</v>
      </c>
      <c r="AB2374" s="9">
        <v>80.370156723256571</v>
      </c>
      <c r="AC2374" s="9">
        <v>19.57581559530907</v>
      </c>
      <c r="AD2374" s="3">
        <v>26.22138571972669</v>
      </c>
      <c r="AE2374" s="3">
        <v>54.202798684964236</v>
      </c>
    </row>
    <row r="2375" spans="1:31" ht="13" x14ac:dyDescent="0.3">
      <c r="A2375" s="2">
        <v>2021</v>
      </c>
      <c r="B2375" s="13" t="s">
        <v>631</v>
      </c>
      <c r="C2375" s="2" t="s">
        <v>23</v>
      </c>
      <c r="D2375" s="2" t="str">
        <f t="shared" si="74"/>
        <v>M2</v>
      </c>
      <c r="E2375" s="2" t="str">
        <f t="shared" si="75"/>
        <v>D13a_M2_12</v>
      </c>
      <c r="F2375" s="21" t="s">
        <v>538</v>
      </c>
      <c r="G2375" s="2">
        <v>2012</v>
      </c>
      <c r="H2375" s="2" t="s">
        <v>784</v>
      </c>
      <c r="I2375" s="4">
        <v>2.08</v>
      </c>
      <c r="J2375" s="5">
        <v>0.14000000000000001</v>
      </c>
      <c r="K2375" s="4">
        <v>0.86799999999999999</v>
      </c>
      <c r="L2375" s="4">
        <v>0.86</v>
      </c>
      <c r="M2375" s="4">
        <v>0.193</v>
      </c>
      <c r="N2375" s="4">
        <v>0.71699999999999997</v>
      </c>
      <c r="O2375" s="4">
        <v>0.184</v>
      </c>
      <c r="P2375" s="6">
        <v>22.457000000000001</v>
      </c>
      <c r="Q2375" s="6">
        <v>48.968000000000004</v>
      </c>
      <c r="R2375" s="4">
        <v>8.1379999999999999</v>
      </c>
      <c r="S2375" s="7">
        <v>277.35599999999999</v>
      </c>
      <c r="T2375" s="6">
        <v>22.433</v>
      </c>
      <c r="U2375" s="4">
        <v>25.268981</v>
      </c>
      <c r="V2375" s="8">
        <v>80.19445700405403</v>
      </c>
      <c r="W2375" s="8">
        <v>84.687850227704175</v>
      </c>
      <c r="X2375" s="8">
        <v>102.11764705882354</v>
      </c>
      <c r="Y2375" s="8">
        <v>101.57894736842105</v>
      </c>
      <c r="Z2375" s="8">
        <v>119.5</v>
      </c>
      <c r="AA2375" s="8">
        <v>149.71333333333334</v>
      </c>
      <c r="AB2375" s="9">
        <v>81.01151846733984</v>
      </c>
      <c r="AC2375" s="9">
        <v>19.624194954466759</v>
      </c>
      <c r="AD2375" s="3">
        <v>27.402879135018825</v>
      </c>
      <c r="AE2375" s="3">
        <v>52.972925910514398</v>
      </c>
    </row>
    <row r="2376" spans="1:31" ht="13" x14ac:dyDescent="0.3">
      <c r="A2376" s="2">
        <v>2021</v>
      </c>
      <c r="B2376" s="13" t="s">
        <v>631</v>
      </c>
      <c r="C2376" s="2" t="s">
        <v>24</v>
      </c>
      <c r="D2376" s="2" t="str">
        <f t="shared" si="74"/>
        <v>M1</v>
      </c>
      <c r="E2376" s="2" t="str">
        <f t="shared" si="75"/>
        <v>D13b_M1_12</v>
      </c>
      <c r="F2376" s="21" t="s">
        <v>539</v>
      </c>
      <c r="G2376" s="2">
        <v>2012</v>
      </c>
      <c r="H2376" s="2" t="s">
        <v>783</v>
      </c>
      <c r="I2376" s="4">
        <v>2.25</v>
      </c>
      <c r="J2376" s="5">
        <v>0.14899999999999999</v>
      </c>
      <c r="K2376" s="4">
        <v>0.76700000000000002</v>
      </c>
      <c r="L2376" s="4">
        <v>0.89200000000000002</v>
      </c>
      <c r="M2376" s="4">
        <v>0.183</v>
      </c>
      <c r="N2376" s="4">
        <v>0.77900000000000003</v>
      </c>
      <c r="O2376" s="4">
        <v>0.19800000000000001</v>
      </c>
      <c r="P2376" s="6">
        <v>25.376000000000001</v>
      </c>
      <c r="Q2376" s="6">
        <v>59.863</v>
      </c>
      <c r="R2376" s="4">
        <v>6.9610000000000003</v>
      </c>
      <c r="S2376" s="7">
        <v>364.60300000000001</v>
      </c>
      <c r="T2376" s="6">
        <v>23.154</v>
      </c>
      <c r="U2376" s="4">
        <v>24.537562999999999</v>
      </c>
      <c r="V2376" s="8">
        <v>86.74881166303922</v>
      </c>
      <c r="W2376" s="8">
        <v>90.132069170913724</v>
      </c>
      <c r="X2376" s="8">
        <v>90.235294117647058</v>
      </c>
      <c r="Y2376" s="8">
        <v>96.315789473684205</v>
      </c>
      <c r="Z2376" s="8">
        <v>129.83333333333334</v>
      </c>
      <c r="AA2376" s="8">
        <v>169.17333333333332</v>
      </c>
      <c r="AB2376" s="9">
        <v>79.201481420966758</v>
      </c>
      <c r="AC2376" s="9">
        <v>19.032642849807889</v>
      </c>
      <c r="AD2376" s="3">
        <v>24.767678501089289</v>
      </c>
      <c r="AE2376" s="3">
        <v>56.199678649102815</v>
      </c>
    </row>
    <row r="2377" spans="1:31" ht="13" x14ac:dyDescent="0.3">
      <c r="A2377" s="2">
        <v>2021</v>
      </c>
      <c r="B2377" s="13" t="s">
        <v>631</v>
      </c>
      <c r="C2377" s="2" t="s">
        <v>25</v>
      </c>
      <c r="D2377" s="2" t="str">
        <f t="shared" si="74"/>
        <v>M2</v>
      </c>
      <c r="E2377" s="2" t="str">
        <f t="shared" si="75"/>
        <v>D13b_M2_12</v>
      </c>
      <c r="F2377" s="21" t="s">
        <v>539</v>
      </c>
      <c r="G2377" s="2">
        <v>2012</v>
      </c>
      <c r="H2377" s="2" t="s">
        <v>783</v>
      </c>
      <c r="I2377" s="4">
        <v>2.25</v>
      </c>
      <c r="J2377" s="5">
        <v>0.15</v>
      </c>
      <c r="K2377" s="4">
        <v>0.753</v>
      </c>
      <c r="L2377" s="4">
        <v>0.90100000000000002</v>
      </c>
      <c r="M2377" s="4">
        <v>0.16700000000000001</v>
      </c>
      <c r="N2377" s="4">
        <v>0.621</v>
      </c>
      <c r="O2377" s="4">
        <v>0.20200000000000001</v>
      </c>
      <c r="P2377" s="6">
        <v>23.867000000000001</v>
      </c>
      <c r="Q2377" s="6">
        <v>53.155000000000001</v>
      </c>
      <c r="R2377" s="4">
        <v>6.73</v>
      </c>
      <c r="S2377" s="7">
        <v>250.678</v>
      </c>
      <c r="T2377" s="6">
        <v>22.623000000000001</v>
      </c>
      <c r="U2377" s="4">
        <v>24.537562999999999</v>
      </c>
      <c r="V2377" s="8">
        <v>86.74881166303922</v>
      </c>
      <c r="W2377" s="8">
        <v>90.736982386825886</v>
      </c>
      <c r="X2377" s="8">
        <v>88.588235294117652</v>
      </c>
      <c r="Y2377" s="8">
        <v>87.894736842105274</v>
      </c>
      <c r="Z2377" s="8">
        <v>103.50000000000001</v>
      </c>
      <c r="AA2377" s="8">
        <v>159.11333333333332</v>
      </c>
      <c r="AB2377" s="9">
        <v>77.974569784997186</v>
      </c>
      <c r="AC2377" s="9">
        <v>17.641877296852034</v>
      </c>
      <c r="AD2377" s="3">
        <v>24.698195929214069</v>
      </c>
      <c r="AE2377" s="3">
        <v>57.65992677393389</v>
      </c>
    </row>
    <row r="2378" spans="1:31" ht="13" x14ac:dyDescent="0.3">
      <c r="A2378" s="2">
        <v>2021</v>
      </c>
      <c r="B2378" s="13" t="s">
        <v>631</v>
      </c>
      <c r="C2378" s="2" t="s">
        <v>26</v>
      </c>
      <c r="D2378" s="2" t="str">
        <f t="shared" si="74"/>
        <v>M1</v>
      </c>
      <c r="E2378" s="2" t="str">
        <f t="shared" si="75"/>
        <v>D13c_M1_12</v>
      </c>
      <c r="F2378" s="21" t="s">
        <v>540</v>
      </c>
      <c r="G2378" s="2">
        <v>2012</v>
      </c>
      <c r="H2378" s="2" t="s">
        <v>782</v>
      </c>
      <c r="I2378" s="4">
        <v>2.2400000000000002</v>
      </c>
      <c r="J2378" s="5">
        <v>0.14599999999999999</v>
      </c>
      <c r="K2378" s="4">
        <v>0.92</v>
      </c>
      <c r="L2378" s="4">
        <v>0.90100000000000002</v>
      </c>
      <c r="M2378" s="4">
        <v>0.16300000000000001</v>
      </c>
      <c r="N2378" s="4">
        <v>0.59</v>
      </c>
      <c r="O2378" s="4">
        <v>0.20399999999999999</v>
      </c>
      <c r="P2378" s="6">
        <v>30.21</v>
      </c>
      <c r="Q2378" s="6">
        <v>68.846999999999994</v>
      </c>
      <c r="R2378" s="4">
        <v>5.5019999999999998</v>
      </c>
      <c r="S2378" s="7">
        <v>249.197</v>
      </c>
      <c r="T2378" s="6">
        <v>25.670999999999999</v>
      </c>
      <c r="U2378" s="4">
        <v>26.295781000000002</v>
      </c>
      <c r="V2378" s="8">
        <v>86.363261388981272</v>
      </c>
      <c r="W2378" s="8">
        <v>88.317329523177207</v>
      </c>
      <c r="X2378" s="8">
        <v>108.23529411764707</v>
      </c>
      <c r="Y2378" s="8">
        <v>85.78947368421052</v>
      </c>
      <c r="Z2378" s="8">
        <v>98.333333333333329</v>
      </c>
      <c r="AA2378" s="8">
        <v>201.40000000000003</v>
      </c>
      <c r="AB2378" s="9">
        <v>81.916180237644681</v>
      </c>
      <c r="AC2378" s="9">
        <v>16.390765040151603</v>
      </c>
      <c r="AD2378" s="3">
        <v>28.723765801146218</v>
      </c>
      <c r="AE2378" s="3">
        <v>54.885469158702172</v>
      </c>
    </row>
    <row r="2379" spans="1:31" ht="13" x14ac:dyDescent="0.3">
      <c r="A2379" s="2">
        <v>2021</v>
      </c>
      <c r="B2379" s="13" t="s">
        <v>631</v>
      </c>
      <c r="C2379" s="2" t="s">
        <v>27</v>
      </c>
      <c r="D2379" s="2" t="str">
        <f t="shared" si="74"/>
        <v>M2</v>
      </c>
      <c r="E2379" s="2" t="str">
        <f t="shared" si="75"/>
        <v>D13c_M2_12</v>
      </c>
      <c r="F2379" s="21" t="s">
        <v>540</v>
      </c>
      <c r="G2379" s="2">
        <v>2012</v>
      </c>
      <c r="H2379" s="2" t="s">
        <v>782</v>
      </c>
      <c r="I2379" s="4">
        <v>2.1800000000000002</v>
      </c>
      <c r="J2379" s="5">
        <v>0.14799999999999999</v>
      </c>
      <c r="K2379" s="4">
        <v>0.747</v>
      </c>
      <c r="L2379" s="4">
        <v>0.97299999999999998</v>
      </c>
      <c r="M2379" s="4">
        <v>0.20899999999999999</v>
      </c>
      <c r="N2379" s="4">
        <v>0.752</v>
      </c>
      <c r="O2379" s="4">
        <v>0.19700000000000001</v>
      </c>
      <c r="P2379" s="6">
        <v>26.196000000000002</v>
      </c>
      <c r="Q2379" s="6">
        <v>55.204999999999998</v>
      </c>
      <c r="R2379" s="4">
        <v>7.29</v>
      </c>
      <c r="S2379" s="7">
        <v>282.637</v>
      </c>
      <c r="T2379" s="6">
        <v>24.161999999999999</v>
      </c>
      <c r="U2379" s="4">
        <v>26.295781000000002</v>
      </c>
      <c r="V2379" s="8">
        <v>84.049959744633568</v>
      </c>
      <c r="W2379" s="8">
        <v>89.527155955001547</v>
      </c>
      <c r="X2379" s="8">
        <v>87.882352941176478</v>
      </c>
      <c r="Y2379" s="8">
        <v>109.99999999999999</v>
      </c>
      <c r="Z2379" s="8">
        <v>125.33333333333334</v>
      </c>
      <c r="AA2379" s="8">
        <v>174.64000000000001</v>
      </c>
      <c r="AB2379" s="9">
        <v>84.873569032611925</v>
      </c>
      <c r="AC2379" s="9">
        <v>20.284071569302895</v>
      </c>
      <c r="AD2379" s="3">
        <v>22.509786677755343</v>
      </c>
      <c r="AE2379" s="3">
        <v>57.206141752941754</v>
      </c>
    </row>
    <row r="2380" spans="1:31" ht="13" x14ac:dyDescent="0.3">
      <c r="A2380" s="2">
        <v>2021</v>
      </c>
      <c r="B2380" s="13" t="s">
        <v>631</v>
      </c>
      <c r="C2380" s="2" t="s">
        <v>46</v>
      </c>
      <c r="D2380" s="2" t="str">
        <f t="shared" si="74"/>
        <v>M1</v>
      </c>
      <c r="E2380" s="2" t="str">
        <f t="shared" si="75"/>
        <v>D14a_M1_12</v>
      </c>
      <c r="F2380" s="21" t="s">
        <v>550</v>
      </c>
      <c r="G2380" s="2">
        <v>2012</v>
      </c>
      <c r="H2380" s="2" t="s">
        <v>788</v>
      </c>
      <c r="I2380" s="4">
        <v>2.2999999999999998</v>
      </c>
      <c r="J2380" s="5">
        <v>0.14699999999999999</v>
      </c>
      <c r="K2380" s="4">
        <v>0.77400000000000002</v>
      </c>
      <c r="L2380" s="4">
        <v>0.90100000000000002</v>
      </c>
      <c r="M2380" s="4">
        <v>0.151</v>
      </c>
      <c r="N2380" s="4">
        <v>0.68700000000000006</v>
      </c>
      <c r="O2380" s="4">
        <v>0.20100000000000001</v>
      </c>
      <c r="P2380" s="6">
        <v>24.614999999999998</v>
      </c>
      <c r="Q2380" s="6">
        <v>43.951000000000001</v>
      </c>
      <c r="R2380" s="4">
        <v>5.1509999999999998</v>
      </c>
      <c r="S2380" s="7">
        <v>199.65100000000001</v>
      </c>
      <c r="T2380" s="6">
        <v>15.871</v>
      </c>
      <c r="U2380" s="4">
        <v>25.356397999999999</v>
      </c>
      <c r="V2380" s="8">
        <v>88.676563033328975</v>
      </c>
      <c r="W2380" s="8">
        <v>88.92224273908937</v>
      </c>
      <c r="X2380" s="8">
        <v>91.058823529411768</v>
      </c>
      <c r="Y2380" s="8">
        <v>79.473684210526301</v>
      </c>
      <c r="Z2380" s="8">
        <v>114.50000000000003</v>
      </c>
      <c r="AA2380" s="8">
        <v>164.09999999999997</v>
      </c>
      <c r="AB2380" s="9">
        <v>77.193697017582082</v>
      </c>
      <c r="AC2380" s="9">
        <v>16.11300046296833</v>
      </c>
      <c r="AD2380" s="3">
        <v>25.643798890638216</v>
      </c>
      <c r="AE2380" s="3">
        <v>58.243200646393433</v>
      </c>
    </row>
    <row r="2381" spans="1:31" ht="13" x14ac:dyDescent="0.3">
      <c r="A2381" s="2">
        <v>2021</v>
      </c>
      <c r="B2381" s="13" t="s">
        <v>631</v>
      </c>
      <c r="C2381" s="2" t="s">
        <v>47</v>
      </c>
      <c r="D2381" s="2" t="str">
        <f t="shared" si="74"/>
        <v>M2</v>
      </c>
      <c r="E2381" s="2" t="str">
        <f t="shared" si="75"/>
        <v>D14a_M2_12</v>
      </c>
      <c r="F2381" s="21" t="s">
        <v>550</v>
      </c>
      <c r="G2381" s="2">
        <v>2012</v>
      </c>
      <c r="H2381" s="2" t="s">
        <v>788</v>
      </c>
      <c r="I2381" s="4">
        <v>2.15</v>
      </c>
      <c r="J2381" s="5">
        <v>0.13800000000000001</v>
      </c>
      <c r="K2381" s="4">
        <v>0.86799999999999999</v>
      </c>
      <c r="L2381" s="4">
        <v>0.85899999999999999</v>
      </c>
      <c r="M2381" s="4">
        <v>0.188</v>
      </c>
      <c r="N2381" s="4">
        <v>0.69399999999999995</v>
      </c>
      <c r="O2381" s="4">
        <v>0.20699999999999999</v>
      </c>
      <c r="P2381" s="6">
        <v>21.876999999999999</v>
      </c>
      <c r="Q2381" s="6">
        <v>52.460999999999999</v>
      </c>
      <c r="R2381" s="4">
        <v>7.8010000000000002</v>
      </c>
      <c r="S2381" s="7">
        <v>315.18299999999999</v>
      </c>
      <c r="T2381" s="6">
        <v>17.802</v>
      </c>
      <c r="U2381" s="4">
        <v>25.356397999999999</v>
      </c>
      <c r="V2381" s="8">
        <v>82.893308922459696</v>
      </c>
      <c r="W2381" s="8">
        <v>83.478023795879835</v>
      </c>
      <c r="X2381" s="8">
        <v>102.11764705882354</v>
      </c>
      <c r="Y2381" s="8">
        <v>98.94736842105263</v>
      </c>
      <c r="Z2381" s="8">
        <v>115.66666666666667</v>
      </c>
      <c r="AA2381" s="8">
        <v>145.84666666666666</v>
      </c>
      <c r="AB2381" s="9">
        <v>80.549756653241516</v>
      </c>
      <c r="AC2381" s="9">
        <v>19.225379875165508</v>
      </c>
      <c r="AD2381" s="3">
        <v>27.559969655296573</v>
      </c>
      <c r="AE2381" s="3">
        <v>53.214650469537908</v>
      </c>
    </row>
    <row r="2382" spans="1:31" ht="13" x14ac:dyDescent="0.3">
      <c r="A2382" s="2">
        <v>2021</v>
      </c>
      <c r="B2382" s="13" t="s">
        <v>631</v>
      </c>
      <c r="C2382" s="2" t="s">
        <v>48</v>
      </c>
      <c r="D2382" s="2" t="str">
        <f t="shared" si="74"/>
        <v>M1</v>
      </c>
      <c r="E2382" s="2" t="str">
        <f t="shared" si="75"/>
        <v>D14b_M1_12</v>
      </c>
      <c r="F2382" s="21" t="s">
        <v>551</v>
      </c>
      <c r="G2382" s="2">
        <v>2012</v>
      </c>
      <c r="H2382" s="2" t="s">
        <v>789</v>
      </c>
      <c r="I2382" s="4">
        <v>2.23</v>
      </c>
      <c r="J2382" s="5">
        <v>0.14099999999999999</v>
      </c>
      <c r="K2382" s="4">
        <v>0.86299999999999999</v>
      </c>
      <c r="L2382" s="4">
        <v>0.88500000000000001</v>
      </c>
      <c r="M2382" s="4">
        <v>0.159</v>
      </c>
      <c r="N2382" s="4">
        <v>0.73299999999999998</v>
      </c>
      <c r="O2382" s="4">
        <v>0.20200000000000001</v>
      </c>
      <c r="P2382" s="6">
        <v>25.626999999999999</v>
      </c>
      <c r="Q2382" s="6">
        <v>60.122</v>
      </c>
      <c r="R2382" s="4">
        <v>5.33</v>
      </c>
      <c r="S2382" s="7">
        <v>275.95299999999997</v>
      </c>
      <c r="T2382" s="6">
        <v>18.693000000000001</v>
      </c>
      <c r="U2382" s="4">
        <v>26.836496</v>
      </c>
      <c r="V2382" s="8">
        <v>85.977711114923324</v>
      </c>
      <c r="W2382" s="8">
        <v>85.292763443616337</v>
      </c>
      <c r="X2382" s="8">
        <v>101.52941176470588</v>
      </c>
      <c r="Y2382" s="8">
        <v>83.684210526315795</v>
      </c>
      <c r="Z2382" s="8">
        <v>122.16666666666667</v>
      </c>
      <c r="AA2382" s="8">
        <v>170.84666666666666</v>
      </c>
      <c r="AB2382" s="9">
        <v>79.330487240924938</v>
      </c>
      <c r="AC2382" s="9">
        <v>16.5096670858021</v>
      </c>
      <c r="AD2382" s="3">
        <v>27.822356852751874</v>
      </c>
      <c r="AE2382" s="3">
        <v>55.667976061446026</v>
      </c>
    </row>
    <row r="2383" spans="1:31" ht="13" x14ac:dyDescent="0.3">
      <c r="A2383" s="2">
        <v>2021</v>
      </c>
      <c r="B2383" s="13" t="s">
        <v>631</v>
      </c>
      <c r="C2383" s="2" t="s">
        <v>49</v>
      </c>
      <c r="D2383" s="2" t="str">
        <f t="shared" si="74"/>
        <v>M2</v>
      </c>
      <c r="E2383" s="2" t="str">
        <f t="shared" si="75"/>
        <v>D14b_M2_12</v>
      </c>
      <c r="F2383" s="21" t="s">
        <v>551</v>
      </c>
      <c r="G2383" s="2">
        <v>2012</v>
      </c>
      <c r="H2383" s="2" t="s">
        <v>789</v>
      </c>
      <c r="I2383" s="4">
        <v>2.29</v>
      </c>
      <c r="J2383" s="5">
        <v>0.151</v>
      </c>
      <c r="K2383" s="4">
        <v>0.753</v>
      </c>
      <c r="L2383" s="4">
        <v>1.024</v>
      </c>
      <c r="M2383" s="4">
        <v>0.23899999999999999</v>
      </c>
      <c r="N2383" s="4">
        <v>0.64400000000000002</v>
      </c>
      <c r="O2383" s="4">
        <v>0.216</v>
      </c>
      <c r="P2383" s="6">
        <v>41.11</v>
      </c>
      <c r="Q2383" s="6">
        <v>50.283000000000001</v>
      </c>
      <c r="R2383" s="4">
        <v>5.4720000000000004</v>
      </c>
      <c r="S2383" s="7">
        <v>481.40699999999998</v>
      </c>
      <c r="T2383" s="6">
        <v>18.951000000000001</v>
      </c>
      <c r="U2383" s="4">
        <v>26.836496</v>
      </c>
      <c r="V2383" s="8">
        <v>88.291012759271027</v>
      </c>
      <c r="W2383" s="8">
        <v>91.341895602738063</v>
      </c>
      <c r="X2383" s="8">
        <v>88.588235294117652</v>
      </c>
      <c r="Y2383" s="8">
        <v>125.78947368421052</v>
      </c>
      <c r="Z2383" s="8">
        <v>107.33333333333334</v>
      </c>
      <c r="AA2383" s="8">
        <v>274.06666666666666</v>
      </c>
      <c r="AB2383" s="9">
        <v>90.043101584659809</v>
      </c>
      <c r="AC2383" s="9">
        <v>21.86395717885383</v>
      </c>
      <c r="AD2383" s="3">
        <v>21.387881671705212</v>
      </c>
      <c r="AE2383" s="3">
        <v>56.748161149440953</v>
      </c>
    </row>
    <row r="2384" spans="1:31" ht="13" x14ac:dyDescent="0.3">
      <c r="A2384" s="2">
        <v>2021</v>
      </c>
      <c r="B2384" s="13" t="s">
        <v>631</v>
      </c>
      <c r="C2384" s="2" t="s">
        <v>50</v>
      </c>
      <c r="D2384" s="2" t="str">
        <f t="shared" si="74"/>
        <v>M1</v>
      </c>
      <c r="E2384" s="2" t="str">
        <f t="shared" si="75"/>
        <v>D14c_M1_12</v>
      </c>
      <c r="F2384" s="21" t="s">
        <v>552</v>
      </c>
      <c r="G2384" s="2">
        <v>2012</v>
      </c>
      <c r="H2384" s="2" t="s">
        <v>793</v>
      </c>
      <c r="I2384" s="4">
        <v>2.33</v>
      </c>
      <c r="J2384" s="5">
        <v>0.14799999999999999</v>
      </c>
      <c r="K2384" s="4">
        <v>0.83099999999999996</v>
      </c>
      <c r="L2384" s="4">
        <v>0.82</v>
      </c>
      <c r="M2384" s="4">
        <v>0.158</v>
      </c>
      <c r="N2384" s="4">
        <v>0.63800000000000001</v>
      </c>
      <c r="O2384" s="4">
        <v>0.20399999999999999</v>
      </c>
      <c r="P2384" s="6">
        <v>26.14</v>
      </c>
      <c r="Q2384" s="6">
        <v>48.360999999999997</v>
      </c>
      <c r="R2384" s="4">
        <v>4.92</v>
      </c>
      <c r="S2384" s="7">
        <v>349.512</v>
      </c>
      <c r="T2384" s="6">
        <v>15.875999999999999</v>
      </c>
      <c r="U2384" s="4">
        <v>26.866579000000002</v>
      </c>
      <c r="V2384" s="8">
        <v>89.833213855502834</v>
      </c>
      <c r="W2384" s="8">
        <v>89.527155955001547</v>
      </c>
      <c r="X2384" s="8">
        <v>97.764705882352942</v>
      </c>
      <c r="Y2384" s="8">
        <v>83.15789473684211</v>
      </c>
      <c r="Z2384" s="8">
        <v>106.33333333333334</v>
      </c>
      <c r="AA2384" s="8">
        <v>174.26666666666668</v>
      </c>
      <c r="AB2384" s="9">
        <v>75.18618762172288</v>
      </c>
      <c r="AC2384" s="9">
        <v>17.3101302643541</v>
      </c>
      <c r="AD2384" s="3">
        <v>28.267421986968511</v>
      </c>
      <c r="AE2384" s="3">
        <v>54.422447748677406</v>
      </c>
    </row>
    <row r="2385" spans="1:31" ht="13" x14ac:dyDescent="0.3">
      <c r="A2385" s="2">
        <v>2021</v>
      </c>
      <c r="B2385" s="13" t="s">
        <v>631</v>
      </c>
      <c r="C2385" s="2" t="s">
        <v>51</v>
      </c>
      <c r="D2385" s="2" t="str">
        <f t="shared" si="74"/>
        <v>M2</v>
      </c>
      <c r="E2385" s="2" t="str">
        <f t="shared" si="75"/>
        <v>D14c_M2_12</v>
      </c>
      <c r="F2385" s="21" t="s">
        <v>552</v>
      </c>
      <c r="G2385" s="2">
        <v>2012</v>
      </c>
      <c r="H2385" s="2" t="s">
        <v>793</v>
      </c>
      <c r="I2385" s="4">
        <v>2.34</v>
      </c>
      <c r="J2385" s="5">
        <v>0.14399999999999999</v>
      </c>
      <c r="K2385" s="4">
        <v>0.86099999999999999</v>
      </c>
      <c r="L2385" s="4">
        <v>0.81299999999999994</v>
      </c>
      <c r="M2385" s="4">
        <v>0.16600000000000001</v>
      </c>
      <c r="N2385" s="4">
        <v>0.625</v>
      </c>
      <c r="O2385" s="4">
        <v>0.20300000000000001</v>
      </c>
      <c r="P2385" s="6">
        <v>24.402999999999999</v>
      </c>
      <c r="Q2385" s="6">
        <v>45.978999999999999</v>
      </c>
      <c r="R2385" s="4">
        <v>6.21</v>
      </c>
      <c r="S2385" s="7">
        <v>320.97800000000001</v>
      </c>
      <c r="T2385" s="6">
        <v>18.363</v>
      </c>
      <c r="U2385" s="4">
        <v>26.866579000000002</v>
      </c>
      <c r="V2385" s="8">
        <v>90.218764129560782</v>
      </c>
      <c r="W2385" s="8">
        <v>87.107503091352854</v>
      </c>
      <c r="X2385" s="8">
        <v>101.29411764705883</v>
      </c>
      <c r="Y2385" s="8">
        <v>87.368421052631589</v>
      </c>
      <c r="Z2385" s="8">
        <v>104.16666666666667</v>
      </c>
      <c r="AA2385" s="8">
        <v>162.68666666666667</v>
      </c>
      <c r="AB2385" s="9">
        <v>76.263128234823313</v>
      </c>
      <c r="AC2385" s="9">
        <v>17.929772771993662</v>
      </c>
      <c r="AD2385" s="3">
        <v>28.874320877911835</v>
      </c>
      <c r="AE2385" s="3">
        <v>53.195906350094511</v>
      </c>
    </row>
    <row r="2386" spans="1:31" ht="13" x14ac:dyDescent="0.3">
      <c r="A2386" s="2">
        <v>2021</v>
      </c>
      <c r="B2386" s="13" t="s">
        <v>631</v>
      </c>
      <c r="C2386" s="2" t="s">
        <v>8</v>
      </c>
      <c r="D2386" s="2" t="str">
        <f t="shared" si="74"/>
        <v>M1</v>
      </c>
      <c r="E2386" s="2" t="str">
        <f t="shared" si="75"/>
        <v>E12a_M1_12</v>
      </c>
      <c r="F2386" s="21" t="s">
        <v>531</v>
      </c>
      <c r="G2386" s="2">
        <v>2012</v>
      </c>
      <c r="H2386" s="2" t="s">
        <v>805</v>
      </c>
      <c r="I2386" s="4">
        <v>2.29</v>
      </c>
      <c r="J2386" s="5">
        <v>0.14000000000000001</v>
      </c>
      <c r="K2386" s="4">
        <v>0.91900000000000004</v>
      </c>
      <c r="L2386" s="4">
        <v>0.74</v>
      </c>
      <c r="M2386" s="4">
        <v>0.189</v>
      </c>
      <c r="N2386" s="4">
        <v>0.60399999999999998</v>
      </c>
      <c r="O2386" s="4">
        <v>0.19800000000000001</v>
      </c>
      <c r="P2386" s="6">
        <v>19.181000000000001</v>
      </c>
      <c r="Q2386" s="6">
        <v>60.854999999999997</v>
      </c>
      <c r="R2386" s="4">
        <v>5.2140000000000004</v>
      </c>
      <c r="S2386" s="7">
        <v>275.887</v>
      </c>
      <c r="T2386" s="6">
        <v>15.108000000000001</v>
      </c>
      <c r="U2386" s="4">
        <v>24.062272</v>
      </c>
      <c r="V2386" s="8">
        <v>88.291012759271027</v>
      </c>
      <c r="W2386" s="8">
        <v>84.687850227704175</v>
      </c>
      <c r="X2386" s="8">
        <v>108.11764705882354</v>
      </c>
      <c r="Y2386" s="8">
        <v>99.473684210526315</v>
      </c>
      <c r="Z2386" s="8">
        <v>100.66666666666666</v>
      </c>
      <c r="AA2386" s="8">
        <v>127.87333333333335</v>
      </c>
      <c r="AB2386" s="9">
        <v>75.998353049732955</v>
      </c>
      <c r="AC2386" s="9">
        <v>20.485140010624605</v>
      </c>
      <c r="AD2386" s="3">
        <v>30.926770612719402</v>
      </c>
      <c r="AE2386" s="3">
        <v>48.588089376656008</v>
      </c>
    </row>
    <row r="2387" spans="1:31" ht="13" x14ac:dyDescent="0.3">
      <c r="A2387" s="2">
        <v>2021</v>
      </c>
      <c r="B2387" s="13" t="s">
        <v>631</v>
      </c>
      <c r="C2387" s="2" t="s">
        <v>9</v>
      </c>
      <c r="D2387" s="2" t="str">
        <f t="shared" si="74"/>
        <v>M1</v>
      </c>
      <c r="E2387" s="2" t="str">
        <f t="shared" si="75"/>
        <v>E12b_M1_12</v>
      </c>
      <c r="F2387" s="21" t="s">
        <v>532</v>
      </c>
      <c r="G2387" s="2">
        <v>2012</v>
      </c>
      <c r="H2387" s="2" t="s">
        <v>808</v>
      </c>
      <c r="I2387" s="4">
        <v>2.17</v>
      </c>
      <c r="J2387" s="5">
        <v>0.14000000000000001</v>
      </c>
      <c r="K2387" s="4">
        <v>1.024</v>
      </c>
      <c r="L2387" s="4">
        <v>0.66300000000000003</v>
      </c>
      <c r="M2387" s="4">
        <v>0.22500000000000001</v>
      </c>
      <c r="N2387" s="4">
        <v>0.67200000000000004</v>
      </c>
      <c r="O2387" s="4">
        <v>0.182</v>
      </c>
      <c r="P2387" s="6">
        <v>17.588999999999999</v>
      </c>
      <c r="Q2387" s="6">
        <v>58.749000000000002</v>
      </c>
      <c r="R2387" s="4">
        <v>5.3109999999999999</v>
      </c>
      <c r="S2387" s="7">
        <v>298.77</v>
      </c>
      <c r="T2387" s="6">
        <v>17.332999999999998</v>
      </c>
      <c r="U2387" s="4">
        <v>26.134188000000002</v>
      </c>
      <c r="V2387" s="8">
        <v>83.664409470575592</v>
      </c>
      <c r="W2387" s="8">
        <v>84.687850227704175</v>
      </c>
      <c r="X2387" s="8">
        <v>120.47058823529413</v>
      </c>
      <c r="Y2387" s="8">
        <v>118.42105263157893</v>
      </c>
      <c r="Z2387" s="8">
        <v>112.00000000000001</v>
      </c>
      <c r="AA2387" s="8">
        <v>117.25999999999999</v>
      </c>
      <c r="AB2387" s="9">
        <v>77.806863299738595</v>
      </c>
      <c r="AC2387" s="9">
        <v>23.82022853304133</v>
      </c>
      <c r="AD2387" s="3">
        <v>33.659316416767112</v>
      </c>
      <c r="AE2387" s="3">
        <v>42.520455050191558</v>
      </c>
    </row>
    <row r="2388" spans="1:31" ht="13" x14ac:dyDescent="0.3">
      <c r="A2388" s="2">
        <v>2021</v>
      </c>
      <c r="B2388" s="13" t="s">
        <v>631</v>
      </c>
      <c r="C2388" s="2" t="s">
        <v>10</v>
      </c>
      <c r="D2388" s="2" t="str">
        <f t="shared" si="74"/>
        <v>M2</v>
      </c>
      <c r="E2388" s="2" t="str">
        <f t="shared" si="75"/>
        <v>E12b_M2_12</v>
      </c>
      <c r="F2388" s="21" t="s">
        <v>532</v>
      </c>
      <c r="G2388" s="2">
        <v>2012</v>
      </c>
      <c r="H2388" s="2" t="s">
        <v>808</v>
      </c>
      <c r="I2388" s="4">
        <v>2.2200000000000002</v>
      </c>
      <c r="J2388" s="5">
        <v>0.13700000000000001</v>
      </c>
      <c r="K2388" s="4">
        <v>0.94699999999999995</v>
      </c>
      <c r="L2388" s="4">
        <v>0.74199999999999999</v>
      </c>
      <c r="M2388" s="4">
        <v>0.20799999999999999</v>
      </c>
      <c r="N2388" s="4">
        <v>0.66700000000000004</v>
      </c>
      <c r="O2388" s="4">
        <v>0.191</v>
      </c>
      <c r="P2388" s="6">
        <v>21.170999999999999</v>
      </c>
      <c r="Q2388" s="6">
        <v>58.633000000000003</v>
      </c>
      <c r="R2388" s="4">
        <v>6.157</v>
      </c>
      <c r="S2388" s="7">
        <v>215.68600000000001</v>
      </c>
      <c r="T2388" s="6">
        <v>16.792000000000002</v>
      </c>
      <c r="U2388" s="4">
        <v>26.134188000000002</v>
      </c>
      <c r="V2388" s="8">
        <v>85.592160840865375</v>
      </c>
      <c r="W2388" s="8">
        <v>82.873110579967658</v>
      </c>
      <c r="X2388" s="8">
        <v>111.41176470588235</v>
      </c>
      <c r="Y2388" s="8">
        <v>109.4736842105263</v>
      </c>
      <c r="Z2388" s="8">
        <v>111.16666666666669</v>
      </c>
      <c r="AA2388" s="8">
        <v>141.13999999999999</v>
      </c>
      <c r="AB2388" s="9">
        <v>78.379340115994466</v>
      </c>
      <c r="AC2388" s="9">
        <v>21.859642015027458</v>
      </c>
      <c r="AD2388" s="3">
        <v>30.900934880622216</v>
      </c>
      <c r="AE2388" s="3">
        <v>47.23942310435033</v>
      </c>
    </row>
    <row r="2389" spans="1:31" ht="13" x14ac:dyDescent="0.3">
      <c r="A2389" s="2">
        <v>2021</v>
      </c>
      <c r="B2389" s="13" t="s">
        <v>631</v>
      </c>
      <c r="C2389" s="2" t="s">
        <v>11</v>
      </c>
      <c r="D2389" s="2" t="str">
        <f t="shared" si="74"/>
        <v>M1</v>
      </c>
      <c r="E2389" s="2" t="str">
        <f t="shared" si="75"/>
        <v>E12c_M1_12</v>
      </c>
      <c r="F2389" s="21" t="s">
        <v>533</v>
      </c>
      <c r="G2389" s="2">
        <v>2012</v>
      </c>
      <c r="H2389" s="2" t="s">
        <v>780</v>
      </c>
      <c r="I2389" s="4">
        <v>2.09</v>
      </c>
      <c r="J2389" s="5">
        <v>0.13800000000000001</v>
      </c>
      <c r="K2389" s="4">
        <v>0.82499999999999996</v>
      </c>
      <c r="L2389" s="4">
        <v>0.81</v>
      </c>
      <c r="M2389" s="4">
        <v>0.215</v>
      </c>
      <c r="N2389" s="4">
        <v>0.70799999999999996</v>
      </c>
      <c r="O2389" s="4">
        <v>0.18099999999999999</v>
      </c>
      <c r="P2389" s="6">
        <v>14.816000000000001</v>
      </c>
      <c r="Q2389" s="6">
        <v>70.540000000000006</v>
      </c>
      <c r="R2389" s="4">
        <v>6.8120000000000003</v>
      </c>
      <c r="S2389" s="7">
        <v>392.80099999999999</v>
      </c>
      <c r="T2389" s="6">
        <v>20.63</v>
      </c>
      <c r="U2389" s="4">
        <v>26.125344999999999</v>
      </c>
      <c r="V2389" s="8">
        <v>80.580007278111978</v>
      </c>
      <c r="W2389" s="8">
        <v>83.478023795879835</v>
      </c>
      <c r="X2389" s="8">
        <v>97.058823529411768</v>
      </c>
      <c r="Y2389" s="8">
        <v>113.1578947368421</v>
      </c>
      <c r="Z2389" s="8">
        <v>118</v>
      </c>
      <c r="AA2389" s="8">
        <v>98.773333333333341</v>
      </c>
      <c r="AB2389" s="9">
        <v>79.228955345564742</v>
      </c>
      <c r="AC2389" s="9">
        <v>22.353001306340143</v>
      </c>
      <c r="AD2389" s="3">
        <v>26.631354854416195</v>
      </c>
      <c r="AE2389" s="3">
        <v>51.015643839243666</v>
      </c>
    </row>
    <row r="2390" spans="1:31" ht="13" x14ac:dyDescent="0.3">
      <c r="A2390" s="2">
        <v>2021</v>
      </c>
      <c r="B2390" s="13" t="s">
        <v>631</v>
      </c>
      <c r="C2390" s="2" t="s">
        <v>12</v>
      </c>
      <c r="D2390" s="2" t="str">
        <f t="shared" si="74"/>
        <v>M2</v>
      </c>
      <c r="E2390" s="2" t="str">
        <f t="shared" si="75"/>
        <v>E12c_M2_12</v>
      </c>
      <c r="F2390" s="21" t="s">
        <v>533</v>
      </c>
      <c r="G2390" s="2">
        <v>2012</v>
      </c>
      <c r="H2390" s="2" t="s">
        <v>780</v>
      </c>
      <c r="I2390" s="4">
        <v>2.21</v>
      </c>
      <c r="J2390" s="5">
        <v>0.14699999999999999</v>
      </c>
      <c r="K2390" s="4">
        <v>0.75700000000000001</v>
      </c>
      <c r="L2390" s="4">
        <v>0.79100000000000004</v>
      </c>
      <c r="M2390" s="4">
        <v>0.24399999999999999</v>
      </c>
      <c r="N2390" s="4">
        <v>0.751</v>
      </c>
      <c r="O2390" s="4">
        <v>0.189</v>
      </c>
      <c r="P2390" s="6">
        <v>15.734</v>
      </c>
      <c r="Q2390" s="6">
        <v>73.650000000000006</v>
      </c>
      <c r="R2390" s="4">
        <v>6.2889999999999997</v>
      </c>
      <c r="S2390" s="7">
        <v>497.375</v>
      </c>
      <c r="T2390" s="6">
        <v>19.082000000000001</v>
      </c>
      <c r="U2390" s="4">
        <v>26.125344999999999</v>
      </c>
      <c r="V2390" s="8">
        <v>85.206610566807399</v>
      </c>
      <c r="W2390" s="8">
        <v>88.92224273908937</v>
      </c>
      <c r="X2390" s="8">
        <v>89.058823529411768</v>
      </c>
      <c r="Y2390" s="8">
        <v>128.42105263157896</v>
      </c>
      <c r="Z2390" s="8">
        <v>125.16666666666667</v>
      </c>
      <c r="AA2390" s="8">
        <v>104.89333333333333</v>
      </c>
      <c r="AB2390" s="9">
        <v>78.930518482452641</v>
      </c>
      <c r="AC2390" s="9">
        <v>25.463974105209587</v>
      </c>
      <c r="AD2390" s="3">
        <v>24.528679378998152</v>
      </c>
      <c r="AE2390" s="3">
        <v>50.00734651579225</v>
      </c>
    </row>
    <row r="2391" spans="1:31" ht="13" x14ac:dyDescent="0.3">
      <c r="A2391" s="2">
        <v>2021</v>
      </c>
      <c r="B2391" s="13" t="s">
        <v>631</v>
      </c>
      <c r="C2391" s="2" t="s">
        <v>28</v>
      </c>
      <c r="D2391" s="2" t="str">
        <f t="shared" si="74"/>
        <v>M1</v>
      </c>
      <c r="E2391" s="2" t="str">
        <f t="shared" si="75"/>
        <v>E13a_M1_12</v>
      </c>
      <c r="F2391" s="21" t="s">
        <v>541</v>
      </c>
      <c r="G2391" s="2">
        <v>2012</v>
      </c>
      <c r="H2391" s="2" t="s">
        <v>779</v>
      </c>
      <c r="I2391" s="4">
        <v>2.13</v>
      </c>
      <c r="J2391" s="5">
        <v>0.14000000000000001</v>
      </c>
      <c r="K2391" s="4">
        <v>0.83</v>
      </c>
      <c r="L2391" s="4">
        <v>0.68100000000000005</v>
      </c>
      <c r="M2391" s="4">
        <v>0.187</v>
      </c>
      <c r="N2391" s="4">
        <v>0.61699999999999999</v>
      </c>
      <c r="O2391" s="4">
        <v>0.183</v>
      </c>
      <c r="P2391" s="6">
        <v>14.791</v>
      </c>
      <c r="Q2391" s="6">
        <v>55</v>
      </c>
      <c r="R2391" s="4">
        <v>7.38</v>
      </c>
      <c r="S2391" s="7">
        <v>236.79300000000001</v>
      </c>
      <c r="T2391" s="6">
        <v>21.088000000000001</v>
      </c>
      <c r="U2391" s="4">
        <v>21.362969</v>
      </c>
      <c r="V2391" s="8">
        <v>82.122208374343785</v>
      </c>
      <c r="W2391" s="8">
        <v>84.687850227704175</v>
      </c>
      <c r="X2391" s="8">
        <v>97.647058823529406</v>
      </c>
      <c r="Y2391" s="8">
        <v>98.421052631578945</v>
      </c>
      <c r="Z2391" s="8">
        <v>102.83333333333333</v>
      </c>
      <c r="AA2391" s="8">
        <v>98.606666666666669</v>
      </c>
      <c r="AB2391" s="9">
        <v>70.613281793727253</v>
      </c>
      <c r="AC2391" s="9">
        <v>21.814061024955674</v>
      </c>
      <c r="AD2391" s="3">
        <v>30.061797078608031</v>
      </c>
      <c r="AE2391" s="3">
        <v>48.124141896436292</v>
      </c>
    </row>
    <row r="2392" spans="1:31" ht="13" x14ac:dyDescent="0.3">
      <c r="A2392" s="2">
        <v>2021</v>
      </c>
      <c r="B2392" s="13" t="s">
        <v>631</v>
      </c>
      <c r="C2392" s="2" t="s">
        <v>29</v>
      </c>
      <c r="D2392" s="2" t="str">
        <f t="shared" si="74"/>
        <v>M2</v>
      </c>
      <c r="E2392" s="2" t="str">
        <f t="shared" si="75"/>
        <v>E13a_M2_12</v>
      </c>
      <c r="F2392" s="21" t="s">
        <v>541</v>
      </c>
      <c r="G2392" s="2">
        <v>2012</v>
      </c>
      <c r="H2392" s="2" t="s">
        <v>779</v>
      </c>
      <c r="I2392" s="4">
        <v>2.31</v>
      </c>
      <c r="J2392" s="5">
        <v>0.14799999999999999</v>
      </c>
      <c r="K2392" s="4">
        <v>0.76500000000000001</v>
      </c>
      <c r="L2392" s="4">
        <v>0.78900000000000003</v>
      </c>
      <c r="M2392" s="4">
        <v>0.185</v>
      </c>
      <c r="N2392" s="4">
        <v>0.61399999999999999</v>
      </c>
      <c r="O2392" s="4">
        <v>0.2</v>
      </c>
      <c r="P2392" s="6">
        <v>19.728000000000002</v>
      </c>
      <c r="Q2392" s="6">
        <v>56.357999999999997</v>
      </c>
      <c r="R2392" s="4">
        <v>7.9039999999999999</v>
      </c>
      <c r="S2392" s="7">
        <v>200.79499999999999</v>
      </c>
      <c r="T2392" s="6">
        <v>21.346</v>
      </c>
      <c r="U2392" s="4">
        <v>21.362969</v>
      </c>
      <c r="V2392" s="8">
        <v>89.062113307386923</v>
      </c>
      <c r="W2392" s="8">
        <v>89.527155955001547</v>
      </c>
      <c r="X2392" s="8">
        <v>90</v>
      </c>
      <c r="Y2392" s="8">
        <v>97.368421052631575</v>
      </c>
      <c r="Z2392" s="8">
        <v>102.33333333333334</v>
      </c>
      <c r="AA2392" s="8">
        <v>131.52000000000001</v>
      </c>
      <c r="AB2392" s="9">
        <v>74.175354612742851</v>
      </c>
      <c r="AC2392" s="9">
        <v>20.544397550868769</v>
      </c>
      <c r="AD2392" s="3">
        <v>26.376978571185916</v>
      </c>
      <c r="AE2392" s="3">
        <v>53.078623877945319</v>
      </c>
    </row>
    <row r="2393" spans="1:31" ht="13" x14ac:dyDescent="0.3">
      <c r="A2393" s="2">
        <v>2021</v>
      </c>
      <c r="B2393" s="13" t="s">
        <v>631</v>
      </c>
      <c r="C2393" s="2" t="s">
        <v>30</v>
      </c>
      <c r="D2393" s="2" t="str">
        <f t="shared" si="74"/>
        <v>M1</v>
      </c>
      <c r="E2393" s="2" t="str">
        <f t="shared" si="75"/>
        <v>E13b_M1_12</v>
      </c>
      <c r="F2393" s="21" t="s">
        <v>542</v>
      </c>
      <c r="G2393" s="2">
        <v>2012</v>
      </c>
      <c r="H2393" s="2" t="s">
        <v>809</v>
      </c>
      <c r="I2393" s="4">
        <v>2.2599999999999998</v>
      </c>
      <c r="J2393" s="5">
        <v>0.14899999999999999</v>
      </c>
      <c r="K2393" s="4">
        <v>0.70499999999999996</v>
      </c>
      <c r="L2393" s="4">
        <v>0.86199999999999999</v>
      </c>
      <c r="M2393" s="4">
        <v>0.16900000000000001</v>
      </c>
      <c r="N2393" s="4">
        <v>0.63100000000000001</v>
      </c>
      <c r="O2393" s="4">
        <v>0.19600000000000001</v>
      </c>
      <c r="P2393" s="6">
        <v>23.774999999999999</v>
      </c>
      <c r="Q2393" s="6">
        <v>59.459000000000003</v>
      </c>
      <c r="R2393" s="4">
        <v>4.9349999999999996</v>
      </c>
      <c r="S2393" s="7">
        <v>333.91199999999998</v>
      </c>
      <c r="T2393" s="6">
        <v>16.042000000000002</v>
      </c>
      <c r="U2393" s="4">
        <v>22.530967</v>
      </c>
      <c r="V2393" s="8">
        <v>87.134361937097154</v>
      </c>
      <c r="W2393" s="8">
        <v>90.132069170913724</v>
      </c>
      <c r="X2393" s="8">
        <v>82.941176470588232</v>
      </c>
      <c r="Y2393" s="8">
        <v>88.947368421052644</v>
      </c>
      <c r="Z2393" s="8">
        <v>105.16666666666667</v>
      </c>
      <c r="AA2393" s="8">
        <v>158.5</v>
      </c>
      <c r="AB2393" s="9">
        <v>74.9655851629891</v>
      </c>
      <c r="AC2393" s="9">
        <v>18.569751092784518</v>
      </c>
      <c r="AD2393" s="3">
        <v>24.051957305318606</v>
      </c>
      <c r="AE2393" s="3">
        <v>57.378291601896883</v>
      </c>
    </row>
    <row r="2394" spans="1:31" ht="13" x14ac:dyDescent="0.3">
      <c r="A2394" s="2">
        <v>2021</v>
      </c>
      <c r="B2394" s="13" t="s">
        <v>631</v>
      </c>
      <c r="C2394" s="2" t="s">
        <v>31</v>
      </c>
      <c r="D2394" s="2" t="str">
        <f t="shared" si="74"/>
        <v>M2</v>
      </c>
      <c r="E2394" s="2" t="str">
        <f t="shared" si="75"/>
        <v>E13b_M2_12</v>
      </c>
      <c r="F2394" s="21" t="s">
        <v>542</v>
      </c>
      <c r="G2394" s="2">
        <v>2012</v>
      </c>
      <c r="H2394" s="2" t="s">
        <v>809</v>
      </c>
      <c r="I2394" s="4">
        <v>2.0699999999999998</v>
      </c>
      <c r="J2394" s="5">
        <v>0.13500000000000001</v>
      </c>
      <c r="K2394" s="4">
        <v>0.83899999999999997</v>
      </c>
      <c r="L2394" s="4">
        <v>0.71699999999999997</v>
      </c>
      <c r="M2394" s="4">
        <v>0.19800000000000001</v>
      </c>
      <c r="N2394" s="4">
        <v>0.64300000000000002</v>
      </c>
      <c r="O2394" s="4">
        <v>0.183</v>
      </c>
      <c r="P2394" s="6">
        <v>15.359</v>
      </c>
      <c r="Q2394" s="6">
        <v>51.795000000000002</v>
      </c>
      <c r="R2394" s="4">
        <v>5.64</v>
      </c>
      <c r="S2394" s="7">
        <v>248.696</v>
      </c>
      <c r="T2394" s="6">
        <v>17.169</v>
      </c>
      <c r="U2394" s="4">
        <v>22.530967</v>
      </c>
      <c r="V2394" s="8">
        <v>79.808906729996082</v>
      </c>
      <c r="W2394" s="8">
        <v>81.663284148143305</v>
      </c>
      <c r="X2394" s="8">
        <v>98.705882352941174</v>
      </c>
      <c r="Y2394" s="8">
        <v>104.21052631578948</v>
      </c>
      <c r="Z2394" s="8">
        <v>107.16666666666667</v>
      </c>
      <c r="AA2394" s="8">
        <v>102.39333333333333</v>
      </c>
      <c r="AB2394" s="9">
        <v>73.545963559383551</v>
      </c>
      <c r="AC2394" s="9">
        <v>22.176227143904523</v>
      </c>
      <c r="AD2394" s="3">
        <v>29.176041040217228</v>
      </c>
      <c r="AE2394" s="3">
        <v>48.647731815878245</v>
      </c>
    </row>
    <row r="2395" spans="1:31" ht="13" x14ac:dyDescent="0.3">
      <c r="A2395" s="2">
        <v>2021</v>
      </c>
      <c r="B2395" s="13" t="s">
        <v>631</v>
      </c>
      <c r="C2395" s="2" t="s">
        <v>32</v>
      </c>
      <c r="D2395" s="2" t="str">
        <f t="shared" si="74"/>
        <v>M1</v>
      </c>
      <c r="E2395" s="2" t="str">
        <f t="shared" si="75"/>
        <v>E13c_M1_12</v>
      </c>
      <c r="F2395" s="21" t="s">
        <v>543</v>
      </c>
      <c r="G2395" s="2">
        <v>2012</v>
      </c>
      <c r="H2395" s="2" t="s">
        <v>810</v>
      </c>
      <c r="I2395" s="4">
        <v>2.2400000000000002</v>
      </c>
      <c r="J2395" s="5">
        <v>0.14699999999999999</v>
      </c>
      <c r="K2395" s="4">
        <v>0.872</v>
      </c>
      <c r="L2395" s="4">
        <v>0.67900000000000005</v>
      </c>
      <c r="M2395" s="4">
        <v>0.16900000000000001</v>
      </c>
      <c r="N2395" s="4">
        <v>0.61799999999999999</v>
      </c>
      <c r="O2395" s="4">
        <v>0.20300000000000001</v>
      </c>
      <c r="P2395" s="6">
        <v>19.704999999999998</v>
      </c>
      <c r="Q2395" s="6">
        <v>67.42</v>
      </c>
      <c r="R2395" s="4">
        <v>8.8219999999999992</v>
      </c>
      <c r="S2395" s="7">
        <v>290.49799999999999</v>
      </c>
      <c r="T2395" s="6">
        <v>19.047999999999998</v>
      </c>
      <c r="U2395" s="4">
        <v>22.497456</v>
      </c>
      <c r="V2395" s="8">
        <v>86.363261388981272</v>
      </c>
      <c r="W2395" s="8">
        <v>88.92224273908937</v>
      </c>
      <c r="X2395" s="8">
        <v>102.58823529411765</v>
      </c>
      <c r="Y2395" s="8">
        <v>88.947368421052644</v>
      </c>
      <c r="Z2395" s="8">
        <v>103</v>
      </c>
      <c r="AA2395" s="8">
        <v>131.36666666666665</v>
      </c>
      <c r="AB2395" s="9">
        <v>70.104948380288519</v>
      </c>
      <c r="AC2395" s="9">
        <v>19.857260994618514</v>
      </c>
      <c r="AD2395" s="3">
        <v>31.812005852072687</v>
      </c>
      <c r="AE2395" s="3">
        <v>48.330733153308799</v>
      </c>
    </row>
    <row r="2396" spans="1:31" ht="13" x14ac:dyDescent="0.3">
      <c r="A2396" s="2">
        <v>2021</v>
      </c>
      <c r="B2396" s="13" t="s">
        <v>631</v>
      </c>
      <c r="C2396" s="2" t="s">
        <v>33</v>
      </c>
      <c r="D2396" s="2" t="str">
        <f t="shared" si="74"/>
        <v>M2</v>
      </c>
      <c r="E2396" s="2" t="str">
        <f t="shared" si="75"/>
        <v>E13c_M2_12</v>
      </c>
      <c r="F2396" s="21" t="s">
        <v>543</v>
      </c>
      <c r="G2396" s="2">
        <v>2012</v>
      </c>
      <c r="H2396" s="2" t="s">
        <v>810</v>
      </c>
      <c r="I2396" s="4">
        <v>2.2599999999999998</v>
      </c>
      <c r="J2396" s="5">
        <v>0.14499999999999999</v>
      </c>
      <c r="K2396" s="4">
        <v>0.89600000000000002</v>
      </c>
      <c r="L2396" s="4">
        <v>0.65300000000000002</v>
      </c>
      <c r="M2396" s="4">
        <v>0.185</v>
      </c>
      <c r="N2396" s="4">
        <v>0.67400000000000004</v>
      </c>
      <c r="O2396" s="4">
        <v>0.192</v>
      </c>
      <c r="P2396" s="6">
        <v>16.794</v>
      </c>
      <c r="Q2396" s="6">
        <v>56.262999999999998</v>
      </c>
      <c r="R2396" s="4">
        <v>7.0170000000000003</v>
      </c>
      <c r="S2396" s="7">
        <v>229.19399999999999</v>
      </c>
      <c r="T2396" s="6">
        <v>21.38</v>
      </c>
      <c r="U2396" s="4">
        <v>22.497456</v>
      </c>
      <c r="V2396" s="8">
        <v>87.134361937097154</v>
      </c>
      <c r="W2396" s="8">
        <v>87.71241630726503</v>
      </c>
      <c r="X2396" s="8">
        <v>105.41176470588236</v>
      </c>
      <c r="Y2396" s="8">
        <v>97.368421052631575</v>
      </c>
      <c r="Z2396" s="8">
        <v>112.33333333333336</v>
      </c>
      <c r="AA2396" s="8">
        <v>111.96</v>
      </c>
      <c r="AB2396" s="9">
        <v>70.739311098747834</v>
      </c>
      <c r="AC2396" s="9">
        <v>21.542307240080419</v>
      </c>
      <c r="AD2396" s="3">
        <v>32.394436229424251</v>
      </c>
      <c r="AE2396" s="3">
        <v>46.063256530495309</v>
      </c>
    </row>
    <row r="2397" spans="1:31" ht="13" x14ac:dyDescent="0.3">
      <c r="A2397" s="2">
        <v>2021</v>
      </c>
      <c r="B2397" s="13" t="s">
        <v>631</v>
      </c>
      <c r="C2397" s="2" t="s">
        <v>52</v>
      </c>
      <c r="D2397" s="2" t="str">
        <f t="shared" si="74"/>
        <v>M1</v>
      </c>
      <c r="E2397" s="2" t="str">
        <f t="shared" si="75"/>
        <v>E14a_M1_12</v>
      </c>
      <c r="F2397" s="21" t="s">
        <v>553</v>
      </c>
      <c r="G2397" s="2">
        <v>2012</v>
      </c>
      <c r="H2397" s="2" t="s">
        <v>792</v>
      </c>
      <c r="I2397" s="4">
        <v>2.31</v>
      </c>
      <c r="J2397" s="5">
        <v>0.151</v>
      </c>
      <c r="K2397" s="4">
        <v>0.84399999999999997</v>
      </c>
      <c r="L2397" s="4">
        <v>0.80100000000000005</v>
      </c>
      <c r="M2397" s="4">
        <v>0.18</v>
      </c>
      <c r="N2397" s="4">
        <v>0.61399999999999999</v>
      </c>
      <c r="O2397" s="4">
        <v>0.20499999999999999</v>
      </c>
      <c r="P2397" s="6">
        <v>19.853000000000002</v>
      </c>
      <c r="Q2397" s="6">
        <v>52.210999999999999</v>
      </c>
      <c r="R2397" s="4">
        <v>5.2919999999999998</v>
      </c>
      <c r="S2397" s="7">
        <v>389.03399999999999</v>
      </c>
      <c r="T2397" s="6">
        <v>15.773</v>
      </c>
      <c r="U2397" s="4">
        <v>26.439779000000001</v>
      </c>
      <c r="V2397" s="8">
        <v>89.062113307386923</v>
      </c>
      <c r="W2397" s="8">
        <v>91.341895602738063</v>
      </c>
      <c r="X2397" s="8">
        <v>99.294117647058826</v>
      </c>
      <c r="Y2397" s="8">
        <v>94.73684210526315</v>
      </c>
      <c r="Z2397" s="8">
        <v>102.33333333333334</v>
      </c>
      <c r="AA2397" s="8">
        <v>132.35333333333335</v>
      </c>
      <c r="AB2397" s="9">
        <v>76.382755751511169</v>
      </c>
      <c r="AC2397" s="9">
        <v>19.411473147350666</v>
      </c>
      <c r="AD2397" s="3">
        <v>28.259883447493394</v>
      </c>
      <c r="AE2397" s="3">
        <v>52.328643405155951</v>
      </c>
    </row>
    <row r="2398" spans="1:31" ht="13" x14ac:dyDescent="0.3">
      <c r="A2398" s="2">
        <v>2021</v>
      </c>
      <c r="B2398" s="13" t="s">
        <v>631</v>
      </c>
      <c r="C2398" s="2" t="s">
        <v>53</v>
      </c>
      <c r="D2398" s="2" t="str">
        <f t="shared" si="74"/>
        <v>M2</v>
      </c>
      <c r="E2398" s="2" t="str">
        <f t="shared" si="75"/>
        <v>E14a_M2_12</v>
      </c>
      <c r="F2398" s="21" t="s">
        <v>553</v>
      </c>
      <c r="G2398" s="2">
        <v>2012</v>
      </c>
      <c r="H2398" s="2" t="s">
        <v>792</v>
      </c>
      <c r="I2398" s="4">
        <v>2.34</v>
      </c>
      <c r="J2398" s="5">
        <v>0.153</v>
      </c>
      <c r="K2398" s="4">
        <v>0.82599999999999996</v>
      </c>
      <c r="L2398" s="4">
        <v>0.75600000000000001</v>
      </c>
      <c r="M2398" s="4">
        <v>0.188</v>
      </c>
      <c r="N2398" s="4">
        <v>0.61499999999999999</v>
      </c>
      <c r="O2398" s="4">
        <v>0.20300000000000001</v>
      </c>
      <c r="P2398" s="6">
        <v>20.532</v>
      </c>
      <c r="Q2398" s="6">
        <v>58.045999999999999</v>
      </c>
      <c r="R2398" s="4">
        <v>5.49</v>
      </c>
      <c r="S2398" s="7">
        <v>337.38099999999997</v>
      </c>
      <c r="T2398" s="6">
        <v>16.053000000000001</v>
      </c>
      <c r="U2398" s="4">
        <v>26.439779000000001</v>
      </c>
      <c r="V2398" s="8">
        <v>90.218764129560782</v>
      </c>
      <c r="W2398" s="8">
        <v>92.551722034562417</v>
      </c>
      <c r="X2398" s="8">
        <v>97.17647058823529</v>
      </c>
      <c r="Y2398" s="8">
        <v>98.94736842105263</v>
      </c>
      <c r="Z2398" s="8">
        <v>102.50000000000001</v>
      </c>
      <c r="AA2398" s="8">
        <v>136.88</v>
      </c>
      <c r="AB2398" s="9">
        <v>74.335867296405311</v>
      </c>
      <c r="AC2398" s="9">
        <v>20.83246926192243</v>
      </c>
      <c r="AD2398" s="3">
        <v>28.418743819669128</v>
      </c>
      <c r="AE2398" s="3">
        <v>50.748786918408442</v>
      </c>
    </row>
    <row r="2399" spans="1:31" ht="13" x14ac:dyDescent="0.3">
      <c r="A2399" s="2">
        <v>2021</v>
      </c>
      <c r="B2399" s="13" t="s">
        <v>631</v>
      </c>
      <c r="C2399" s="2" t="s">
        <v>54</v>
      </c>
      <c r="D2399" s="2" t="str">
        <f t="shared" si="74"/>
        <v>M1</v>
      </c>
      <c r="E2399" s="2" t="str">
        <f t="shared" si="75"/>
        <v>E14b_M1_12</v>
      </c>
      <c r="F2399" s="21" t="s">
        <v>554</v>
      </c>
      <c r="G2399" s="2">
        <v>2012</v>
      </c>
      <c r="H2399" s="2" t="s">
        <v>791</v>
      </c>
      <c r="I2399" s="4">
        <v>2.15</v>
      </c>
      <c r="J2399" s="5">
        <v>0.14599999999999999</v>
      </c>
      <c r="K2399" s="4">
        <v>0.84299999999999997</v>
      </c>
      <c r="L2399" s="4">
        <v>0.70499999999999996</v>
      </c>
      <c r="M2399" s="4">
        <v>0.193</v>
      </c>
      <c r="N2399" s="4">
        <v>0.64700000000000002</v>
      </c>
      <c r="O2399" s="4">
        <v>0.191</v>
      </c>
      <c r="P2399" s="6">
        <v>14.904999999999999</v>
      </c>
      <c r="Q2399" s="6">
        <v>38.659999999999997</v>
      </c>
      <c r="R2399" s="4">
        <v>6.4059999999999997</v>
      </c>
      <c r="S2399" s="7">
        <v>183.23699999999999</v>
      </c>
      <c r="T2399" s="6">
        <v>18.440999999999999</v>
      </c>
      <c r="U2399" s="4">
        <v>24.645447000000001</v>
      </c>
      <c r="V2399" s="8">
        <v>82.893308922459696</v>
      </c>
      <c r="W2399" s="8">
        <v>88.317329523177207</v>
      </c>
      <c r="X2399" s="8">
        <v>99.17647058823529</v>
      </c>
      <c r="Y2399" s="8">
        <v>101.57894736842105</v>
      </c>
      <c r="Z2399" s="8">
        <v>107.83333333333334</v>
      </c>
      <c r="AA2399" s="8">
        <v>99.36666666666666</v>
      </c>
      <c r="AB2399" s="9">
        <v>72.637601339957769</v>
      </c>
      <c r="AC2399" s="9">
        <v>21.886540891128295</v>
      </c>
      <c r="AD2399" s="3">
        <v>29.68173770067779</v>
      </c>
      <c r="AE2399" s="3">
        <v>48.431721408193908</v>
      </c>
    </row>
    <row r="2400" spans="1:31" ht="13" x14ac:dyDescent="0.3">
      <c r="A2400" s="2">
        <v>2021</v>
      </c>
      <c r="B2400" s="13" t="s">
        <v>631</v>
      </c>
      <c r="C2400" s="2" t="s">
        <v>55</v>
      </c>
      <c r="D2400" s="2" t="str">
        <f t="shared" si="74"/>
        <v>M2</v>
      </c>
      <c r="E2400" s="2" t="str">
        <f t="shared" si="75"/>
        <v>E14b_M2_12</v>
      </c>
      <c r="F2400" s="21" t="s">
        <v>554</v>
      </c>
      <c r="G2400" s="2">
        <v>2012</v>
      </c>
      <c r="H2400" s="2" t="s">
        <v>791</v>
      </c>
      <c r="I2400" s="4">
        <v>2.39</v>
      </c>
      <c r="J2400" s="5">
        <v>0.155</v>
      </c>
      <c r="K2400" s="4">
        <v>0.95199999999999996</v>
      </c>
      <c r="L2400" s="4">
        <v>0.57399999999999995</v>
      </c>
      <c r="M2400" s="4">
        <v>0.20899999999999999</v>
      </c>
      <c r="N2400" s="4">
        <v>0.70399999999999996</v>
      </c>
      <c r="O2400" s="4">
        <v>0.19700000000000001</v>
      </c>
      <c r="P2400" s="6">
        <v>17.783000000000001</v>
      </c>
      <c r="Q2400" s="6">
        <v>45.889000000000003</v>
      </c>
      <c r="R2400" s="4">
        <v>6.8860000000000001</v>
      </c>
      <c r="S2400" s="7">
        <v>256.45800000000003</v>
      </c>
      <c r="T2400" s="6">
        <v>18.2</v>
      </c>
      <c r="U2400" s="4">
        <v>24.645447000000001</v>
      </c>
      <c r="V2400" s="8">
        <v>92.146515499850551</v>
      </c>
      <c r="W2400" s="8">
        <v>93.761548466386756</v>
      </c>
      <c r="X2400" s="8">
        <v>111.99999999999999</v>
      </c>
      <c r="Y2400" s="8">
        <v>109.99999999999999</v>
      </c>
      <c r="Z2400" s="8">
        <v>117.33333333333333</v>
      </c>
      <c r="AA2400" s="8">
        <v>118.55333333333333</v>
      </c>
      <c r="AB2400" s="9">
        <v>70.206356143811519</v>
      </c>
      <c r="AC2400" s="9">
        <v>24.521733403641726</v>
      </c>
      <c r="AD2400" s="3">
        <v>34.680372866926959</v>
      </c>
      <c r="AE2400" s="3">
        <v>40.797893729431301</v>
      </c>
    </row>
    <row r="2401" spans="1:31" ht="13" x14ac:dyDescent="0.3">
      <c r="A2401" s="2">
        <v>2021</v>
      </c>
      <c r="B2401" s="13" t="s">
        <v>631</v>
      </c>
      <c r="C2401" s="2" t="s">
        <v>56</v>
      </c>
      <c r="D2401" s="2" t="str">
        <f t="shared" si="74"/>
        <v>M1</v>
      </c>
      <c r="E2401" s="2" t="str">
        <f t="shared" si="75"/>
        <v>E14c_M1_12</v>
      </c>
      <c r="F2401" s="21" t="s">
        <v>555</v>
      </c>
      <c r="G2401" s="2">
        <v>2012</v>
      </c>
      <c r="H2401" s="2" t="s">
        <v>790</v>
      </c>
      <c r="I2401" s="4">
        <v>1.86</v>
      </c>
      <c r="J2401" s="5">
        <v>0.122</v>
      </c>
      <c r="K2401" s="4">
        <v>0.80400000000000005</v>
      </c>
      <c r="L2401" s="4">
        <v>0.78200000000000003</v>
      </c>
      <c r="M2401" s="4">
        <v>0.20899999999999999</v>
      </c>
      <c r="N2401" s="4">
        <v>0.65900000000000003</v>
      </c>
      <c r="O2401" s="4">
        <v>0.20200000000000001</v>
      </c>
      <c r="P2401" s="6">
        <v>26.873000000000001</v>
      </c>
      <c r="Q2401" s="6">
        <v>53.356999999999999</v>
      </c>
      <c r="R2401" s="4">
        <v>5.5720000000000001</v>
      </c>
      <c r="S2401" s="7">
        <v>325.97199999999998</v>
      </c>
      <c r="T2401" s="6">
        <v>17.157</v>
      </c>
      <c r="U2401" s="4">
        <v>23.955127000000001</v>
      </c>
      <c r="V2401" s="8">
        <v>71.712350974779099</v>
      </c>
      <c r="W2401" s="8">
        <v>73.799412341285063</v>
      </c>
      <c r="X2401" s="8">
        <v>94.588235294117652</v>
      </c>
      <c r="Y2401" s="8">
        <v>109.99999999999999</v>
      </c>
      <c r="Z2401" s="8">
        <v>109.83333333333334</v>
      </c>
      <c r="AA2401" s="8">
        <v>179.15333333333334</v>
      </c>
      <c r="AB2401" s="9">
        <v>76.800431420368383</v>
      </c>
      <c r="AC2401" s="9">
        <v>22.416300491550189</v>
      </c>
      <c r="AD2401" s="3">
        <v>26.774146272691191</v>
      </c>
      <c r="AE2401" s="3">
        <v>50.809553235758607</v>
      </c>
    </row>
    <row r="2402" spans="1:31" ht="13" x14ac:dyDescent="0.3">
      <c r="A2402" s="2">
        <v>2021</v>
      </c>
      <c r="B2402" s="13" t="s">
        <v>631</v>
      </c>
      <c r="C2402" s="2" t="s">
        <v>57</v>
      </c>
      <c r="D2402" s="2" t="str">
        <f t="shared" si="74"/>
        <v>M2</v>
      </c>
      <c r="E2402" s="2" t="str">
        <f t="shared" si="75"/>
        <v>E14c_M2_12</v>
      </c>
      <c r="F2402" s="21" t="s">
        <v>555</v>
      </c>
      <c r="G2402" s="2">
        <v>2012</v>
      </c>
      <c r="H2402" s="2" t="s">
        <v>790</v>
      </c>
      <c r="I2402" s="4">
        <v>2.2799999999999998</v>
      </c>
      <c r="J2402" s="5">
        <v>0.14399999999999999</v>
      </c>
      <c r="K2402" s="4">
        <v>0.77400000000000002</v>
      </c>
      <c r="L2402" s="4">
        <v>0.86599999999999999</v>
      </c>
      <c r="M2402" s="4">
        <v>0.20100000000000001</v>
      </c>
      <c r="N2402" s="4">
        <v>0.63100000000000001</v>
      </c>
      <c r="O2402" s="4">
        <v>0.20300000000000001</v>
      </c>
      <c r="P2402" s="6">
        <v>21.411999999999999</v>
      </c>
      <c r="Q2402" s="6">
        <v>49.463000000000001</v>
      </c>
      <c r="R2402" s="4">
        <v>5.0170000000000003</v>
      </c>
      <c r="S2402" s="7">
        <v>344.18400000000003</v>
      </c>
      <c r="T2402" s="6">
        <v>16.922999999999998</v>
      </c>
      <c r="U2402" s="4">
        <v>23.955127000000001</v>
      </c>
      <c r="V2402" s="8">
        <v>87.905462485213064</v>
      </c>
      <c r="W2402" s="8">
        <v>87.107503091352854</v>
      </c>
      <c r="X2402" s="8">
        <v>91.058823529411768</v>
      </c>
      <c r="Y2402" s="8">
        <v>105.78947368421052</v>
      </c>
      <c r="Z2402" s="8">
        <v>105.16666666666667</v>
      </c>
      <c r="AA2402" s="8">
        <v>142.74666666666667</v>
      </c>
      <c r="AB2402" s="9">
        <v>79.565806176529421</v>
      </c>
      <c r="AC2402" s="9">
        <v>20.808985289568582</v>
      </c>
      <c r="AD2402" s="3">
        <v>24.879275873254016</v>
      </c>
      <c r="AE2402" s="3">
        <v>54.311738837177394</v>
      </c>
    </row>
    <row r="2403" spans="1:31" ht="13" x14ac:dyDescent="0.3">
      <c r="A2403" s="2">
        <v>2021</v>
      </c>
      <c r="B2403" s="13" t="s">
        <v>631</v>
      </c>
      <c r="C2403" s="2" t="s">
        <v>13</v>
      </c>
      <c r="D2403" s="2" t="str">
        <f t="shared" si="74"/>
        <v>M2</v>
      </c>
      <c r="E2403" s="2" t="str">
        <f t="shared" si="75"/>
        <v>F12a_M2_12</v>
      </c>
      <c r="F2403" s="21" t="s">
        <v>517</v>
      </c>
      <c r="G2403" s="2">
        <v>2012</v>
      </c>
      <c r="H2403" s="2" t="s">
        <v>807</v>
      </c>
      <c r="I2403" s="4">
        <v>2.04</v>
      </c>
      <c r="J2403" s="5">
        <v>0.13600000000000001</v>
      </c>
      <c r="K2403" s="4">
        <v>0.72</v>
      </c>
      <c r="L2403" s="4">
        <v>0.877</v>
      </c>
      <c r="M2403" s="4">
        <v>0.214</v>
      </c>
      <c r="N2403" s="4">
        <v>0.66400000000000003</v>
      </c>
      <c r="O2403" s="4">
        <v>0.17799999999999999</v>
      </c>
      <c r="P2403" s="6">
        <v>20.408000000000001</v>
      </c>
      <c r="Q2403" s="6">
        <v>58.491</v>
      </c>
      <c r="R2403" s="4">
        <v>5.6420000000000003</v>
      </c>
      <c r="S2403" s="7">
        <v>200.21600000000001</v>
      </c>
      <c r="T2403" s="6">
        <v>19.283999999999999</v>
      </c>
      <c r="U2403" s="4">
        <v>26.270579000000001</v>
      </c>
      <c r="V2403" s="8">
        <v>78.652255907822223</v>
      </c>
      <c r="W2403" s="8">
        <v>82.268197364055482</v>
      </c>
      <c r="X2403" s="8">
        <v>84.705882352941174</v>
      </c>
      <c r="Y2403" s="8">
        <v>112.63157894736841</v>
      </c>
      <c r="Z2403" s="8">
        <v>110.66666666666667</v>
      </c>
      <c r="AA2403" s="8">
        <v>136.05333333333334</v>
      </c>
      <c r="AB2403" s="9">
        <v>79.804474401033815</v>
      </c>
      <c r="AC2403" s="9">
        <v>22.088582416960165</v>
      </c>
      <c r="AD2403" s="3">
        <v>23.074298012544567</v>
      </c>
      <c r="AE2403" s="3">
        <v>54.837119570495275</v>
      </c>
    </row>
    <row r="2404" spans="1:31" ht="13" x14ac:dyDescent="0.3">
      <c r="A2404" s="2">
        <v>2021</v>
      </c>
      <c r="B2404" s="13" t="s">
        <v>631</v>
      </c>
      <c r="C2404" s="2" t="s">
        <v>34</v>
      </c>
      <c r="D2404" s="2" t="str">
        <f t="shared" si="74"/>
        <v>M1</v>
      </c>
      <c r="E2404" s="2" t="str">
        <f t="shared" si="75"/>
        <v>F13a_M1_12</v>
      </c>
      <c r="F2404" s="21" t="s">
        <v>544</v>
      </c>
      <c r="G2404" s="2">
        <v>2012</v>
      </c>
      <c r="H2404" s="2" t="s">
        <v>787</v>
      </c>
      <c r="I2404" s="4">
        <v>2.2799999999999998</v>
      </c>
      <c r="J2404" s="5">
        <v>0.152</v>
      </c>
      <c r="K2404" s="4">
        <v>0.82299999999999995</v>
      </c>
      <c r="L2404" s="4">
        <v>0.77700000000000002</v>
      </c>
      <c r="M2404" s="4">
        <v>0.21</v>
      </c>
      <c r="N2404" s="4">
        <v>0.76100000000000001</v>
      </c>
      <c r="O2404" s="4">
        <v>0.192</v>
      </c>
      <c r="P2404" s="6">
        <v>15.627000000000001</v>
      </c>
      <c r="Q2404" s="6">
        <v>58.100999999999999</v>
      </c>
      <c r="R2404" s="4">
        <v>6.3179999999999996</v>
      </c>
      <c r="S2404" s="7">
        <v>367.34199999999998</v>
      </c>
      <c r="T2404" s="6">
        <v>24.986999999999998</v>
      </c>
      <c r="U2404" s="4">
        <v>25.033956</v>
      </c>
      <c r="V2404" s="8">
        <v>87.905462485213064</v>
      </c>
      <c r="W2404" s="8">
        <v>91.94680881865024</v>
      </c>
      <c r="X2404" s="8">
        <v>96.82352941176471</v>
      </c>
      <c r="Y2404" s="8">
        <v>110.52631578947367</v>
      </c>
      <c r="Z2404" s="8">
        <v>126.83333333333333</v>
      </c>
      <c r="AA2404" s="8">
        <v>104.18</v>
      </c>
      <c r="AB2404" s="9">
        <v>77.119236249100197</v>
      </c>
      <c r="AC2404" s="9">
        <v>22.43044491911451</v>
      </c>
      <c r="AD2404" s="3">
        <v>27.29357080559679</v>
      </c>
      <c r="AE2404" s="3">
        <v>50.275984275288707</v>
      </c>
    </row>
    <row r="2405" spans="1:31" ht="13" x14ac:dyDescent="0.3">
      <c r="A2405" s="2">
        <v>2021</v>
      </c>
      <c r="B2405" s="13" t="s">
        <v>631</v>
      </c>
      <c r="C2405" s="2" t="s">
        <v>35</v>
      </c>
      <c r="D2405" s="2" t="str">
        <f t="shared" si="74"/>
        <v>M2</v>
      </c>
      <c r="E2405" s="2" t="str">
        <f t="shared" si="75"/>
        <v>F13a_M2_12</v>
      </c>
      <c r="F2405" s="21" t="s">
        <v>544</v>
      </c>
      <c r="G2405" s="2">
        <v>2012</v>
      </c>
      <c r="H2405" s="2" t="s">
        <v>787</v>
      </c>
      <c r="I2405" s="4">
        <v>2.2200000000000002</v>
      </c>
      <c r="J2405" s="5">
        <v>0.14399999999999999</v>
      </c>
      <c r="K2405" s="4">
        <v>1.0920000000000001</v>
      </c>
      <c r="L2405" s="4">
        <v>0.68700000000000006</v>
      </c>
      <c r="M2405" s="4">
        <v>0.22</v>
      </c>
      <c r="N2405" s="4">
        <v>0.67600000000000005</v>
      </c>
      <c r="O2405" s="4">
        <v>0.19800000000000001</v>
      </c>
      <c r="P2405" s="6">
        <v>16.739000000000001</v>
      </c>
      <c r="Q2405" s="6">
        <v>59.039000000000001</v>
      </c>
      <c r="R2405" s="4">
        <v>7.3049999999999997</v>
      </c>
      <c r="S2405" s="7">
        <v>323.49299999999999</v>
      </c>
      <c r="T2405" s="6">
        <v>21.018999999999998</v>
      </c>
      <c r="U2405" s="4">
        <v>25.033956</v>
      </c>
      <c r="V2405" s="8">
        <v>85.592160840865375</v>
      </c>
      <c r="W2405" s="8">
        <v>87.107503091352854</v>
      </c>
      <c r="X2405" s="8">
        <v>128.47058823529414</v>
      </c>
      <c r="Y2405" s="8">
        <v>115.78947368421053</v>
      </c>
      <c r="Z2405" s="8">
        <v>112.66666666666667</v>
      </c>
      <c r="AA2405" s="8">
        <v>111.59333333333335</v>
      </c>
      <c r="AB2405" s="9">
        <v>80.331736910442842</v>
      </c>
      <c r="AC2405" s="9">
        <v>22.55884378311691</v>
      </c>
      <c r="AD2405" s="3">
        <v>34.766320038540677</v>
      </c>
      <c r="AE2405" s="3">
        <v>42.67483617834241</v>
      </c>
    </row>
    <row r="2406" spans="1:31" ht="13" x14ac:dyDescent="0.3">
      <c r="A2406" s="2">
        <v>2021</v>
      </c>
      <c r="B2406" s="13" t="s">
        <v>631</v>
      </c>
      <c r="C2406" s="2" t="s">
        <v>36</v>
      </c>
      <c r="D2406" s="2" t="str">
        <f t="shared" si="74"/>
        <v>M1</v>
      </c>
      <c r="E2406" s="2" t="str">
        <f t="shared" si="75"/>
        <v>F13b_M1_12</v>
      </c>
      <c r="F2406" s="21" t="s">
        <v>545</v>
      </c>
      <c r="G2406" s="2">
        <v>2012</v>
      </c>
      <c r="H2406" s="2" t="s">
        <v>786</v>
      </c>
      <c r="I2406" s="4">
        <v>2.0099999999999998</v>
      </c>
      <c r="J2406" s="5">
        <v>0.13800000000000001</v>
      </c>
      <c r="K2406" s="4">
        <v>0.83399999999999996</v>
      </c>
      <c r="L2406" s="4">
        <v>1.0049999999999999</v>
      </c>
      <c r="M2406" s="4">
        <v>0.24199999999999999</v>
      </c>
      <c r="N2406" s="4">
        <v>0.72499999999999998</v>
      </c>
      <c r="O2406" s="4">
        <v>0.19800000000000001</v>
      </c>
      <c r="P2406" s="6">
        <v>19.670999999999999</v>
      </c>
      <c r="Q2406" s="6">
        <v>62.784999999999997</v>
      </c>
      <c r="R2406" s="4">
        <v>8.2759999999999998</v>
      </c>
      <c r="S2406" s="7">
        <v>340.83300000000003</v>
      </c>
      <c r="T2406" s="6">
        <v>22.085000000000001</v>
      </c>
      <c r="U2406" s="4">
        <v>23.830915000000001</v>
      </c>
      <c r="V2406" s="8">
        <v>77.49560508564835</v>
      </c>
      <c r="W2406" s="8">
        <v>83.478023795879835</v>
      </c>
      <c r="X2406" s="8">
        <v>98.117647058823536</v>
      </c>
      <c r="Y2406" s="8">
        <v>127.36842105263158</v>
      </c>
      <c r="Z2406" s="8">
        <v>120.83333333333333</v>
      </c>
      <c r="AA2406" s="8">
        <v>131.13999999999999</v>
      </c>
      <c r="AB2406" s="9">
        <v>91.413726014140082</v>
      </c>
      <c r="AC2406" s="9">
        <v>21.806464970694819</v>
      </c>
      <c r="AD2406" s="3">
        <v>23.333392263605937</v>
      </c>
      <c r="AE2406" s="3">
        <v>54.860142765699237</v>
      </c>
    </row>
    <row r="2407" spans="1:31" ht="13" x14ac:dyDescent="0.3">
      <c r="A2407" s="2">
        <v>2021</v>
      </c>
      <c r="B2407" s="13" t="s">
        <v>631</v>
      </c>
      <c r="C2407" s="2" t="s">
        <v>37</v>
      </c>
      <c r="D2407" s="2" t="str">
        <f t="shared" si="74"/>
        <v>M2</v>
      </c>
      <c r="E2407" s="2" t="str">
        <f t="shared" si="75"/>
        <v>F13b_M2_12</v>
      </c>
      <c r="F2407" s="21" t="s">
        <v>545</v>
      </c>
      <c r="G2407" s="2">
        <v>2012</v>
      </c>
      <c r="H2407" s="2" t="s">
        <v>786</v>
      </c>
      <c r="I2407" s="4">
        <v>2.15</v>
      </c>
      <c r="J2407" s="5">
        <v>0.14499999999999999</v>
      </c>
      <c r="K2407" s="4">
        <v>0.80300000000000005</v>
      </c>
      <c r="L2407" s="4">
        <v>0.80500000000000005</v>
      </c>
      <c r="M2407" s="4">
        <v>0.2</v>
      </c>
      <c r="N2407" s="4">
        <v>0.64600000000000002</v>
      </c>
      <c r="O2407" s="4">
        <v>0.19600000000000001</v>
      </c>
      <c r="P2407" s="6">
        <v>22.088999999999999</v>
      </c>
      <c r="Q2407" s="6">
        <v>51.3</v>
      </c>
      <c r="R2407" s="4">
        <v>5.867</v>
      </c>
      <c r="S2407" s="7">
        <v>358.03500000000003</v>
      </c>
      <c r="T2407" s="6">
        <v>19.087</v>
      </c>
      <c r="U2407" s="4">
        <v>23.830915000000001</v>
      </c>
      <c r="V2407" s="8">
        <v>82.893308922459696</v>
      </c>
      <c r="W2407" s="8">
        <v>87.71241630726503</v>
      </c>
      <c r="X2407" s="8">
        <v>94.47058823529413</v>
      </c>
      <c r="Y2407" s="8">
        <v>105.26315789473684</v>
      </c>
      <c r="Z2407" s="8">
        <v>107.66666666666667</v>
      </c>
      <c r="AA2407" s="8">
        <v>147.26</v>
      </c>
      <c r="AB2407" s="9">
        <v>77.181209657520853</v>
      </c>
      <c r="AC2407" s="9">
        <v>21.34517540344849</v>
      </c>
      <c r="AD2407" s="3">
        <v>26.60891749443547</v>
      </c>
      <c r="AE2407" s="3">
        <v>52.045907102116054</v>
      </c>
    </row>
    <row r="2408" spans="1:31" ht="13" x14ac:dyDescent="0.3">
      <c r="A2408" s="2">
        <v>2021</v>
      </c>
      <c r="B2408" s="13" t="s">
        <v>631</v>
      </c>
      <c r="C2408" s="2" t="s">
        <v>38</v>
      </c>
      <c r="D2408" s="2" t="str">
        <f t="shared" si="74"/>
        <v>M1</v>
      </c>
      <c r="E2408" s="2" t="str">
        <f t="shared" si="75"/>
        <v>F13c_M1_12</v>
      </c>
      <c r="F2408" s="21" t="s">
        <v>546</v>
      </c>
      <c r="G2408" s="2">
        <v>2012</v>
      </c>
      <c r="H2408" s="2" t="s">
        <v>785</v>
      </c>
      <c r="I2408" s="4">
        <v>2.34</v>
      </c>
      <c r="J2408" s="5">
        <v>0.14799999999999999</v>
      </c>
      <c r="K2408" s="4">
        <v>0.77</v>
      </c>
      <c r="L2408" s="4">
        <v>0.77400000000000002</v>
      </c>
      <c r="M2408" s="4">
        <v>0.158</v>
      </c>
      <c r="N2408" s="4">
        <v>0.51200000000000001</v>
      </c>
      <c r="O2408" s="4">
        <v>0.19900000000000001</v>
      </c>
      <c r="P2408" s="6">
        <v>19.356999999999999</v>
      </c>
      <c r="Q2408" s="6">
        <v>63.853000000000002</v>
      </c>
      <c r="R2408" s="4">
        <v>5.5810000000000004</v>
      </c>
      <c r="S2408" s="7">
        <v>644.31200000000001</v>
      </c>
      <c r="T2408" s="6">
        <v>17.992999999999999</v>
      </c>
      <c r="U2408" s="4">
        <v>23.462772999999999</v>
      </c>
      <c r="V2408" s="8">
        <v>90.218764129560782</v>
      </c>
      <c r="W2408" s="8">
        <v>89.527155955001547</v>
      </c>
      <c r="X2408" s="8">
        <v>90.588235294117652</v>
      </c>
      <c r="Y2408" s="8">
        <v>83.15789473684211</v>
      </c>
      <c r="Z2408" s="8">
        <v>85.333333333333343</v>
      </c>
      <c r="AA2408" s="8">
        <v>129.04666666666665</v>
      </c>
      <c r="AB2408" s="9">
        <v>71.330676138295885</v>
      </c>
      <c r="AC2408" s="9">
        <v>18.245764266819464</v>
      </c>
      <c r="AD2408" s="3">
        <v>27.60817041881819</v>
      </c>
      <c r="AE2408" s="3">
        <v>54.146065314362346</v>
      </c>
    </row>
    <row r="2409" spans="1:31" ht="13" x14ac:dyDescent="0.3">
      <c r="A2409" s="2">
        <v>2021</v>
      </c>
      <c r="B2409" s="13" t="s">
        <v>631</v>
      </c>
      <c r="C2409" s="2" t="s">
        <v>39</v>
      </c>
      <c r="D2409" s="2" t="str">
        <f t="shared" si="74"/>
        <v>M2</v>
      </c>
      <c r="E2409" s="2" t="str">
        <f t="shared" si="75"/>
        <v>F13c_M2_12</v>
      </c>
      <c r="F2409" s="21" t="s">
        <v>546</v>
      </c>
      <c r="G2409" s="2">
        <v>2012</v>
      </c>
      <c r="H2409" s="2" t="s">
        <v>785</v>
      </c>
      <c r="I2409" s="4">
        <v>2.17</v>
      </c>
      <c r="J2409" s="5">
        <v>0.14199999999999999</v>
      </c>
      <c r="K2409" s="4">
        <v>0.98099999999999998</v>
      </c>
      <c r="L2409" s="4">
        <v>0.70599999999999996</v>
      </c>
      <c r="M2409" s="4">
        <v>0.18</v>
      </c>
      <c r="N2409" s="4">
        <v>0.59199999999999997</v>
      </c>
      <c r="O2409" s="4">
        <v>0.19500000000000001</v>
      </c>
      <c r="P2409" s="6">
        <v>17.209</v>
      </c>
      <c r="Q2409" s="6">
        <v>63.698</v>
      </c>
      <c r="R2409" s="4">
        <v>6.4130000000000003</v>
      </c>
      <c r="S2409" s="7">
        <v>649.04999999999995</v>
      </c>
      <c r="T2409" s="6">
        <v>22.64</v>
      </c>
      <c r="U2409" s="4">
        <v>23.462772999999999</v>
      </c>
      <c r="V2409" s="8">
        <v>83.664409470575592</v>
      </c>
      <c r="W2409" s="8">
        <v>85.897676659528514</v>
      </c>
      <c r="X2409" s="8">
        <v>115.41176470588235</v>
      </c>
      <c r="Y2409" s="8">
        <v>94.73684210526315</v>
      </c>
      <c r="Z2409" s="8">
        <v>98.666666666666671</v>
      </c>
      <c r="AA2409" s="8">
        <v>114.72666666666666</v>
      </c>
      <c r="AB2409" s="9">
        <v>75.146073106570867</v>
      </c>
      <c r="AC2409" s="9">
        <v>19.730928721829034</v>
      </c>
      <c r="AD2409" s="3">
        <v>33.387658235866361</v>
      </c>
      <c r="AE2409" s="3">
        <v>46.881413042304608</v>
      </c>
    </row>
    <row r="2410" spans="1:31" ht="13" x14ac:dyDescent="0.3">
      <c r="A2410" s="2">
        <v>2021</v>
      </c>
      <c r="B2410" s="13" t="s">
        <v>631</v>
      </c>
      <c r="C2410" s="2" t="s">
        <v>58</v>
      </c>
      <c r="D2410" s="2" t="str">
        <f t="shared" si="74"/>
        <v>M1</v>
      </c>
      <c r="E2410" s="2" t="str">
        <f t="shared" si="75"/>
        <v>F14a_M1_12</v>
      </c>
      <c r="F2410" s="21" t="s">
        <v>556</v>
      </c>
      <c r="G2410" s="2">
        <v>2012</v>
      </c>
      <c r="H2410" s="2" t="s">
        <v>795</v>
      </c>
      <c r="I2410" s="4">
        <v>1.94</v>
      </c>
      <c r="J2410" s="5">
        <v>0.123</v>
      </c>
      <c r="K2410" s="4">
        <v>0.92</v>
      </c>
      <c r="L2410" s="4">
        <v>0.67200000000000004</v>
      </c>
      <c r="M2410" s="4">
        <v>0.221</v>
      </c>
      <c r="N2410" s="4">
        <v>0.78900000000000003</v>
      </c>
      <c r="O2410" s="4">
        <v>0.19400000000000001</v>
      </c>
      <c r="P2410" s="6">
        <v>18.016999999999999</v>
      </c>
      <c r="Q2410" s="6">
        <v>53.972000000000001</v>
      </c>
      <c r="R2410" s="4">
        <v>6.2409999999999997</v>
      </c>
      <c r="S2410" s="7">
        <v>400.23</v>
      </c>
      <c r="T2410" s="6">
        <v>16.690000000000001</v>
      </c>
      <c r="U2410" s="4">
        <v>26.384176</v>
      </c>
      <c r="V2410" s="8">
        <v>74.796753167242699</v>
      </c>
      <c r="W2410" s="8">
        <v>74.40432555719724</v>
      </c>
      <c r="X2410" s="8">
        <v>108.23529411764707</v>
      </c>
      <c r="Y2410" s="8">
        <v>116.31578947368422</v>
      </c>
      <c r="Z2410" s="8">
        <v>131.50000000000003</v>
      </c>
      <c r="AA2410" s="8">
        <v>120.11333333333334</v>
      </c>
      <c r="AB2410" s="9">
        <v>75.266629257233177</v>
      </c>
      <c r="AC2410" s="9">
        <v>24.186393811492934</v>
      </c>
      <c r="AD2410" s="3">
        <v>31.261412922174518</v>
      </c>
      <c r="AE2410" s="3">
        <v>44.552193266332566</v>
      </c>
    </row>
    <row r="2411" spans="1:31" ht="13" x14ac:dyDescent="0.3">
      <c r="A2411" s="2">
        <v>2021</v>
      </c>
      <c r="B2411" s="13" t="s">
        <v>631</v>
      </c>
      <c r="C2411" s="2" t="s">
        <v>59</v>
      </c>
      <c r="D2411" s="2" t="str">
        <f t="shared" si="74"/>
        <v>M2</v>
      </c>
      <c r="E2411" s="2" t="str">
        <f t="shared" si="75"/>
        <v>F14a_M2_12</v>
      </c>
      <c r="F2411" s="21" t="s">
        <v>556</v>
      </c>
      <c r="G2411" s="2">
        <v>2012</v>
      </c>
      <c r="H2411" s="2" t="s">
        <v>795</v>
      </c>
      <c r="I2411" s="4">
        <v>2.1</v>
      </c>
      <c r="J2411" s="5">
        <v>0.13300000000000001</v>
      </c>
      <c r="K2411" s="4">
        <v>0.91</v>
      </c>
      <c r="L2411" s="4">
        <v>0.66300000000000003</v>
      </c>
      <c r="M2411" s="4">
        <v>0.24199999999999999</v>
      </c>
      <c r="N2411" s="4">
        <v>0.76200000000000001</v>
      </c>
      <c r="O2411" s="4">
        <v>0.186</v>
      </c>
      <c r="P2411" s="6">
        <v>16.934000000000001</v>
      </c>
      <c r="Q2411" s="6">
        <v>52.584000000000003</v>
      </c>
      <c r="R2411" s="4">
        <v>5.492</v>
      </c>
      <c r="S2411" s="7">
        <v>395.09800000000001</v>
      </c>
      <c r="T2411" s="6">
        <v>16.925000000000001</v>
      </c>
      <c r="U2411" s="4">
        <v>26.384176</v>
      </c>
      <c r="V2411" s="8">
        <v>80.96555755216994</v>
      </c>
      <c r="W2411" s="8">
        <v>80.453457716318965</v>
      </c>
      <c r="X2411" s="8">
        <v>107.05882352941177</v>
      </c>
      <c r="Y2411" s="8">
        <v>127.36842105263158</v>
      </c>
      <c r="Z2411" s="8">
        <v>127</v>
      </c>
      <c r="AA2411" s="8">
        <v>112.89333333333333</v>
      </c>
      <c r="AB2411" s="9">
        <v>76.291591766012303</v>
      </c>
      <c r="AC2411" s="9">
        <v>26.128832391934679</v>
      </c>
      <c r="AD2411" s="3">
        <v>30.506189149104774</v>
      </c>
      <c r="AE2411" s="3">
        <v>43.364978458960529</v>
      </c>
    </row>
    <row r="2412" spans="1:31" ht="13" x14ac:dyDescent="0.3">
      <c r="A2412" s="2">
        <v>2021</v>
      </c>
      <c r="B2412" s="13" t="s">
        <v>631</v>
      </c>
      <c r="C2412" s="2" t="s">
        <v>60</v>
      </c>
      <c r="D2412" s="2" t="str">
        <f t="shared" si="74"/>
        <v>M1</v>
      </c>
      <c r="E2412" s="2" t="str">
        <f t="shared" si="75"/>
        <v>F14b_M1_12</v>
      </c>
      <c r="F2412" s="21" t="s">
        <v>557</v>
      </c>
      <c r="G2412" s="2">
        <v>2012</v>
      </c>
      <c r="H2412" s="2" t="s">
        <v>796</v>
      </c>
      <c r="I2412" s="4">
        <v>2.27</v>
      </c>
      <c r="J2412" s="5">
        <v>0.15</v>
      </c>
      <c r="K2412" s="4">
        <v>0.89200000000000002</v>
      </c>
      <c r="L2412" s="4">
        <v>0.84799999999999998</v>
      </c>
      <c r="M2412" s="4">
        <v>0.20300000000000001</v>
      </c>
      <c r="N2412" s="4">
        <v>0.76100000000000001</v>
      </c>
      <c r="O2412" s="4">
        <v>0.19400000000000001</v>
      </c>
      <c r="P2412" s="6">
        <v>19.032</v>
      </c>
      <c r="Q2412" s="6">
        <v>51.960999999999999</v>
      </c>
      <c r="R2412" s="4">
        <v>5.3520000000000003</v>
      </c>
      <c r="S2412" s="7">
        <v>314.96100000000001</v>
      </c>
      <c r="T2412" s="6">
        <v>15.071999999999999</v>
      </c>
      <c r="U2412" s="4">
        <v>27.343539</v>
      </c>
      <c r="V2412" s="8">
        <v>87.51991221115513</v>
      </c>
      <c r="W2412" s="8">
        <v>90.736982386825886</v>
      </c>
      <c r="X2412" s="8">
        <v>104.94117647058825</v>
      </c>
      <c r="Y2412" s="8">
        <v>106.84210526315789</v>
      </c>
      <c r="Z2412" s="8">
        <v>126.83333333333333</v>
      </c>
      <c r="AA2412" s="8">
        <v>126.88</v>
      </c>
      <c r="AB2412" s="9">
        <v>81.8502500428133</v>
      </c>
      <c r="AC2412" s="9">
        <v>20.429481327000389</v>
      </c>
      <c r="AD2412" s="3">
        <v>27.87199699549317</v>
      </c>
      <c r="AE2412" s="3">
        <v>51.698521677506427</v>
      </c>
    </row>
    <row r="2413" spans="1:31" ht="13" x14ac:dyDescent="0.3">
      <c r="A2413" s="2">
        <v>2021</v>
      </c>
      <c r="B2413" s="13" t="s">
        <v>631</v>
      </c>
      <c r="C2413" s="2" t="s">
        <v>61</v>
      </c>
      <c r="D2413" s="2" t="str">
        <f t="shared" si="74"/>
        <v>M2</v>
      </c>
      <c r="E2413" s="2" t="str">
        <f t="shared" si="75"/>
        <v>F14b_M2_12</v>
      </c>
      <c r="F2413" s="21" t="s">
        <v>557</v>
      </c>
      <c r="G2413" s="2">
        <v>2012</v>
      </c>
      <c r="H2413" s="2" t="s">
        <v>796</v>
      </c>
      <c r="I2413" s="4">
        <v>2.2799999999999998</v>
      </c>
      <c r="J2413" s="5">
        <v>0.14699999999999999</v>
      </c>
      <c r="K2413" s="4">
        <v>0.86299999999999999</v>
      </c>
      <c r="L2413" s="4">
        <v>0.77400000000000002</v>
      </c>
      <c r="M2413" s="4">
        <v>0.247</v>
      </c>
      <c r="N2413" s="4">
        <v>0.77800000000000002</v>
      </c>
      <c r="O2413" s="4">
        <v>0.19800000000000001</v>
      </c>
      <c r="P2413" s="6">
        <v>18.242999999999999</v>
      </c>
      <c r="Q2413" s="6">
        <v>56.375</v>
      </c>
      <c r="R2413" s="4">
        <v>5.9980000000000002</v>
      </c>
      <c r="S2413" s="7">
        <v>445.02199999999999</v>
      </c>
      <c r="T2413" s="6">
        <v>17.867999999999999</v>
      </c>
      <c r="U2413" s="4">
        <v>27.343539</v>
      </c>
      <c r="V2413" s="8">
        <v>87.905462485213064</v>
      </c>
      <c r="W2413" s="8">
        <v>88.92224273908937</v>
      </c>
      <c r="X2413" s="8">
        <v>101.52941176470588</v>
      </c>
      <c r="Y2413" s="8">
        <v>130</v>
      </c>
      <c r="Z2413" s="8">
        <v>129.66666666666669</v>
      </c>
      <c r="AA2413" s="8">
        <v>121.61999999999999</v>
      </c>
      <c r="AB2413" s="9">
        <v>81.040329500392815</v>
      </c>
      <c r="AC2413" s="9">
        <v>25.105973632645835</v>
      </c>
      <c r="AD2413" s="3">
        <v>27.235342439087624</v>
      </c>
      <c r="AE2413" s="3">
        <v>47.658683928266548</v>
      </c>
    </row>
    <row r="2414" spans="1:31" ht="13" x14ac:dyDescent="0.3">
      <c r="A2414" s="2">
        <v>2021</v>
      </c>
      <c r="B2414" s="13" t="s">
        <v>631</v>
      </c>
      <c r="C2414" s="2" t="s">
        <v>62</v>
      </c>
      <c r="D2414" s="2" t="str">
        <f t="shared" si="74"/>
        <v>M1</v>
      </c>
      <c r="E2414" s="2" t="str">
        <f t="shared" si="75"/>
        <v>F14c_M1_12</v>
      </c>
      <c r="F2414" s="21" t="s">
        <v>558</v>
      </c>
      <c r="G2414" s="2">
        <v>2012</v>
      </c>
      <c r="H2414" s="2" t="s">
        <v>797</v>
      </c>
      <c r="I2414" s="4">
        <v>2.2200000000000002</v>
      </c>
      <c r="J2414" s="5">
        <v>0.14199999999999999</v>
      </c>
      <c r="K2414" s="4">
        <v>0.80200000000000005</v>
      </c>
      <c r="L2414" s="4">
        <v>0.85499999999999998</v>
      </c>
      <c r="M2414" s="4">
        <v>0.193</v>
      </c>
      <c r="N2414" s="4">
        <v>0.65200000000000002</v>
      </c>
      <c r="O2414" s="4">
        <v>0.19800000000000001</v>
      </c>
      <c r="P2414" s="6">
        <v>24.95</v>
      </c>
      <c r="Q2414" s="6">
        <v>66.641999999999996</v>
      </c>
      <c r="R2414" s="4">
        <v>5.4649999999999999</v>
      </c>
      <c r="S2414" s="7">
        <v>358.41800000000001</v>
      </c>
      <c r="T2414" s="6">
        <v>17.908000000000001</v>
      </c>
      <c r="U2414" s="4">
        <v>24.699956</v>
      </c>
      <c r="V2414" s="8">
        <v>85.592160840865375</v>
      </c>
      <c r="W2414" s="8">
        <v>85.897676659528514</v>
      </c>
      <c r="X2414" s="8">
        <v>94.352941176470594</v>
      </c>
      <c r="Y2414" s="8">
        <v>101.57894736842105</v>
      </c>
      <c r="Z2414" s="8">
        <v>108.66666666666667</v>
      </c>
      <c r="AA2414" s="8">
        <v>166.33333333333334</v>
      </c>
      <c r="AB2414" s="9">
        <v>79.074037929693887</v>
      </c>
      <c r="AC2414" s="9">
        <v>20.105029078873745</v>
      </c>
      <c r="AD2414" s="3">
        <v>25.93962505069463</v>
      </c>
      <c r="AE2414" s="3">
        <v>53.955345870431636</v>
      </c>
    </row>
    <row r="2415" spans="1:31" ht="13" x14ac:dyDescent="0.3">
      <c r="A2415" s="2">
        <v>2021</v>
      </c>
      <c r="B2415" s="13" t="s">
        <v>631</v>
      </c>
      <c r="C2415" s="2" t="s">
        <v>63</v>
      </c>
      <c r="D2415" s="2" t="str">
        <f t="shared" si="74"/>
        <v>M2</v>
      </c>
      <c r="E2415" s="2" t="str">
        <f t="shared" si="75"/>
        <v>F14c_M2_12</v>
      </c>
      <c r="F2415" s="21" t="s">
        <v>558</v>
      </c>
      <c r="G2415" s="2">
        <v>2012</v>
      </c>
      <c r="H2415" s="2" t="s">
        <v>797</v>
      </c>
      <c r="I2415" s="4">
        <v>2.33</v>
      </c>
      <c r="J2415" s="5">
        <v>0.14599999999999999</v>
      </c>
      <c r="K2415" s="4">
        <v>0.79200000000000004</v>
      </c>
      <c r="L2415" s="4">
        <v>0.86199999999999999</v>
      </c>
      <c r="M2415" s="4">
        <v>0.17899999999999999</v>
      </c>
      <c r="N2415" s="4">
        <v>0.55800000000000005</v>
      </c>
      <c r="O2415" s="4">
        <v>0.21</v>
      </c>
      <c r="P2415" s="6">
        <v>23.106999999999999</v>
      </c>
      <c r="Q2415" s="6">
        <v>60.753999999999998</v>
      </c>
      <c r="R2415" s="4">
        <v>6.0119999999999996</v>
      </c>
      <c r="S2415" s="7">
        <v>489.31200000000001</v>
      </c>
      <c r="T2415" s="6">
        <v>18.207999999999998</v>
      </c>
      <c r="U2415" s="4">
        <v>24.699956</v>
      </c>
      <c r="V2415" s="8">
        <v>89.833213855502834</v>
      </c>
      <c r="W2415" s="8">
        <v>88.317329523177207</v>
      </c>
      <c r="X2415" s="8">
        <v>93.176470588235304</v>
      </c>
      <c r="Y2415" s="8">
        <v>94.210526315789465</v>
      </c>
      <c r="Z2415" s="8">
        <v>93.000000000000014</v>
      </c>
      <c r="AA2415" s="8">
        <v>154.04666666666665</v>
      </c>
      <c r="AB2415" s="9">
        <v>78.014372330603067</v>
      </c>
      <c r="AC2415" s="9">
        <v>18.899909540421412</v>
      </c>
      <c r="AD2415" s="3">
        <v>25.964131826716631</v>
      </c>
      <c r="AE2415" s="3">
        <v>55.135958632861971</v>
      </c>
    </row>
    <row r="2416" spans="1:31" ht="13" x14ac:dyDescent="0.3">
      <c r="A2416" s="2">
        <v>2021</v>
      </c>
      <c r="B2416" s="13" t="s">
        <v>631</v>
      </c>
      <c r="C2416" s="2" t="s">
        <v>16</v>
      </c>
      <c r="D2416" s="2" t="str">
        <f t="shared" si="74"/>
        <v>M2</v>
      </c>
      <c r="E2416" s="2" t="str">
        <f t="shared" si="75"/>
        <v>G12a_M2_12</v>
      </c>
      <c r="F2416" s="21" t="s">
        <v>534</v>
      </c>
      <c r="G2416" s="2">
        <v>2012</v>
      </c>
      <c r="H2416" s="2" t="s">
        <v>804</v>
      </c>
      <c r="I2416" s="4">
        <v>2.15</v>
      </c>
      <c r="J2416" s="5">
        <v>0.14000000000000001</v>
      </c>
      <c r="K2416" s="4">
        <v>0.78100000000000003</v>
      </c>
      <c r="L2416" s="4">
        <v>0.77400000000000002</v>
      </c>
      <c r="M2416" s="4">
        <v>0.20799999999999999</v>
      </c>
      <c r="N2416" s="4">
        <v>0.63</v>
      </c>
      <c r="O2416" s="4">
        <v>0.188</v>
      </c>
      <c r="P2416" s="6">
        <v>23.396000000000001</v>
      </c>
      <c r="Q2416" s="6">
        <v>59.648000000000003</v>
      </c>
      <c r="R2416" s="4">
        <v>6.0279999999999996</v>
      </c>
      <c r="S2416" s="7">
        <v>610.59900000000005</v>
      </c>
      <c r="T2416" s="6">
        <v>19.747</v>
      </c>
      <c r="U2416" s="4">
        <v>26.273942999999999</v>
      </c>
      <c r="V2416" s="8">
        <v>82.893308922459696</v>
      </c>
      <c r="W2416" s="8">
        <v>84.687850227704175</v>
      </c>
      <c r="X2416" s="8">
        <v>91.882352941176478</v>
      </c>
      <c r="Y2416" s="8">
        <v>109.4736842105263</v>
      </c>
      <c r="Z2416" s="8">
        <v>105</v>
      </c>
      <c r="AA2416" s="8">
        <v>155.97333333333333</v>
      </c>
      <c r="AB2416" s="9">
        <v>75.730622206544837</v>
      </c>
      <c r="AC2416" s="9">
        <v>22.624194366669922</v>
      </c>
      <c r="AD2416" s="3">
        <v>26.375624510191102</v>
      </c>
      <c r="AE2416" s="3">
        <v>51.000181123138965</v>
      </c>
    </row>
    <row r="2417" spans="1:31" ht="13" x14ac:dyDescent="0.3">
      <c r="A2417" s="2">
        <v>2021</v>
      </c>
      <c r="B2417" s="13" t="s">
        <v>631</v>
      </c>
      <c r="C2417" s="2" t="s">
        <v>17</v>
      </c>
      <c r="D2417" s="2" t="str">
        <f t="shared" si="74"/>
        <v>M1</v>
      </c>
      <c r="E2417" s="2" t="str">
        <f t="shared" si="75"/>
        <v>G12b_M1_12</v>
      </c>
      <c r="F2417" s="21" t="s">
        <v>535</v>
      </c>
      <c r="G2417" s="2">
        <v>2012</v>
      </c>
      <c r="H2417" s="2" t="s">
        <v>802</v>
      </c>
      <c r="I2417" s="4">
        <v>2.06</v>
      </c>
      <c r="J2417" s="5">
        <v>0.13500000000000001</v>
      </c>
      <c r="K2417" s="4">
        <v>0.84199999999999997</v>
      </c>
      <c r="L2417" s="4">
        <v>0.82399999999999995</v>
      </c>
      <c r="M2417" s="4">
        <v>0.20200000000000001</v>
      </c>
      <c r="N2417" s="4">
        <v>0.64400000000000002</v>
      </c>
      <c r="O2417" s="4">
        <v>0.185</v>
      </c>
      <c r="P2417" s="6">
        <v>16.241</v>
      </c>
      <c r="Q2417" s="6">
        <v>61.165999999999997</v>
      </c>
      <c r="R2417" s="4">
        <v>5.6660000000000004</v>
      </c>
      <c r="S2417" s="7">
        <v>422.584</v>
      </c>
      <c r="T2417" s="6">
        <v>19.777999999999999</v>
      </c>
      <c r="U2417" s="4">
        <v>22.764233000000001</v>
      </c>
      <c r="V2417" s="8">
        <v>79.423356455938134</v>
      </c>
      <c r="W2417" s="8">
        <v>81.663284148143305</v>
      </c>
      <c r="X2417" s="8">
        <v>99.058823529411768</v>
      </c>
      <c r="Y2417" s="8">
        <v>106.31578947368421</v>
      </c>
      <c r="Z2417" s="8">
        <v>107.33333333333334</v>
      </c>
      <c r="AA2417" s="8">
        <v>108.27333333333333</v>
      </c>
      <c r="AB2417" s="9">
        <v>79.291500550978</v>
      </c>
      <c r="AC2417" s="9">
        <v>20.984858541051956</v>
      </c>
      <c r="AD2417" s="3">
        <v>27.158682462283579</v>
      </c>
      <c r="AE2417" s="3">
        <v>51.856458996664458</v>
      </c>
    </row>
    <row r="2418" spans="1:31" ht="13" x14ac:dyDescent="0.3">
      <c r="A2418" s="2">
        <v>2021</v>
      </c>
      <c r="B2418" s="13" t="s">
        <v>631</v>
      </c>
      <c r="C2418" s="2" t="s">
        <v>18</v>
      </c>
      <c r="D2418" s="2" t="str">
        <f t="shared" si="74"/>
        <v>M2</v>
      </c>
      <c r="E2418" s="2" t="str">
        <f t="shared" si="75"/>
        <v>G12b_M2_12</v>
      </c>
      <c r="F2418" s="21" t="s">
        <v>535</v>
      </c>
      <c r="G2418" s="2">
        <v>2012</v>
      </c>
      <c r="H2418" s="2" t="s">
        <v>802</v>
      </c>
      <c r="I2418" s="4">
        <v>2.23</v>
      </c>
      <c r="J2418" s="5">
        <v>0.14599999999999999</v>
      </c>
      <c r="K2418" s="4">
        <v>0.89600000000000002</v>
      </c>
      <c r="L2418" s="4">
        <v>0.72</v>
      </c>
      <c r="M2418" s="4">
        <v>0.186</v>
      </c>
      <c r="N2418" s="4">
        <v>0.54700000000000004</v>
      </c>
      <c r="O2418" s="4">
        <v>0.193</v>
      </c>
      <c r="P2418" s="6">
        <v>21.298999999999999</v>
      </c>
      <c r="Q2418" s="6">
        <v>65.676000000000002</v>
      </c>
      <c r="R2418" s="4">
        <v>5.633</v>
      </c>
      <c r="S2418" s="7">
        <v>412.26499999999999</v>
      </c>
      <c r="T2418" s="6">
        <v>20.199000000000002</v>
      </c>
      <c r="U2418" s="4">
        <v>22.764233000000001</v>
      </c>
      <c r="V2418" s="8">
        <v>85.977711114923324</v>
      </c>
      <c r="W2418" s="8">
        <v>88.317329523177207</v>
      </c>
      <c r="X2418" s="8">
        <v>105.41176470588236</v>
      </c>
      <c r="Y2418" s="8">
        <v>97.89473684210526</v>
      </c>
      <c r="Z2418" s="8">
        <v>91.166666666666671</v>
      </c>
      <c r="AA2418" s="8">
        <v>141.99333333333334</v>
      </c>
      <c r="AB2418" s="9">
        <v>74.164996794900816</v>
      </c>
      <c r="AC2418" s="9">
        <v>20.658333070084453</v>
      </c>
      <c r="AD2418" s="3">
        <v>30.898135256972669</v>
      </c>
      <c r="AE2418" s="3">
        <v>48.443531672942882</v>
      </c>
    </row>
    <row r="2419" spans="1:31" ht="13" x14ac:dyDescent="0.3">
      <c r="A2419" s="2">
        <v>2021</v>
      </c>
      <c r="B2419" s="13" t="s">
        <v>631</v>
      </c>
      <c r="C2419" s="2" t="s">
        <v>40</v>
      </c>
      <c r="D2419" s="2" t="str">
        <f t="shared" si="74"/>
        <v>M1</v>
      </c>
      <c r="E2419" s="2" t="str">
        <f t="shared" si="75"/>
        <v>G13a_M1_12</v>
      </c>
      <c r="F2419" s="21" t="s">
        <v>547</v>
      </c>
      <c r="G2419" s="2">
        <v>2012</v>
      </c>
      <c r="H2419" s="2" t="s">
        <v>778</v>
      </c>
      <c r="I2419" s="4">
        <v>2.33</v>
      </c>
      <c r="J2419" s="5">
        <v>0.14899999999999999</v>
      </c>
      <c r="K2419" s="4">
        <v>0.88300000000000001</v>
      </c>
      <c r="L2419" s="4">
        <v>0.76</v>
      </c>
      <c r="M2419" s="4">
        <v>0.182</v>
      </c>
      <c r="N2419" s="4">
        <v>0.64500000000000002</v>
      </c>
      <c r="O2419" s="4">
        <v>0.20399999999999999</v>
      </c>
      <c r="P2419" s="6">
        <v>21.446000000000002</v>
      </c>
      <c r="Q2419" s="6">
        <v>62.055999999999997</v>
      </c>
      <c r="R2419" s="4">
        <v>6.0659999999999998</v>
      </c>
      <c r="S2419" s="7">
        <v>562.66800000000001</v>
      </c>
      <c r="T2419" s="6">
        <v>19.792999999999999</v>
      </c>
      <c r="U2419" s="4">
        <v>25.825861</v>
      </c>
      <c r="V2419" s="8">
        <v>89.833213855502834</v>
      </c>
      <c r="W2419" s="8">
        <v>90.132069170913724</v>
      </c>
      <c r="X2419" s="8">
        <v>103.88235294117646</v>
      </c>
      <c r="Y2419" s="8">
        <v>95.78947368421052</v>
      </c>
      <c r="Z2419" s="8">
        <v>107.50000000000001</v>
      </c>
      <c r="AA2419" s="8">
        <v>142.97333333333336</v>
      </c>
      <c r="AB2419" s="9">
        <v>75.499034668920416</v>
      </c>
      <c r="AC2419" s="9">
        <v>19.856893314533316</v>
      </c>
      <c r="AD2419" s="3">
        <v>29.911799937092493</v>
      </c>
      <c r="AE2419" s="3">
        <v>50.231306748374195</v>
      </c>
    </row>
    <row r="2420" spans="1:31" ht="13" x14ac:dyDescent="0.3">
      <c r="A2420" s="2">
        <v>2021</v>
      </c>
      <c r="B2420" s="13" t="s">
        <v>631</v>
      </c>
      <c r="C2420" s="2" t="s">
        <v>41</v>
      </c>
      <c r="D2420" s="2" t="str">
        <f t="shared" si="74"/>
        <v>M2</v>
      </c>
      <c r="E2420" s="2" t="str">
        <f t="shared" si="75"/>
        <v>G13a_M2_12</v>
      </c>
      <c r="F2420" s="21" t="s">
        <v>547</v>
      </c>
      <c r="G2420" s="2">
        <v>2012</v>
      </c>
      <c r="H2420" s="2" t="s">
        <v>778</v>
      </c>
      <c r="I2420" s="4">
        <v>2.2999999999999998</v>
      </c>
      <c r="J2420" s="5">
        <v>0.14399999999999999</v>
      </c>
      <c r="K2420" s="4">
        <v>0.94099999999999995</v>
      </c>
      <c r="L2420" s="4">
        <v>0.71</v>
      </c>
      <c r="M2420" s="4">
        <v>0.20300000000000001</v>
      </c>
      <c r="N2420" s="4">
        <v>0.67800000000000005</v>
      </c>
      <c r="O2420" s="4">
        <v>0.20200000000000001</v>
      </c>
      <c r="P2420" s="6">
        <v>23.856999999999999</v>
      </c>
      <c r="Q2420" s="6">
        <v>59.487000000000002</v>
      </c>
      <c r="R2420" s="4">
        <v>5.4130000000000003</v>
      </c>
      <c r="S2420" s="7">
        <v>452.82400000000001</v>
      </c>
      <c r="T2420" s="6">
        <v>21.78</v>
      </c>
      <c r="U2420" s="4">
        <v>25.825861</v>
      </c>
      <c r="V2420" s="8">
        <v>88.676563033328975</v>
      </c>
      <c r="W2420" s="8">
        <v>87.107503091352854</v>
      </c>
      <c r="X2420" s="8">
        <v>110.70588235294116</v>
      </c>
      <c r="Y2420" s="8">
        <v>106.84210526315789</v>
      </c>
      <c r="Z2420" s="8">
        <v>113.00000000000001</v>
      </c>
      <c r="AA2420" s="8">
        <v>159.04666666666668</v>
      </c>
      <c r="AB2420" s="9">
        <v>76.217219428849404</v>
      </c>
      <c r="AC2420" s="9">
        <v>21.939374952151947</v>
      </c>
      <c r="AD2420" s="3">
        <v>31.576192813160169</v>
      </c>
      <c r="AE2420" s="3">
        <v>46.484432234687887</v>
      </c>
    </row>
    <row r="2421" spans="1:31" ht="13" x14ac:dyDescent="0.3">
      <c r="A2421" s="2">
        <v>2021</v>
      </c>
      <c r="B2421" s="13" t="s">
        <v>631</v>
      </c>
      <c r="C2421" s="2" t="s">
        <v>42</v>
      </c>
      <c r="D2421" s="2" t="str">
        <f t="shared" si="74"/>
        <v>M1</v>
      </c>
      <c r="E2421" s="2" t="str">
        <f t="shared" si="75"/>
        <v>G13b_M1_12</v>
      </c>
      <c r="F2421" s="21" t="s">
        <v>548</v>
      </c>
      <c r="G2421" s="2">
        <v>2012</v>
      </c>
      <c r="H2421" s="2" t="s">
        <v>803</v>
      </c>
      <c r="I2421" s="4">
        <v>2.2200000000000002</v>
      </c>
      <c r="J2421" s="5">
        <v>0.14199999999999999</v>
      </c>
      <c r="K2421" s="4">
        <v>0.81599999999999995</v>
      </c>
      <c r="L2421" s="4">
        <v>0.78100000000000003</v>
      </c>
      <c r="M2421" s="4">
        <v>0.186</v>
      </c>
      <c r="N2421" s="4">
        <v>0.56499999999999995</v>
      </c>
      <c r="O2421" s="4">
        <v>0.2</v>
      </c>
      <c r="P2421" s="6">
        <v>17.248999999999999</v>
      </c>
      <c r="Q2421" s="6">
        <v>51.951000000000001</v>
      </c>
      <c r="R2421" s="4">
        <v>7.7</v>
      </c>
      <c r="S2421" s="7">
        <v>397.358</v>
      </c>
      <c r="T2421" s="6">
        <v>19.823</v>
      </c>
      <c r="U2421" s="4">
        <v>26.940170999999999</v>
      </c>
      <c r="V2421" s="8">
        <v>85.592160840865375</v>
      </c>
      <c r="W2421" s="8">
        <v>85.897676659528514</v>
      </c>
      <c r="X2421" s="8">
        <v>96</v>
      </c>
      <c r="Y2421" s="8">
        <v>97.89473684210526</v>
      </c>
      <c r="Z2421" s="8">
        <v>94.166666666666671</v>
      </c>
      <c r="AA2421" s="8">
        <v>114.99333333333333</v>
      </c>
      <c r="AB2421" s="9">
        <v>75.162873164922928</v>
      </c>
      <c r="AC2421" s="9">
        <v>20.384069174271808</v>
      </c>
      <c r="AD2421" s="3">
        <v>27.765789596146956</v>
      </c>
      <c r="AE2421" s="3">
        <v>51.85014122958124</v>
      </c>
    </row>
    <row r="2422" spans="1:31" ht="13" x14ac:dyDescent="0.3">
      <c r="A2422" s="2">
        <v>2021</v>
      </c>
      <c r="B2422" s="13" t="s">
        <v>631</v>
      </c>
      <c r="C2422" s="2" t="s">
        <v>43</v>
      </c>
      <c r="D2422" s="2" t="str">
        <f t="shared" si="74"/>
        <v>M2</v>
      </c>
      <c r="E2422" s="2" t="str">
        <f t="shared" si="75"/>
        <v>G13b_M2_12</v>
      </c>
      <c r="F2422" s="21" t="s">
        <v>548</v>
      </c>
      <c r="G2422" s="2">
        <v>2012</v>
      </c>
      <c r="H2422" s="2" t="s">
        <v>803</v>
      </c>
      <c r="I2422" s="4">
        <v>2.27</v>
      </c>
      <c r="J2422" s="5">
        <v>0.14399999999999999</v>
      </c>
      <c r="K2422" s="4">
        <v>0.85899999999999999</v>
      </c>
      <c r="L2422" s="4">
        <v>0.76900000000000002</v>
      </c>
      <c r="M2422" s="4">
        <v>0.193</v>
      </c>
      <c r="N2422" s="4">
        <v>0.59699999999999998</v>
      </c>
      <c r="O2422" s="4">
        <v>0.20100000000000001</v>
      </c>
      <c r="P2422" s="6">
        <v>17.619</v>
      </c>
      <c r="Q2422" s="6">
        <v>48.831000000000003</v>
      </c>
      <c r="R2422" s="4">
        <v>6.0839999999999996</v>
      </c>
      <c r="S2422" s="7">
        <v>326.48700000000002</v>
      </c>
      <c r="T2422" s="6">
        <v>18.03</v>
      </c>
      <c r="U2422" s="4">
        <v>26.940170999999999</v>
      </c>
      <c r="V2422" s="8">
        <v>87.51991221115513</v>
      </c>
      <c r="W2422" s="8">
        <v>87.107503091352854</v>
      </c>
      <c r="X2422" s="8">
        <v>101.05882352941175</v>
      </c>
      <c r="Y2422" s="8">
        <v>101.57894736842105</v>
      </c>
      <c r="Z2422" s="8">
        <v>99.5</v>
      </c>
      <c r="AA2422" s="8">
        <v>117.46000000000001</v>
      </c>
      <c r="AB2422" s="9">
        <v>76.240421275534175</v>
      </c>
      <c r="AC2422" s="9">
        <v>20.852269771896303</v>
      </c>
      <c r="AD2422" s="3">
        <v>28.815829051518669</v>
      </c>
      <c r="AE2422" s="3">
        <v>50.331901176585035</v>
      </c>
    </row>
    <row r="2423" spans="1:31" ht="13" x14ac:dyDescent="0.3">
      <c r="A2423" s="2">
        <v>2021</v>
      </c>
      <c r="B2423" s="13" t="s">
        <v>631</v>
      </c>
      <c r="C2423" s="2" t="s">
        <v>64</v>
      </c>
      <c r="D2423" s="2" t="str">
        <f t="shared" si="74"/>
        <v>M1</v>
      </c>
      <c r="E2423" s="2" t="str">
        <f t="shared" si="75"/>
        <v>G14a_M1_12</v>
      </c>
      <c r="F2423" s="21" t="s">
        <v>559</v>
      </c>
      <c r="G2423" s="2">
        <v>2012</v>
      </c>
      <c r="H2423" s="2" t="s">
        <v>798</v>
      </c>
      <c r="I2423" s="4">
        <v>2.14</v>
      </c>
      <c r="J2423" s="5">
        <v>0.13600000000000001</v>
      </c>
      <c r="K2423" s="4">
        <v>0.78200000000000003</v>
      </c>
      <c r="L2423" s="4">
        <v>0.78200000000000003</v>
      </c>
      <c r="M2423" s="4">
        <v>0.184</v>
      </c>
      <c r="N2423" s="4">
        <v>0.54300000000000004</v>
      </c>
      <c r="O2423" s="4">
        <v>0.19</v>
      </c>
      <c r="P2423" s="6">
        <v>15.933999999999999</v>
      </c>
      <c r="Q2423" s="6">
        <v>34.99</v>
      </c>
      <c r="R2423" s="4">
        <v>5.6349999999999998</v>
      </c>
      <c r="S2423" s="7">
        <v>499.55599999999998</v>
      </c>
      <c r="T2423" s="6">
        <v>18.46</v>
      </c>
      <c r="U2423" s="4">
        <v>24.581579999999999</v>
      </c>
      <c r="V2423" s="8">
        <v>82.507758648401747</v>
      </c>
      <c r="W2423" s="8">
        <v>82.268197364055482</v>
      </c>
      <c r="X2423" s="8">
        <v>92</v>
      </c>
      <c r="Y2423" s="8">
        <v>96.84210526315789</v>
      </c>
      <c r="Z2423" s="8">
        <v>90.500000000000014</v>
      </c>
      <c r="AA2423" s="8">
        <v>106.22666666666667</v>
      </c>
      <c r="AB2423" s="9">
        <v>74.178463501333425</v>
      </c>
      <c r="AC2423" s="9">
        <v>20.43249037267617</v>
      </c>
      <c r="AD2423" s="3">
        <v>26.962003600466169</v>
      </c>
      <c r="AE2423" s="3">
        <v>52.605506026857654</v>
      </c>
    </row>
    <row r="2424" spans="1:31" ht="13" x14ac:dyDescent="0.3">
      <c r="A2424" s="2">
        <v>2021</v>
      </c>
      <c r="B2424" s="13" t="s">
        <v>631</v>
      </c>
      <c r="C2424" s="2" t="s">
        <v>65</v>
      </c>
      <c r="D2424" s="2" t="str">
        <f t="shared" si="74"/>
        <v>M2</v>
      </c>
      <c r="E2424" s="2" t="str">
        <f t="shared" si="75"/>
        <v>G14a_M2_12</v>
      </c>
      <c r="F2424" s="21" t="s">
        <v>559</v>
      </c>
      <c r="G2424" s="2">
        <v>2012</v>
      </c>
      <c r="H2424" s="2" t="s">
        <v>798</v>
      </c>
      <c r="I2424" s="4">
        <v>2.3199999999999998</v>
      </c>
      <c r="J2424" s="5">
        <v>0.14599999999999999</v>
      </c>
      <c r="K2424" s="4">
        <v>0.746</v>
      </c>
      <c r="L2424" s="4">
        <v>0.86899999999999999</v>
      </c>
      <c r="M2424" s="4">
        <v>0.17499999999999999</v>
      </c>
      <c r="N2424" s="4">
        <v>0.57099999999999995</v>
      </c>
      <c r="O2424" s="4">
        <v>0.19900000000000001</v>
      </c>
      <c r="P2424" s="6">
        <v>32.164000000000001</v>
      </c>
      <c r="Q2424" s="6">
        <v>48.420999999999999</v>
      </c>
      <c r="R2424" s="4">
        <v>5.5670000000000002</v>
      </c>
      <c r="S2424" s="7">
        <v>369.58300000000003</v>
      </c>
      <c r="T2424" s="6">
        <v>16.873000000000001</v>
      </c>
      <c r="U2424" s="4">
        <v>24.581579999999999</v>
      </c>
      <c r="V2424" s="8">
        <v>89.447663581444871</v>
      </c>
      <c r="W2424" s="8">
        <v>88.317329523177207</v>
      </c>
      <c r="X2424" s="8">
        <v>87.764705882352942</v>
      </c>
      <c r="Y2424" s="8">
        <v>92.10526315789474</v>
      </c>
      <c r="Z2424" s="8">
        <v>95.166666666666671</v>
      </c>
      <c r="AA2424" s="8">
        <v>214.42666666666668</v>
      </c>
      <c r="AB2424" s="9">
        <v>76.857713847975347</v>
      </c>
      <c r="AC2424" s="9">
        <v>18.755640502040826</v>
      </c>
      <c r="AD2424" s="3">
        <v>24.824162640599585</v>
      </c>
      <c r="AE2424" s="3">
        <v>56.420196857359585</v>
      </c>
    </row>
    <row r="2425" spans="1:31" ht="13" x14ac:dyDescent="0.3">
      <c r="A2425" s="2">
        <v>2021</v>
      </c>
      <c r="B2425" s="13" t="s">
        <v>631</v>
      </c>
      <c r="C2425" s="2" t="s">
        <v>66</v>
      </c>
      <c r="D2425" s="2" t="str">
        <f t="shared" si="74"/>
        <v>M2</v>
      </c>
      <c r="E2425" s="2" t="str">
        <f t="shared" si="75"/>
        <v>G14b_M2_12</v>
      </c>
      <c r="F2425" s="21" t="s">
        <v>560</v>
      </c>
      <c r="G2425" s="2">
        <v>2012</v>
      </c>
      <c r="H2425" s="2" t="s">
        <v>799</v>
      </c>
      <c r="I2425" s="4">
        <v>2.2999999999999998</v>
      </c>
      <c r="J2425" s="5">
        <v>0.14099999999999999</v>
      </c>
      <c r="K2425" s="4">
        <v>0.71599999999999997</v>
      </c>
      <c r="L2425" s="4">
        <v>0.81299999999999994</v>
      </c>
      <c r="M2425" s="4">
        <v>0.21</v>
      </c>
      <c r="N2425" s="4">
        <v>0.47799999999999998</v>
      </c>
      <c r="O2425" s="4">
        <v>0.21</v>
      </c>
      <c r="P2425" s="6">
        <v>23.501000000000001</v>
      </c>
      <c r="Q2425" s="6">
        <v>57.932000000000002</v>
      </c>
      <c r="R2425" s="4">
        <v>6.4950000000000001</v>
      </c>
      <c r="S2425" s="7">
        <v>786.553</v>
      </c>
      <c r="T2425" s="6">
        <v>15.941000000000001</v>
      </c>
      <c r="U2425" s="4">
        <v>24.073688000000001</v>
      </c>
      <c r="V2425" s="8">
        <v>88.676563033328975</v>
      </c>
      <c r="W2425" s="8">
        <v>85.292763443616337</v>
      </c>
      <c r="X2425" s="8">
        <v>84.235294117647058</v>
      </c>
      <c r="Y2425" s="8">
        <v>110.52631578947367</v>
      </c>
      <c r="Z2425" s="8">
        <v>79.666666666666657</v>
      </c>
      <c r="AA2425" s="8">
        <v>156.67333333333332</v>
      </c>
      <c r="AB2425" s="9">
        <v>76.17907054470335</v>
      </c>
      <c r="AC2425" s="9">
        <v>22.707270757189534</v>
      </c>
      <c r="AD2425" s="3">
        <v>24.038125339967504</v>
      </c>
      <c r="AE2425" s="3">
        <v>53.25460390284298</v>
      </c>
    </row>
    <row r="2426" spans="1:31" ht="13" x14ac:dyDescent="0.3">
      <c r="A2426" s="2">
        <v>2021</v>
      </c>
      <c r="B2426" s="13" t="s">
        <v>631</v>
      </c>
      <c r="C2426" s="2" t="s">
        <v>67</v>
      </c>
      <c r="D2426" s="2" t="str">
        <f t="shared" si="74"/>
        <v>M1</v>
      </c>
      <c r="E2426" s="2" t="str">
        <f t="shared" si="75"/>
        <v>C12c_M1_13</v>
      </c>
      <c r="F2426" s="21" t="s">
        <v>561</v>
      </c>
      <c r="G2426" s="2">
        <v>2013</v>
      </c>
      <c r="H2426" s="2" t="s">
        <v>815</v>
      </c>
      <c r="I2426" s="4">
        <v>2.34</v>
      </c>
      <c r="J2426" s="5">
        <v>0.14199999999999999</v>
      </c>
      <c r="K2426" s="4">
        <v>0.80300000000000005</v>
      </c>
      <c r="L2426" s="4">
        <v>0.91200000000000003</v>
      </c>
      <c r="M2426" s="4">
        <v>0.16500000000000001</v>
      </c>
      <c r="N2426" s="4">
        <v>0.60899999999999999</v>
      </c>
      <c r="O2426" s="4">
        <v>0.20100000000000001</v>
      </c>
      <c r="P2426" s="6">
        <v>23.529</v>
      </c>
      <c r="Q2426" s="6">
        <v>53.162999999999997</v>
      </c>
      <c r="R2426" s="4">
        <v>5.1619999999999999</v>
      </c>
      <c r="S2426" s="7">
        <v>270.358</v>
      </c>
      <c r="T2426" s="6">
        <v>17.751000000000001</v>
      </c>
      <c r="U2426" s="4">
        <v>29.019397000000001</v>
      </c>
      <c r="V2426" s="8">
        <v>89.280850605730976</v>
      </c>
      <c r="W2426" s="8">
        <v>85.213678692359125</v>
      </c>
      <c r="X2426" s="8">
        <v>94.47058823529413</v>
      </c>
      <c r="Y2426" s="8">
        <v>86.842105263157904</v>
      </c>
      <c r="Z2426" s="8">
        <v>101.50000000000001</v>
      </c>
      <c r="AA2426" s="8">
        <v>156.86000000000001</v>
      </c>
      <c r="AB2426" s="9">
        <v>79.637499713323578</v>
      </c>
      <c r="AC2426" s="9">
        <v>17.066624802818321</v>
      </c>
      <c r="AD2426" s="3">
        <v>25.788208410492164</v>
      </c>
      <c r="AE2426" s="3">
        <v>57.145166786689529</v>
      </c>
    </row>
    <row r="2427" spans="1:31" ht="13" x14ac:dyDescent="0.3">
      <c r="A2427" s="2">
        <v>2021</v>
      </c>
      <c r="B2427" s="13" t="s">
        <v>631</v>
      </c>
      <c r="C2427" s="2" t="s">
        <v>68</v>
      </c>
      <c r="D2427" s="2" t="str">
        <f t="shared" si="74"/>
        <v>M2</v>
      </c>
      <c r="E2427" s="2" t="str">
        <f t="shared" si="75"/>
        <v>C12c_M2_13</v>
      </c>
      <c r="F2427" s="21" t="s">
        <v>561</v>
      </c>
      <c r="G2427" s="2">
        <v>2013</v>
      </c>
      <c r="H2427" s="2" t="s">
        <v>815</v>
      </c>
      <c r="I2427" s="4">
        <v>2.25</v>
      </c>
      <c r="J2427" s="5">
        <v>0.13900000000000001</v>
      </c>
      <c r="K2427" s="4">
        <v>0.82299999999999995</v>
      </c>
      <c r="L2427" s="4">
        <v>0.84699999999999998</v>
      </c>
      <c r="M2427" s="4">
        <v>0.186</v>
      </c>
      <c r="N2427" s="4">
        <v>0.71699999999999997</v>
      </c>
      <c r="O2427" s="4">
        <v>0.193</v>
      </c>
      <c r="P2427" s="6">
        <v>17.065000000000001</v>
      </c>
      <c r="Q2427" s="6">
        <v>46.475000000000001</v>
      </c>
      <c r="R2427" s="4">
        <v>5.5910000000000002</v>
      </c>
      <c r="S2427" s="7">
        <v>201.64699999999999</v>
      </c>
      <c r="T2427" s="6">
        <v>16.856000000000002</v>
      </c>
      <c r="U2427" s="4">
        <v>29.019397000000001</v>
      </c>
      <c r="V2427" s="8">
        <v>85.846971736279784</v>
      </c>
      <c r="W2427" s="8">
        <v>83.41338970590084</v>
      </c>
      <c r="X2427" s="8">
        <v>96.82352941176471</v>
      </c>
      <c r="Y2427" s="8">
        <v>97.89473684210526</v>
      </c>
      <c r="Z2427" s="8">
        <v>119.5</v>
      </c>
      <c r="AA2427" s="8">
        <v>113.76666666666668</v>
      </c>
      <c r="AB2427" s="9">
        <v>78.635314471567952</v>
      </c>
      <c r="AC2427" s="9">
        <v>19.48393309325132</v>
      </c>
      <c r="AD2427" s="3">
        <v>26.767354453696672</v>
      </c>
      <c r="AE2427" s="3">
        <v>53.748712453052008</v>
      </c>
    </row>
    <row r="2428" spans="1:31" ht="13" x14ac:dyDescent="0.3">
      <c r="A2428" s="2">
        <v>2021</v>
      </c>
      <c r="B2428" s="13" t="s">
        <v>631</v>
      </c>
      <c r="C2428" s="2" t="s">
        <v>72</v>
      </c>
      <c r="D2428" s="2" t="str">
        <f t="shared" si="74"/>
        <v>M1</v>
      </c>
      <c r="E2428" s="2" t="str">
        <f t="shared" si="75"/>
        <v>D12a_M1_13</v>
      </c>
      <c r="F2428" s="21" t="s">
        <v>562</v>
      </c>
      <c r="G2428" s="2">
        <v>2013</v>
      </c>
      <c r="H2428" s="2" t="s">
        <v>814</v>
      </c>
      <c r="I2428" s="4">
        <v>2.38</v>
      </c>
      <c r="J2428" s="5">
        <v>0.14499999999999999</v>
      </c>
      <c r="K2428" s="4">
        <v>0.78300000000000003</v>
      </c>
      <c r="L2428" s="4">
        <v>0.97099999999999997</v>
      </c>
      <c r="M2428" s="4">
        <v>0.13600000000000001</v>
      </c>
      <c r="N2428" s="4">
        <v>0.56799999999999995</v>
      </c>
      <c r="O2428" s="4">
        <v>0.20799999999999999</v>
      </c>
      <c r="P2428" s="6">
        <v>26.959</v>
      </c>
      <c r="Q2428" s="6">
        <v>50.554000000000002</v>
      </c>
      <c r="R2428" s="4">
        <v>5.17</v>
      </c>
      <c r="S2428" s="7">
        <v>276.036</v>
      </c>
      <c r="T2428" s="6">
        <v>15.576000000000001</v>
      </c>
      <c r="U2428" s="4">
        <v>27.138427</v>
      </c>
      <c r="V2428" s="8">
        <v>90.807018992153729</v>
      </c>
      <c r="W2428" s="8">
        <v>87.013967678817423</v>
      </c>
      <c r="X2428" s="8">
        <v>92.117647058823536</v>
      </c>
      <c r="Y2428" s="8">
        <v>71.578947368421055</v>
      </c>
      <c r="Z2428" s="8">
        <v>94.666666666666671</v>
      </c>
      <c r="AA2428" s="8">
        <v>179.72666666666666</v>
      </c>
      <c r="AB2428" s="9">
        <v>79.681305174278378</v>
      </c>
      <c r="AC2428" s="9">
        <v>14.059302730835622</v>
      </c>
      <c r="AD2428" s="3">
        <v>25.13208763808592</v>
      </c>
      <c r="AE2428" s="3">
        <v>60.808609631078447</v>
      </c>
    </row>
    <row r="2429" spans="1:31" ht="13" x14ac:dyDescent="0.3">
      <c r="A2429" s="2">
        <v>2021</v>
      </c>
      <c r="B2429" s="13" t="s">
        <v>631</v>
      </c>
      <c r="C2429" s="2" t="s">
        <v>73</v>
      </c>
      <c r="D2429" s="2" t="str">
        <f t="shared" si="74"/>
        <v>M2</v>
      </c>
      <c r="E2429" s="2" t="str">
        <f t="shared" si="75"/>
        <v>D12a_M2_13</v>
      </c>
      <c r="F2429" s="21" t="s">
        <v>562</v>
      </c>
      <c r="G2429" s="2">
        <v>2013</v>
      </c>
      <c r="H2429" s="2" t="s">
        <v>814</v>
      </c>
      <c r="I2429" s="4">
        <v>2.31</v>
      </c>
      <c r="J2429" s="5">
        <v>0.14099999999999999</v>
      </c>
      <c r="K2429" s="4">
        <v>0.84299999999999997</v>
      </c>
      <c r="L2429" s="4">
        <v>0.91</v>
      </c>
      <c r="M2429" s="4">
        <v>0.13900000000000001</v>
      </c>
      <c r="N2429" s="4">
        <v>0.55900000000000005</v>
      </c>
      <c r="O2429" s="4">
        <v>0.21</v>
      </c>
      <c r="P2429" s="6">
        <v>26.7</v>
      </c>
      <c r="Q2429" s="6">
        <v>57.112000000000002</v>
      </c>
      <c r="R2429" s="4">
        <v>5.8410000000000002</v>
      </c>
      <c r="S2429" s="7">
        <v>244.53700000000001</v>
      </c>
      <c r="T2429" s="6">
        <v>16.190000000000001</v>
      </c>
      <c r="U2429" s="4">
        <v>27.138427</v>
      </c>
      <c r="V2429" s="8">
        <v>88.136224315913921</v>
      </c>
      <c r="W2429" s="8">
        <v>84.613582363539692</v>
      </c>
      <c r="X2429" s="8">
        <v>99.17647058823529</v>
      </c>
      <c r="Y2429" s="8">
        <v>73.15789473684211</v>
      </c>
      <c r="Z2429" s="8">
        <v>93.166666666666671</v>
      </c>
      <c r="AA2429" s="8">
        <v>178</v>
      </c>
      <c r="AB2429" s="9">
        <v>78.419036821548133</v>
      </c>
      <c r="AC2429" s="9">
        <v>14.600731336558722</v>
      </c>
      <c r="AD2429" s="3">
        <v>27.49345461976645</v>
      </c>
      <c r="AE2429" s="3">
        <v>57.90581404367483</v>
      </c>
    </row>
    <row r="2430" spans="1:31" ht="13" x14ac:dyDescent="0.3">
      <c r="A2430" s="2">
        <v>2021</v>
      </c>
      <c r="B2430" s="13" t="s">
        <v>631</v>
      </c>
      <c r="C2430" s="2" t="s">
        <v>74</v>
      </c>
      <c r="D2430" s="2" t="str">
        <f t="shared" si="74"/>
        <v>M1</v>
      </c>
      <c r="E2430" s="2" t="str">
        <f t="shared" si="75"/>
        <v>D12b_M1_13</v>
      </c>
      <c r="F2430" s="21" t="s">
        <v>563</v>
      </c>
      <c r="G2430" s="2">
        <v>2013</v>
      </c>
      <c r="H2430" s="2" t="s">
        <v>813</v>
      </c>
      <c r="I2430" s="4">
        <v>2.33</v>
      </c>
      <c r="J2430" s="5">
        <v>0.14399999999999999</v>
      </c>
      <c r="K2430" s="4">
        <v>0.88700000000000001</v>
      </c>
      <c r="L2430" s="4">
        <v>0.77400000000000002</v>
      </c>
      <c r="M2430" s="4">
        <v>0.14899999999999999</v>
      </c>
      <c r="N2430" s="4">
        <v>0.57599999999999996</v>
      </c>
      <c r="O2430" s="4">
        <v>0.20699999999999999</v>
      </c>
      <c r="P2430" s="6">
        <v>19.206</v>
      </c>
      <c r="Q2430" s="6">
        <v>51.088999999999999</v>
      </c>
      <c r="R2430" s="4">
        <v>5.5869999999999997</v>
      </c>
      <c r="S2430" s="7">
        <v>320.35899999999998</v>
      </c>
      <c r="T2430" s="6">
        <v>14.553000000000001</v>
      </c>
      <c r="U2430" s="4">
        <v>27.871058999999999</v>
      </c>
      <c r="V2430" s="8">
        <v>88.899308509125291</v>
      </c>
      <c r="W2430" s="8">
        <v>86.41387134999799</v>
      </c>
      <c r="X2430" s="8">
        <v>104.35294117647058</v>
      </c>
      <c r="Y2430" s="8">
        <v>78.421052631578945</v>
      </c>
      <c r="Z2430" s="8">
        <v>96</v>
      </c>
      <c r="AA2430" s="8">
        <v>128.04</v>
      </c>
      <c r="AB2430" s="9">
        <v>73.581652597929235</v>
      </c>
      <c r="AC2430" s="9">
        <v>16.680076729306517</v>
      </c>
      <c r="AD2430" s="3">
        <v>30.830269766900198</v>
      </c>
      <c r="AE2430" s="3">
        <v>52.489653503793285</v>
      </c>
    </row>
    <row r="2431" spans="1:31" ht="13" x14ac:dyDescent="0.3">
      <c r="A2431" s="2">
        <v>2021</v>
      </c>
      <c r="B2431" s="13" t="s">
        <v>631</v>
      </c>
      <c r="C2431" s="2" t="s">
        <v>75</v>
      </c>
      <c r="D2431" s="2" t="str">
        <f t="shared" si="74"/>
        <v>M2</v>
      </c>
      <c r="E2431" s="2" t="str">
        <f t="shared" si="75"/>
        <v>D12b_M2_13</v>
      </c>
      <c r="F2431" s="21" t="s">
        <v>563</v>
      </c>
      <c r="G2431" s="2">
        <v>2013</v>
      </c>
      <c r="H2431" s="2" t="s">
        <v>813</v>
      </c>
      <c r="I2431" s="4">
        <v>2.37</v>
      </c>
      <c r="J2431" s="5">
        <v>0.14799999999999999</v>
      </c>
      <c r="K2431" s="4">
        <v>0.77300000000000002</v>
      </c>
      <c r="L2431" s="4">
        <v>0.81899999999999995</v>
      </c>
      <c r="M2431" s="4">
        <v>0.17499999999999999</v>
      </c>
      <c r="N2431" s="4">
        <v>0.60599999999999998</v>
      </c>
      <c r="O2431" s="4">
        <v>0.20899999999999999</v>
      </c>
      <c r="P2431" s="6">
        <v>21.422999999999998</v>
      </c>
      <c r="Q2431" s="6">
        <v>62.171999999999997</v>
      </c>
      <c r="R2431" s="4">
        <v>6.0830000000000002</v>
      </c>
      <c r="S2431" s="7">
        <v>301.64999999999998</v>
      </c>
      <c r="T2431" s="6">
        <v>16.992999999999999</v>
      </c>
      <c r="U2431" s="4">
        <v>27.871058999999999</v>
      </c>
      <c r="V2431" s="8">
        <v>90.425476895548059</v>
      </c>
      <c r="W2431" s="8">
        <v>88.814256665275707</v>
      </c>
      <c r="X2431" s="8">
        <v>90.941176470588232</v>
      </c>
      <c r="Y2431" s="8">
        <v>92.10526315789474</v>
      </c>
      <c r="Z2431" s="8">
        <v>101</v>
      </c>
      <c r="AA2431" s="8">
        <v>142.82</v>
      </c>
      <c r="AB2431" s="9">
        <v>75.053240952334406</v>
      </c>
      <c r="AC2431" s="9">
        <v>19.206574325775531</v>
      </c>
      <c r="AD2431" s="3">
        <v>26.341062319244319</v>
      </c>
      <c r="AE2431" s="3">
        <v>54.452363354980136</v>
      </c>
    </row>
    <row r="2432" spans="1:31" ht="13" x14ac:dyDescent="0.3">
      <c r="A2432" s="2">
        <v>2021</v>
      </c>
      <c r="B2432" s="13" t="s">
        <v>631</v>
      </c>
      <c r="C2432" s="2" t="s">
        <v>76</v>
      </c>
      <c r="D2432" s="2" t="str">
        <f t="shared" si="74"/>
        <v>M1</v>
      </c>
      <c r="E2432" s="2" t="str">
        <f t="shared" si="75"/>
        <v>D12c_M1_13</v>
      </c>
      <c r="F2432" s="21" t="s">
        <v>564</v>
      </c>
      <c r="G2432" s="2">
        <v>2013</v>
      </c>
      <c r="H2432" s="2" t="s">
        <v>812</v>
      </c>
      <c r="I2432" s="4">
        <v>2.48</v>
      </c>
      <c r="J2432" s="5">
        <v>0.14899999999999999</v>
      </c>
      <c r="K2432" s="4">
        <v>0.77600000000000002</v>
      </c>
      <c r="L2432" s="4">
        <v>0.94499999999999995</v>
      </c>
      <c r="M2432" s="4">
        <v>0.16400000000000001</v>
      </c>
      <c r="N2432" s="4">
        <v>0.51900000000000002</v>
      </c>
      <c r="O2432" s="4">
        <v>0.22700000000000001</v>
      </c>
      <c r="P2432" s="6">
        <v>29</v>
      </c>
      <c r="Q2432" s="6">
        <v>58.890999999999998</v>
      </c>
      <c r="R2432" s="4">
        <v>6.0549999999999997</v>
      </c>
      <c r="S2432" s="7">
        <v>255.346</v>
      </c>
      <c r="T2432" s="6">
        <v>16.443999999999999</v>
      </c>
      <c r="U2432" s="4">
        <v>26.862494999999999</v>
      </c>
      <c r="V2432" s="8">
        <v>94.62243995821062</v>
      </c>
      <c r="W2432" s="8">
        <v>89.41435299409514</v>
      </c>
      <c r="X2432" s="8">
        <v>91.294117647058826</v>
      </c>
      <c r="Y2432" s="8">
        <v>86.31578947368422</v>
      </c>
      <c r="Z2432" s="8">
        <v>86.500000000000014</v>
      </c>
      <c r="AA2432" s="8">
        <v>193.33333333333334</v>
      </c>
      <c r="AB2432" s="9">
        <v>80.511296892851448</v>
      </c>
      <c r="AC2432" s="9">
        <v>16.779087503083566</v>
      </c>
      <c r="AD2432" s="3">
        <v>24.650636718708935</v>
      </c>
      <c r="AE2432" s="3">
        <v>58.570275778207495</v>
      </c>
    </row>
    <row r="2433" spans="1:31" ht="13" x14ac:dyDescent="0.3">
      <c r="A2433" s="2">
        <v>2021</v>
      </c>
      <c r="B2433" s="13" t="s">
        <v>631</v>
      </c>
      <c r="C2433" s="2" t="s">
        <v>77</v>
      </c>
      <c r="D2433" s="2" t="str">
        <f t="shared" si="74"/>
        <v>M2</v>
      </c>
      <c r="E2433" s="2" t="str">
        <f t="shared" si="75"/>
        <v>D12c_M2_13</v>
      </c>
      <c r="F2433" s="21" t="s">
        <v>564</v>
      </c>
      <c r="G2433" s="2">
        <v>2013</v>
      </c>
      <c r="H2433" s="2" t="s">
        <v>812</v>
      </c>
      <c r="I2433" s="4">
        <v>2.4500000000000002</v>
      </c>
      <c r="J2433" s="5">
        <v>0.14799999999999999</v>
      </c>
      <c r="K2433" s="4">
        <v>0.86599999999999999</v>
      </c>
      <c r="L2433" s="4">
        <v>0.85</v>
      </c>
      <c r="M2433" s="4">
        <v>0.182</v>
      </c>
      <c r="N2433" s="4">
        <v>0.63200000000000001</v>
      </c>
      <c r="O2433" s="4">
        <v>0.218</v>
      </c>
      <c r="P2433" s="6">
        <v>23.219000000000001</v>
      </c>
      <c r="Q2433" s="6">
        <v>55.152999999999999</v>
      </c>
      <c r="R2433" s="4">
        <v>6.194</v>
      </c>
      <c r="S2433" s="7">
        <v>295.20600000000002</v>
      </c>
      <c r="T2433" s="6">
        <v>17.641999999999999</v>
      </c>
      <c r="U2433" s="4">
        <v>26.862494999999999</v>
      </c>
      <c r="V2433" s="8">
        <v>93.477813668393551</v>
      </c>
      <c r="W2433" s="8">
        <v>88.814256665275707</v>
      </c>
      <c r="X2433" s="8">
        <v>101.88235294117646</v>
      </c>
      <c r="Y2433" s="8">
        <v>95.78947368421052</v>
      </c>
      <c r="Z2433" s="8">
        <v>105.33333333333334</v>
      </c>
      <c r="AA2433" s="8">
        <v>154.79333333333335</v>
      </c>
      <c r="AB2433" s="9">
        <v>79.555270024296632</v>
      </c>
      <c r="AC2433" s="9">
        <v>18.844462174701285</v>
      </c>
      <c r="AD2433" s="3">
        <v>27.840189077535278</v>
      </c>
      <c r="AE2433" s="3">
        <v>53.315348747763423</v>
      </c>
    </row>
    <row r="2434" spans="1:31" ht="13" x14ac:dyDescent="0.3">
      <c r="A2434" s="2">
        <v>2021</v>
      </c>
      <c r="B2434" s="13" t="s">
        <v>631</v>
      </c>
      <c r="C2434" s="2" t="s">
        <v>78</v>
      </c>
      <c r="D2434" s="2" t="str">
        <f t="shared" si="74"/>
        <v>M2</v>
      </c>
      <c r="E2434" s="2" t="str">
        <f t="shared" si="75"/>
        <v>E12a_M2_13</v>
      </c>
      <c r="F2434" s="21" t="s">
        <v>531</v>
      </c>
      <c r="G2434" s="2">
        <v>2013</v>
      </c>
      <c r="H2434" s="2" t="s">
        <v>811</v>
      </c>
      <c r="I2434" s="4">
        <v>2.4</v>
      </c>
      <c r="J2434" s="5">
        <v>0.14499999999999999</v>
      </c>
      <c r="K2434" s="4">
        <v>0.85699999999999998</v>
      </c>
      <c r="L2434" s="4">
        <v>0.79600000000000004</v>
      </c>
      <c r="M2434" s="4">
        <v>0.16300000000000001</v>
      </c>
      <c r="N2434" s="4">
        <v>0.6</v>
      </c>
      <c r="O2434" s="4">
        <v>0.21299999999999999</v>
      </c>
      <c r="P2434" s="6">
        <v>21.344999999999999</v>
      </c>
      <c r="Q2434" s="6">
        <v>60.540999999999997</v>
      </c>
      <c r="R2434" s="4">
        <v>5.6859999999999999</v>
      </c>
      <c r="S2434" s="7">
        <v>226.773</v>
      </c>
      <c r="T2434" s="6">
        <v>16.93</v>
      </c>
      <c r="U2434" s="4">
        <v>25.239426000000002</v>
      </c>
      <c r="V2434" s="8">
        <v>91.570103185365099</v>
      </c>
      <c r="W2434" s="8">
        <v>87.013967678817423</v>
      </c>
      <c r="X2434" s="8">
        <v>100.82352941176471</v>
      </c>
      <c r="Y2434" s="8">
        <v>85.78947368421052</v>
      </c>
      <c r="Z2434" s="8">
        <v>100</v>
      </c>
      <c r="AA2434" s="8">
        <v>142.29999999999998</v>
      </c>
      <c r="AB2434" s="9">
        <v>75.065406082629906</v>
      </c>
      <c r="AC2434" s="9">
        <v>17.886652898193496</v>
      </c>
      <c r="AD2434" s="3">
        <v>29.198747747594993</v>
      </c>
      <c r="AE2434" s="3">
        <v>52.914599354211511</v>
      </c>
    </row>
    <row r="2435" spans="1:31" ht="13" x14ac:dyDescent="0.3">
      <c r="A2435" s="2">
        <v>2021</v>
      </c>
      <c r="B2435" s="13" t="s">
        <v>630</v>
      </c>
      <c r="C2435" s="2" t="s">
        <v>291</v>
      </c>
      <c r="D2435" s="2" t="str">
        <f t="shared" si="74"/>
        <v>M2</v>
      </c>
      <c r="E2435" s="2" t="str">
        <f t="shared" si="75"/>
        <v>G11a_M2_13</v>
      </c>
      <c r="F2435" s="21" t="s">
        <v>459</v>
      </c>
      <c r="G2435" s="2">
        <v>2013</v>
      </c>
      <c r="H2435" s="2" t="s">
        <v>816</v>
      </c>
      <c r="I2435" s="4">
        <v>2.35</v>
      </c>
      <c r="J2435" s="5">
        <v>0.14599999999999999</v>
      </c>
      <c r="K2435" s="4">
        <v>0.91300000000000003</v>
      </c>
      <c r="L2435" s="4">
        <v>0.83499999999999996</v>
      </c>
      <c r="M2435" s="4">
        <v>0.14599999999999999</v>
      </c>
      <c r="N2435" s="4">
        <v>0.621</v>
      </c>
      <c r="O2435" s="4">
        <v>0.17899999999999999</v>
      </c>
      <c r="P2435" s="6">
        <v>34.220999999999997</v>
      </c>
      <c r="Q2435" s="6">
        <v>54.195999999999998</v>
      </c>
      <c r="R2435" s="4">
        <v>4.7320000000000002</v>
      </c>
      <c r="S2435" s="7">
        <v>466.97899999999998</v>
      </c>
      <c r="T2435" s="6">
        <v>15.686</v>
      </c>
      <c r="U2435" s="4">
        <v>19.802068999999999</v>
      </c>
      <c r="V2435" s="8">
        <v>89.662392702336675</v>
      </c>
      <c r="W2435" s="8">
        <v>87.614064007636856</v>
      </c>
      <c r="X2435" s="8">
        <v>107.41176470588236</v>
      </c>
      <c r="Y2435" s="8">
        <v>76.84210526315789</v>
      </c>
      <c r="Z2435" s="8">
        <v>103.50000000000001</v>
      </c>
      <c r="AA2435" s="8">
        <v>228.13999999999996</v>
      </c>
      <c r="AB2435" s="9">
        <v>77.043409441708064</v>
      </c>
      <c r="AC2435" s="9">
        <v>15.609848046025435</v>
      </c>
      <c r="AD2435" s="3">
        <v>30.308087091317947</v>
      </c>
      <c r="AE2435" s="3">
        <v>54.082064862656608</v>
      </c>
    </row>
    <row r="2436" spans="1:31" ht="13" x14ac:dyDescent="0.3">
      <c r="A2436" s="2">
        <v>2021</v>
      </c>
      <c r="B2436" s="13" t="s">
        <v>630</v>
      </c>
      <c r="C2436" s="2" t="s">
        <v>293</v>
      </c>
      <c r="D2436" s="2" t="str">
        <f t="shared" si="74"/>
        <v>M2</v>
      </c>
      <c r="E2436" s="2" t="str">
        <f t="shared" si="75"/>
        <v>G11b_M2_13</v>
      </c>
      <c r="F2436" s="21" t="s">
        <v>460</v>
      </c>
      <c r="G2436" s="2">
        <v>2013</v>
      </c>
      <c r="H2436" s="2" t="s">
        <v>818</v>
      </c>
      <c r="I2436" s="4">
        <v>2.1800000000000002</v>
      </c>
      <c r="J2436" s="5">
        <v>0.13700000000000001</v>
      </c>
      <c r="K2436" s="4">
        <v>0.84</v>
      </c>
      <c r="L2436" s="4">
        <v>0.81799999999999995</v>
      </c>
      <c r="M2436" s="4">
        <v>0.16900000000000001</v>
      </c>
      <c r="N2436" s="4">
        <v>0.63700000000000001</v>
      </c>
      <c r="O2436" s="4">
        <v>0.16700000000000001</v>
      </c>
      <c r="P2436" s="6">
        <v>16.923999999999999</v>
      </c>
      <c r="Q2436" s="6">
        <v>48.124000000000002</v>
      </c>
      <c r="R2436" s="4">
        <v>5.1369999999999996</v>
      </c>
      <c r="S2436" s="7">
        <v>487.548</v>
      </c>
      <c r="T2436" s="6">
        <v>16.29</v>
      </c>
      <c r="U2436" s="4">
        <v>17.124694000000002</v>
      </c>
      <c r="V2436" s="8">
        <v>83.176177060039976</v>
      </c>
      <c r="W2436" s="8">
        <v>82.213197048261989</v>
      </c>
      <c r="X2436" s="8">
        <v>98.82352941176471</v>
      </c>
      <c r="Y2436" s="8">
        <v>88.947368421052644</v>
      </c>
      <c r="Z2436" s="8">
        <v>106.16666666666667</v>
      </c>
      <c r="AA2436" s="8">
        <v>112.82666666666665</v>
      </c>
      <c r="AB2436" s="9">
        <v>76.222661802548856</v>
      </c>
      <c r="AC2436" s="9">
        <v>18.263495712178035</v>
      </c>
      <c r="AD2436" s="3">
        <v>28.185024572785107</v>
      </c>
      <c r="AE2436" s="3">
        <v>53.551479715036841</v>
      </c>
    </row>
    <row r="2437" spans="1:31" ht="13" x14ac:dyDescent="0.3">
      <c r="A2437" s="2">
        <v>2021</v>
      </c>
      <c r="B2437" s="13" t="s">
        <v>630</v>
      </c>
      <c r="C2437" s="2" t="s">
        <v>294</v>
      </c>
      <c r="D2437" s="2" t="str">
        <f t="shared" ref="D2437:D2500" si="76">MID(C2437,8,2)</f>
        <v>M1</v>
      </c>
      <c r="E2437" s="2" t="str">
        <f t="shared" si="75"/>
        <v>G11c_M1_13</v>
      </c>
      <c r="F2437" s="21" t="s">
        <v>461</v>
      </c>
      <c r="G2437" s="2">
        <v>2013</v>
      </c>
      <c r="H2437" s="2" t="s">
        <v>819</v>
      </c>
      <c r="I2437" s="4">
        <v>2.2599999999999998</v>
      </c>
      <c r="J2437" s="5">
        <v>0.13900000000000001</v>
      </c>
      <c r="K2437" s="4">
        <v>0.876</v>
      </c>
      <c r="L2437" s="4">
        <v>0.68300000000000005</v>
      </c>
      <c r="M2437" s="4">
        <v>0.20599999999999999</v>
      </c>
      <c r="N2437" s="4">
        <v>0.626</v>
      </c>
      <c r="O2437" s="4">
        <v>0.186</v>
      </c>
      <c r="P2437" s="6">
        <v>13.071</v>
      </c>
      <c r="Q2437" s="6">
        <v>54.841000000000001</v>
      </c>
      <c r="R2437" s="4">
        <v>6.1150000000000002</v>
      </c>
      <c r="S2437" s="7">
        <v>325.39800000000002</v>
      </c>
      <c r="T2437" s="6">
        <v>14.935</v>
      </c>
      <c r="U2437" s="4">
        <v>20.421802</v>
      </c>
      <c r="V2437" s="8">
        <v>86.228513832885469</v>
      </c>
      <c r="W2437" s="8">
        <v>83.41338970590084</v>
      </c>
      <c r="X2437" s="8">
        <v>103.05882352941175</v>
      </c>
      <c r="Y2437" s="8">
        <v>108.42105263157893</v>
      </c>
      <c r="Z2437" s="8">
        <v>104.33333333333334</v>
      </c>
      <c r="AA2437" s="8">
        <v>87.14</v>
      </c>
      <c r="AB2437" s="9">
        <v>73.454626916254767</v>
      </c>
      <c r="AC2437" s="9">
        <v>23.100925332646653</v>
      </c>
      <c r="AD2437" s="3">
        <v>30.500586569112986</v>
      </c>
      <c r="AE2437" s="3">
        <v>46.398488098240342</v>
      </c>
    </row>
    <row r="2438" spans="1:31" ht="13" x14ac:dyDescent="0.3">
      <c r="A2438" s="2">
        <v>2021</v>
      </c>
      <c r="B2438" s="13" t="s">
        <v>630</v>
      </c>
      <c r="C2438" s="2" t="s">
        <v>295</v>
      </c>
      <c r="D2438" s="2" t="str">
        <f t="shared" si="76"/>
        <v>M2</v>
      </c>
      <c r="E2438" s="2" t="str">
        <f t="shared" ref="E2438:E2501" si="77">CONCATENATE(F2438,"_",D2438,"_",MID(G2438,3,2))</f>
        <v>G11c_M2_13</v>
      </c>
      <c r="F2438" s="21" t="s">
        <v>461</v>
      </c>
      <c r="G2438" s="2">
        <v>2013</v>
      </c>
      <c r="H2438" s="2" t="s">
        <v>819</v>
      </c>
      <c r="I2438" s="4">
        <v>2.11</v>
      </c>
      <c r="J2438" s="5">
        <v>0.13300000000000001</v>
      </c>
      <c r="K2438" s="4">
        <v>0.91400000000000003</v>
      </c>
      <c r="L2438" s="4">
        <v>0.64400000000000002</v>
      </c>
      <c r="M2438" s="4">
        <v>0.17100000000000001</v>
      </c>
      <c r="N2438" s="4">
        <v>0.58099999999999996</v>
      </c>
      <c r="O2438" s="4">
        <v>0.17</v>
      </c>
      <c r="P2438" s="6">
        <v>16.768000000000001</v>
      </c>
      <c r="Q2438" s="6">
        <v>48.9</v>
      </c>
      <c r="R2438" s="4">
        <v>5.2549999999999999</v>
      </c>
      <c r="S2438" s="7">
        <v>296.86399999999998</v>
      </c>
      <c r="T2438" s="6">
        <v>13.769</v>
      </c>
      <c r="U2438" s="4">
        <v>20.421802</v>
      </c>
      <c r="V2438" s="8">
        <v>80.505382383800153</v>
      </c>
      <c r="W2438" s="8">
        <v>79.812811732984258</v>
      </c>
      <c r="X2438" s="8">
        <v>107.5294117647059</v>
      </c>
      <c r="Y2438" s="8">
        <v>90</v>
      </c>
      <c r="Z2438" s="8">
        <v>96.833333333333329</v>
      </c>
      <c r="AA2438" s="8">
        <v>111.78666666666668</v>
      </c>
      <c r="AB2438" s="9">
        <v>69.597354838013544</v>
      </c>
      <c r="AC2438" s="9">
        <v>20.238796788469326</v>
      </c>
      <c r="AD2438" s="3">
        <v>33.587424599240826</v>
      </c>
      <c r="AE2438" s="3">
        <v>46.173778612289851</v>
      </c>
    </row>
    <row r="2439" spans="1:31" ht="13" x14ac:dyDescent="0.3">
      <c r="A2439" s="2">
        <v>2021</v>
      </c>
      <c r="B2439" s="13" t="s">
        <v>630</v>
      </c>
      <c r="C2439" s="2" t="s">
        <v>332</v>
      </c>
      <c r="D2439" s="2" t="str">
        <f t="shared" si="76"/>
        <v>M1</v>
      </c>
      <c r="E2439" s="2" t="str">
        <f t="shared" si="77"/>
        <v>G13c_M1_13</v>
      </c>
      <c r="F2439" s="21" t="s">
        <v>481</v>
      </c>
      <c r="G2439" s="2">
        <v>2013</v>
      </c>
      <c r="H2439" s="2" t="s">
        <v>831</v>
      </c>
      <c r="I2439" s="4">
        <v>2.39</v>
      </c>
      <c r="J2439" s="5">
        <v>0.14499999999999999</v>
      </c>
      <c r="K2439" s="4">
        <v>0.68100000000000005</v>
      </c>
      <c r="L2439" s="4">
        <v>0.88300000000000001</v>
      </c>
      <c r="M2439" s="4">
        <v>0.184</v>
      </c>
      <c r="N2439" s="4">
        <v>0.53400000000000003</v>
      </c>
      <c r="O2439" s="4">
        <v>0.192</v>
      </c>
      <c r="P2439" s="6">
        <v>32.136000000000003</v>
      </c>
      <c r="Q2439" s="6">
        <v>49.439</v>
      </c>
      <c r="R2439" s="4">
        <v>4.899</v>
      </c>
      <c r="S2439" s="7">
        <v>545.28399999999999</v>
      </c>
      <c r="T2439" s="6">
        <v>14.214</v>
      </c>
      <c r="U2439" s="4">
        <v>23.273444000000001</v>
      </c>
      <c r="V2439" s="8">
        <v>91.188561088759428</v>
      </c>
      <c r="W2439" s="8">
        <v>87.013967678817423</v>
      </c>
      <c r="X2439" s="8">
        <v>80.117647058823536</v>
      </c>
      <c r="Y2439" s="8">
        <v>96.84210526315789</v>
      </c>
      <c r="Z2439" s="8">
        <v>89.000000000000014</v>
      </c>
      <c r="AA2439" s="8">
        <v>214.24000000000004</v>
      </c>
      <c r="AB2439" s="9">
        <v>76.63526345641047</v>
      </c>
      <c r="AC2439" s="9">
        <v>19.777458483104141</v>
      </c>
      <c r="AD2439" s="3">
        <v>22.726978429849076</v>
      </c>
      <c r="AE2439" s="3">
        <v>57.495563087046797</v>
      </c>
    </row>
    <row r="2440" spans="1:31" ht="13" x14ac:dyDescent="0.3">
      <c r="A2440" s="2">
        <v>2021</v>
      </c>
      <c r="B2440" s="13" t="s">
        <v>630</v>
      </c>
      <c r="C2440" s="2" t="s">
        <v>298</v>
      </c>
      <c r="D2440" s="2" t="str">
        <f t="shared" si="76"/>
        <v>M1</v>
      </c>
      <c r="E2440" s="2" t="str">
        <f t="shared" si="77"/>
        <v>H11b_M1_13</v>
      </c>
      <c r="F2440" s="21" t="s">
        <v>463</v>
      </c>
      <c r="G2440" s="2">
        <v>2013</v>
      </c>
      <c r="H2440" s="2" t="s">
        <v>824</v>
      </c>
      <c r="I2440" s="4">
        <v>2.16</v>
      </c>
      <c r="J2440" s="5">
        <v>0.13100000000000001</v>
      </c>
      <c r="K2440" s="4">
        <v>0.89700000000000002</v>
      </c>
      <c r="L2440" s="4">
        <v>0.77700000000000002</v>
      </c>
      <c r="M2440" s="4">
        <v>0.14799999999999999</v>
      </c>
      <c r="N2440" s="4">
        <v>0.56699999999999995</v>
      </c>
      <c r="O2440" s="4">
        <v>0.17299999999999999</v>
      </c>
      <c r="P2440" s="6">
        <v>14.663</v>
      </c>
      <c r="Q2440" s="6">
        <v>57.723999999999997</v>
      </c>
      <c r="R2440" s="4">
        <v>5.6219999999999999</v>
      </c>
      <c r="S2440" s="7">
        <v>454.05200000000002</v>
      </c>
      <c r="T2440" s="6">
        <v>13.821999999999999</v>
      </c>
      <c r="U2440" s="4">
        <v>21.235242</v>
      </c>
      <c r="V2440" s="8">
        <v>82.413092866828606</v>
      </c>
      <c r="W2440" s="8">
        <v>78.612619075345393</v>
      </c>
      <c r="X2440" s="8">
        <v>105.5294117647059</v>
      </c>
      <c r="Y2440" s="8">
        <v>77.89473684210526</v>
      </c>
      <c r="Z2440" s="8">
        <v>94.5</v>
      </c>
      <c r="AA2440" s="8">
        <v>97.75333333333333</v>
      </c>
      <c r="AB2440" s="9">
        <v>73.904735349535457</v>
      </c>
      <c r="AC2440" s="9">
        <v>16.495700487213071</v>
      </c>
      <c r="AD2440" s="3">
        <v>31.041551481223777</v>
      </c>
      <c r="AE2440" s="3">
        <v>52.462748031563144</v>
      </c>
    </row>
    <row r="2441" spans="1:31" ht="13" x14ac:dyDescent="0.3">
      <c r="A2441" s="2">
        <v>2021</v>
      </c>
      <c r="B2441" s="13" t="s">
        <v>630</v>
      </c>
      <c r="C2441" s="2" t="s">
        <v>299</v>
      </c>
      <c r="D2441" s="2" t="str">
        <f t="shared" si="76"/>
        <v>M2</v>
      </c>
      <c r="E2441" s="2" t="str">
        <f t="shared" si="77"/>
        <v>H11b_M2_13</v>
      </c>
      <c r="F2441" s="21" t="s">
        <v>463</v>
      </c>
      <c r="G2441" s="2">
        <v>2013</v>
      </c>
      <c r="H2441" s="2" t="s">
        <v>824</v>
      </c>
      <c r="I2441" s="4">
        <v>2</v>
      </c>
      <c r="J2441" s="5">
        <v>0.126</v>
      </c>
      <c r="K2441" s="4">
        <v>0.95499999999999996</v>
      </c>
      <c r="L2441" s="4">
        <v>0.67300000000000004</v>
      </c>
      <c r="M2441" s="4">
        <v>0.20799999999999999</v>
      </c>
      <c r="N2441" s="4">
        <v>0.67800000000000005</v>
      </c>
      <c r="O2441" s="4">
        <v>0.157</v>
      </c>
      <c r="P2441" s="6">
        <v>13.601000000000001</v>
      </c>
      <c r="Q2441" s="6">
        <v>50.993000000000002</v>
      </c>
      <c r="R2441" s="4">
        <v>4.9029999999999996</v>
      </c>
      <c r="S2441" s="7">
        <v>290.83600000000001</v>
      </c>
      <c r="T2441" s="6">
        <v>14.98</v>
      </c>
      <c r="U2441" s="4">
        <v>21.235242</v>
      </c>
      <c r="V2441" s="8">
        <v>76.308419321137592</v>
      </c>
      <c r="W2441" s="8">
        <v>75.612137431248243</v>
      </c>
      <c r="X2441" s="8">
        <v>112.35294117647059</v>
      </c>
      <c r="Y2441" s="8">
        <v>109.4736842105263</v>
      </c>
      <c r="Z2441" s="8">
        <v>113.00000000000001</v>
      </c>
      <c r="AA2441" s="8">
        <v>90.673333333333346</v>
      </c>
      <c r="AB2441" s="9">
        <v>75.140829924102036</v>
      </c>
      <c r="AC2441" s="9">
        <v>22.801775253751231</v>
      </c>
      <c r="AD2441" s="3">
        <v>32.505034152987363</v>
      </c>
      <c r="AE2441" s="3">
        <v>44.69319059326142</v>
      </c>
    </row>
    <row r="2442" spans="1:31" ht="13" x14ac:dyDescent="0.3">
      <c r="A2442" s="2">
        <v>2021</v>
      </c>
      <c r="B2442" s="13" t="s">
        <v>630</v>
      </c>
      <c r="C2442" s="2" t="s">
        <v>300</v>
      </c>
      <c r="D2442" s="2" t="str">
        <f t="shared" si="76"/>
        <v>M1</v>
      </c>
      <c r="E2442" s="2" t="str">
        <f t="shared" si="77"/>
        <v>H11c_M1_13</v>
      </c>
      <c r="F2442" s="21" t="s">
        <v>464</v>
      </c>
      <c r="G2442" s="2">
        <v>2013</v>
      </c>
      <c r="H2442" s="2" t="s">
        <v>825</v>
      </c>
      <c r="I2442" s="4">
        <v>2.38</v>
      </c>
      <c r="J2442" s="5">
        <v>0.14299999999999999</v>
      </c>
      <c r="K2442" s="4">
        <v>0.92100000000000004</v>
      </c>
      <c r="L2442" s="4">
        <v>0.61599999999999999</v>
      </c>
      <c r="M2442" s="4">
        <v>0.20899999999999999</v>
      </c>
      <c r="N2442" s="4">
        <v>0.53900000000000003</v>
      </c>
      <c r="O2442" s="4">
        <v>0.19</v>
      </c>
      <c r="P2442" s="6">
        <v>13.43</v>
      </c>
      <c r="Q2442" s="6">
        <v>63.110999999999997</v>
      </c>
      <c r="R2442" s="4">
        <v>5.8609999999999998</v>
      </c>
      <c r="S2442" s="7">
        <v>286.04899999999998</v>
      </c>
      <c r="T2442" s="6">
        <v>17.015999999999998</v>
      </c>
      <c r="U2442" s="4">
        <v>21.764961</v>
      </c>
      <c r="V2442" s="8">
        <v>90.807018992153729</v>
      </c>
      <c r="W2442" s="8">
        <v>85.813775021178557</v>
      </c>
      <c r="X2442" s="8">
        <v>108.35294117647058</v>
      </c>
      <c r="Y2442" s="8">
        <v>109.99999999999999</v>
      </c>
      <c r="Z2442" s="8">
        <v>89.833333333333343</v>
      </c>
      <c r="AA2442" s="8">
        <v>89.533333333333331</v>
      </c>
      <c r="AB2442" s="9">
        <v>71.509325652364737</v>
      </c>
      <c r="AC2442" s="9">
        <v>24.07492355569066</v>
      </c>
      <c r="AD2442" s="3">
        <v>32.939741771285007</v>
      </c>
      <c r="AE2442" s="3">
        <v>42.985334673024326</v>
      </c>
    </row>
    <row r="2443" spans="1:31" ht="13" x14ac:dyDescent="0.3">
      <c r="A2443" s="2">
        <v>2021</v>
      </c>
      <c r="B2443" s="13" t="s">
        <v>630</v>
      </c>
      <c r="C2443" s="2" t="s">
        <v>301</v>
      </c>
      <c r="D2443" s="2" t="str">
        <f t="shared" si="76"/>
        <v>M2</v>
      </c>
      <c r="E2443" s="2" t="str">
        <f t="shared" si="77"/>
        <v>H11c_M2_13</v>
      </c>
      <c r="F2443" s="21" t="s">
        <v>464</v>
      </c>
      <c r="G2443" s="2">
        <v>2013</v>
      </c>
      <c r="H2443" s="2" t="s">
        <v>825</v>
      </c>
      <c r="I2443" s="4">
        <v>2.2400000000000002</v>
      </c>
      <c r="J2443" s="5">
        <v>0.14099999999999999</v>
      </c>
      <c r="K2443" s="4">
        <v>0.92700000000000005</v>
      </c>
      <c r="L2443" s="4">
        <v>0.61699999999999999</v>
      </c>
      <c r="M2443" s="4">
        <v>0.216</v>
      </c>
      <c r="N2443" s="4">
        <v>0.60099999999999998</v>
      </c>
      <c r="O2443" s="4">
        <v>0.17299999999999999</v>
      </c>
      <c r="P2443" s="6">
        <v>13.340999999999999</v>
      </c>
      <c r="Q2443" s="6">
        <v>50.305</v>
      </c>
      <c r="R2443" s="4">
        <v>5.7729999999999997</v>
      </c>
      <c r="S2443" s="7">
        <v>247.37299999999999</v>
      </c>
      <c r="T2443" s="6">
        <v>16.158999999999999</v>
      </c>
      <c r="U2443" s="4">
        <v>21.764961</v>
      </c>
      <c r="V2443" s="8">
        <v>85.465429639674113</v>
      </c>
      <c r="W2443" s="8">
        <v>84.613582363539692</v>
      </c>
      <c r="X2443" s="8">
        <v>109.05882352941177</v>
      </c>
      <c r="Y2443" s="8">
        <v>113.68421052631578</v>
      </c>
      <c r="Z2443" s="8">
        <v>100.16666666666667</v>
      </c>
      <c r="AA2443" s="8">
        <v>88.94</v>
      </c>
      <c r="AB2443" s="9">
        <v>72.289284797684061</v>
      </c>
      <c r="AC2443" s="9">
        <v>24.612806443014172</v>
      </c>
      <c r="AD2443" s="3">
        <v>32.796617042278108</v>
      </c>
      <c r="AE2443" s="3">
        <v>42.590576514707735</v>
      </c>
    </row>
    <row r="2444" spans="1:31" ht="13" x14ac:dyDescent="0.3">
      <c r="A2444" s="2">
        <v>2021</v>
      </c>
      <c r="B2444" s="13" t="s">
        <v>630</v>
      </c>
      <c r="C2444" s="2" t="s">
        <v>336</v>
      </c>
      <c r="D2444" s="2" t="str">
        <f t="shared" si="76"/>
        <v>M1</v>
      </c>
      <c r="E2444" s="2" t="str">
        <f t="shared" si="77"/>
        <v>H13b_M1_13</v>
      </c>
      <c r="F2444" s="21" t="s">
        <v>483</v>
      </c>
      <c r="G2444" s="2">
        <v>2013</v>
      </c>
      <c r="H2444" s="2" t="s">
        <v>830</v>
      </c>
      <c r="I2444" s="4">
        <v>2.38</v>
      </c>
      <c r="J2444" s="5">
        <v>0.14699999999999999</v>
      </c>
      <c r="K2444" s="4">
        <v>0.75600000000000001</v>
      </c>
      <c r="L2444" s="4">
        <v>0.89</v>
      </c>
      <c r="M2444" s="4">
        <v>0.17799999999999999</v>
      </c>
      <c r="N2444" s="4">
        <v>0.52300000000000002</v>
      </c>
      <c r="O2444" s="4">
        <v>0.193</v>
      </c>
      <c r="P2444" s="6">
        <v>21.72</v>
      </c>
      <c r="Q2444" s="6">
        <v>50.875</v>
      </c>
      <c r="R2444" s="4">
        <v>5.383</v>
      </c>
      <c r="S2444" s="7">
        <v>523.11500000000001</v>
      </c>
      <c r="T2444" s="6">
        <v>16.431999999999999</v>
      </c>
      <c r="U2444" s="4">
        <v>23.028548000000001</v>
      </c>
      <c r="V2444" s="8">
        <v>90.807018992153729</v>
      </c>
      <c r="W2444" s="8">
        <v>88.214160336456274</v>
      </c>
      <c r="X2444" s="8">
        <v>88.941176470588232</v>
      </c>
      <c r="Y2444" s="8">
        <v>93.68421052631578</v>
      </c>
      <c r="Z2444" s="8">
        <v>87.166666666666671</v>
      </c>
      <c r="AA2444" s="8">
        <v>144.79999999999998</v>
      </c>
      <c r="AB2444" s="9">
        <v>78.408489483993961</v>
      </c>
      <c r="AC2444" s="9">
        <v>18.699854534380659</v>
      </c>
      <c r="AD2444" s="3">
        <v>24.659368507689905</v>
      </c>
      <c r="AE2444" s="3">
        <v>56.64077695792944</v>
      </c>
    </row>
    <row r="2445" spans="1:31" ht="13" x14ac:dyDescent="0.3">
      <c r="A2445" s="2">
        <v>2021</v>
      </c>
      <c r="B2445" s="13" t="s">
        <v>630</v>
      </c>
      <c r="C2445" s="2" t="s">
        <v>337</v>
      </c>
      <c r="D2445" s="2" t="str">
        <f t="shared" si="76"/>
        <v>M2</v>
      </c>
      <c r="E2445" s="2" t="str">
        <f t="shared" si="77"/>
        <v>H13b_M2_13</v>
      </c>
      <c r="F2445" s="21" t="s">
        <v>483</v>
      </c>
      <c r="G2445" s="2">
        <v>2013</v>
      </c>
      <c r="H2445" s="2" t="s">
        <v>830</v>
      </c>
      <c r="I2445" s="4">
        <v>2.4300000000000002</v>
      </c>
      <c r="J2445" s="5">
        <v>0.151</v>
      </c>
      <c r="K2445" s="4">
        <v>0.72099999999999997</v>
      </c>
      <c r="L2445" s="4">
        <v>0.85</v>
      </c>
      <c r="M2445" s="4">
        <v>0.17499999999999999</v>
      </c>
      <c r="N2445" s="4">
        <v>0.53800000000000003</v>
      </c>
      <c r="O2445" s="4">
        <v>0.182</v>
      </c>
      <c r="P2445" s="6">
        <v>18.706</v>
      </c>
      <c r="Q2445" s="6">
        <v>46.356999999999999</v>
      </c>
      <c r="R2445" s="4">
        <v>5.2229999999999999</v>
      </c>
      <c r="S2445" s="7">
        <v>470.137</v>
      </c>
      <c r="T2445" s="6">
        <v>13.664</v>
      </c>
      <c r="U2445" s="4">
        <v>23.028548000000001</v>
      </c>
      <c r="V2445" s="8">
        <v>92.714729475182182</v>
      </c>
      <c r="W2445" s="8">
        <v>90.614545651734005</v>
      </c>
      <c r="X2445" s="8">
        <v>84.82352941176471</v>
      </c>
      <c r="Y2445" s="8">
        <v>92.10526315789474</v>
      </c>
      <c r="Z2445" s="8">
        <v>89.666666666666671</v>
      </c>
      <c r="AA2445" s="8">
        <v>124.70666666666665</v>
      </c>
      <c r="AB2445" s="9">
        <v>75.270223866301862</v>
      </c>
      <c r="AC2445" s="9">
        <v>19.151207166619187</v>
      </c>
      <c r="AD2445" s="3">
        <v>24.498263391594847</v>
      </c>
      <c r="AE2445" s="3">
        <v>56.350529441785966</v>
      </c>
    </row>
    <row r="2446" spans="1:31" ht="13" x14ac:dyDescent="0.3">
      <c r="A2446" s="2">
        <v>2021</v>
      </c>
      <c r="B2446" s="13" t="s">
        <v>630</v>
      </c>
      <c r="C2446" s="2" t="s">
        <v>283</v>
      </c>
      <c r="D2446" s="2" t="str">
        <f t="shared" si="76"/>
        <v>M2</v>
      </c>
      <c r="E2446" s="2" t="str">
        <f t="shared" si="77"/>
        <v>I10a_M2_13</v>
      </c>
      <c r="F2446" s="21" t="s">
        <v>451</v>
      </c>
      <c r="G2446" s="2">
        <v>2013</v>
      </c>
      <c r="H2446" s="2" t="s">
        <v>851</v>
      </c>
      <c r="I2446" s="4">
        <v>2.13</v>
      </c>
      <c r="J2446" s="5">
        <v>0.128</v>
      </c>
      <c r="K2446" s="4">
        <v>0.96799999999999997</v>
      </c>
      <c r="L2446" s="4">
        <v>0.54300000000000004</v>
      </c>
      <c r="M2446" s="4">
        <v>0.22600000000000001</v>
      </c>
      <c r="N2446" s="4">
        <v>0.67700000000000005</v>
      </c>
      <c r="O2446" s="4">
        <v>0.17299999999999999</v>
      </c>
      <c r="P2446" s="6">
        <v>18.23</v>
      </c>
      <c r="Q2446" s="6">
        <v>61.786000000000001</v>
      </c>
      <c r="R2446" s="4">
        <v>5.2990000000000004</v>
      </c>
      <c r="S2446" s="7">
        <v>655.80499999999995</v>
      </c>
      <c r="T2446" s="6">
        <v>14.048</v>
      </c>
      <c r="U2446" s="4">
        <v>18.266684999999999</v>
      </c>
      <c r="V2446" s="8">
        <v>81.268466577011537</v>
      </c>
      <c r="W2446" s="8">
        <v>76.812330088887109</v>
      </c>
      <c r="X2446" s="8">
        <v>113.88235294117648</v>
      </c>
      <c r="Y2446" s="8">
        <v>118.94736842105263</v>
      </c>
      <c r="Z2446" s="8">
        <v>112.83333333333334</v>
      </c>
      <c r="AA2446" s="8">
        <v>121.53333333333333</v>
      </c>
      <c r="AB2446" s="9">
        <v>70.468986606603679</v>
      </c>
      <c r="AC2446" s="9">
        <v>26.417500622243622</v>
      </c>
      <c r="AD2446" s="3">
        <v>35.131813923036958</v>
      </c>
      <c r="AE2446" s="3">
        <v>38.450685454719427</v>
      </c>
    </row>
    <row r="2447" spans="1:31" ht="13" x14ac:dyDescent="0.3">
      <c r="A2447" s="2">
        <v>2021</v>
      </c>
      <c r="B2447" s="13" t="s">
        <v>630</v>
      </c>
      <c r="C2447" s="2" t="s">
        <v>302</v>
      </c>
      <c r="D2447" s="2" t="str">
        <f t="shared" si="76"/>
        <v>M1</v>
      </c>
      <c r="E2447" s="2" t="str">
        <f t="shared" si="77"/>
        <v>I11a_M1_13</v>
      </c>
      <c r="F2447" s="21" t="s">
        <v>465</v>
      </c>
      <c r="G2447" s="2">
        <v>2013</v>
      </c>
      <c r="H2447" s="2" t="s">
        <v>822</v>
      </c>
      <c r="I2447" s="4">
        <v>2.19</v>
      </c>
      <c r="J2447" s="5">
        <v>0.13800000000000001</v>
      </c>
      <c r="K2447" s="4">
        <v>1.0029999999999999</v>
      </c>
      <c r="L2447" s="4">
        <v>0.66</v>
      </c>
      <c r="M2447" s="4">
        <v>0.20599999999999999</v>
      </c>
      <c r="N2447" s="4">
        <v>0.59899999999999998</v>
      </c>
      <c r="O2447" s="4">
        <v>0.17299999999999999</v>
      </c>
      <c r="P2447" s="6">
        <v>13.029</v>
      </c>
      <c r="Q2447" s="6">
        <v>57.47</v>
      </c>
      <c r="R2447" s="4">
        <v>5.38</v>
      </c>
      <c r="S2447" s="7">
        <v>264.971</v>
      </c>
      <c r="T2447" s="6">
        <v>18.46</v>
      </c>
      <c r="U2447" s="4">
        <v>19.830863999999998</v>
      </c>
      <c r="V2447" s="8">
        <v>83.557719156645661</v>
      </c>
      <c r="W2447" s="8">
        <v>82.813293377081408</v>
      </c>
      <c r="X2447" s="8">
        <v>118</v>
      </c>
      <c r="Y2447" s="8">
        <v>108.42105263157893</v>
      </c>
      <c r="Z2447" s="8">
        <v>99.833333333333329</v>
      </c>
      <c r="AA2447" s="8">
        <v>86.86</v>
      </c>
      <c r="AB2447" s="9">
        <v>75.555004166868613</v>
      </c>
      <c r="AC2447" s="9">
        <v>22.458735466179853</v>
      </c>
      <c r="AD2447" s="3">
        <v>33.951654421709534</v>
      </c>
      <c r="AE2447" s="3">
        <v>43.589610112110606</v>
      </c>
    </row>
    <row r="2448" spans="1:31" ht="13" x14ac:dyDescent="0.3">
      <c r="A2448" s="2">
        <v>2021</v>
      </c>
      <c r="B2448" s="13" t="s">
        <v>630</v>
      </c>
      <c r="C2448" s="2" t="s">
        <v>303</v>
      </c>
      <c r="D2448" s="2" t="str">
        <f t="shared" si="76"/>
        <v>M2</v>
      </c>
      <c r="E2448" s="2" t="str">
        <f t="shared" si="77"/>
        <v>I11a_M2_13</v>
      </c>
      <c r="F2448" s="21" t="s">
        <v>465</v>
      </c>
      <c r="G2448" s="2">
        <v>2013</v>
      </c>
      <c r="H2448" s="2" t="s">
        <v>822</v>
      </c>
      <c r="I2448" s="4">
        <v>2.19</v>
      </c>
      <c r="J2448" s="5">
        <v>0.13600000000000001</v>
      </c>
      <c r="K2448" s="4">
        <v>1.0649999999999999</v>
      </c>
      <c r="L2448" s="4">
        <v>0.61199999999999999</v>
      </c>
      <c r="M2448" s="4">
        <v>0.19400000000000001</v>
      </c>
      <c r="N2448" s="4">
        <v>0.59899999999999998</v>
      </c>
      <c r="O2448" s="4">
        <v>0.17199999999999999</v>
      </c>
      <c r="P2448" s="6">
        <v>15.997</v>
      </c>
      <c r="Q2448" s="6">
        <v>63.716000000000001</v>
      </c>
      <c r="R2448" s="4">
        <v>5.2759999999999998</v>
      </c>
      <c r="S2448" s="7">
        <v>398.13299999999998</v>
      </c>
      <c r="T2448" s="6">
        <v>17.628</v>
      </c>
      <c r="U2448" s="4">
        <v>19.830863999999998</v>
      </c>
      <c r="V2448" s="8">
        <v>83.557719156645661</v>
      </c>
      <c r="W2448" s="8">
        <v>81.613100719442556</v>
      </c>
      <c r="X2448" s="8">
        <v>125.29411764705883</v>
      </c>
      <c r="Y2448" s="8">
        <v>102.10526315789474</v>
      </c>
      <c r="Z2448" s="8">
        <v>99.833333333333329</v>
      </c>
      <c r="AA2448" s="8">
        <v>106.64666666666666</v>
      </c>
      <c r="AB2448" s="9">
        <v>73.757004460596832</v>
      </c>
      <c r="AC2448" s="9">
        <v>21.666051596552066</v>
      </c>
      <c r="AD2448" s="3">
        <v>36.929172844804661</v>
      </c>
      <c r="AE2448" s="3">
        <v>41.404775558643273</v>
      </c>
    </row>
    <row r="2449" spans="1:31" ht="13" x14ac:dyDescent="0.3">
      <c r="A2449" s="2">
        <v>2021</v>
      </c>
      <c r="B2449" s="13" t="s">
        <v>630</v>
      </c>
      <c r="C2449" s="2" t="s">
        <v>304</v>
      </c>
      <c r="D2449" s="2" t="str">
        <f t="shared" si="76"/>
        <v>M1</v>
      </c>
      <c r="E2449" s="2" t="str">
        <f t="shared" si="77"/>
        <v>I11b_M1_13</v>
      </c>
      <c r="F2449" s="21" t="s">
        <v>466</v>
      </c>
      <c r="G2449" s="2">
        <v>2013</v>
      </c>
      <c r="H2449" s="2" t="s">
        <v>823</v>
      </c>
      <c r="I2449" s="4">
        <v>2.57</v>
      </c>
      <c r="J2449" s="5">
        <v>0.15</v>
      </c>
      <c r="K2449" s="4">
        <v>0.86199999999999999</v>
      </c>
      <c r="L2449" s="4">
        <v>0.68700000000000006</v>
      </c>
      <c r="M2449" s="4">
        <v>0.221</v>
      </c>
      <c r="N2449" s="4">
        <v>0.52400000000000002</v>
      </c>
      <c r="O2449" s="4">
        <v>0.192</v>
      </c>
      <c r="P2449" s="6">
        <v>15.167</v>
      </c>
      <c r="Q2449" s="6">
        <v>51.128</v>
      </c>
      <c r="R2449" s="4">
        <v>6.0439999999999996</v>
      </c>
      <c r="S2449" s="7">
        <v>229.51900000000001</v>
      </c>
      <c r="T2449" s="6">
        <v>16.602</v>
      </c>
      <c r="U2449" s="4">
        <v>21.334441000000002</v>
      </c>
      <c r="V2449" s="8">
        <v>98.056318827661798</v>
      </c>
      <c r="W2449" s="8">
        <v>90.014449322914572</v>
      </c>
      <c r="X2449" s="8">
        <v>101.41176470588236</v>
      </c>
      <c r="Y2449" s="8">
        <v>116.31578947368422</v>
      </c>
      <c r="Z2449" s="8">
        <v>87.333333333333343</v>
      </c>
      <c r="AA2449" s="8">
        <v>101.11333333333332</v>
      </c>
      <c r="AB2449" s="9">
        <v>74.53175629216588</v>
      </c>
      <c r="AC2449" s="9">
        <v>24.424868360044602</v>
      </c>
      <c r="AD2449" s="3">
        <v>29.579385891841493</v>
      </c>
      <c r="AE2449" s="3">
        <v>45.995745748113904</v>
      </c>
    </row>
    <row r="2450" spans="1:31" ht="13" x14ac:dyDescent="0.3">
      <c r="A2450" s="2">
        <v>2021</v>
      </c>
      <c r="B2450" s="13" t="s">
        <v>630</v>
      </c>
      <c r="C2450" s="2" t="s">
        <v>305</v>
      </c>
      <c r="D2450" s="2" t="str">
        <f t="shared" si="76"/>
        <v>M2</v>
      </c>
      <c r="E2450" s="2" t="str">
        <f t="shared" si="77"/>
        <v>I11b_M2_13</v>
      </c>
      <c r="F2450" s="21" t="s">
        <v>466</v>
      </c>
      <c r="G2450" s="2">
        <v>2013</v>
      </c>
      <c r="H2450" s="2" t="s">
        <v>823</v>
      </c>
      <c r="I2450" s="4">
        <v>2.4300000000000002</v>
      </c>
      <c r="J2450" s="5">
        <v>0.14599999999999999</v>
      </c>
      <c r="K2450" s="4">
        <v>0.78900000000000003</v>
      </c>
      <c r="L2450" s="4">
        <v>0.76700000000000002</v>
      </c>
      <c r="M2450" s="4">
        <v>0.22900000000000001</v>
      </c>
      <c r="N2450" s="4">
        <v>0.54300000000000004</v>
      </c>
      <c r="O2450" s="4">
        <v>0.187</v>
      </c>
      <c r="P2450" s="6">
        <v>16.718</v>
      </c>
      <c r="Q2450" s="6">
        <v>50.618000000000002</v>
      </c>
      <c r="R2450" s="4">
        <v>5.5119999999999996</v>
      </c>
      <c r="S2450" s="7">
        <v>277.77999999999997</v>
      </c>
      <c r="T2450" s="6">
        <v>16.739000000000001</v>
      </c>
      <c r="U2450" s="4">
        <v>21.334441000000002</v>
      </c>
      <c r="V2450" s="8">
        <v>92.714729475182182</v>
      </c>
      <c r="W2450" s="8">
        <v>87.614064007636856</v>
      </c>
      <c r="X2450" s="8">
        <v>92.82352941176471</v>
      </c>
      <c r="Y2450" s="8">
        <v>120.52631578947368</v>
      </c>
      <c r="Z2450" s="8">
        <v>90.500000000000014</v>
      </c>
      <c r="AA2450" s="8">
        <v>111.45333333333333</v>
      </c>
      <c r="AB2450" s="9">
        <v>77.315743170791535</v>
      </c>
      <c r="AC2450" s="9">
        <v>24.397698541573373</v>
      </c>
      <c r="AD2450" s="3">
        <v>26.099507429446263</v>
      </c>
      <c r="AE2450" s="3">
        <v>49.502794028980354</v>
      </c>
    </row>
    <row r="2451" spans="1:31" ht="13" x14ac:dyDescent="0.3">
      <c r="A2451" s="2">
        <v>2021</v>
      </c>
      <c r="B2451" s="13" t="s">
        <v>630</v>
      </c>
      <c r="C2451" s="2" t="s">
        <v>306</v>
      </c>
      <c r="D2451" s="2" t="str">
        <f t="shared" si="76"/>
        <v>M1</v>
      </c>
      <c r="E2451" s="2" t="str">
        <f t="shared" si="77"/>
        <v>I11c_M1_13</v>
      </c>
      <c r="F2451" s="21" t="s">
        <v>467</v>
      </c>
      <c r="G2451" s="2">
        <v>2013</v>
      </c>
      <c r="H2451" s="2" t="s">
        <v>817</v>
      </c>
      <c r="I2451" s="4">
        <v>2.34</v>
      </c>
      <c r="J2451" s="5">
        <v>0.13700000000000001</v>
      </c>
      <c r="K2451" s="4">
        <v>0.76100000000000001</v>
      </c>
      <c r="L2451" s="4">
        <v>0.70299999999999996</v>
      </c>
      <c r="M2451" s="4">
        <v>0.23899999999999999</v>
      </c>
      <c r="N2451" s="4">
        <v>0.55000000000000004</v>
      </c>
      <c r="O2451" s="4">
        <v>0.183</v>
      </c>
      <c r="P2451" s="6">
        <v>12.525</v>
      </c>
      <c r="Q2451" s="6">
        <v>49.96</v>
      </c>
      <c r="R2451" s="4">
        <v>6.6509999999999998</v>
      </c>
      <c r="S2451" s="7">
        <v>281.82499999999999</v>
      </c>
      <c r="T2451" s="6">
        <v>17.831</v>
      </c>
      <c r="U2451" s="4">
        <v>22.162669000000001</v>
      </c>
      <c r="V2451" s="8">
        <v>89.280850605730976</v>
      </c>
      <c r="W2451" s="8">
        <v>82.213197048261989</v>
      </c>
      <c r="X2451" s="8">
        <v>89.529411764705884</v>
      </c>
      <c r="Y2451" s="8">
        <v>125.78947368421052</v>
      </c>
      <c r="Z2451" s="8">
        <v>91.666666666666671</v>
      </c>
      <c r="AA2451" s="8">
        <v>83.500000000000014</v>
      </c>
      <c r="AB2451" s="9">
        <v>74.229741093366158</v>
      </c>
      <c r="AC2451" s="9">
        <v>26.521694516244626</v>
      </c>
      <c r="AD2451" s="3">
        <v>26.219834953408451</v>
      </c>
      <c r="AE2451" s="3">
        <v>47.258470530346933</v>
      </c>
    </row>
    <row r="2452" spans="1:31" ht="13" x14ac:dyDescent="0.3">
      <c r="A2452" s="2">
        <v>2021</v>
      </c>
      <c r="B2452" s="13" t="s">
        <v>630</v>
      </c>
      <c r="C2452" s="2" t="s">
        <v>307</v>
      </c>
      <c r="D2452" s="2" t="str">
        <f t="shared" si="76"/>
        <v>M2</v>
      </c>
      <c r="E2452" s="2" t="str">
        <f t="shared" si="77"/>
        <v>I11c_M2_13</v>
      </c>
      <c r="F2452" s="21" t="s">
        <v>467</v>
      </c>
      <c r="G2452" s="2">
        <v>2013</v>
      </c>
      <c r="H2452" s="2" t="s">
        <v>817</v>
      </c>
      <c r="I2452" s="4">
        <v>2.2599999999999998</v>
      </c>
      <c r="J2452" s="5">
        <v>0.14000000000000001</v>
      </c>
      <c r="K2452" s="4">
        <v>0.97699999999999998</v>
      </c>
      <c r="L2452" s="4">
        <v>0.67</v>
      </c>
      <c r="M2452" s="4">
        <v>0.16700000000000001</v>
      </c>
      <c r="N2452" s="4">
        <v>0.57199999999999995</v>
      </c>
      <c r="O2452" s="4">
        <v>0.18099999999999999</v>
      </c>
      <c r="P2452" s="6">
        <v>16.984000000000002</v>
      </c>
      <c r="Q2452" s="6">
        <v>52.517000000000003</v>
      </c>
      <c r="R2452" s="4">
        <v>5.1609999999999996</v>
      </c>
      <c r="S2452" s="7">
        <v>382.58600000000001</v>
      </c>
      <c r="T2452" s="6">
        <v>17.428999999999998</v>
      </c>
      <c r="U2452" s="4">
        <v>22.162669000000001</v>
      </c>
      <c r="V2452" s="8">
        <v>86.228513832885469</v>
      </c>
      <c r="W2452" s="8">
        <v>84.013486034720273</v>
      </c>
      <c r="X2452" s="8">
        <v>114.94117647058823</v>
      </c>
      <c r="Y2452" s="8">
        <v>87.894736842105274</v>
      </c>
      <c r="Z2452" s="8">
        <v>95.333333333333329</v>
      </c>
      <c r="AA2452" s="8">
        <v>113.22666666666667</v>
      </c>
      <c r="AB2452" s="9">
        <v>72.176523932967228</v>
      </c>
      <c r="AC2452" s="9">
        <v>19.059075132231762</v>
      </c>
      <c r="AD2452" s="3">
        <v>34.619583923744095</v>
      </c>
      <c r="AE2452" s="3">
        <v>46.321340944024143</v>
      </c>
    </row>
    <row r="2453" spans="1:31" ht="13" x14ac:dyDescent="0.3">
      <c r="A2453" s="2">
        <v>2021</v>
      </c>
      <c r="B2453" s="13" t="s">
        <v>630</v>
      </c>
      <c r="C2453" s="2" t="s">
        <v>321</v>
      </c>
      <c r="D2453" s="2" t="str">
        <f t="shared" si="76"/>
        <v>M1</v>
      </c>
      <c r="E2453" s="2" t="str">
        <f t="shared" si="77"/>
        <v>I12b_M1_13</v>
      </c>
      <c r="F2453" s="21" t="s">
        <v>475</v>
      </c>
      <c r="G2453" s="2">
        <v>2013</v>
      </c>
      <c r="H2453" s="2" t="s">
        <v>838</v>
      </c>
      <c r="I2453" s="4">
        <v>2.48</v>
      </c>
      <c r="J2453" s="5">
        <v>0.155</v>
      </c>
      <c r="K2453" s="4">
        <v>0.77900000000000003</v>
      </c>
      <c r="L2453" s="4">
        <v>0.85499999999999998</v>
      </c>
      <c r="M2453" s="4">
        <v>0.185</v>
      </c>
      <c r="N2453" s="4">
        <v>0.58499999999999996</v>
      </c>
      <c r="O2453" s="4">
        <v>0.184</v>
      </c>
      <c r="P2453" s="6">
        <v>18.79</v>
      </c>
      <c r="Q2453" s="6">
        <v>52.249000000000002</v>
      </c>
      <c r="R2453" s="4">
        <v>4.9219999999999997</v>
      </c>
      <c r="S2453" s="7">
        <v>538.79499999999996</v>
      </c>
      <c r="T2453" s="6">
        <v>14.611000000000001</v>
      </c>
      <c r="U2453" s="4">
        <v>23.564829</v>
      </c>
      <c r="V2453" s="8">
        <v>94.62243995821062</v>
      </c>
      <c r="W2453" s="8">
        <v>93.014930967011722</v>
      </c>
      <c r="X2453" s="8">
        <v>91.64705882352942</v>
      </c>
      <c r="Y2453" s="8">
        <v>97.368421052631575</v>
      </c>
      <c r="Z2453" s="8">
        <v>97.5</v>
      </c>
      <c r="AA2453" s="8">
        <v>125.26666666666667</v>
      </c>
      <c r="AB2453" s="9">
        <v>77.826824052380204</v>
      </c>
      <c r="AC2453" s="9">
        <v>19.580498012037932</v>
      </c>
      <c r="AD2453" s="3">
        <v>25.599494647089717</v>
      </c>
      <c r="AE2453" s="3">
        <v>54.820007340872358</v>
      </c>
    </row>
    <row r="2454" spans="1:31" ht="13" x14ac:dyDescent="0.3">
      <c r="A2454" s="2">
        <v>2021</v>
      </c>
      <c r="B2454" s="13" t="s">
        <v>630</v>
      </c>
      <c r="C2454" s="2" t="s">
        <v>323</v>
      </c>
      <c r="D2454" s="2" t="str">
        <f t="shared" si="76"/>
        <v>M1</v>
      </c>
      <c r="E2454" s="2" t="str">
        <f t="shared" si="77"/>
        <v>I12c_M1_13</v>
      </c>
      <c r="F2454" s="21" t="s">
        <v>476</v>
      </c>
      <c r="G2454" s="2">
        <v>2013</v>
      </c>
      <c r="H2454" s="2" t="s">
        <v>835</v>
      </c>
      <c r="I2454" s="4">
        <v>2.34</v>
      </c>
      <c r="J2454" s="5">
        <v>0.13900000000000001</v>
      </c>
      <c r="K2454" s="4">
        <v>0.751</v>
      </c>
      <c r="L2454" s="4">
        <v>0.85899999999999999</v>
      </c>
      <c r="M2454" s="4">
        <v>0.17499999999999999</v>
      </c>
      <c r="N2454" s="4">
        <v>0.51900000000000002</v>
      </c>
      <c r="O2454" s="4">
        <v>0.188</v>
      </c>
      <c r="P2454" s="6">
        <v>20.849</v>
      </c>
      <c r="Q2454" s="6">
        <v>47.875</v>
      </c>
      <c r="R2454" s="4">
        <v>5.0650000000000004</v>
      </c>
      <c r="S2454" s="7">
        <v>359.71899999999999</v>
      </c>
      <c r="T2454" s="6">
        <v>15.308999999999999</v>
      </c>
      <c r="U2454" s="4">
        <v>23.860364000000001</v>
      </c>
      <c r="V2454" s="8">
        <v>89.280850605730976</v>
      </c>
      <c r="W2454" s="8">
        <v>83.41338970590084</v>
      </c>
      <c r="X2454" s="8">
        <v>88.352941176470594</v>
      </c>
      <c r="Y2454" s="8">
        <v>92.10526315789474</v>
      </c>
      <c r="Z2454" s="8">
        <v>86.500000000000014</v>
      </c>
      <c r="AA2454" s="8">
        <v>138.99333333333331</v>
      </c>
      <c r="AB2454" s="9">
        <v>76.486589089819034</v>
      </c>
      <c r="AC2454" s="9">
        <v>18.846645770130539</v>
      </c>
      <c r="AD2454" s="3">
        <v>25.111802413838213</v>
      </c>
      <c r="AE2454" s="3">
        <v>56.04155181603123</v>
      </c>
    </row>
    <row r="2455" spans="1:31" ht="13" x14ac:dyDescent="0.3">
      <c r="A2455" s="2">
        <v>2021</v>
      </c>
      <c r="B2455" s="13" t="s">
        <v>630</v>
      </c>
      <c r="C2455" s="2" t="s">
        <v>324</v>
      </c>
      <c r="D2455" s="2" t="str">
        <f t="shared" si="76"/>
        <v>M2</v>
      </c>
      <c r="E2455" s="2" t="str">
        <f t="shared" si="77"/>
        <v>I12c_M2_13</v>
      </c>
      <c r="F2455" s="21" t="s">
        <v>476</v>
      </c>
      <c r="G2455" s="2">
        <v>2013</v>
      </c>
      <c r="H2455" s="2" t="s">
        <v>835</v>
      </c>
      <c r="I2455" s="4">
        <v>2.36</v>
      </c>
      <c r="J2455" s="5">
        <v>0.14399999999999999</v>
      </c>
      <c r="K2455" s="4">
        <v>0.77900000000000003</v>
      </c>
      <c r="L2455" s="4">
        <v>0.82099999999999995</v>
      </c>
      <c r="M2455" s="4">
        <v>0.19600000000000001</v>
      </c>
      <c r="N2455" s="4">
        <v>0.621</v>
      </c>
      <c r="O2455" s="4">
        <v>0.189</v>
      </c>
      <c r="P2455" s="6">
        <v>16.215</v>
      </c>
      <c r="Q2455" s="6">
        <v>46.79</v>
      </c>
      <c r="R2455" s="4">
        <v>5.452</v>
      </c>
      <c r="S2455" s="7">
        <v>270.12900000000002</v>
      </c>
      <c r="T2455" s="6">
        <v>15.454000000000001</v>
      </c>
      <c r="U2455" s="4">
        <v>23.860364000000001</v>
      </c>
      <c r="V2455" s="8">
        <v>90.043934798942345</v>
      </c>
      <c r="W2455" s="8">
        <v>86.41387134999799</v>
      </c>
      <c r="X2455" s="8">
        <v>91.64705882352942</v>
      </c>
      <c r="Y2455" s="8">
        <v>103.15789473684211</v>
      </c>
      <c r="Z2455" s="8">
        <v>103.50000000000001</v>
      </c>
      <c r="AA2455" s="8">
        <v>108.1</v>
      </c>
      <c r="AB2455" s="9">
        <v>77.036312817847616</v>
      </c>
      <c r="AC2455" s="9">
        <v>20.957616866318521</v>
      </c>
      <c r="AD2455" s="3">
        <v>25.862184895060579</v>
      </c>
      <c r="AE2455" s="3">
        <v>53.18019823862091</v>
      </c>
    </row>
    <row r="2456" spans="1:31" ht="13" x14ac:dyDescent="0.3">
      <c r="A2456" s="2">
        <v>2021</v>
      </c>
      <c r="B2456" s="13" t="s">
        <v>630</v>
      </c>
      <c r="C2456" s="2" t="s">
        <v>340</v>
      </c>
      <c r="D2456" s="2" t="str">
        <f t="shared" si="76"/>
        <v>M1</v>
      </c>
      <c r="E2456" s="2" t="str">
        <f t="shared" si="77"/>
        <v>I13b_M1_13</v>
      </c>
      <c r="F2456" s="21" t="s">
        <v>486</v>
      </c>
      <c r="G2456" s="2">
        <v>2013</v>
      </c>
      <c r="H2456" s="2" t="s">
        <v>836</v>
      </c>
      <c r="I2456" s="4">
        <v>2.33</v>
      </c>
      <c r="J2456" s="5">
        <v>0.14699999999999999</v>
      </c>
      <c r="K2456" s="4">
        <v>0.78300000000000003</v>
      </c>
      <c r="L2456" s="4">
        <v>0.91900000000000004</v>
      </c>
      <c r="M2456" s="4">
        <v>0.17499999999999999</v>
      </c>
      <c r="N2456" s="4">
        <v>0.59</v>
      </c>
      <c r="O2456" s="4">
        <v>0.19</v>
      </c>
      <c r="P2456" s="6">
        <v>19.873999999999999</v>
      </c>
      <c r="Q2456" s="6">
        <v>48.627000000000002</v>
      </c>
      <c r="R2456" s="4">
        <v>5.2880000000000003</v>
      </c>
      <c r="S2456" s="7">
        <v>314.83800000000002</v>
      </c>
      <c r="T2456" s="6">
        <v>15.315</v>
      </c>
      <c r="U2456" s="4">
        <v>23.321308999999999</v>
      </c>
      <c r="V2456" s="8">
        <v>88.899308509125291</v>
      </c>
      <c r="W2456" s="8">
        <v>88.214160336456274</v>
      </c>
      <c r="X2456" s="8">
        <v>92.117647058823536</v>
      </c>
      <c r="Y2456" s="8">
        <v>92.10526315789474</v>
      </c>
      <c r="Z2456" s="8">
        <v>98.333333333333329</v>
      </c>
      <c r="AA2456" s="8">
        <v>132.49333333333334</v>
      </c>
      <c r="AB2456" s="9">
        <v>80.299015388117567</v>
      </c>
      <c r="AC2456" s="9">
        <v>17.951847152470343</v>
      </c>
      <c r="AD2456" s="3">
        <v>24.938755912234591</v>
      </c>
      <c r="AE2456" s="3">
        <v>57.109396935295074</v>
      </c>
    </row>
    <row r="2457" spans="1:31" ht="13" x14ac:dyDescent="0.3">
      <c r="A2457" s="2">
        <v>2021</v>
      </c>
      <c r="B2457" s="13" t="s">
        <v>630</v>
      </c>
      <c r="C2457" s="2" t="s">
        <v>341</v>
      </c>
      <c r="D2457" s="2" t="str">
        <f t="shared" si="76"/>
        <v>M1</v>
      </c>
      <c r="E2457" s="2" t="str">
        <f t="shared" si="77"/>
        <v>I13c_M1_13</v>
      </c>
      <c r="F2457" s="21" t="s">
        <v>487</v>
      </c>
      <c r="G2457" s="2">
        <v>2013</v>
      </c>
      <c r="H2457" s="2" t="s">
        <v>834</v>
      </c>
      <c r="I2457" s="4">
        <v>2.2400000000000002</v>
      </c>
      <c r="J2457" s="5">
        <v>0.14199999999999999</v>
      </c>
      <c r="K2457" s="4">
        <v>0.96199999999999997</v>
      </c>
      <c r="L2457" s="4">
        <v>0.93200000000000005</v>
      </c>
      <c r="M2457" s="4">
        <v>0.17899999999999999</v>
      </c>
      <c r="N2457" s="4">
        <v>0.61399999999999999</v>
      </c>
      <c r="O2457" s="4">
        <v>0.185</v>
      </c>
      <c r="P2457" s="6">
        <v>18.478000000000002</v>
      </c>
      <c r="Q2457" s="6">
        <v>55.505000000000003</v>
      </c>
      <c r="R2457" s="4">
        <v>5.1619999999999999</v>
      </c>
      <c r="S2457" s="7">
        <v>262.21300000000002</v>
      </c>
      <c r="T2457" s="6">
        <v>18.806999999999999</v>
      </c>
      <c r="U2457" s="4">
        <v>26.226452999999999</v>
      </c>
      <c r="V2457" s="8">
        <v>85.465429639674113</v>
      </c>
      <c r="W2457" s="8">
        <v>85.213678692359125</v>
      </c>
      <c r="X2457" s="8">
        <v>113.1764705882353</v>
      </c>
      <c r="Y2457" s="8">
        <v>94.210526315789465</v>
      </c>
      <c r="Z2457" s="8">
        <v>102.33333333333334</v>
      </c>
      <c r="AA2457" s="8">
        <v>123.18666666666667</v>
      </c>
      <c r="AB2457" s="9">
        <v>85.855212389615488</v>
      </c>
      <c r="AC2457" s="9">
        <v>17.173850472932905</v>
      </c>
      <c r="AD2457" s="3">
        <v>28.657060972614566</v>
      </c>
      <c r="AE2457" s="3">
        <v>54.169088554452536</v>
      </c>
    </row>
    <row r="2458" spans="1:31" ht="13" x14ac:dyDescent="0.3">
      <c r="A2458" s="2">
        <v>2021</v>
      </c>
      <c r="B2458" s="13" t="s">
        <v>630</v>
      </c>
      <c r="C2458" s="2" t="s">
        <v>284</v>
      </c>
      <c r="D2458" s="2" t="str">
        <f t="shared" si="76"/>
        <v>M1</v>
      </c>
      <c r="E2458" s="2" t="str">
        <f t="shared" si="77"/>
        <v>J10a_M1_13</v>
      </c>
      <c r="F2458" s="21" t="s">
        <v>271</v>
      </c>
      <c r="G2458" s="2">
        <v>2013</v>
      </c>
      <c r="H2458" s="2" t="s">
        <v>847</v>
      </c>
      <c r="I2458" s="4">
        <v>2.4900000000000002</v>
      </c>
      <c r="J2458" s="5">
        <v>0.151</v>
      </c>
      <c r="K2458" s="4">
        <v>0.81599999999999995</v>
      </c>
      <c r="L2458" s="4">
        <v>0.69399999999999995</v>
      </c>
      <c r="M2458" s="4">
        <v>0.26800000000000002</v>
      </c>
      <c r="N2458" s="4">
        <v>0.61099999999999999</v>
      </c>
      <c r="O2458" s="4">
        <v>0.191</v>
      </c>
      <c r="P2458" s="6">
        <v>14.551</v>
      </c>
      <c r="Q2458" s="6">
        <v>61.527000000000001</v>
      </c>
      <c r="R2458" s="4">
        <v>6.173</v>
      </c>
      <c r="S2458" s="7">
        <v>263.13799999999998</v>
      </c>
      <c r="T2458" s="6">
        <v>17.338999999999999</v>
      </c>
      <c r="U2458" s="4">
        <v>21.760034999999998</v>
      </c>
      <c r="V2458" s="8">
        <v>95.003982054816305</v>
      </c>
      <c r="W2458" s="8">
        <v>90.614545651734005</v>
      </c>
      <c r="X2458" s="8">
        <v>96</v>
      </c>
      <c r="Y2458" s="8">
        <v>141.0526315789474</v>
      </c>
      <c r="Z2458" s="8">
        <v>101.83333333333333</v>
      </c>
      <c r="AA2458" s="8">
        <v>97.006666666666661</v>
      </c>
      <c r="AB2458" s="9">
        <v>77.576086277412941</v>
      </c>
      <c r="AC2458" s="9">
        <v>28.456942849790469</v>
      </c>
      <c r="AD2458" s="3">
        <v>26.902059924448245</v>
      </c>
      <c r="AE2458" s="3">
        <v>44.640997225761282</v>
      </c>
    </row>
    <row r="2459" spans="1:31" ht="13" x14ac:dyDescent="0.3">
      <c r="A2459" s="2">
        <v>2021</v>
      </c>
      <c r="B2459" s="13" t="s">
        <v>630</v>
      </c>
      <c r="C2459" s="2" t="s">
        <v>285</v>
      </c>
      <c r="D2459" s="2" t="str">
        <f t="shared" si="76"/>
        <v>M2</v>
      </c>
      <c r="E2459" s="2" t="str">
        <f t="shared" si="77"/>
        <v>J10a_M2_13</v>
      </c>
      <c r="F2459" s="21" t="s">
        <v>271</v>
      </c>
      <c r="G2459" s="2">
        <v>2013</v>
      </c>
      <c r="H2459" s="2" t="s">
        <v>847</v>
      </c>
      <c r="I2459" s="4">
        <v>2.5299999999999998</v>
      </c>
      <c r="J2459" s="5">
        <v>0.14199999999999999</v>
      </c>
      <c r="K2459" s="4">
        <v>0.87</v>
      </c>
      <c r="L2459" s="4">
        <v>0.60299999999999998</v>
      </c>
      <c r="M2459" s="4">
        <v>0.28899999999999998</v>
      </c>
      <c r="N2459" s="4">
        <v>0.626</v>
      </c>
      <c r="O2459" s="4">
        <v>0.19</v>
      </c>
      <c r="P2459" s="6">
        <v>12.786</v>
      </c>
      <c r="Q2459" s="6">
        <v>52.613999999999997</v>
      </c>
      <c r="R2459" s="4">
        <v>7.2279999999999998</v>
      </c>
      <c r="S2459" s="7">
        <v>214.73699999999999</v>
      </c>
      <c r="T2459" s="6">
        <v>20.312999999999999</v>
      </c>
      <c r="U2459" s="4">
        <v>21.760034999999998</v>
      </c>
      <c r="V2459" s="8">
        <v>96.530150441239044</v>
      </c>
      <c r="W2459" s="8">
        <v>85.213678692359125</v>
      </c>
      <c r="X2459" s="8">
        <v>102.35294117647058</v>
      </c>
      <c r="Y2459" s="8">
        <v>152.10526315789471</v>
      </c>
      <c r="Z2459" s="8">
        <v>104.33333333333334</v>
      </c>
      <c r="AA2459" s="8">
        <v>85.24</v>
      </c>
      <c r="AB2459" s="9">
        <v>76.146061063427865</v>
      </c>
      <c r="AC2459" s="9">
        <v>31.263076494695714</v>
      </c>
      <c r="AD2459" s="3">
        <v>29.220998532878806</v>
      </c>
      <c r="AE2459" s="3">
        <v>39.515924972425466</v>
      </c>
    </row>
    <row r="2460" spans="1:31" ht="13" x14ac:dyDescent="0.3">
      <c r="A2460" s="2">
        <v>2021</v>
      </c>
      <c r="B2460" s="13" t="s">
        <v>630</v>
      </c>
      <c r="C2460" s="2" t="s">
        <v>286</v>
      </c>
      <c r="D2460" s="2" t="str">
        <f t="shared" si="76"/>
        <v>M1</v>
      </c>
      <c r="E2460" s="2" t="str">
        <f t="shared" si="77"/>
        <v>J10b_M1_13</v>
      </c>
      <c r="F2460" s="21" t="s">
        <v>458</v>
      </c>
      <c r="G2460" s="2">
        <v>2013</v>
      </c>
      <c r="H2460" s="2" t="s">
        <v>848</v>
      </c>
      <c r="I2460" s="4">
        <v>2.37</v>
      </c>
      <c r="J2460" s="5">
        <v>0.14399999999999999</v>
      </c>
      <c r="K2460" s="4">
        <v>0.93200000000000005</v>
      </c>
      <c r="L2460" s="4">
        <v>0.621</v>
      </c>
      <c r="M2460" s="4">
        <v>0.25900000000000001</v>
      </c>
      <c r="N2460" s="4">
        <v>0.67400000000000004</v>
      </c>
      <c r="O2460" s="4">
        <v>0.183</v>
      </c>
      <c r="P2460" s="6">
        <v>15.634</v>
      </c>
      <c r="Q2460" s="6">
        <v>54.19</v>
      </c>
      <c r="R2460" s="4">
        <v>6.5149999999999997</v>
      </c>
      <c r="S2460" s="7">
        <v>296.62700000000001</v>
      </c>
      <c r="T2460" s="6">
        <v>19.062999999999999</v>
      </c>
      <c r="U2460" s="4">
        <v>21.321909999999999</v>
      </c>
      <c r="V2460" s="8">
        <v>90.425476895548059</v>
      </c>
      <c r="W2460" s="8">
        <v>86.41387134999799</v>
      </c>
      <c r="X2460" s="8">
        <v>109.64705882352943</v>
      </c>
      <c r="Y2460" s="8">
        <v>136.31578947368422</v>
      </c>
      <c r="Z2460" s="8">
        <v>112.33333333333336</v>
      </c>
      <c r="AA2460" s="8">
        <v>104.22666666666667</v>
      </c>
      <c r="AB2460" s="9">
        <v>76.158772718617683</v>
      </c>
      <c r="AC2460" s="9">
        <v>28.013097991738782</v>
      </c>
      <c r="AD2460" s="3">
        <v>31.29818966964902</v>
      </c>
      <c r="AE2460" s="3">
        <v>40.688712338612191</v>
      </c>
    </row>
    <row r="2461" spans="1:31" ht="13" x14ac:dyDescent="0.3">
      <c r="A2461" s="2">
        <v>2021</v>
      </c>
      <c r="B2461" s="13" t="s">
        <v>630</v>
      </c>
      <c r="C2461" s="2" t="s">
        <v>287</v>
      </c>
      <c r="D2461" s="2" t="str">
        <f t="shared" si="76"/>
        <v>M2</v>
      </c>
      <c r="E2461" s="2" t="str">
        <f t="shared" si="77"/>
        <v>J10b_M2_13</v>
      </c>
      <c r="F2461" s="21" t="s">
        <v>458</v>
      </c>
      <c r="G2461" s="2">
        <v>2013</v>
      </c>
      <c r="H2461" s="2" t="s">
        <v>848</v>
      </c>
      <c r="I2461" s="4">
        <v>2.41</v>
      </c>
      <c r="J2461" s="5">
        <v>0.14399999999999999</v>
      </c>
      <c r="K2461" s="4">
        <v>0.77200000000000002</v>
      </c>
      <c r="L2461" s="4">
        <v>0.7</v>
      </c>
      <c r="M2461" s="4">
        <v>0.27300000000000002</v>
      </c>
      <c r="N2461" s="4">
        <v>0.51700000000000002</v>
      </c>
      <c r="O2461" s="4">
        <v>0.19700000000000001</v>
      </c>
      <c r="P2461" s="6">
        <v>16.596</v>
      </c>
      <c r="Q2461" s="6">
        <v>53.640999999999998</v>
      </c>
      <c r="R2461" s="4">
        <v>7.1619999999999999</v>
      </c>
      <c r="S2461" s="7">
        <v>341.32</v>
      </c>
      <c r="T2461" s="6">
        <v>17.463999999999999</v>
      </c>
      <c r="U2461" s="4">
        <v>21.321909999999999</v>
      </c>
      <c r="V2461" s="8">
        <v>91.951645281970812</v>
      </c>
      <c r="W2461" s="8">
        <v>86.41387134999799</v>
      </c>
      <c r="X2461" s="8">
        <v>90.82352941176471</v>
      </c>
      <c r="Y2461" s="8">
        <v>143.68421052631578</v>
      </c>
      <c r="Z2461" s="8">
        <v>86.166666666666671</v>
      </c>
      <c r="AA2461" s="8">
        <v>110.64</v>
      </c>
      <c r="AB2461" s="9">
        <v>77.162029396420635</v>
      </c>
      <c r="AC2461" s="9">
        <v>29.143406838141328</v>
      </c>
      <c r="AD2461" s="3">
        <v>25.588032972617185</v>
      </c>
      <c r="AE2461" s="3">
        <v>45.268560189241484</v>
      </c>
    </row>
    <row r="2462" spans="1:31" ht="13" x14ac:dyDescent="0.3">
      <c r="A2462" s="2">
        <v>2021</v>
      </c>
      <c r="B2462" s="13" t="s">
        <v>630</v>
      </c>
      <c r="C2462" s="2" t="s">
        <v>288</v>
      </c>
      <c r="D2462" s="2" t="str">
        <f t="shared" si="76"/>
        <v>M1</v>
      </c>
      <c r="E2462" s="2" t="str">
        <f t="shared" si="77"/>
        <v>J10c_M1_13</v>
      </c>
      <c r="F2462" s="21" t="s">
        <v>428</v>
      </c>
      <c r="G2462" s="2">
        <v>2013</v>
      </c>
      <c r="H2462" s="2" t="s">
        <v>849</v>
      </c>
      <c r="I2462" s="4">
        <v>2.23</v>
      </c>
      <c r="J2462" s="5">
        <v>0.13900000000000001</v>
      </c>
      <c r="K2462" s="4">
        <v>0.81699999999999995</v>
      </c>
      <c r="L2462" s="4">
        <v>0.68700000000000006</v>
      </c>
      <c r="M2462" s="4">
        <v>0.24399999999999999</v>
      </c>
      <c r="N2462" s="4">
        <v>0.69599999999999995</v>
      </c>
      <c r="O2462" s="4">
        <v>0.17199999999999999</v>
      </c>
      <c r="P2462" s="6">
        <v>14.917999999999999</v>
      </c>
      <c r="Q2462" s="6">
        <v>53.026000000000003</v>
      </c>
      <c r="R2462" s="4">
        <v>5.6369999999999996</v>
      </c>
      <c r="S2462" s="7">
        <v>411.59899999999999</v>
      </c>
      <c r="T2462" s="6">
        <v>18.946999999999999</v>
      </c>
      <c r="U2462" s="4">
        <v>24.226056</v>
      </c>
      <c r="V2462" s="8">
        <v>85.083887543068414</v>
      </c>
      <c r="W2462" s="8">
        <v>83.41338970590084</v>
      </c>
      <c r="X2462" s="8">
        <v>96.117647058823536</v>
      </c>
      <c r="Y2462" s="8">
        <v>128.42105263157896</v>
      </c>
      <c r="Z2462" s="8">
        <v>115.99999999999999</v>
      </c>
      <c r="AA2462" s="8">
        <v>99.453333333333333</v>
      </c>
      <c r="AB2462" s="9">
        <v>75.275424578189543</v>
      </c>
      <c r="AC2462" s="9">
        <v>26.70040972881193</v>
      </c>
      <c r="AD2462" s="3">
        <v>27.758250162053333</v>
      </c>
      <c r="AE2462" s="3">
        <v>45.541340109134737</v>
      </c>
    </row>
    <row r="2463" spans="1:31" ht="13" x14ac:dyDescent="0.3">
      <c r="A2463" s="2">
        <v>2021</v>
      </c>
      <c r="B2463" s="13" t="s">
        <v>630</v>
      </c>
      <c r="C2463" s="2" t="s">
        <v>289</v>
      </c>
      <c r="D2463" s="2" t="str">
        <f t="shared" si="76"/>
        <v>M2</v>
      </c>
      <c r="E2463" s="2" t="str">
        <f t="shared" si="77"/>
        <v>J10c_M2_13</v>
      </c>
      <c r="F2463" s="21" t="s">
        <v>428</v>
      </c>
      <c r="G2463" s="2">
        <v>2013</v>
      </c>
      <c r="H2463" s="2" t="s">
        <v>849</v>
      </c>
      <c r="I2463" s="4">
        <v>2.06</v>
      </c>
      <c r="J2463" s="5">
        <v>0.13200000000000001</v>
      </c>
      <c r="K2463" s="4">
        <v>0.83899999999999997</v>
      </c>
      <c r="L2463" s="4">
        <v>0.77100000000000002</v>
      </c>
      <c r="M2463" s="4">
        <v>0.19700000000000001</v>
      </c>
      <c r="N2463" s="4">
        <v>0.67300000000000004</v>
      </c>
      <c r="O2463" s="4">
        <v>0.16400000000000001</v>
      </c>
      <c r="P2463" s="6">
        <v>15.455</v>
      </c>
      <c r="Q2463" s="6">
        <v>48.661000000000001</v>
      </c>
      <c r="R2463" s="4">
        <v>5.7670000000000003</v>
      </c>
      <c r="S2463" s="7">
        <v>260.74400000000003</v>
      </c>
      <c r="T2463" s="6">
        <v>19.338999999999999</v>
      </c>
      <c r="U2463" s="4">
        <v>24.226056</v>
      </c>
      <c r="V2463" s="8">
        <v>78.597671900771715</v>
      </c>
      <c r="W2463" s="8">
        <v>79.212715404164825</v>
      </c>
      <c r="X2463" s="8">
        <v>98.705882352941174</v>
      </c>
      <c r="Y2463" s="8">
        <v>103.68421052631579</v>
      </c>
      <c r="Z2463" s="8">
        <v>112.16666666666669</v>
      </c>
      <c r="AA2463" s="8">
        <v>103.03333333333333</v>
      </c>
      <c r="AB2463" s="9">
        <v>76.158202014927156</v>
      </c>
      <c r="AC2463" s="9">
        <v>21.307419531808332</v>
      </c>
      <c r="AD2463" s="3">
        <v>28.175298186928284</v>
      </c>
      <c r="AE2463" s="3">
        <v>50.517282281263384</v>
      </c>
    </row>
    <row r="2464" spans="1:31" ht="13" x14ac:dyDescent="0.3">
      <c r="A2464" s="2">
        <v>2021</v>
      </c>
      <c r="B2464" s="13" t="s">
        <v>630</v>
      </c>
      <c r="C2464" s="2" t="s">
        <v>308</v>
      </c>
      <c r="D2464" s="2" t="str">
        <f t="shared" si="76"/>
        <v>M1</v>
      </c>
      <c r="E2464" s="2" t="str">
        <f t="shared" si="77"/>
        <v>J11a_M1_13</v>
      </c>
      <c r="F2464" s="21" t="s">
        <v>468</v>
      </c>
      <c r="G2464" s="2">
        <v>2013</v>
      </c>
      <c r="H2464" s="2" t="s">
        <v>826</v>
      </c>
      <c r="I2464" s="4">
        <v>2.33</v>
      </c>
      <c r="J2464" s="5">
        <v>0.14399999999999999</v>
      </c>
      <c r="K2464" s="4">
        <v>0.79600000000000004</v>
      </c>
      <c r="L2464" s="4">
        <v>0.69599999999999995</v>
      </c>
      <c r="M2464" s="4">
        <v>0.247</v>
      </c>
      <c r="N2464" s="4">
        <v>0.65800000000000003</v>
      </c>
      <c r="O2464" s="4">
        <v>0.18</v>
      </c>
      <c r="P2464" s="6">
        <v>11.254</v>
      </c>
      <c r="Q2464" s="6">
        <v>52.363</v>
      </c>
      <c r="R2464" s="4">
        <v>6.593</v>
      </c>
      <c r="S2464" s="7">
        <v>243.886</v>
      </c>
      <c r="T2464" s="6">
        <v>19.733000000000001</v>
      </c>
      <c r="U2464" s="4">
        <v>21.033908</v>
      </c>
      <c r="V2464" s="8">
        <v>88.899308509125291</v>
      </c>
      <c r="W2464" s="8">
        <v>86.41387134999799</v>
      </c>
      <c r="X2464" s="8">
        <v>93.64705882352942</v>
      </c>
      <c r="Y2464" s="8">
        <v>130</v>
      </c>
      <c r="Z2464" s="8">
        <v>109.66666666666667</v>
      </c>
      <c r="AA2464" s="8">
        <v>75.026666666666671</v>
      </c>
      <c r="AB2464" s="9">
        <v>75.434558944318269</v>
      </c>
      <c r="AC2464" s="9">
        <v>26.971674575834953</v>
      </c>
      <c r="AD2464" s="3">
        <v>26.987705039823823</v>
      </c>
      <c r="AE2464" s="3">
        <v>46.040620384341217</v>
      </c>
    </row>
    <row r="2465" spans="1:31" ht="13" x14ac:dyDescent="0.3">
      <c r="A2465" s="2">
        <v>2021</v>
      </c>
      <c r="B2465" s="13" t="s">
        <v>630</v>
      </c>
      <c r="C2465" s="2" t="s">
        <v>309</v>
      </c>
      <c r="D2465" s="2" t="str">
        <f t="shared" si="76"/>
        <v>M2</v>
      </c>
      <c r="E2465" s="2" t="str">
        <f t="shared" si="77"/>
        <v>J11a_M2_13</v>
      </c>
      <c r="F2465" s="21" t="s">
        <v>468</v>
      </c>
      <c r="G2465" s="2">
        <v>2013</v>
      </c>
      <c r="H2465" s="2" t="s">
        <v>826</v>
      </c>
      <c r="I2465" s="4">
        <v>2.2999999999999998</v>
      </c>
      <c r="J2465" s="5">
        <v>0.14000000000000001</v>
      </c>
      <c r="K2465" s="4">
        <v>0.92100000000000004</v>
      </c>
      <c r="L2465" s="4">
        <v>0.69199999999999995</v>
      </c>
      <c r="M2465" s="4">
        <v>0.17</v>
      </c>
      <c r="N2465" s="4">
        <v>0.64500000000000002</v>
      </c>
      <c r="O2465" s="4">
        <v>0.191</v>
      </c>
      <c r="P2465" s="6">
        <v>19.268000000000001</v>
      </c>
      <c r="Q2465" s="6">
        <v>56.445</v>
      </c>
      <c r="R2465" s="4">
        <v>5.8639999999999999</v>
      </c>
      <c r="S2465" s="7">
        <v>423.84100000000001</v>
      </c>
      <c r="T2465" s="6">
        <v>16.745999999999999</v>
      </c>
      <c r="U2465" s="4">
        <v>21.033908</v>
      </c>
      <c r="V2465" s="8">
        <v>87.754682219308222</v>
      </c>
      <c r="W2465" s="8">
        <v>84.013486034720273</v>
      </c>
      <c r="X2465" s="8">
        <v>108.35294117647058</v>
      </c>
      <c r="Y2465" s="8">
        <v>89.473684210526315</v>
      </c>
      <c r="Z2465" s="8">
        <v>107.50000000000001</v>
      </c>
      <c r="AA2465" s="8">
        <v>128.45333333333332</v>
      </c>
      <c r="AB2465" s="9">
        <v>72.089220228944683</v>
      </c>
      <c r="AC2465" s="9">
        <v>19.424949872454704</v>
      </c>
      <c r="AD2465" s="3">
        <v>32.674770426797608</v>
      </c>
      <c r="AE2465" s="3">
        <v>47.900279700747696</v>
      </c>
    </row>
    <row r="2466" spans="1:31" ht="13" x14ac:dyDescent="0.3">
      <c r="A2466" s="2">
        <v>2021</v>
      </c>
      <c r="B2466" s="13" t="s">
        <v>630</v>
      </c>
      <c r="C2466" s="2" t="s">
        <v>310</v>
      </c>
      <c r="D2466" s="2" t="str">
        <f t="shared" si="76"/>
        <v>M1</v>
      </c>
      <c r="E2466" s="2" t="str">
        <f t="shared" si="77"/>
        <v>J11b_M1_13</v>
      </c>
      <c r="F2466" s="21" t="s">
        <v>469</v>
      </c>
      <c r="G2466" s="2">
        <v>2013</v>
      </c>
      <c r="H2466" s="2" t="s">
        <v>839</v>
      </c>
      <c r="I2466" s="4">
        <v>2.21</v>
      </c>
      <c r="J2466" s="5">
        <v>0.13800000000000001</v>
      </c>
      <c r="K2466" s="4">
        <v>0.90500000000000003</v>
      </c>
      <c r="L2466" s="4">
        <v>0.752</v>
      </c>
      <c r="M2466" s="4">
        <v>0.20499999999999999</v>
      </c>
      <c r="N2466" s="4">
        <v>0.52300000000000002</v>
      </c>
      <c r="O2466" s="4">
        <v>0.18</v>
      </c>
      <c r="P2466" s="6">
        <v>13.798999999999999</v>
      </c>
      <c r="Q2466" s="6">
        <v>55.762999999999998</v>
      </c>
      <c r="R2466" s="4">
        <v>6.2089999999999996</v>
      </c>
      <c r="S2466" s="7">
        <v>248.28100000000001</v>
      </c>
      <c r="T2466" s="6">
        <v>16.044</v>
      </c>
      <c r="U2466" s="4">
        <v>20.846423999999999</v>
      </c>
      <c r="V2466" s="8">
        <v>84.32080334985703</v>
      </c>
      <c r="W2466" s="8">
        <v>82.813293377081408</v>
      </c>
      <c r="X2466" s="8">
        <v>106.47058823529412</v>
      </c>
      <c r="Y2466" s="8">
        <v>107.89473684210526</v>
      </c>
      <c r="Z2466" s="8">
        <v>87.166666666666671</v>
      </c>
      <c r="AA2466" s="8">
        <v>91.993333333333325</v>
      </c>
      <c r="AB2466" s="9">
        <v>77.557056345349977</v>
      </c>
      <c r="AC2466" s="9">
        <v>21.772778635649082</v>
      </c>
      <c r="AD2466" s="3">
        <v>29.843551498507363</v>
      </c>
      <c r="AE2466" s="3">
        <v>48.383669865843551</v>
      </c>
    </row>
    <row r="2467" spans="1:31" ht="13" x14ac:dyDescent="0.3">
      <c r="A2467" s="2">
        <v>2021</v>
      </c>
      <c r="B2467" s="13" t="s">
        <v>630</v>
      </c>
      <c r="C2467" s="2" t="s">
        <v>311</v>
      </c>
      <c r="D2467" s="2" t="str">
        <f t="shared" si="76"/>
        <v>M2</v>
      </c>
      <c r="E2467" s="2" t="str">
        <f t="shared" si="77"/>
        <v>J11b_M2_13</v>
      </c>
      <c r="F2467" s="21" t="s">
        <v>469</v>
      </c>
      <c r="G2467" s="2">
        <v>2013</v>
      </c>
      <c r="H2467" s="2" t="s">
        <v>839</v>
      </c>
      <c r="I2467" s="4">
        <v>2.2599999999999998</v>
      </c>
      <c r="J2467" s="5">
        <v>0.13900000000000001</v>
      </c>
      <c r="K2467" s="4">
        <v>0.82499999999999996</v>
      </c>
      <c r="L2467" s="4">
        <v>0.78</v>
      </c>
      <c r="M2467" s="4">
        <v>0.214</v>
      </c>
      <c r="N2467" s="4">
        <v>0.53300000000000003</v>
      </c>
      <c r="O2467" s="4">
        <v>0.182</v>
      </c>
      <c r="P2467" s="6">
        <v>13.101000000000001</v>
      </c>
      <c r="Q2467" s="6">
        <v>57.963999999999999</v>
      </c>
      <c r="R2467" s="4">
        <v>5.7910000000000004</v>
      </c>
      <c r="S2467" s="7">
        <v>309.49599999999998</v>
      </c>
      <c r="T2467" s="6">
        <v>17.524999999999999</v>
      </c>
      <c r="U2467" s="4">
        <v>20.846423999999999</v>
      </c>
      <c r="V2467" s="8">
        <v>86.228513832885469</v>
      </c>
      <c r="W2467" s="8">
        <v>83.41338970590084</v>
      </c>
      <c r="X2467" s="8">
        <v>97.058823529411768</v>
      </c>
      <c r="Y2467" s="8">
        <v>112.63157894736841</v>
      </c>
      <c r="Z2467" s="8">
        <v>88.833333333333343</v>
      </c>
      <c r="AA2467" s="8">
        <v>87.34</v>
      </c>
      <c r="AB2467" s="9">
        <v>77.649577034641283</v>
      </c>
      <c r="AC2467" s="9">
        <v>22.701575171014923</v>
      </c>
      <c r="AD2467" s="3">
        <v>27.173031781114798</v>
      </c>
      <c r="AE2467" s="3">
        <v>50.125393047870283</v>
      </c>
    </row>
    <row r="2468" spans="1:31" ht="13" x14ac:dyDescent="0.3">
      <c r="A2468" s="2">
        <v>2021</v>
      </c>
      <c r="B2468" s="13" t="s">
        <v>630</v>
      </c>
      <c r="C2468" s="2" t="s">
        <v>312</v>
      </c>
      <c r="D2468" s="2" t="str">
        <f t="shared" si="76"/>
        <v>M1</v>
      </c>
      <c r="E2468" s="2" t="str">
        <f t="shared" si="77"/>
        <v>J11c_M1_13</v>
      </c>
      <c r="F2468" s="21" t="s">
        <v>470</v>
      </c>
      <c r="G2468" s="2">
        <v>2013</v>
      </c>
      <c r="H2468" s="2" t="s">
        <v>842</v>
      </c>
      <c r="I2468" s="4">
        <v>2.68</v>
      </c>
      <c r="J2468" s="5">
        <v>0.16200000000000001</v>
      </c>
      <c r="K2468" s="4">
        <v>0.80200000000000005</v>
      </c>
      <c r="L2468" s="4">
        <v>0.88700000000000001</v>
      </c>
      <c r="M2468" s="4">
        <v>0.20699999999999999</v>
      </c>
      <c r="N2468" s="4">
        <v>0.55000000000000004</v>
      </c>
      <c r="O2468" s="4">
        <v>0.19400000000000001</v>
      </c>
      <c r="P2468" s="6">
        <v>17.11</v>
      </c>
      <c r="Q2468" s="6">
        <v>52.12</v>
      </c>
      <c r="R2468" s="4">
        <v>5.415</v>
      </c>
      <c r="S2468" s="7">
        <v>304.13299999999998</v>
      </c>
      <c r="T2468" s="6">
        <v>18.309000000000001</v>
      </c>
      <c r="U2468" s="4">
        <v>23.434829000000001</v>
      </c>
      <c r="V2468" s="8">
        <v>102.25328189032439</v>
      </c>
      <c r="W2468" s="8">
        <v>97.215605268747737</v>
      </c>
      <c r="X2468" s="8">
        <v>94.352941176470594</v>
      </c>
      <c r="Y2468" s="8">
        <v>108.94736842105262</v>
      </c>
      <c r="Z2468" s="8">
        <v>91.666666666666671</v>
      </c>
      <c r="AA2468" s="8">
        <v>114.06666666666668</v>
      </c>
      <c r="AB2468" s="9">
        <v>81.824056837512529</v>
      </c>
      <c r="AC2468" s="9">
        <v>20.838701354123728</v>
      </c>
      <c r="AD2468" s="3">
        <v>25.067822036908684</v>
      </c>
      <c r="AE2468" s="3">
        <v>54.093476608967592</v>
      </c>
    </row>
    <row r="2469" spans="1:31" ht="13" x14ac:dyDescent="0.3">
      <c r="A2469" s="2">
        <v>2021</v>
      </c>
      <c r="B2469" s="13" t="s">
        <v>630</v>
      </c>
      <c r="C2469" s="2" t="s">
        <v>313</v>
      </c>
      <c r="D2469" s="2" t="str">
        <f t="shared" si="76"/>
        <v>M2</v>
      </c>
      <c r="E2469" s="2" t="str">
        <f t="shared" si="77"/>
        <v>J11c_M2_13</v>
      </c>
      <c r="F2469" s="21" t="s">
        <v>470</v>
      </c>
      <c r="G2469" s="2">
        <v>2013</v>
      </c>
      <c r="H2469" s="2" t="s">
        <v>842</v>
      </c>
      <c r="I2469" s="4">
        <v>2.44</v>
      </c>
      <c r="J2469" s="5">
        <v>0.13600000000000001</v>
      </c>
      <c r="K2469" s="4">
        <v>0.71</v>
      </c>
      <c r="L2469" s="4">
        <v>0.89600000000000002</v>
      </c>
      <c r="M2469" s="4">
        <v>0.21099999999999999</v>
      </c>
      <c r="N2469" s="4">
        <v>0.62</v>
      </c>
      <c r="O2469" s="4">
        <v>0.192</v>
      </c>
      <c r="P2469" s="6">
        <v>16.239999999999998</v>
      </c>
      <c r="Q2469" s="6">
        <v>52.816000000000003</v>
      </c>
      <c r="R2469" s="4">
        <v>5.76</v>
      </c>
      <c r="S2469" s="7">
        <v>335.221</v>
      </c>
      <c r="T2469" s="6">
        <v>20.048999999999999</v>
      </c>
      <c r="U2469" s="4">
        <v>23.434829000000001</v>
      </c>
      <c r="V2469" s="8">
        <v>93.096271571787852</v>
      </c>
      <c r="W2469" s="8">
        <v>81.613100719442556</v>
      </c>
      <c r="X2469" s="8">
        <v>83.529411764705884</v>
      </c>
      <c r="Y2469" s="8">
        <v>111.05263157894736</v>
      </c>
      <c r="Z2469" s="8">
        <v>103.33333333333334</v>
      </c>
      <c r="AA2469" s="8">
        <v>108.26666666666667</v>
      </c>
      <c r="AB2469" s="9">
        <v>80.249706749047149</v>
      </c>
      <c r="AC2469" s="9">
        <v>21.658097999220519</v>
      </c>
      <c r="AD2469" s="3">
        <v>22.627581471070819</v>
      </c>
      <c r="AE2469" s="3">
        <v>55.714320529708658</v>
      </c>
    </row>
    <row r="2470" spans="1:31" ht="13" x14ac:dyDescent="0.3">
      <c r="A2470" s="2">
        <v>2021</v>
      </c>
      <c r="B2470" s="13" t="s">
        <v>630</v>
      </c>
      <c r="C2470" s="2" t="s">
        <v>325</v>
      </c>
      <c r="D2470" s="2" t="str">
        <f t="shared" si="76"/>
        <v>M1</v>
      </c>
      <c r="E2470" s="2" t="str">
        <f t="shared" si="77"/>
        <v>J12a_M1_13</v>
      </c>
      <c r="F2470" s="21" t="s">
        <v>477</v>
      </c>
      <c r="G2470" s="2">
        <v>2013</v>
      </c>
      <c r="H2470" s="2" t="s">
        <v>833</v>
      </c>
      <c r="I2470" s="4">
        <v>2.14</v>
      </c>
      <c r="J2470" s="5">
        <v>0.13800000000000001</v>
      </c>
      <c r="K2470" s="4">
        <v>0.872</v>
      </c>
      <c r="L2470" s="4">
        <v>0.753</v>
      </c>
      <c r="M2470" s="4">
        <v>0.20100000000000001</v>
      </c>
      <c r="N2470" s="4">
        <v>0.63200000000000001</v>
      </c>
      <c r="O2470" s="4">
        <v>0.17399999999999999</v>
      </c>
      <c r="P2470" s="6">
        <v>14.528</v>
      </c>
      <c r="Q2470" s="6">
        <v>49.360999999999997</v>
      </c>
      <c r="R2470" s="4">
        <v>5.3719999999999999</v>
      </c>
      <c r="S2470" s="7">
        <v>278.98099999999999</v>
      </c>
      <c r="T2470" s="6">
        <v>17.446999999999999</v>
      </c>
      <c r="U2470" s="4">
        <v>24.546475999999998</v>
      </c>
      <c r="V2470" s="8">
        <v>81.650008673617222</v>
      </c>
      <c r="W2470" s="8">
        <v>82.813293377081408</v>
      </c>
      <c r="X2470" s="8">
        <v>102.58823529411765</v>
      </c>
      <c r="Y2470" s="8">
        <v>105.78947368421052</v>
      </c>
      <c r="Z2470" s="8">
        <v>105.33333333333334</v>
      </c>
      <c r="AA2470" s="8">
        <v>96.853333333333339</v>
      </c>
      <c r="AB2470" s="9">
        <v>76.433477483531775</v>
      </c>
      <c r="AC2470" s="9">
        <v>21.661760589615938</v>
      </c>
      <c r="AD2470" s="3">
        <v>29.178039539199336</v>
      </c>
      <c r="AE2470" s="3">
        <v>49.160199871184737</v>
      </c>
    </row>
    <row r="2471" spans="1:31" ht="13" x14ac:dyDescent="0.3">
      <c r="A2471" s="2">
        <v>2021</v>
      </c>
      <c r="B2471" s="13" t="s">
        <v>630</v>
      </c>
      <c r="C2471" s="2" t="s">
        <v>326</v>
      </c>
      <c r="D2471" s="2" t="str">
        <f t="shared" si="76"/>
        <v>M2</v>
      </c>
      <c r="E2471" s="2" t="str">
        <f t="shared" si="77"/>
        <v>J12a_M2_13</v>
      </c>
      <c r="F2471" s="21" t="s">
        <v>477</v>
      </c>
      <c r="G2471" s="2">
        <v>2013</v>
      </c>
      <c r="H2471" s="2" t="s">
        <v>833</v>
      </c>
      <c r="I2471" s="4">
        <v>2.16</v>
      </c>
      <c r="J2471" s="5">
        <v>0.13900000000000001</v>
      </c>
      <c r="K2471" s="4">
        <v>0.77600000000000002</v>
      </c>
      <c r="L2471" s="4">
        <v>0.88500000000000001</v>
      </c>
      <c r="M2471" s="4">
        <v>0.19</v>
      </c>
      <c r="N2471" s="4">
        <v>0.56799999999999995</v>
      </c>
      <c r="O2471" s="4">
        <v>0.17599999999999999</v>
      </c>
      <c r="P2471" s="6">
        <v>15.454000000000001</v>
      </c>
      <c r="Q2471" s="6">
        <v>46.439</v>
      </c>
      <c r="R2471" s="4">
        <v>4.2119999999999997</v>
      </c>
      <c r="S2471" s="7">
        <v>207</v>
      </c>
      <c r="T2471" s="6">
        <v>16.966000000000001</v>
      </c>
      <c r="U2471" s="4">
        <v>24.546475999999998</v>
      </c>
      <c r="V2471" s="8">
        <v>82.413092866828606</v>
      </c>
      <c r="W2471" s="8">
        <v>83.41338970590084</v>
      </c>
      <c r="X2471" s="8">
        <v>91.294117647058826</v>
      </c>
      <c r="Y2471" s="8">
        <v>100</v>
      </c>
      <c r="Z2471" s="8">
        <v>94.666666666666671</v>
      </c>
      <c r="AA2471" s="8">
        <v>103.02666666666667</v>
      </c>
      <c r="AB2471" s="9">
        <v>79.658965312190688</v>
      </c>
      <c r="AC2471" s="9">
        <v>19.647181317971459</v>
      </c>
      <c r="AD2471" s="3">
        <v>24.914392544263649</v>
      </c>
      <c r="AE2471" s="3">
        <v>55.438426137764885</v>
      </c>
    </row>
    <row r="2472" spans="1:31" ht="13" x14ac:dyDescent="0.3">
      <c r="A2472" s="2">
        <v>2021</v>
      </c>
      <c r="B2472" s="13" t="s">
        <v>630</v>
      </c>
      <c r="C2472" s="2" t="s">
        <v>329</v>
      </c>
      <c r="D2472" s="2" t="str">
        <f t="shared" si="76"/>
        <v>M1</v>
      </c>
      <c r="E2472" s="2" t="str">
        <f t="shared" si="77"/>
        <v>J12c_M1_13</v>
      </c>
      <c r="F2472" s="21" t="s">
        <v>479</v>
      </c>
      <c r="G2472" s="2">
        <v>2013</v>
      </c>
      <c r="H2472" s="2" t="s">
        <v>827</v>
      </c>
      <c r="I2472" s="4">
        <v>2.46</v>
      </c>
      <c r="J2472" s="5">
        <v>0.152</v>
      </c>
      <c r="K2472" s="4">
        <v>0.88200000000000001</v>
      </c>
      <c r="L2472" s="4">
        <v>0.83799999999999997</v>
      </c>
      <c r="M2472" s="4">
        <v>0.16900000000000001</v>
      </c>
      <c r="N2472" s="4">
        <v>0.60299999999999998</v>
      </c>
      <c r="O2472" s="4">
        <v>0.183</v>
      </c>
      <c r="P2472" s="6">
        <v>18.584</v>
      </c>
      <c r="Q2472" s="6">
        <v>45.095999999999997</v>
      </c>
      <c r="R2472" s="4">
        <v>4.8630000000000004</v>
      </c>
      <c r="S2472" s="7">
        <v>241.61099999999999</v>
      </c>
      <c r="T2472" s="6">
        <v>16.614999999999998</v>
      </c>
      <c r="U2472" s="4">
        <v>22.331075999999999</v>
      </c>
      <c r="V2472" s="8">
        <v>93.859355764999236</v>
      </c>
      <c r="W2472" s="8">
        <v>91.214641980553438</v>
      </c>
      <c r="X2472" s="8">
        <v>103.76470588235294</v>
      </c>
      <c r="Y2472" s="8">
        <v>88.947368421052644</v>
      </c>
      <c r="Z2472" s="8">
        <v>100.50000000000001</v>
      </c>
      <c r="AA2472" s="8">
        <v>123.89333333333332</v>
      </c>
      <c r="AB2472" s="9">
        <v>78.294834592518797</v>
      </c>
      <c r="AC2472" s="9">
        <v>17.780128973344357</v>
      </c>
      <c r="AD2472" s="3">
        <v>28.811025496679012</v>
      </c>
      <c r="AE2472" s="3">
        <v>53.40884552997661</v>
      </c>
    </row>
    <row r="2473" spans="1:31" ht="13" x14ac:dyDescent="0.3">
      <c r="A2473" s="2">
        <v>2021</v>
      </c>
      <c r="B2473" s="13" t="s">
        <v>630</v>
      </c>
      <c r="C2473" s="2" t="s">
        <v>342</v>
      </c>
      <c r="D2473" s="2" t="str">
        <f t="shared" si="76"/>
        <v>M1</v>
      </c>
      <c r="E2473" s="2" t="str">
        <f t="shared" si="77"/>
        <v>J13a_M1_13</v>
      </c>
      <c r="F2473" s="21" t="s">
        <v>488</v>
      </c>
      <c r="G2473" s="2">
        <v>2013</v>
      </c>
      <c r="H2473" s="2" t="s">
        <v>832</v>
      </c>
      <c r="I2473" s="4">
        <v>2.31</v>
      </c>
      <c r="J2473" s="5">
        <v>0.14000000000000001</v>
      </c>
      <c r="K2473" s="4">
        <v>0.88100000000000001</v>
      </c>
      <c r="L2473" s="4">
        <v>0.83499999999999996</v>
      </c>
      <c r="M2473" s="4">
        <v>0.17499999999999999</v>
      </c>
      <c r="N2473" s="4">
        <v>0.57299999999999995</v>
      </c>
      <c r="O2473" s="4">
        <v>0.19</v>
      </c>
      <c r="P2473" s="6">
        <v>20.71</v>
      </c>
      <c r="Q2473" s="6">
        <v>49.533999999999999</v>
      </c>
      <c r="R2473" s="4">
        <v>5.3170000000000002</v>
      </c>
      <c r="S2473" s="7">
        <v>321.52499999999998</v>
      </c>
      <c r="T2473" s="6">
        <v>15.083</v>
      </c>
      <c r="U2473" s="4">
        <v>21.477550999999998</v>
      </c>
      <c r="V2473" s="8">
        <v>88.136224315913921</v>
      </c>
      <c r="W2473" s="8">
        <v>84.013486034720273</v>
      </c>
      <c r="X2473" s="8">
        <v>103.64705882352942</v>
      </c>
      <c r="Y2473" s="8">
        <v>92.10526315789474</v>
      </c>
      <c r="Z2473" s="8">
        <v>95.5</v>
      </c>
      <c r="AA2473" s="8">
        <v>138.06666666666666</v>
      </c>
      <c r="AB2473" s="9">
        <v>78.613792483543079</v>
      </c>
      <c r="AC2473" s="9">
        <v>18.336676112440649</v>
      </c>
      <c r="AD2473" s="3">
        <v>28.66159817207614</v>
      </c>
      <c r="AE2473" s="3">
        <v>53.001725715483218</v>
      </c>
    </row>
    <row r="2474" spans="1:31" ht="13" x14ac:dyDescent="0.3">
      <c r="A2474" s="2">
        <v>2021</v>
      </c>
      <c r="B2474" s="13" t="s">
        <v>630</v>
      </c>
      <c r="C2474" s="2" t="s">
        <v>314</v>
      </c>
      <c r="D2474" s="2" t="str">
        <f t="shared" si="76"/>
        <v>M1</v>
      </c>
      <c r="E2474" s="2" t="str">
        <f t="shared" si="77"/>
        <v>K11a_M1_13</v>
      </c>
      <c r="F2474" s="21" t="s">
        <v>471</v>
      </c>
      <c r="G2474" s="2">
        <v>2013</v>
      </c>
      <c r="H2474" s="2" t="s">
        <v>843</v>
      </c>
      <c r="I2474" s="4">
        <v>2.1800000000000002</v>
      </c>
      <c r="J2474" s="5">
        <v>0.13700000000000001</v>
      </c>
      <c r="K2474" s="4">
        <v>0.86399999999999999</v>
      </c>
      <c r="L2474" s="4">
        <v>0.89800000000000002</v>
      </c>
      <c r="M2474" s="4">
        <v>0.189</v>
      </c>
      <c r="N2474" s="4">
        <v>0.66100000000000003</v>
      </c>
      <c r="O2474" s="4">
        <v>0.17799999999999999</v>
      </c>
      <c r="P2474" s="6">
        <v>11.345000000000001</v>
      </c>
      <c r="Q2474" s="6">
        <v>47.628999999999998</v>
      </c>
      <c r="R2474" s="4">
        <v>6.2869999999999999</v>
      </c>
      <c r="S2474" s="7">
        <v>194.315</v>
      </c>
      <c r="T2474" s="6">
        <v>21.238</v>
      </c>
      <c r="U2474" s="4">
        <v>20.182438000000001</v>
      </c>
      <c r="V2474" s="8">
        <v>83.176177060039976</v>
      </c>
      <c r="W2474" s="8">
        <v>82.213197048261989</v>
      </c>
      <c r="X2474" s="8">
        <v>101.64705882352942</v>
      </c>
      <c r="Y2474" s="8">
        <v>99.473684210526315</v>
      </c>
      <c r="Z2474" s="8">
        <v>110.16666666666669</v>
      </c>
      <c r="AA2474" s="8">
        <v>75.63333333333334</v>
      </c>
      <c r="AB2474" s="9">
        <v>82.475934970290822</v>
      </c>
      <c r="AC2474" s="9">
        <v>18.876256490592763</v>
      </c>
      <c r="AD2474" s="3">
        <v>26.792283965895052</v>
      </c>
      <c r="AE2474" s="3">
        <v>54.331459543512175</v>
      </c>
    </row>
    <row r="2475" spans="1:31" ht="13" x14ac:dyDescent="0.3">
      <c r="A2475" s="2">
        <v>2021</v>
      </c>
      <c r="B2475" s="13" t="s">
        <v>630</v>
      </c>
      <c r="C2475" s="2" t="s">
        <v>315</v>
      </c>
      <c r="D2475" s="2" t="str">
        <f t="shared" si="76"/>
        <v>M2</v>
      </c>
      <c r="E2475" s="2" t="str">
        <f t="shared" si="77"/>
        <v>K11a_M2_13</v>
      </c>
      <c r="F2475" s="21" t="s">
        <v>471</v>
      </c>
      <c r="G2475" s="2">
        <v>2013</v>
      </c>
      <c r="H2475" s="2" t="s">
        <v>843</v>
      </c>
      <c r="I2475" s="4">
        <v>2.34</v>
      </c>
      <c r="J2475" s="5">
        <v>0.14299999999999999</v>
      </c>
      <c r="K2475" s="4">
        <v>0.81499999999999995</v>
      </c>
      <c r="L2475" s="4">
        <v>0.91100000000000003</v>
      </c>
      <c r="M2475" s="4">
        <v>0.19600000000000001</v>
      </c>
      <c r="N2475" s="4">
        <v>0.67100000000000004</v>
      </c>
      <c r="O2475" s="4">
        <v>0.18</v>
      </c>
      <c r="P2475" s="6">
        <v>12.688000000000001</v>
      </c>
      <c r="Q2475" s="6">
        <v>50.44</v>
      </c>
      <c r="R2475" s="4">
        <v>6.0579999999999998</v>
      </c>
      <c r="S2475" s="7">
        <v>249.46199999999999</v>
      </c>
      <c r="T2475" s="6">
        <v>19.207999999999998</v>
      </c>
      <c r="U2475" s="4">
        <v>20.182438000000001</v>
      </c>
      <c r="V2475" s="8">
        <v>89.280850605730976</v>
      </c>
      <c r="W2475" s="8">
        <v>85.813775021178557</v>
      </c>
      <c r="X2475" s="8">
        <v>95.882352941176464</v>
      </c>
      <c r="Y2475" s="8">
        <v>103.15789473684211</v>
      </c>
      <c r="Z2475" s="8">
        <v>111.83333333333334</v>
      </c>
      <c r="AA2475" s="8">
        <v>84.586666666666659</v>
      </c>
      <c r="AB2475" s="9">
        <v>82.448046894451451</v>
      </c>
      <c r="AC2475" s="9">
        <v>19.581998478352851</v>
      </c>
      <c r="AD2475" s="3">
        <v>25.281362694382665</v>
      </c>
      <c r="AE2475" s="3">
        <v>55.13663882726447</v>
      </c>
    </row>
    <row r="2476" spans="1:31" ht="13" x14ac:dyDescent="0.3">
      <c r="A2476" s="2">
        <v>2021</v>
      </c>
      <c r="B2476" s="13" t="s">
        <v>630</v>
      </c>
      <c r="C2476" s="2" t="s">
        <v>316</v>
      </c>
      <c r="D2476" s="2" t="str">
        <f t="shared" si="76"/>
        <v>M1</v>
      </c>
      <c r="E2476" s="2" t="str">
        <f t="shared" si="77"/>
        <v>K11b_M1_13</v>
      </c>
      <c r="F2476" s="21" t="s">
        <v>472</v>
      </c>
      <c r="G2476" s="2">
        <v>2013</v>
      </c>
      <c r="H2476" s="2" t="s">
        <v>846</v>
      </c>
      <c r="I2476" s="4">
        <v>2.4500000000000002</v>
      </c>
      <c r="J2476" s="5">
        <v>0.155</v>
      </c>
      <c r="K2476" s="4">
        <v>0.78600000000000003</v>
      </c>
      <c r="L2476" s="4">
        <v>0.92700000000000005</v>
      </c>
      <c r="M2476" s="4">
        <v>0.214</v>
      </c>
      <c r="N2476" s="4">
        <v>0.76200000000000001</v>
      </c>
      <c r="O2476" s="4">
        <v>0.17899999999999999</v>
      </c>
      <c r="P2476" s="6">
        <v>13.077999999999999</v>
      </c>
      <c r="Q2476" s="6">
        <v>53.454999999999998</v>
      </c>
      <c r="R2476" s="4">
        <v>5.43</v>
      </c>
      <c r="S2476" s="7">
        <v>280.07499999999999</v>
      </c>
      <c r="T2476" s="6">
        <v>19.988</v>
      </c>
      <c r="U2476" s="4">
        <v>22.611407</v>
      </c>
      <c r="V2476" s="8">
        <v>93.477813668393551</v>
      </c>
      <c r="W2476" s="8">
        <v>93.014930967011722</v>
      </c>
      <c r="X2476" s="8">
        <v>92.47058823529413</v>
      </c>
      <c r="Y2476" s="8">
        <v>112.63157894736841</v>
      </c>
      <c r="Z2476" s="8">
        <v>127</v>
      </c>
      <c r="AA2476" s="8">
        <v>87.186666666666667</v>
      </c>
      <c r="AB2476" s="9">
        <v>83.987463920715683</v>
      </c>
      <c r="AC2476" s="9">
        <v>20.988462179468581</v>
      </c>
      <c r="AD2476" s="3">
        <v>23.934883674137296</v>
      </c>
      <c r="AE2476" s="3">
        <v>55.076654146394119</v>
      </c>
    </row>
    <row r="2477" spans="1:31" ht="13" x14ac:dyDescent="0.3">
      <c r="A2477" s="2">
        <v>2021</v>
      </c>
      <c r="B2477" s="13" t="s">
        <v>630</v>
      </c>
      <c r="C2477" s="2" t="s">
        <v>317</v>
      </c>
      <c r="D2477" s="2" t="str">
        <f t="shared" si="76"/>
        <v>M2</v>
      </c>
      <c r="E2477" s="2" t="str">
        <f t="shared" si="77"/>
        <v>K11b_M2_13</v>
      </c>
      <c r="F2477" s="21" t="s">
        <v>472</v>
      </c>
      <c r="G2477" s="2">
        <v>2013</v>
      </c>
      <c r="H2477" s="2" t="s">
        <v>846</v>
      </c>
      <c r="I2477" s="4">
        <v>2.3199999999999998</v>
      </c>
      <c r="J2477" s="5">
        <v>0.14199999999999999</v>
      </c>
      <c r="K2477" s="4">
        <v>0.72299999999999998</v>
      </c>
      <c r="L2477" s="4">
        <v>0.91300000000000003</v>
      </c>
      <c r="M2477" s="4">
        <v>0.192</v>
      </c>
      <c r="N2477" s="4">
        <v>0.63200000000000001</v>
      </c>
      <c r="O2477" s="4">
        <v>0.192</v>
      </c>
      <c r="P2477" s="6">
        <v>17.663</v>
      </c>
      <c r="Q2477" s="6">
        <v>55.308</v>
      </c>
      <c r="R2477" s="4">
        <v>6.9180000000000001</v>
      </c>
      <c r="S2477" s="7">
        <v>379.11399999999998</v>
      </c>
      <c r="T2477" s="6">
        <v>18.388000000000002</v>
      </c>
      <c r="U2477" s="4">
        <v>22.611407</v>
      </c>
      <c r="V2477" s="8">
        <v>88.517766412519592</v>
      </c>
      <c r="W2477" s="8">
        <v>85.213678692359125</v>
      </c>
      <c r="X2477" s="8">
        <v>85.058823529411768</v>
      </c>
      <c r="Y2477" s="8">
        <v>101.05263157894737</v>
      </c>
      <c r="Z2477" s="8">
        <v>105.33333333333334</v>
      </c>
      <c r="AA2477" s="8">
        <v>117.75333333333333</v>
      </c>
      <c r="AB2477" s="9">
        <v>79.865416825584433</v>
      </c>
      <c r="AC2477" s="9">
        <v>19.802671325492547</v>
      </c>
      <c r="AD2477" s="3">
        <v>23.152760391562722</v>
      </c>
      <c r="AE2477" s="3">
        <v>57.044568282944738</v>
      </c>
    </row>
    <row r="2478" spans="1:31" ht="13" x14ac:dyDescent="0.3">
      <c r="A2478" s="2">
        <v>2021</v>
      </c>
      <c r="B2478" s="13" t="s">
        <v>630</v>
      </c>
      <c r="C2478" s="2" t="s">
        <v>318</v>
      </c>
      <c r="D2478" s="2" t="str">
        <f t="shared" si="76"/>
        <v>M1</v>
      </c>
      <c r="E2478" s="2" t="str">
        <f t="shared" si="77"/>
        <v>K11c_M1_13</v>
      </c>
      <c r="F2478" s="21" t="s">
        <v>473</v>
      </c>
      <c r="G2478" s="2">
        <v>2013</v>
      </c>
      <c r="H2478" s="2" t="s">
        <v>845</v>
      </c>
      <c r="I2478" s="4">
        <v>2.56</v>
      </c>
      <c r="J2478" s="5">
        <v>0.153</v>
      </c>
      <c r="K2478" s="4">
        <v>0.89100000000000001</v>
      </c>
      <c r="L2478" s="4">
        <v>0.80500000000000005</v>
      </c>
      <c r="M2478" s="4">
        <v>0.188</v>
      </c>
      <c r="N2478" s="4">
        <v>0.63800000000000001</v>
      </c>
      <c r="O2478" s="4">
        <v>0.19700000000000001</v>
      </c>
      <c r="P2478" s="6">
        <v>15.831</v>
      </c>
      <c r="Q2478" s="6">
        <v>54.795999999999999</v>
      </c>
      <c r="R2478" s="4">
        <v>5.476</v>
      </c>
      <c r="S2478" s="7">
        <v>299.887</v>
      </c>
      <c r="T2478" s="6">
        <v>18.134</v>
      </c>
      <c r="U2478" s="4">
        <v>21.181134</v>
      </c>
      <c r="V2478" s="8">
        <v>97.674776731056127</v>
      </c>
      <c r="W2478" s="8">
        <v>91.814738309372871</v>
      </c>
      <c r="X2478" s="8">
        <v>104.82352941176471</v>
      </c>
      <c r="Y2478" s="8">
        <v>98.94736842105263</v>
      </c>
      <c r="Z2478" s="8">
        <v>106.33333333333334</v>
      </c>
      <c r="AA2478" s="8">
        <v>105.53999999999999</v>
      </c>
      <c r="AB2478" s="9">
        <v>78.443381168916048</v>
      </c>
      <c r="AC2478" s="9">
        <v>19.741623160990873</v>
      </c>
      <c r="AD2478" s="3">
        <v>29.049899998696254</v>
      </c>
      <c r="AE2478" s="3">
        <v>51.208476840312869</v>
      </c>
    </row>
    <row r="2479" spans="1:31" ht="13" x14ac:dyDescent="0.3">
      <c r="A2479" s="2">
        <v>2021</v>
      </c>
      <c r="B2479" s="13" t="s">
        <v>630</v>
      </c>
      <c r="C2479" s="2" t="s">
        <v>319</v>
      </c>
      <c r="D2479" s="2" t="str">
        <f t="shared" si="76"/>
        <v>M2</v>
      </c>
      <c r="E2479" s="2" t="str">
        <f t="shared" si="77"/>
        <v>K11c_M2_13</v>
      </c>
      <c r="F2479" s="21" t="s">
        <v>473</v>
      </c>
      <c r="G2479" s="2">
        <v>2013</v>
      </c>
      <c r="H2479" s="2" t="s">
        <v>845</v>
      </c>
      <c r="I2479" s="4">
        <v>2.31</v>
      </c>
      <c r="J2479" s="5">
        <v>0.14099999999999999</v>
      </c>
      <c r="K2479" s="4">
        <v>0.9</v>
      </c>
      <c r="L2479" s="4">
        <v>0.82899999999999996</v>
      </c>
      <c r="M2479" s="4">
        <v>0.17299999999999999</v>
      </c>
      <c r="N2479" s="4">
        <v>0.66300000000000003</v>
      </c>
      <c r="O2479" s="4">
        <v>0.182</v>
      </c>
      <c r="P2479" s="6">
        <v>16.326000000000001</v>
      </c>
      <c r="Q2479" s="6">
        <v>50.896999999999998</v>
      </c>
      <c r="R2479" s="4">
        <v>5.2060000000000004</v>
      </c>
      <c r="S2479" s="7">
        <v>399.11500000000001</v>
      </c>
      <c r="T2479" s="6">
        <v>17.725999999999999</v>
      </c>
      <c r="U2479" s="4">
        <v>21.181134</v>
      </c>
      <c r="V2479" s="8">
        <v>88.136224315913921</v>
      </c>
      <c r="W2479" s="8">
        <v>84.613582363539692</v>
      </c>
      <c r="X2479" s="8">
        <v>105.88235294117648</v>
      </c>
      <c r="Y2479" s="8">
        <v>91.05263157894737</v>
      </c>
      <c r="Z2479" s="8">
        <v>110.50000000000001</v>
      </c>
      <c r="AA2479" s="8">
        <v>108.84</v>
      </c>
      <c r="AB2479" s="9">
        <v>78.635580143975602</v>
      </c>
      <c r="AC2479" s="9">
        <v>18.122091597115588</v>
      </c>
      <c r="AD2479" s="3">
        <v>29.271613144018588</v>
      </c>
      <c r="AE2479" s="3">
        <v>52.606295258865821</v>
      </c>
    </row>
    <row r="2480" spans="1:31" ht="13" x14ac:dyDescent="0.3">
      <c r="A2480" s="2">
        <v>2021</v>
      </c>
      <c r="B2480" s="13" t="s">
        <v>630</v>
      </c>
      <c r="C2480" s="2" t="s">
        <v>320</v>
      </c>
      <c r="D2480" s="2" t="str">
        <f t="shared" si="76"/>
        <v>M1</v>
      </c>
      <c r="E2480" s="2" t="str">
        <f t="shared" si="77"/>
        <v>L11a_M1_13</v>
      </c>
      <c r="F2480" s="21" t="s">
        <v>474</v>
      </c>
      <c r="G2480" s="2">
        <v>2013</v>
      </c>
      <c r="H2480" s="2" t="s">
        <v>844</v>
      </c>
      <c r="I2480" s="4">
        <v>1.97</v>
      </c>
      <c r="J2480" s="5">
        <v>0.125</v>
      </c>
      <c r="K2480" s="4">
        <v>0.81399999999999995</v>
      </c>
      <c r="L2480" s="4">
        <v>0.76500000000000001</v>
      </c>
      <c r="M2480" s="4">
        <v>0.19400000000000001</v>
      </c>
      <c r="N2480" s="4">
        <v>0.73299999999999998</v>
      </c>
      <c r="O2480" s="4">
        <v>0.16300000000000001</v>
      </c>
      <c r="P2480" s="6">
        <v>12.706</v>
      </c>
      <c r="Q2480" s="6">
        <v>44.218000000000004</v>
      </c>
      <c r="R2480" s="4">
        <v>4.9539999999999997</v>
      </c>
      <c r="S2480" s="7">
        <v>285.30599999999998</v>
      </c>
      <c r="T2480" s="6">
        <v>17.978999999999999</v>
      </c>
      <c r="U2480" s="4">
        <v>21.609718999999998</v>
      </c>
      <c r="V2480" s="8">
        <v>75.163793031320523</v>
      </c>
      <c r="W2480" s="8">
        <v>75.01204110242881</v>
      </c>
      <c r="X2480" s="8">
        <v>95.764705882352942</v>
      </c>
      <c r="Y2480" s="8">
        <v>102.10526315789474</v>
      </c>
      <c r="Z2480" s="8">
        <v>122.16666666666667</v>
      </c>
      <c r="AA2480" s="8">
        <v>84.706666666666663</v>
      </c>
      <c r="AB2480" s="9">
        <v>74.972297659365523</v>
      </c>
      <c r="AC2480" s="9">
        <v>21.314847138752285</v>
      </c>
      <c r="AD2480" s="3">
        <v>27.768142330169077</v>
      </c>
      <c r="AE2480" s="3">
        <v>50.917010531078652</v>
      </c>
    </row>
    <row r="2481" spans="1:31" ht="13" x14ac:dyDescent="0.3">
      <c r="A2481" s="2">
        <v>2021</v>
      </c>
      <c r="B2481" s="13" t="s">
        <v>630</v>
      </c>
      <c r="C2481" s="2" t="s">
        <v>345</v>
      </c>
      <c r="D2481" s="2" t="str">
        <f t="shared" si="76"/>
        <v>M1</v>
      </c>
      <c r="E2481" s="2" t="str">
        <f t="shared" si="77"/>
        <v>A05a_M1_14</v>
      </c>
      <c r="F2481" s="21" t="s">
        <v>118</v>
      </c>
      <c r="G2481" s="2">
        <v>2014</v>
      </c>
      <c r="H2481" s="2" t="s">
        <v>886</v>
      </c>
      <c r="I2481" s="4">
        <v>2.57</v>
      </c>
      <c r="J2481" s="5">
        <v>0.152</v>
      </c>
      <c r="K2481" s="4">
        <v>0.89600000000000002</v>
      </c>
      <c r="L2481" s="4">
        <v>0.61399999999999999</v>
      </c>
      <c r="M2481" s="4">
        <v>0.26400000000000001</v>
      </c>
      <c r="N2481" s="4">
        <v>0.68700000000000006</v>
      </c>
      <c r="O2481" s="4">
        <v>0.19</v>
      </c>
      <c r="P2481" s="6">
        <v>19.597000000000001</v>
      </c>
      <c r="Q2481" s="6">
        <v>58.436</v>
      </c>
      <c r="R2481" s="4">
        <v>4.3</v>
      </c>
      <c r="S2481" s="7">
        <v>224.684</v>
      </c>
      <c r="T2481" s="6">
        <v>14.754</v>
      </c>
      <c r="U2481" s="4">
        <v>23.084081000000001</v>
      </c>
      <c r="V2481" s="8">
        <v>96.945277379760171</v>
      </c>
      <c r="W2481" s="8">
        <v>90.420899008188485</v>
      </c>
      <c r="X2481" s="8">
        <v>105.41176470588236</v>
      </c>
      <c r="Y2481" s="8">
        <v>138.94736842105263</v>
      </c>
      <c r="Z2481" s="8">
        <v>114.50000000000003</v>
      </c>
      <c r="AA2481" s="8">
        <v>130.64666666666668</v>
      </c>
      <c r="AB2481" s="9">
        <v>75.300616823377638</v>
      </c>
      <c r="AC2481" s="9">
        <v>28.879302936490987</v>
      </c>
      <c r="AD2481" s="3">
        <v>30.432155790659582</v>
      </c>
      <c r="AE2481" s="3">
        <v>40.688541272849442</v>
      </c>
    </row>
    <row r="2482" spans="1:31" ht="13" x14ac:dyDescent="0.3">
      <c r="A2482" s="2">
        <v>2021</v>
      </c>
      <c r="B2482" s="13" t="s">
        <v>630</v>
      </c>
      <c r="C2482" s="2" t="s">
        <v>347</v>
      </c>
      <c r="D2482" s="2" t="str">
        <f t="shared" si="76"/>
        <v>M2</v>
      </c>
      <c r="E2482" s="2" t="str">
        <f t="shared" si="77"/>
        <v>B05c_M2_14</v>
      </c>
      <c r="F2482" s="21" t="s">
        <v>491</v>
      </c>
      <c r="G2482" s="2">
        <v>2014</v>
      </c>
      <c r="H2482" s="2" t="s">
        <v>864</v>
      </c>
      <c r="I2482" s="4">
        <v>2.0499999999999998</v>
      </c>
      <c r="J2482" s="5">
        <v>0.13300000000000001</v>
      </c>
      <c r="K2482" s="4">
        <v>0.876</v>
      </c>
      <c r="L2482" s="4">
        <v>0.61099999999999999</v>
      </c>
      <c r="M2482" s="4">
        <v>0.19500000000000001</v>
      </c>
      <c r="N2482" s="4">
        <v>0.72399999999999998</v>
      </c>
      <c r="O2482" s="4">
        <v>0.16500000000000001</v>
      </c>
      <c r="P2482" s="6">
        <v>20.523</v>
      </c>
      <c r="Q2482" s="6">
        <v>52.408999999999999</v>
      </c>
      <c r="R2482" s="4">
        <v>4.1790000000000003</v>
      </c>
      <c r="S2482" s="7">
        <v>449.62599999999998</v>
      </c>
      <c r="T2482" s="6">
        <v>17.847999999999999</v>
      </c>
      <c r="U2482" s="4">
        <v>24.299702</v>
      </c>
      <c r="V2482" s="8">
        <v>77.329890516929325</v>
      </c>
      <c r="W2482" s="8">
        <v>79.118286632164939</v>
      </c>
      <c r="X2482" s="8">
        <v>103.05882352941175</v>
      </c>
      <c r="Y2482" s="8">
        <v>102.63157894736842</v>
      </c>
      <c r="Z2482" s="8">
        <v>120.66666666666667</v>
      </c>
      <c r="AA2482" s="8">
        <v>136.82000000000002</v>
      </c>
      <c r="AB2482" s="9">
        <v>68.955716993102698</v>
      </c>
      <c r="AC2482" s="9">
        <v>23.29408447309784</v>
      </c>
      <c r="AD2482" s="3">
        <v>32.490550528032685</v>
      </c>
      <c r="AE2482" s="3">
        <v>44.215364998869482</v>
      </c>
    </row>
    <row r="2483" spans="1:31" ht="13" x14ac:dyDescent="0.3">
      <c r="A2483" s="2">
        <v>2021</v>
      </c>
      <c r="B2483" s="13" t="s">
        <v>630</v>
      </c>
      <c r="C2483" s="2" t="s">
        <v>348</v>
      </c>
      <c r="D2483" s="2" t="str">
        <f t="shared" si="76"/>
        <v>M1</v>
      </c>
      <c r="E2483" s="2" t="str">
        <f t="shared" si="77"/>
        <v>C05a_M1_14</v>
      </c>
      <c r="F2483" s="21" t="s">
        <v>492</v>
      </c>
      <c r="G2483" s="2">
        <v>2014</v>
      </c>
      <c r="H2483" s="2" t="s">
        <v>866</v>
      </c>
      <c r="I2483" s="4">
        <v>2.16</v>
      </c>
      <c r="J2483" s="5">
        <v>0.13</v>
      </c>
      <c r="K2483" s="4">
        <v>0.96199999999999997</v>
      </c>
      <c r="L2483" s="4">
        <v>0.68200000000000005</v>
      </c>
      <c r="M2483" s="4">
        <v>0.20799999999999999</v>
      </c>
      <c r="N2483" s="4">
        <v>0.71299999999999997</v>
      </c>
      <c r="O2483" s="4">
        <v>0.182</v>
      </c>
      <c r="P2483" s="6">
        <v>16.286000000000001</v>
      </c>
      <c r="Q2483" s="6">
        <v>67.188999999999993</v>
      </c>
      <c r="R2483" s="4">
        <v>4.5490000000000004</v>
      </c>
      <c r="S2483" s="7">
        <v>449.77699999999999</v>
      </c>
      <c r="T2483" s="6">
        <v>14.199</v>
      </c>
      <c r="U2483" s="4">
        <v>25.667494999999999</v>
      </c>
      <c r="V2483" s="8">
        <v>81.479299276374334</v>
      </c>
      <c r="W2483" s="8">
        <v>77.333663625424364</v>
      </c>
      <c r="X2483" s="8">
        <v>113.1764705882353</v>
      </c>
      <c r="Y2483" s="8">
        <v>109.4736842105263</v>
      </c>
      <c r="Z2483" s="8">
        <v>118.83333333333333</v>
      </c>
      <c r="AA2483" s="8">
        <v>108.57333333333334</v>
      </c>
      <c r="AB2483" s="9">
        <v>75.768959853501556</v>
      </c>
      <c r="AC2483" s="9">
        <v>22.612746956305749</v>
      </c>
      <c r="AD2483" s="3">
        <v>32.471846796142643</v>
      </c>
      <c r="AE2483" s="3">
        <v>44.915406247551623</v>
      </c>
    </row>
    <row r="2484" spans="1:31" ht="13" x14ac:dyDescent="0.3">
      <c r="A2484" s="2">
        <v>2021</v>
      </c>
      <c r="B2484" s="13" t="s">
        <v>630</v>
      </c>
      <c r="C2484" s="2" t="s">
        <v>350</v>
      </c>
      <c r="D2484" s="2" t="str">
        <f t="shared" si="76"/>
        <v>M1</v>
      </c>
      <c r="E2484" s="2" t="str">
        <f t="shared" si="77"/>
        <v>C05c_M1_14</v>
      </c>
      <c r="F2484" s="21" t="s">
        <v>436</v>
      </c>
      <c r="G2484" s="2">
        <v>2014</v>
      </c>
      <c r="H2484" s="2" t="s">
        <v>865</v>
      </c>
      <c r="I2484" s="4">
        <v>2.11</v>
      </c>
      <c r="J2484" s="5">
        <v>0.13100000000000001</v>
      </c>
      <c r="K2484" s="4">
        <v>0.94299999999999995</v>
      </c>
      <c r="L2484" s="4">
        <v>0.76300000000000001</v>
      </c>
      <c r="M2484" s="4">
        <v>0.19600000000000001</v>
      </c>
      <c r="N2484" s="4">
        <v>0.67800000000000005</v>
      </c>
      <c r="O2484" s="4">
        <v>0.17599999999999999</v>
      </c>
      <c r="P2484" s="6">
        <v>12.474</v>
      </c>
      <c r="Q2484" s="6">
        <v>53.777999999999999</v>
      </c>
      <c r="R2484" s="4">
        <v>5.9240000000000004</v>
      </c>
      <c r="S2484" s="7">
        <v>484.18200000000002</v>
      </c>
      <c r="T2484" s="6">
        <v>17.838000000000001</v>
      </c>
      <c r="U2484" s="4">
        <v>21.360240000000001</v>
      </c>
      <c r="V2484" s="8">
        <v>79.593204385717499</v>
      </c>
      <c r="W2484" s="8">
        <v>77.928537961004551</v>
      </c>
      <c r="X2484" s="8">
        <v>110.94117647058823</v>
      </c>
      <c r="Y2484" s="8">
        <v>103.15789473684211</v>
      </c>
      <c r="Z2484" s="8">
        <v>113.00000000000001</v>
      </c>
      <c r="AA2484" s="8">
        <v>83.16</v>
      </c>
      <c r="AB2484" s="9">
        <v>78.336474642535848</v>
      </c>
      <c r="AC2484" s="9">
        <v>20.6097802613351</v>
      </c>
      <c r="AD2484" s="3">
        <v>30.787250982223689</v>
      </c>
      <c r="AE2484" s="3">
        <v>48.6029687564412</v>
      </c>
    </row>
    <row r="2485" spans="1:31" ht="13" x14ac:dyDescent="0.3">
      <c r="A2485" s="2">
        <v>2021</v>
      </c>
      <c r="B2485" s="13" t="s">
        <v>630</v>
      </c>
      <c r="C2485" s="2" t="s">
        <v>351</v>
      </c>
      <c r="D2485" s="2" t="str">
        <f t="shared" si="76"/>
        <v>M1</v>
      </c>
      <c r="E2485" s="2" t="str">
        <f t="shared" si="77"/>
        <v>D05a_M1_14</v>
      </c>
      <c r="F2485" s="21" t="s">
        <v>438</v>
      </c>
      <c r="G2485" s="2">
        <v>2014</v>
      </c>
      <c r="H2485" s="2" t="s">
        <v>890</v>
      </c>
      <c r="I2485" s="4">
        <v>2.36</v>
      </c>
      <c r="J2485" s="5">
        <v>0.14799999999999999</v>
      </c>
      <c r="K2485" s="4">
        <v>0.878</v>
      </c>
      <c r="L2485" s="4">
        <v>0.76100000000000001</v>
      </c>
      <c r="M2485" s="4">
        <v>0.219</v>
      </c>
      <c r="N2485" s="4">
        <v>0.74099999999999999</v>
      </c>
      <c r="O2485" s="4">
        <v>0.18099999999999999</v>
      </c>
      <c r="P2485" s="6">
        <v>15.762</v>
      </c>
      <c r="Q2485" s="6">
        <v>52.488</v>
      </c>
      <c r="R2485" s="4">
        <v>4.7869999999999999</v>
      </c>
      <c r="S2485" s="7">
        <v>440.053</v>
      </c>
      <c r="T2485" s="6">
        <v>18.611999999999998</v>
      </c>
      <c r="U2485" s="4">
        <v>19.269762</v>
      </c>
      <c r="V2485" s="8">
        <v>89.023678839001562</v>
      </c>
      <c r="W2485" s="8">
        <v>88.041401665867738</v>
      </c>
      <c r="X2485" s="8">
        <v>103.29411764705883</v>
      </c>
      <c r="Y2485" s="8">
        <v>115.26315789473685</v>
      </c>
      <c r="Z2485" s="8">
        <v>123.50000000000001</v>
      </c>
      <c r="AA2485" s="8">
        <v>105.08</v>
      </c>
      <c r="AB2485" s="9">
        <v>78.468833577951273</v>
      </c>
      <c r="AC2485" s="9">
        <v>22.989431462710868</v>
      </c>
      <c r="AD2485" s="3">
        <v>28.616766610204269</v>
      </c>
      <c r="AE2485" s="3">
        <v>48.393801927084859</v>
      </c>
    </row>
    <row r="2486" spans="1:31" ht="13" x14ac:dyDescent="0.3">
      <c r="A2486" s="2">
        <v>2021</v>
      </c>
      <c r="B2486" s="13" t="s">
        <v>630</v>
      </c>
      <c r="C2486" s="2" t="s">
        <v>358</v>
      </c>
      <c r="D2486" s="2" t="str">
        <f t="shared" si="76"/>
        <v>M1</v>
      </c>
      <c r="E2486" s="2" t="str">
        <f t="shared" si="77"/>
        <v>H06a_M1_14</v>
      </c>
      <c r="F2486" s="21" t="s">
        <v>499</v>
      </c>
      <c r="G2486" s="2">
        <v>2014</v>
      </c>
      <c r="H2486" s="2" t="s">
        <v>867</v>
      </c>
      <c r="I2486" s="4">
        <v>2.33</v>
      </c>
      <c r="J2486" s="5">
        <v>0.13800000000000001</v>
      </c>
      <c r="K2486" s="4">
        <v>0.81599999999999995</v>
      </c>
      <c r="L2486" s="4">
        <v>0.59799999999999998</v>
      </c>
      <c r="M2486" s="4">
        <v>0.22600000000000001</v>
      </c>
      <c r="N2486" s="4">
        <v>0.50600000000000001</v>
      </c>
      <c r="O2486" s="4">
        <v>0.19600000000000001</v>
      </c>
      <c r="P2486" s="6">
        <v>33.405999999999999</v>
      </c>
      <c r="Q2486" s="6">
        <v>64.400000000000006</v>
      </c>
      <c r="R2486" s="4">
        <v>6.8550000000000004</v>
      </c>
      <c r="S2486" s="7">
        <v>532.20100000000002</v>
      </c>
      <c r="T2486" s="6">
        <v>16.05</v>
      </c>
      <c r="U2486" s="4">
        <v>24.922196</v>
      </c>
      <c r="V2486" s="8">
        <v>87.892021904607489</v>
      </c>
      <c r="W2486" s="8">
        <v>82.092658310065872</v>
      </c>
      <c r="X2486" s="8">
        <v>96</v>
      </c>
      <c r="Y2486" s="8">
        <v>118.94736842105263</v>
      </c>
      <c r="Z2486" s="8">
        <v>84.333333333333343</v>
      </c>
      <c r="AA2486" s="8">
        <v>222.70666666666665</v>
      </c>
      <c r="AB2486" s="9">
        <v>69.326029553957042</v>
      </c>
      <c r="AC2486" s="9">
        <v>26.853037877784708</v>
      </c>
      <c r="AD2486" s="3">
        <v>30.103505640905542</v>
      </c>
      <c r="AE2486" s="3">
        <v>43.043456481309761</v>
      </c>
    </row>
    <row r="2487" spans="1:31" ht="13" x14ac:dyDescent="0.3">
      <c r="A2487" s="2">
        <v>2021</v>
      </c>
      <c r="B2487" s="13" t="s">
        <v>630</v>
      </c>
      <c r="C2487" s="2" t="s">
        <v>359</v>
      </c>
      <c r="D2487" s="2" t="str">
        <f t="shared" si="76"/>
        <v>M2</v>
      </c>
      <c r="E2487" s="2" t="str">
        <f t="shared" si="77"/>
        <v>H06a_M2_14</v>
      </c>
      <c r="F2487" s="21" t="s">
        <v>499</v>
      </c>
      <c r="G2487" s="2">
        <v>2014</v>
      </c>
      <c r="H2487" s="2" t="s">
        <v>867</v>
      </c>
      <c r="I2487" s="4">
        <v>2.38</v>
      </c>
      <c r="J2487" s="5">
        <v>0.14199999999999999</v>
      </c>
      <c r="K2487" s="4">
        <v>0.81299999999999994</v>
      </c>
      <c r="L2487" s="4">
        <v>0.6</v>
      </c>
      <c r="M2487" s="4">
        <v>0.246</v>
      </c>
      <c r="N2487" s="4">
        <v>0.56699999999999995</v>
      </c>
      <c r="O2487" s="4">
        <v>0.189</v>
      </c>
      <c r="P2487" s="6">
        <v>19.826000000000001</v>
      </c>
      <c r="Q2487" s="6">
        <v>58.256</v>
      </c>
      <c r="R2487" s="4">
        <v>4.6749999999999998</v>
      </c>
      <c r="S2487" s="7">
        <v>677.524</v>
      </c>
      <c r="T2487" s="6">
        <v>13.952999999999999</v>
      </c>
      <c r="U2487" s="4">
        <v>24.922196</v>
      </c>
      <c r="V2487" s="8">
        <v>89.778116795264296</v>
      </c>
      <c r="W2487" s="8">
        <v>84.472155652386604</v>
      </c>
      <c r="X2487" s="8">
        <v>95.647058823529406</v>
      </c>
      <c r="Y2487" s="8">
        <v>129.47368421052633</v>
      </c>
      <c r="Z2487" s="8">
        <v>94.5</v>
      </c>
      <c r="AA2487" s="8">
        <v>132.17333333333335</v>
      </c>
      <c r="AB2487" s="9">
        <v>70.996550068437756</v>
      </c>
      <c r="AC2487" s="9">
        <v>28.541656480131987</v>
      </c>
      <c r="AD2487" s="3">
        <v>29.287111633786239</v>
      </c>
      <c r="AE2487" s="3">
        <v>42.171231886081785</v>
      </c>
    </row>
    <row r="2488" spans="1:31" ht="13" x14ac:dyDescent="0.3">
      <c r="A2488" s="2">
        <v>2021</v>
      </c>
      <c r="B2488" s="13" t="s">
        <v>630</v>
      </c>
      <c r="C2488" s="2" t="s">
        <v>360</v>
      </c>
      <c r="D2488" s="2" t="str">
        <f t="shared" si="76"/>
        <v>M1</v>
      </c>
      <c r="E2488" s="2" t="str">
        <f t="shared" si="77"/>
        <v>H06b_M1_14</v>
      </c>
      <c r="F2488" s="21" t="s">
        <v>500</v>
      </c>
      <c r="G2488" s="2">
        <v>2014</v>
      </c>
      <c r="H2488" s="2" t="s">
        <v>880</v>
      </c>
      <c r="I2488" s="4">
        <v>2.39</v>
      </c>
      <c r="J2488" s="5">
        <v>0.14299999999999999</v>
      </c>
      <c r="K2488" s="4">
        <v>0.83199999999999996</v>
      </c>
      <c r="L2488" s="4">
        <v>0.66200000000000003</v>
      </c>
      <c r="M2488" s="4">
        <v>0.26800000000000002</v>
      </c>
      <c r="N2488" s="4">
        <v>0.53600000000000003</v>
      </c>
      <c r="O2488" s="4">
        <v>0.191</v>
      </c>
      <c r="P2488" s="6">
        <v>21.091999999999999</v>
      </c>
      <c r="Q2488" s="6">
        <v>60.978000000000002</v>
      </c>
      <c r="R2488" s="4">
        <v>4.6440000000000001</v>
      </c>
      <c r="S2488" s="7">
        <v>732.68499999999995</v>
      </c>
      <c r="T2488" s="6">
        <v>14.452</v>
      </c>
      <c r="U2488" s="4">
        <v>22.098210999999999</v>
      </c>
      <c r="V2488" s="8">
        <v>90.155335773395663</v>
      </c>
      <c r="W2488" s="8">
        <v>85.067029987966791</v>
      </c>
      <c r="X2488" s="8">
        <v>97.882352941176464</v>
      </c>
      <c r="Y2488" s="8">
        <v>141.0526315789474</v>
      </c>
      <c r="Z2488" s="8">
        <v>89.333333333333343</v>
      </c>
      <c r="AA2488" s="8">
        <v>140.61333333333332</v>
      </c>
      <c r="AB2488" s="9">
        <v>76.388487051312708</v>
      </c>
      <c r="AC2488" s="9">
        <v>28.899358253081388</v>
      </c>
      <c r="AD2488" s="3">
        <v>27.855994011536001</v>
      </c>
      <c r="AE2488" s="3">
        <v>43.244647735382621</v>
      </c>
    </row>
    <row r="2489" spans="1:31" ht="13" x14ac:dyDescent="0.3">
      <c r="A2489" s="2">
        <v>2021</v>
      </c>
      <c r="B2489" s="13" t="s">
        <v>630</v>
      </c>
      <c r="C2489" s="2" t="s">
        <v>361</v>
      </c>
      <c r="D2489" s="2" t="str">
        <f t="shared" si="76"/>
        <v>M2</v>
      </c>
      <c r="E2489" s="2" t="str">
        <f t="shared" si="77"/>
        <v>H06b_M2_14</v>
      </c>
      <c r="F2489" s="21" t="s">
        <v>500</v>
      </c>
      <c r="G2489" s="2">
        <v>2014</v>
      </c>
      <c r="H2489" s="2" t="s">
        <v>880</v>
      </c>
      <c r="I2489" s="4">
        <v>2.4300000000000002</v>
      </c>
      <c r="J2489" s="5">
        <v>0.13900000000000001</v>
      </c>
      <c r="K2489" s="4">
        <v>0.87</v>
      </c>
      <c r="L2489" s="4">
        <v>0.65700000000000003</v>
      </c>
      <c r="M2489" s="4">
        <v>0.22600000000000001</v>
      </c>
      <c r="N2489" s="4">
        <v>0.53300000000000003</v>
      </c>
      <c r="O2489" s="4">
        <v>0.19700000000000001</v>
      </c>
      <c r="P2489" s="6">
        <v>17.061</v>
      </c>
      <c r="Q2489" s="6">
        <v>56.768999999999998</v>
      </c>
      <c r="R2489" s="4">
        <v>6.5149999999999997</v>
      </c>
      <c r="S2489" s="7">
        <v>539.42200000000003</v>
      </c>
      <c r="T2489" s="6">
        <v>16.664000000000001</v>
      </c>
      <c r="U2489" s="4">
        <v>22.098210999999999</v>
      </c>
      <c r="V2489" s="8">
        <v>91.664211685921117</v>
      </c>
      <c r="W2489" s="8">
        <v>82.687532645646058</v>
      </c>
      <c r="X2489" s="8">
        <v>102.35294117647058</v>
      </c>
      <c r="Y2489" s="8">
        <v>118.94736842105263</v>
      </c>
      <c r="Z2489" s="8">
        <v>88.833333333333343</v>
      </c>
      <c r="AA2489" s="8">
        <v>113.74</v>
      </c>
      <c r="AB2489" s="9">
        <v>73.65121549920211</v>
      </c>
      <c r="AC2489" s="9">
        <v>25.276086550791522</v>
      </c>
      <c r="AD2489" s="3">
        <v>30.210824404425889</v>
      </c>
      <c r="AE2489" s="3">
        <v>44.513089044782596</v>
      </c>
    </row>
    <row r="2490" spans="1:31" ht="13" x14ac:dyDescent="0.3">
      <c r="A2490" s="2">
        <v>2021</v>
      </c>
      <c r="B2490" s="13" t="s">
        <v>630</v>
      </c>
      <c r="C2490" s="2" t="s">
        <v>362</v>
      </c>
      <c r="D2490" s="2" t="str">
        <f t="shared" si="76"/>
        <v>M1</v>
      </c>
      <c r="E2490" s="2" t="str">
        <f t="shared" si="77"/>
        <v>H06c_M1_14</v>
      </c>
      <c r="F2490" s="21" t="s">
        <v>247</v>
      </c>
      <c r="G2490" s="2">
        <v>2014</v>
      </c>
      <c r="H2490" s="2" t="s">
        <v>882</v>
      </c>
      <c r="I2490" s="4">
        <v>2.65</v>
      </c>
      <c r="J2490" s="5">
        <v>0.16400000000000001</v>
      </c>
      <c r="K2490" s="4">
        <v>0.74399999999999999</v>
      </c>
      <c r="L2490" s="4">
        <v>0.92800000000000005</v>
      </c>
      <c r="M2490" s="4">
        <v>0.29799999999999999</v>
      </c>
      <c r="N2490" s="4">
        <v>0.64</v>
      </c>
      <c r="O2490" s="4">
        <v>0.2</v>
      </c>
      <c r="P2490" s="6">
        <v>17.609000000000002</v>
      </c>
      <c r="Q2490" s="6">
        <v>60.49</v>
      </c>
      <c r="R2490" s="4">
        <v>5.077</v>
      </c>
      <c r="S2490" s="7">
        <v>440.53800000000001</v>
      </c>
      <c r="T2490" s="6">
        <v>20.117999999999999</v>
      </c>
      <c r="U2490" s="4">
        <v>24.504788999999999</v>
      </c>
      <c r="V2490" s="8">
        <v>99.963029204811079</v>
      </c>
      <c r="W2490" s="8">
        <v>97.559391035150739</v>
      </c>
      <c r="X2490" s="8">
        <v>87.529411764705884</v>
      </c>
      <c r="Y2490" s="8">
        <v>156.84210526315789</v>
      </c>
      <c r="Z2490" s="8">
        <v>106.66666666666667</v>
      </c>
      <c r="AA2490" s="8">
        <v>117.39333333333335</v>
      </c>
      <c r="AB2490" s="9">
        <v>89.882470445921001</v>
      </c>
      <c r="AC2490" s="9">
        <v>27.310055122285188</v>
      </c>
      <c r="AD2490" s="3">
        <v>21.170015574700852</v>
      </c>
      <c r="AE2490" s="3">
        <v>51.519929303013967</v>
      </c>
    </row>
    <row r="2491" spans="1:31" ht="13" x14ac:dyDescent="0.3">
      <c r="A2491" s="2">
        <v>2021</v>
      </c>
      <c r="B2491" s="13" t="s">
        <v>630</v>
      </c>
      <c r="C2491" s="2" t="s">
        <v>363</v>
      </c>
      <c r="D2491" s="2" t="str">
        <f t="shared" si="76"/>
        <v>M2</v>
      </c>
      <c r="E2491" s="2" t="str">
        <f t="shared" si="77"/>
        <v>H06c_M2_14</v>
      </c>
      <c r="F2491" s="21" t="s">
        <v>247</v>
      </c>
      <c r="G2491" s="2">
        <v>2014</v>
      </c>
      <c r="H2491" s="2" t="s">
        <v>882</v>
      </c>
      <c r="I2491" s="4">
        <v>2.4700000000000002</v>
      </c>
      <c r="J2491" s="5">
        <v>0.152</v>
      </c>
      <c r="K2491" s="4">
        <v>0.94799999999999995</v>
      </c>
      <c r="L2491" s="4">
        <v>0.61099999999999999</v>
      </c>
      <c r="M2491" s="4">
        <v>0.23599999999999999</v>
      </c>
      <c r="N2491" s="4">
        <v>0.57399999999999995</v>
      </c>
      <c r="O2491" s="4">
        <v>0.19800000000000001</v>
      </c>
      <c r="P2491" s="6">
        <v>28.484999999999999</v>
      </c>
      <c r="Q2491" s="6">
        <v>57.1</v>
      </c>
      <c r="R2491" s="4">
        <v>5.0490000000000004</v>
      </c>
      <c r="S2491" s="7">
        <v>702.26800000000003</v>
      </c>
      <c r="T2491" s="6">
        <v>16.657</v>
      </c>
      <c r="U2491" s="4">
        <v>24.504788999999999</v>
      </c>
      <c r="V2491" s="8">
        <v>93.173087598446571</v>
      </c>
      <c r="W2491" s="8">
        <v>90.420899008188485</v>
      </c>
      <c r="X2491" s="8">
        <v>111.52941176470588</v>
      </c>
      <c r="Y2491" s="8">
        <v>124.21052631578947</v>
      </c>
      <c r="Z2491" s="8">
        <v>95.666666666666671</v>
      </c>
      <c r="AA2491" s="8">
        <v>189.9</v>
      </c>
      <c r="AB2491" s="9">
        <v>74.174414457046367</v>
      </c>
      <c r="AC2491" s="9">
        <v>26.208320411535958</v>
      </c>
      <c r="AD2491" s="3">
        <v>32.687179904487849</v>
      </c>
      <c r="AE2491" s="3">
        <v>41.104499683976201</v>
      </c>
    </row>
    <row r="2492" spans="1:31" ht="13" x14ac:dyDescent="0.3">
      <c r="A2492" s="2">
        <v>2021</v>
      </c>
      <c r="B2492" s="13" t="s">
        <v>630</v>
      </c>
      <c r="C2492" s="2" t="s">
        <v>364</v>
      </c>
      <c r="D2492" s="2" t="str">
        <f t="shared" si="76"/>
        <v>M1</v>
      </c>
      <c r="E2492" s="2" t="str">
        <f t="shared" si="77"/>
        <v>I06a_M1_14</v>
      </c>
      <c r="F2492" s="21" t="s">
        <v>501</v>
      </c>
      <c r="G2492" s="2">
        <v>2014</v>
      </c>
      <c r="H2492" s="2" t="s">
        <v>863</v>
      </c>
      <c r="I2492" s="4">
        <v>2.2000000000000002</v>
      </c>
      <c r="J2492" s="5">
        <v>0.13800000000000001</v>
      </c>
      <c r="K2492" s="4">
        <v>0.83699999999999997</v>
      </c>
      <c r="L2492" s="4">
        <v>0.73799999999999999</v>
      </c>
      <c r="M2492" s="4">
        <v>0.26</v>
      </c>
      <c r="N2492" s="4">
        <v>0.71</v>
      </c>
      <c r="O2492" s="4">
        <v>0.19</v>
      </c>
      <c r="P2492" s="6">
        <v>15.862</v>
      </c>
      <c r="Q2492" s="6">
        <v>52.112000000000002</v>
      </c>
      <c r="R2492" s="4">
        <v>5.84</v>
      </c>
      <c r="S2492" s="7">
        <v>607.88499999999999</v>
      </c>
      <c r="T2492" s="6">
        <v>17.007999999999999</v>
      </c>
      <c r="U2492" s="4">
        <v>24.82348</v>
      </c>
      <c r="V2492" s="8">
        <v>82.988175188899788</v>
      </c>
      <c r="W2492" s="8">
        <v>82.092658310065872</v>
      </c>
      <c r="X2492" s="8">
        <v>98.470588235294116</v>
      </c>
      <c r="Y2492" s="8">
        <v>136.84210526315789</v>
      </c>
      <c r="Z2492" s="8">
        <v>118.33333333333333</v>
      </c>
      <c r="AA2492" s="8">
        <v>105.74666666666668</v>
      </c>
      <c r="AB2492" s="9">
        <v>79.649800875629012</v>
      </c>
      <c r="AC2492" s="9">
        <v>26.888709975952423</v>
      </c>
      <c r="AD2492" s="3">
        <v>26.87596124665043</v>
      </c>
      <c r="AE2492" s="3">
        <v>46.235328777397136</v>
      </c>
    </row>
    <row r="2493" spans="1:31" ht="13" x14ac:dyDescent="0.3">
      <c r="A2493" s="2">
        <v>2021</v>
      </c>
      <c r="B2493" s="13" t="s">
        <v>630</v>
      </c>
      <c r="C2493" s="2" t="s">
        <v>365</v>
      </c>
      <c r="D2493" s="2" t="str">
        <f t="shared" si="76"/>
        <v>M2</v>
      </c>
      <c r="E2493" s="2" t="str">
        <f t="shared" si="77"/>
        <v>I06a_M2_14</v>
      </c>
      <c r="F2493" s="21" t="s">
        <v>501</v>
      </c>
      <c r="G2493" s="2">
        <v>2014</v>
      </c>
      <c r="H2493" s="2" t="s">
        <v>863</v>
      </c>
      <c r="I2493" s="4">
        <v>2.29</v>
      </c>
      <c r="J2493" s="5">
        <v>0.14000000000000001</v>
      </c>
      <c r="K2493" s="4">
        <v>0.79300000000000004</v>
      </c>
      <c r="L2493" s="4">
        <v>0.77400000000000002</v>
      </c>
      <c r="M2493" s="4">
        <v>0.24399999999999999</v>
      </c>
      <c r="N2493" s="4">
        <v>0.60899999999999999</v>
      </c>
      <c r="O2493" s="4">
        <v>0.19900000000000001</v>
      </c>
      <c r="P2493" s="6">
        <v>14.871</v>
      </c>
      <c r="Q2493" s="6">
        <v>57.521000000000001</v>
      </c>
      <c r="R2493" s="4">
        <v>6.7990000000000004</v>
      </c>
      <c r="S2493" s="7">
        <v>353.62599999999998</v>
      </c>
      <c r="T2493" s="6">
        <v>16.356000000000002</v>
      </c>
      <c r="U2493" s="4">
        <v>24.82348</v>
      </c>
      <c r="V2493" s="8">
        <v>86.383145992082035</v>
      </c>
      <c r="W2493" s="8">
        <v>83.282406981226259</v>
      </c>
      <c r="X2493" s="8">
        <v>93.294117647058826</v>
      </c>
      <c r="Y2493" s="8">
        <v>128.42105263157896</v>
      </c>
      <c r="Z2493" s="8">
        <v>101.50000000000001</v>
      </c>
      <c r="AA2493" s="8">
        <v>99.14</v>
      </c>
      <c r="AB2493" s="9">
        <v>79.00293120177102</v>
      </c>
      <c r="AC2493" s="9">
        <v>25.440634267287599</v>
      </c>
      <c r="AD2493" s="3">
        <v>25.671617008077551</v>
      </c>
      <c r="AE2493" s="3">
        <v>48.887748724634854</v>
      </c>
    </row>
    <row r="2494" spans="1:31" ht="13" x14ac:dyDescent="0.3">
      <c r="A2494" s="2">
        <v>2021</v>
      </c>
      <c r="B2494" s="13" t="s">
        <v>630</v>
      </c>
      <c r="C2494" s="2" t="s">
        <v>366</v>
      </c>
      <c r="D2494" s="2" t="str">
        <f t="shared" si="76"/>
        <v>M1</v>
      </c>
      <c r="E2494" s="2" t="str">
        <f t="shared" si="77"/>
        <v>I06b_M1_14</v>
      </c>
      <c r="F2494" s="21" t="s">
        <v>416</v>
      </c>
      <c r="G2494" s="2">
        <v>2014</v>
      </c>
      <c r="H2494" s="2" t="s">
        <v>881</v>
      </c>
      <c r="I2494" s="4">
        <v>2.25</v>
      </c>
      <c r="J2494" s="5">
        <v>0.14000000000000001</v>
      </c>
      <c r="K2494" s="4">
        <v>0.81899999999999995</v>
      </c>
      <c r="L2494" s="4">
        <v>0.79300000000000004</v>
      </c>
      <c r="M2494" s="4">
        <v>0.246</v>
      </c>
      <c r="N2494" s="4">
        <v>0.624</v>
      </c>
      <c r="O2494" s="4">
        <v>0.192</v>
      </c>
      <c r="P2494" s="6">
        <v>13.218</v>
      </c>
      <c r="Q2494" s="6">
        <v>53.34</v>
      </c>
      <c r="R2494" s="4">
        <v>6.4509999999999996</v>
      </c>
      <c r="S2494" s="7">
        <v>314.99099999999999</v>
      </c>
      <c r="T2494" s="6">
        <v>22.408000000000001</v>
      </c>
      <c r="U2494" s="4">
        <v>28.365062999999999</v>
      </c>
      <c r="V2494" s="8">
        <v>84.874270079556581</v>
      </c>
      <c r="W2494" s="8">
        <v>83.282406981226259</v>
      </c>
      <c r="X2494" s="8">
        <v>96.35294117647058</v>
      </c>
      <c r="Y2494" s="8">
        <v>129.47368421052633</v>
      </c>
      <c r="Z2494" s="8">
        <v>104</v>
      </c>
      <c r="AA2494" s="8">
        <v>88.12</v>
      </c>
      <c r="AB2494" s="9">
        <v>80.780741276813856</v>
      </c>
      <c r="AC2494" s="9">
        <v>25.0846812160841</v>
      </c>
      <c r="AD2494" s="3">
        <v>25.929808552170861</v>
      </c>
      <c r="AE2494" s="3">
        <v>48.985510231745039</v>
      </c>
    </row>
    <row r="2495" spans="1:31" ht="13" x14ac:dyDescent="0.3">
      <c r="A2495" s="2">
        <v>2021</v>
      </c>
      <c r="B2495" s="13" t="s">
        <v>630</v>
      </c>
      <c r="C2495" s="2" t="s">
        <v>367</v>
      </c>
      <c r="D2495" s="2" t="str">
        <f t="shared" si="76"/>
        <v>M2</v>
      </c>
      <c r="E2495" s="2" t="str">
        <f t="shared" si="77"/>
        <v>I06b_M2_14</v>
      </c>
      <c r="F2495" s="21" t="s">
        <v>416</v>
      </c>
      <c r="G2495" s="2">
        <v>2014</v>
      </c>
      <c r="H2495" s="2" t="s">
        <v>881</v>
      </c>
      <c r="I2495" s="4">
        <v>2.42</v>
      </c>
      <c r="J2495" s="5">
        <v>0.14699999999999999</v>
      </c>
      <c r="K2495" s="4">
        <v>0.85899999999999999</v>
      </c>
      <c r="L2495" s="4">
        <v>0.77200000000000002</v>
      </c>
      <c r="M2495" s="4">
        <v>0.23200000000000001</v>
      </c>
      <c r="N2495" s="4">
        <v>0.61499999999999999</v>
      </c>
      <c r="O2495" s="4">
        <v>0.19700000000000001</v>
      </c>
      <c r="P2495" s="6">
        <v>14.099</v>
      </c>
      <c r="Q2495" s="6">
        <v>59.582999999999998</v>
      </c>
      <c r="R2495" s="4">
        <v>6.319</v>
      </c>
      <c r="S2495" s="7">
        <v>369.15699999999998</v>
      </c>
      <c r="T2495" s="6">
        <v>22.093</v>
      </c>
      <c r="U2495" s="4">
        <v>28.365062999999999</v>
      </c>
      <c r="V2495" s="8">
        <v>91.28699270778975</v>
      </c>
      <c r="W2495" s="8">
        <v>87.446527330287552</v>
      </c>
      <c r="X2495" s="8">
        <v>101.05882352941175</v>
      </c>
      <c r="Y2495" s="8">
        <v>122.10526315789474</v>
      </c>
      <c r="Z2495" s="8">
        <v>102.50000000000001</v>
      </c>
      <c r="AA2495" s="8">
        <v>93.993333333333339</v>
      </c>
      <c r="AB2495" s="9">
        <v>79.602642467417311</v>
      </c>
      <c r="AC2495" s="9">
        <v>24.007216745986209</v>
      </c>
      <c r="AD2495" s="3">
        <v>27.598718813773054</v>
      </c>
      <c r="AE2495" s="3">
        <v>48.394064440240733</v>
      </c>
    </row>
    <row r="2496" spans="1:31" ht="13" x14ac:dyDescent="0.3">
      <c r="A2496" s="2">
        <v>2021</v>
      </c>
      <c r="B2496" s="13" t="s">
        <v>630</v>
      </c>
      <c r="C2496" s="2" t="s">
        <v>368</v>
      </c>
      <c r="D2496" s="2" t="str">
        <f t="shared" si="76"/>
        <v>M2</v>
      </c>
      <c r="E2496" s="2" t="str">
        <f t="shared" si="77"/>
        <v>I06c_M2_14</v>
      </c>
      <c r="F2496" s="21" t="s">
        <v>502</v>
      </c>
      <c r="G2496" s="2">
        <v>2014</v>
      </c>
      <c r="H2496" s="2" t="s">
        <v>883</v>
      </c>
      <c r="I2496" s="4">
        <v>2.39</v>
      </c>
      <c r="J2496" s="5">
        <v>0.14899999999999999</v>
      </c>
      <c r="K2496" s="4">
        <v>0.91800000000000004</v>
      </c>
      <c r="L2496" s="4">
        <v>0.84499999999999997</v>
      </c>
      <c r="M2496" s="4">
        <v>0.23699999999999999</v>
      </c>
      <c r="N2496" s="4">
        <v>0.79</v>
      </c>
      <c r="O2496" s="4">
        <v>0.20399999999999999</v>
      </c>
      <c r="P2496" s="6">
        <v>20.09</v>
      </c>
      <c r="Q2496" s="6">
        <v>53.460999999999999</v>
      </c>
      <c r="R2496" s="4">
        <v>5.5789999999999997</v>
      </c>
      <c r="S2496" s="7">
        <v>380.24200000000002</v>
      </c>
      <c r="T2496" s="6">
        <v>23.867000000000001</v>
      </c>
      <c r="U2496" s="4">
        <v>22.697043000000001</v>
      </c>
      <c r="V2496" s="8">
        <v>90.155335773395663</v>
      </c>
      <c r="W2496" s="8">
        <v>88.636276001447925</v>
      </c>
      <c r="X2496" s="8">
        <v>108</v>
      </c>
      <c r="Y2496" s="8">
        <v>124.73684210526315</v>
      </c>
      <c r="Z2496" s="8">
        <v>131.66666666666669</v>
      </c>
      <c r="AA2496" s="8">
        <v>133.93333333333334</v>
      </c>
      <c r="AB2496" s="9">
        <v>85.166170059422726</v>
      </c>
      <c r="AC2496" s="9">
        <v>22.92252958370873</v>
      </c>
      <c r="AD2496" s="3">
        <v>27.567590339196663</v>
      </c>
      <c r="AE2496" s="3">
        <v>49.509880077094621</v>
      </c>
    </row>
    <row r="2497" spans="1:31" ht="13" x14ac:dyDescent="0.3">
      <c r="A2497" s="2">
        <v>2021</v>
      </c>
      <c r="B2497" s="13" t="s">
        <v>630</v>
      </c>
      <c r="C2497" s="2" t="s">
        <v>377</v>
      </c>
      <c r="D2497" s="2" t="str">
        <f t="shared" si="76"/>
        <v>M2</v>
      </c>
      <c r="E2497" s="2" t="str">
        <f t="shared" si="77"/>
        <v>I08a_M2_14</v>
      </c>
      <c r="F2497" s="21" t="s">
        <v>508</v>
      </c>
      <c r="G2497" s="2">
        <v>2014</v>
      </c>
      <c r="H2497" s="2" t="s">
        <v>856</v>
      </c>
      <c r="I2497" s="4">
        <v>2.2799999999999998</v>
      </c>
      <c r="J2497" s="5">
        <v>0.13800000000000001</v>
      </c>
      <c r="K2497" s="4">
        <v>0.83699999999999997</v>
      </c>
      <c r="L2497" s="4">
        <v>0.72799999999999998</v>
      </c>
      <c r="M2497" s="4">
        <v>0.23499999999999999</v>
      </c>
      <c r="N2497" s="4">
        <v>0.59599999999999997</v>
      </c>
      <c r="O2497" s="4">
        <v>0.188</v>
      </c>
      <c r="P2497" s="6">
        <v>18.489000000000001</v>
      </c>
      <c r="Q2497" s="6">
        <v>56.706000000000003</v>
      </c>
      <c r="R2497" s="4">
        <v>5.4249999999999998</v>
      </c>
      <c r="S2497" s="7">
        <v>407.31799999999998</v>
      </c>
      <c r="T2497" s="6">
        <v>16.494</v>
      </c>
      <c r="U2497" s="4">
        <v>25.081676999999999</v>
      </c>
      <c r="V2497" s="8">
        <v>86.005927013950668</v>
      </c>
      <c r="W2497" s="8">
        <v>82.092658310065872</v>
      </c>
      <c r="X2497" s="8">
        <v>98.470588235294116</v>
      </c>
      <c r="Y2497" s="8">
        <v>123.68421052631578</v>
      </c>
      <c r="Z2497" s="8">
        <v>99.333333333333329</v>
      </c>
      <c r="AA2497" s="8">
        <v>123.26000000000002</v>
      </c>
      <c r="AB2497" s="9">
        <v>77.091490807133368</v>
      </c>
      <c r="AC2497" s="9">
        <v>25.109769805609574</v>
      </c>
      <c r="AD2497" s="3">
        <v>27.767850111918584</v>
      </c>
      <c r="AE2497" s="3">
        <v>47.122380082471857</v>
      </c>
    </row>
    <row r="2498" spans="1:31" ht="13" x14ac:dyDescent="0.3">
      <c r="A2498" s="2">
        <v>2021</v>
      </c>
      <c r="B2498" s="13" t="s">
        <v>630</v>
      </c>
      <c r="C2498" s="2" t="s">
        <v>378</v>
      </c>
      <c r="D2498" s="2" t="str">
        <f t="shared" si="76"/>
        <v>M2</v>
      </c>
      <c r="E2498" s="2" t="str">
        <f t="shared" si="77"/>
        <v>I08b_M2_14</v>
      </c>
      <c r="F2498" s="21" t="s">
        <v>425</v>
      </c>
      <c r="G2498" s="2">
        <v>2014</v>
      </c>
      <c r="H2498" s="2" t="s">
        <v>857</v>
      </c>
      <c r="I2498" s="4">
        <v>2.4500000000000002</v>
      </c>
      <c r="J2498" s="5">
        <v>0.14699999999999999</v>
      </c>
      <c r="K2498" s="4">
        <v>0.79800000000000004</v>
      </c>
      <c r="L2498" s="4">
        <v>0.63500000000000001</v>
      </c>
      <c r="M2498" s="4">
        <v>0.23300000000000001</v>
      </c>
      <c r="N2498" s="4">
        <v>0.46800000000000003</v>
      </c>
      <c r="O2498" s="4">
        <v>0.19400000000000001</v>
      </c>
      <c r="P2498" s="6">
        <v>16.238</v>
      </c>
      <c r="Q2498" s="6">
        <v>51.216000000000001</v>
      </c>
      <c r="R2498" s="4">
        <v>5.9889999999999999</v>
      </c>
      <c r="S2498" s="7">
        <v>246.34399999999999</v>
      </c>
      <c r="T2498" s="6">
        <v>17.015999999999998</v>
      </c>
      <c r="U2498" s="4">
        <v>23.388912000000001</v>
      </c>
      <c r="V2498" s="8">
        <v>92.418649642183837</v>
      </c>
      <c r="W2498" s="8">
        <v>87.446527330287552</v>
      </c>
      <c r="X2498" s="8">
        <v>93.882352941176478</v>
      </c>
      <c r="Y2498" s="8">
        <v>122.63157894736842</v>
      </c>
      <c r="Z2498" s="8">
        <v>78</v>
      </c>
      <c r="AA2498" s="8">
        <v>108.25333333333333</v>
      </c>
      <c r="AB2498" s="9">
        <v>71.288585143217148</v>
      </c>
      <c r="AC2498" s="9">
        <v>26.922614885717039</v>
      </c>
      <c r="AD2498" s="3">
        <v>28.628997363496111</v>
      </c>
      <c r="AE2498" s="3">
        <v>44.448387750786864</v>
      </c>
    </row>
    <row r="2499" spans="1:31" ht="13" x14ac:dyDescent="0.3">
      <c r="A2499" s="2">
        <v>2021</v>
      </c>
      <c r="B2499" s="13" t="s">
        <v>630</v>
      </c>
      <c r="C2499" s="2" t="s">
        <v>379</v>
      </c>
      <c r="D2499" s="2" t="str">
        <f t="shared" si="76"/>
        <v>M2</v>
      </c>
      <c r="E2499" s="2" t="str">
        <f t="shared" si="77"/>
        <v>I08c_M2_14</v>
      </c>
      <c r="F2499" s="21" t="s">
        <v>426</v>
      </c>
      <c r="G2499" s="2">
        <v>2014</v>
      </c>
      <c r="H2499" s="2" t="s">
        <v>891</v>
      </c>
      <c r="I2499" s="4">
        <v>2.42</v>
      </c>
      <c r="J2499" s="5">
        <v>0.14399999999999999</v>
      </c>
      <c r="K2499" s="4">
        <v>0.79200000000000004</v>
      </c>
      <c r="L2499" s="4">
        <v>0.68</v>
      </c>
      <c r="M2499" s="4">
        <v>0.307</v>
      </c>
      <c r="N2499" s="4">
        <v>0.54700000000000004</v>
      </c>
      <c r="O2499" s="4">
        <v>0.20200000000000001</v>
      </c>
      <c r="P2499" s="6">
        <v>18.279</v>
      </c>
      <c r="Q2499" s="6">
        <v>52.649000000000001</v>
      </c>
      <c r="R2499" s="4">
        <v>6.7080000000000002</v>
      </c>
      <c r="S2499" s="7">
        <v>488.99700000000001</v>
      </c>
      <c r="T2499" s="6">
        <v>17.295999999999999</v>
      </c>
      <c r="U2499" s="4">
        <v>28.791732</v>
      </c>
      <c r="V2499" s="8">
        <v>91.28699270778975</v>
      </c>
      <c r="W2499" s="8">
        <v>85.661904323546992</v>
      </c>
      <c r="X2499" s="8">
        <v>93.176470588235304</v>
      </c>
      <c r="Y2499" s="8">
        <v>161.57894736842104</v>
      </c>
      <c r="Z2499" s="8">
        <v>91.166666666666671</v>
      </c>
      <c r="AA2499" s="8">
        <v>121.85999999999999</v>
      </c>
      <c r="AB2499" s="9">
        <v>79.476193334394509</v>
      </c>
      <c r="AC2499" s="9">
        <v>31.818714597650938</v>
      </c>
      <c r="AD2499" s="3">
        <v>25.48656852559311</v>
      </c>
      <c r="AE2499" s="3">
        <v>42.694716876755948</v>
      </c>
    </row>
    <row r="2500" spans="1:31" ht="13" x14ac:dyDescent="0.3">
      <c r="A2500" s="2">
        <v>2021</v>
      </c>
      <c r="B2500" s="13" t="s">
        <v>630</v>
      </c>
      <c r="C2500" s="2" t="s">
        <v>381</v>
      </c>
      <c r="D2500" s="2" t="str">
        <f t="shared" si="76"/>
        <v>M1</v>
      </c>
      <c r="E2500" s="2" t="str">
        <f t="shared" si="77"/>
        <v>I09a_M1_14</v>
      </c>
      <c r="F2500" s="21" t="s">
        <v>510</v>
      </c>
      <c r="G2500" s="2">
        <v>2014</v>
      </c>
      <c r="H2500" s="2" t="s">
        <v>893</v>
      </c>
      <c r="I2500" s="4">
        <v>2.2000000000000002</v>
      </c>
      <c r="J2500" s="5">
        <v>0.13600000000000001</v>
      </c>
      <c r="K2500" s="4">
        <v>0.93200000000000005</v>
      </c>
      <c r="L2500" s="4">
        <v>0.7</v>
      </c>
      <c r="M2500" s="4">
        <v>0.2</v>
      </c>
      <c r="N2500" s="4">
        <v>0.61299999999999999</v>
      </c>
      <c r="O2500" s="4">
        <v>0.17799999999999999</v>
      </c>
      <c r="P2500" s="6">
        <v>16.664999999999999</v>
      </c>
      <c r="Q2500" s="6">
        <v>57.822000000000003</v>
      </c>
      <c r="R2500" s="4">
        <v>5.3959999999999999</v>
      </c>
      <c r="S2500" s="7">
        <v>327.92500000000001</v>
      </c>
      <c r="T2500" s="6">
        <v>16.896999999999998</v>
      </c>
      <c r="U2500" s="4">
        <v>22.666464000000001</v>
      </c>
      <c r="V2500" s="8">
        <v>82.988175188899788</v>
      </c>
      <c r="W2500" s="8">
        <v>80.902909638905498</v>
      </c>
      <c r="X2500" s="8">
        <v>109.64705882352943</v>
      </c>
      <c r="Y2500" s="8">
        <v>105.26315789473684</v>
      </c>
      <c r="Z2500" s="8">
        <v>102.16666666666667</v>
      </c>
      <c r="AA2500" s="8">
        <v>111.1</v>
      </c>
      <c r="AB2500" s="9">
        <v>75.240921436009913</v>
      </c>
      <c r="AC2500" s="9">
        <v>21.895617790795104</v>
      </c>
      <c r="AD2500" s="3">
        <v>31.679990995088925</v>
      </c>
      <c r="AE2500" s="3">
        <v>46.424391214115971</v>
      </c>
    </row>
    <row r="2501" spans="1:31" ht="13" x14ac:dyDescent="0.3">
      <c r="A2501" s="2">
        <v>2021</v>
      </c>
      <c r="B2501" s="13" t="s">
        <v>630</v>
      </c>
      <c r="C2501" s="2" t="s">
        <v>382</v>
      </c>
      <c r="D2501" s="2" t="str">
        <f t="shared" ref="D2501:D2564" si="78">MID(C2501,8,2)</f>
        <v>M1</v>
      </c>
      <c r="E2501" s="2" t="str">
        <f t="shared" si="77"/>
        <v>I09b_M1_14</v>
      </c>
      <c r="F2501" s="21" t="s">
        <v>263</v>
      </c>
      <c r="G2501" s="2">
        <v>2014</v>
      </c>
      <c r="H2501" s="2" t="s">
        <v>853</v>
      </c>
      <c r="I2501" s="4">
        <v>2.35</v>
      </c>
      <c r="J2501" s="5">
        <v>0.14099999999999999</v>
      </c>
      <c r="K2501" s="4">
        <v>0.92200000000000004</v>
      </c>
      <c r="L2501" s="4">
        <v>0.69</v>
      </c>
      <c r="M2501" s="4">
        <v>0.20699999999999999</v>
      </c>
      <c r="N2501" s="4">
        <v>0.65700000000000003</v>
      </c>
      <c r="O2501" s="4">
        <v>0.19</v>
      </c>
      <c r="P2501" s="6">
        <v>18.02</v>
      </c>
      <c r="Q2501" s="6">
        <v>53.234999999999999</v>
      </c>
      <c r="R2501" s="4">
        <v>5.9989999999999997</v>
      </c>
      <c r="S2501" s="7">
        <v>484.12599999999998</v>
      </c>
      <c r="T2501" s="6">
        <v>20.327999999999999</v>
      </c>
      <c r="U2501" s="4">
        <v>24.257213</v>
      </c>
      <c r="V2501" s="8">
        <v>88.646459860870209</v>
      </c>
      <c r="W2501" s="8">
        <v>83.877281316806418</v>
      </c>
      <c r="X2501" s="8">
        <v>108.47058823529412</v>
      </c>
      <c r="Y2501" s="8">
        <v>108.94736842105262</v>
      </c>
      <c r="Z2501" s="8">
        <v>109.50000000000001</v>
      </c>
      <c r="AA2501" s="8">
        <v>120.13333333333334</v>
      </c>
      <c r="AB2501" s="9">
        <v>75.062771224595153</v>
      </c>
      <c r="AC2501" s="9">
        <v>22.715749181680518</v>
      </c>
      <c r="AD2501" s="3">
        <v>31.414457893236047</v>
      </c>
      <c r="AE2501" s="3">
        <v>45.869792925083416</v>
      </c>
    </row>
    <row r="2502" spans="1:31" ht="13" x14ac:dyDescent="0.3">
      <c r="A2502" s="2">
        <v>2021</v>
      </c>
      <c r="B2502" s="13" t="s">
        <v>630</v>
      </c>
      <c r="C2502" s="2" t="s">
        <v>383</v>
      </c>
      <c r="D2502" s="2" t="str">
        <f t="shared" si="78"/>
        <v>M2</v>
      </c>
      <c r="E2502" s="2" t="str">
        <f t="shared" ref="E2502:E2565" si="79">CONCATENATE(F2502,"_",D2502,"_",MID(G2502,3,2))</f>
        <v>I09b_M2_14</v>
      </c>
      <c r="F2502" s="21" t="s">
        <v>263</v>
      </c>
      <c r="G2502" s="2">
        <v>2014</v>
      </c>
      <c r="H2502" s="2" t="s">
        <v>853</v>
      </c>
      <c r="I2502" s="4">
        <v>2.2400000000000002</v>
      </c>
      <c r="J2502" s="5">
        <v>0.14199999999999999</v>
      </c>
      <c r="K2502" s="4">
        <v>0.81200000000000006</v>
      </c>
      <c r="L2502" s="4">
        <v>0.70099999999999996</v>
      </c>
      <c r="M2502" s="4">
        <v>0.219</v>
      </c>
      <c r="N2502" s="4">
        <v>0.51500000000000001</v>
      </c>
      <c r="O2502" s="4">
        <v>0.187</v>
      </c>
      <c r="P2502" s="6">
        <v>17.466000000000001</v>
      </c>
      <c r="Q2502" s="6">
        <v>51.536999999999999</v>
      </c>
      <c r="R2502" s="4">
        <v>5.8289999999999997</v>
      </c>
      <c r="S2502" s="7">
        <v>483.00400000000002</v>
      </c>
      <c r="T2502" s="6">
        <v>17.343</v>
      </c>
      <c r="U2502" s="4">
        <v>24.257213</v>
      </c>
      <c r="V2502" s="8">
        <v>84.497051101425228</v>
      </c>
      <c r="W2502" s="8">
        <v>84.472155652386604</v>
      </c>
      <c r="X2502" s="8">
        <v>95.529411764705898</v>
      </c>
      <c r="Y2502" s="8">
        <v>115.26315789473685</v>
      </c>
      <c r="Z2502" s="8">
        <v>85.833333333333343</v>
      </c>
      <c r="AA2502" s="8">
        <v>116.44000000000001</v>
      </c>
      <c r="AB2502" s="9">
        <v>73.786842062261414</v>
      </c>
      <c r="AC2502" s="9">
        <v>24.448178307685236</v>
      </c>
      <c r="AD2502" s="3">
        <v>28.144941356328186</v>
      </c>
      <c r="AE2502" s="3">
        <v>47.406880335986585</v>
      </c>
    </row>
    <row r="2503" spans="1:31" ht="13" x14ac:dyDescent="0.3">
      <c r="A2503" s="2">
        <v>2021</v>
      </c>
      <c r="B2503" s="13" t="s">
        <v>630</v>
      </c>
      <c r="C2503" s="2" t="s">
        <v>384</v>
      </c>
      <c r="D2503" s="2" t="str">
        <f t="shared" si="78"/>
        <v>M1</v>
      </c>
      <c r="E2503" s="2" t="str">
        <f t="shared" si="79"/>
        <v>I09c_M1_14</v>
      </c>
      <c r="F2503" s="21" t="s">
        <v>511</v>
      </c>
      <c r="G2503" s="2">
        <v>2014</v>
      </c>
      <c r="H2503" s="2" t="s">
        <v>858</v>
      </c>
      <c r="I2503" s="4">
        <v>2.2599999999999998</v>
      </c>
      <c r="J2503" s="5">
        <v>0.14000000000000001</v>
      </c>
      <c r="K2503" s="4">
        <v>0.83299999999999996</v>
      </c>
      <c r="L2503" s="4">
        <v>0.69</v>
      </c>
      <c r="M2503" s="4">
        <v>0.25900000000000001</v>
      </c>
      <c r="N2503" s="4">
        <v>0.61599999999999999</v>
      </c>
      <c r="O2503" s="4">
        <v>0.192</v>
      </c>
      <c r="P2503" s="6">
        <v>11.599</v>
      </c>
      <c r="Q2503" s="6">
        <v>52.27</v>
      </c>
      <c r="R2503" s="4">
        <v>6.4980000000000002</v>
      </c>
      <c r="S2503" s="7">
        <v>294.48899999999998</v>
      </c>
      <c r="T2503" s="6">
        <v>19.314</v>
      </c>
      <c r="U2503" s="4">
        <v>21.820905</v>
      </c>
      <c r="V2503" s="8">
        <v>85.251489057687934</v>
      </c>
      <c r="W2503" s="8">
        <v>83.282406981226259</v>
      </c>
      <c r="X2503" s="8">
        <v>98</v>
      </c>
      <c r="Y2503" s="8">
        <v>136.31578947368422</v>
      </c>
      <c r="Z2503" s="8">
        <v>102.66666666666666</v>
      </c>
      <c r="AA2503" s="8">
        <v>77.326666666666668</v>
      </c>
      <c r="AB2503" s="9">
        <v>77.069917181609853</v>
      </c>
      <c r="AC2503" s="9">
        <v>27.681918459441064</v>
      </c>
      <c r="AD2503" s="3">
        <v>27.642884026830792</v>
      </c>
      <c r="AE2503" s="3">
        <v>44.675197513728136</v>
      </c>
    </row>
    <row r="2504" spans="1:31" ht="13" x14ac:dyDescent="0.3">
      <c r="A2504" s="2">
        <v>2021</v>
      </c>
      <c r="B2504" s="13" t="s">
        <v>630</v>
      </c>
      <c r="C2504" s="2" t="s">
        <v>385</v>
      </c>
      <c r="D2504" s="2" t="str">
        <f t="shared" si="78"/>
        <v>M2</v>
      </c>
      <c r="E2504" s="2" t="str">
        <f t="shared" si="79"/>
        <v>I09c_M2_14</v>
      </c>
      <c r="F2504" s="21" t="s">
        <v>511</v>
      </c>
      <c r="G2504" s="2">
        <v>2014</v>
      </c>
      <c r="H2504" s="2" t="s">
        <v>858</v>
      </c>
      <c r="I2504" s="4">
        <v>2.4</v>
      </c>
      <c r="J2504" s="5">
        <v>0.158</v>
      </c>
      <c r="K2504" s="4">
        <v>0.85799999999999998</v>
      </c>
      <c r="L2504" s="4">
        <v>0.53800000000000003</v>
      </c>
      <c r="M2504" s="4">
        <v>0.219</v>
      </c>
      <c r="N2504" s="4">
        <v>0.53200000000000003</v>
      </c>
      <c r="O2504" s="4">
        <v>0.184</v>
      </c>
      <c r="P2504" s="6">
        <v>9.4969999999999999</v>
      </c>
      <c r="Q2504" s="6">
        <v>48.08</v>
      </c>
      <c r="R2504" s="4">
        <v>5.4349999999999996</v>
      </c>
      <c r="S2504" s="7">
        <v>167.08099999999999</v>
      </c>
      <c r="T2504" s="6">
        <v>18.498000000000001</v>
      </c>
      <c r="U2504" s="4">
        <v>21.820905</v>
      </c>
      <c r="V2504" s="8">
        <v>90.532554751527016</v>
      </c>
      <c r="W2504" s="8">
        <v>93.990145021669619</v>
      </c>
      <c r="X2504" s="8">
        <v>100.94117647058825</v>
      </c>
      <c r="Y2504" s="8">
        <v>115.26315789473685</v>
      </c>
      <c r="Z2504" s="8">
        <v>88.666666666666671</v>
      </c>
      <c r="AA2504" s="8">
        <v>63.313333333333333</v>
      </c>
      <c r="AB2504" s="9">
        <v>66.829580115566571</v>
      </c>
      <c r="AC2504" s="9">
        <v>26.993344390008851</v>
      </c>
      <c r="AD2504" s="3">
        <v>32.835361193948195</v>
      </c>
      <c r="AE2504" s="3">
        <v>40.171294416042954</v>
      </c>
    </row>
    <row r="2505" spans="1:31" ht="13" x14ac:dyDescent="0.3">
      <c r="A2505" s="2">
        <v>2021</v>
      </c>
      <c r="B2505" s="13" t="s">
        <v>630</v>
      </c>
      <c r="C2505" s="2" t="s">
        <v>396</v>
      </c>
      <c r="D2505" s="2" t="str">
        <f t="shared" si="78"/>
        <v>M2</v>
      </c>
      <c r="E2505" s="2" t="str">
        <f t="shared" si="79"/>
        <v>I10b_M2_14</v>
      </c>
      <c r="F2505" s="21" t="s">
        <v>452</v>
      </c>
      <c r="G2505" s="2">
        <v>2014</v>
      </c>
      <c r="H2505" s="2" t="s">
        <v>854</v>
      </c>
      <c r="I2505" s="4">
        <v>2.41</v>
      </c>
      <c r="J2505" s="5">
        <v>0.14299999999999999</v>
      </c>
      <c r="K2505" s="4">
        <v>0.88700000000000001</v>
      </c>
      <c r="L2505" s="4">
        <v>0.53600000000000003</v>
      </c>
      <c r="M2505" s="4">
        <v>0.28599999999999998</v>
      </c>
      <c r="N2505" s="4">
        <v>0.56100000000000005</v>
      </c>
      <c r="O2505" s="4">
        <v>0.20100000000000001</v>
      </c>
      <c r="P2505" s="6">
        <v>14.454000000000001</v>
      </c>
      <c r="Q2505" s="6">
        <v>55.780999999999999</v>
      </c>
      <c r="R2505" s="4">
        <v>7.43</v>
      </c>
      <c r="S2505" s="7">
        <v>411.084</v>
      </c>
      <c r="T2505" s="6">
        <v>16.780999999999999</v>
      </c>
      <c r="U2505" s="4">
        <v>23.379498999999999</v>
      </c>
      <c r="V2505" s="8">
        <v>90.909773729658397</v>
      </c>
      <c r="W2505" s="8">
        <v>85.067029987966791</v>
      </c>
      <c r="X2505" s="8">
        <v>104.35294117647058</v>
      </c>
      <c r="Y2505" s="8">
        <v>150.52631578947367</v>
      </c>
      <c r="Z2505" s="8">
        <v>93.500000000000014</v>
      </c>
      <c r="AA2505" s="8">
        <v>96.36</v>
      </c>
      <c r="AB2505" s="9">
        <v>72.990413330171506</v>
      </c>
      <c r="AC2505" s="9">
        <v>32.276135007883909</v>
      </c>
      <c r="AD2505" s="3">
        <v>31.080002098724393</v>
      </c>
      <c r="AE2505" s="3">
        <v>36.643862893391699</v>
      </c>
    </row>
    <row r="2506" spans="1:31" ht="13" x14ac:dyDescent="0.3">
      <c r="A2506" s="2">
        <v>2021</v>
      </c>
      <c r="B2506" s="13" t="s">
        <v>630</v>
      </c>
      <c r="C2506" s="2" t="s">
        <v>369</v>
      </c>
      <c r="D2506" s="2" t="str">
        <f t="shared" si="78"/>
        <v>M2</v>
      </c>
      <c r="E2506" s="2" t="str">
        <f t="shared" si="79"/>
        <v>J06a_M2_14</v>
      </c>
      <c r="F2506" s="21" t="s">
        <v>418</v>
      </c>
      <c r="G2506" s="2">
        <v>2014</v>
      </c>
      <c r="H2506" s="2" t="s">
        <v>892</v>
      </c>
      <c r="I2506" s="4">
        <v>2.46</v>
      </c>
      <c r="J2506" s="5">
        <v>0.152</v>
      </c>
      <c r="K2506" s="4">
        <v>0.72499999999999998</v>
      </c>
      <c r="L2506" s="4">
        <v>0.86199999999999999</v>
      </c>
      <c r="M2506" s="4">
        <v>0.23799999999999999</v>
      </c>
      <c r="N2506" s="4">
        <v>0.69599999999999995</v>
      </c>
      <c r="O2506" s="4">
        <v>0.19700000000000001</v>
      </c>
      <c r="P2506" s="6">
        <v>19.196000000000002</v>
      </c>
      <c r="Q2506" s="6">
        <v>54.31</v>
      </c>
      <c r="R2506" s="4">
        <v>5.1059999999999999</v>
      </c>
      <c r="S2506" s="7">
        <v>455.36700000000002</v>
      </c>
      <c r="T2506" s="6">
        <v>16.634</v>
      </c>
      <c r="U2506" s="4">
        <v>24.540368000000001</v>
      </c>
      <c r="V2506" s="8">
        <v>92.79586862031519</v>
      </c>
      <c r="W2506" s="8">
        <v>90.420899008188485</v>
      </c>
      <c r="X2506" s="8">
        <v>85.294117647058826</v>
      </c>
      <c r="Y2506" s="8">
        <v>125.26315789473684</v>
      </c>
      <c r="Z2506" s="8">
        <v>115.99999999999999</v>
      </c>
      <c r="AA2506" s="8">
        <v>127.97333333333334</v>
      </c>
      <c r="AB2506" s="9">
        <v>81.160784394461643</v>
      </c>
      <c r="AC2506" s="9">
        <v>24.155277695197057</v>
      </c>
      <c r="AD2506" s="3">
        <v>22.846254662068489</v>
      </c>
      <c r="AE2506" s="3">
        <v>52.998467642734447</v>
      </c>
    </row>
    <row r="2507" spans="1:31" ht="13" x14ac:dyDescent="0.3">
      <c r="A2507" s="2">
        <v>2021</v>
      </c>
      <c r="B2507" s="13" t="s">
        <v>630</v>
      </c>
      <c r="C2507" s="2" t="s">
        <v>370</v>
      </c>
      <c r="D2507" s="2" t="str">
        <f t="shared" si="78"/>
        <v>M2</v>
      </c>
      <c r="E2507" s="2" t="str">
        <f t="shared" si="79"/>
        <v>J06b_M2_14</v>
      </c>
      <c r="F2507" s="21" t="s">
        <v>503</v>
      </c>
      <c r="G2507" s="2">
        <v>2014</v>
      </c>
      <c r="H2507" s="2" t="s">
        <v>874</v>
      </c>
      <c r="I2507" s="4">
        <v>2.2400000000000002</v>
      </c>
      <c r="J2507" s="5">
        <v>0.13500000000000001</v>
      </c>
      <c r="K2507" s="4">
        <v>0.67600000000000005</v>
      </c>
      <c r="L2507" s="4">
        <v>0.73199999999999998</v>
      </c>
      <c r="M2507" s="4">
        <v>0.27200000000000002</v>
      </c>
      <c r="N2507" s="4">
        <v>0.627</v>
      </c>
      <c r="O2507" s="4">
        <v>0.191</v>
      </c>
      <c r="P2507" s="6">
        <v>17.501000000000001</v>
      </c>
      <c r="Q2507" s="6">
        <v>56.155000000000001</v>
      </c>
      <c r="R2507" s="4">
        <v>6.0220000000000002</v>
      </c>
      <c r="S2507" s="7">
        <v>521.13</v>
      </c>
      <c r="T2507" s="6">
        <v>16.77</v>
      </c>
      <c r="U2507" s="4">
        <v>24.720523</v>
      </c>
      <c r="V2507" s="8">
        <v>84.497051101425228</v>
      </c>
      <c r="W2507" s="8">
        <v>80.308035303325312</v>
      </c>
      <c r="X2507" s="8">
        <v>79.529411764705898</v>
      </c>
      <c r="Y2507" s="8">
        <v>143.15789473684211</v>
      </c>
      <c r="Z2507" s="8">
        <v>104.50000000000001</v>
      </c>
      <c r="AA2507" s="8">
        <v>116.67333333333335</v>
      </c>
      <c r="AB2507" s="9">
        <v>76.221220493994764</v>
      </c>
      <c r="AC2507" s="9">
        <v>29.395057811270302</v>
      </c>
      <c r="AD2507" s="3">
        <v>22.682662971667984</v>
      </c>
      <c r="AE2507" s="3">
        <v>47.922279217061707</v>
      </c>
    </row>
    <row r="2508" spans="1:31" ht="13" x14ac:dyDescent="0.3">
      <c r="A2508" s="2">
        <v>2021</v>
      </c>
      <c r="B2508" s="13" t="s">
        <v>630</v>
      </c>
      <c r="C2508" s="2" t="s">
        <v>380</v>
      </c>
      <c r="D2508" s="2" t="str">
        <f t="shared" si="78"/>
        <v>M2</v>
      </c>
      <c r="E2508" s="2" t="str">
        <f t="shared" si="79"/>
        <v>J08b_M2_14</v>
      </c>
      <c r="F2508" s="21" t="s">
        <v>509</v>
      </c>
      <c r="G2508" s="2">
        <v>2014</v>
      </c>
      <c r="H2508" s="2" t="s">
        <v>862</v>
      </c>
      <c r="I2508" s="4">
        <v>2.0499999999999998</v>
      </c>
      <c r="J2508" s="5">
        <v>0.14199999999999999</v>
      </c>
      <c r="K2508" s="4">
        <v>0.77800000000000002</v>
      </c>
      <c r="L2508" s="4">
        <v>0.73299999999999998</v>
      </c>
      <c r="M2508" s="4">
        <v>0.27500000000000002</v>
      </c>
      <c r="N2508" s="4">
        <v>0.48199999999999998</v>
      </c>
      <c r="O2508" s="4">
        <v>0.17899999999999999</v>
      </c>
      <c r="P2508" s="6">
        <v>13.625</v>
      </c>
      <c r="Q2508" s="6">
        <v>52.057000000000002</v>
      </c>
      <c r="R2508" s="4">
        <v>7.1929999999999996</v>
      </c>
      <c r="S2508" s="7">
        <v>517.36699999999996</v>
      </c>
      <c r="T2508" s="6">
        <v>23.748000000000001</v>
      </c>
      <c r="U2508" s="4">
        <v>18.192253999999998</v>
      </c>
      <c r="V2508" s="8">
        <v>77.329890516929325</v>
      </c>
      <c r="W2508" s="8">
        <v>84.472155652386604</v>
      </c>
      <c r="X2508" s="8">
        <v>91.529411764705898</v>
      </c>
      <c r="Y2508" s="8">
        <v>144.73684210526315</v>
      </c>
      <c r="Z2508" s="8">
        <v>80.333333333333329</v>
      </c>
      <c r="AA2508" s="8">
        <v>90.833333333333329</v>
      </c>
      <c r="AB2508" s="9">
        <v>79.12693331446799</v>
      </c>
      <c r="AC2508" s="9">
        <v>28.627911949194928</v>
      </c>
      <c r="AD2508" s="3">
        <v>25.146555510550122</v>
      </c>
      <c r="AE2508" s="3">
        <v>46.225532540254946</v>
      </c>
    </row>
    <row r="2509" spans="1:31" ht="13" x14ac:dyDescent="0.3">
      <c r="A2509" s="2">
        <v>2021</v>
      </c>
      <c r="B2509" s="13" t="s">
        <v>630</v>
      </c>
      <c r="C2509" s="2" t="s">
        <v>386</v>
      </c>
      <c r="D2509" s="2" t="str">
        <f t="shared" si="78"/>
        <v>M1</v>
      </c>
      <c r="E2509" s="2" t="str">
        <f t="shared" si="79"/>
        <v>J09a_M1_14</v>
      </c>
      <c r="F2509" s="21" t="s">
        <v>512</v>
      </c>
      <c r="G2509" s="2">
        <v>2014</v>
      </c>
      <c r="H2509" s="2" t="s">
        <v>859</v>
      </c>
      <c r="I2509" s="4">
        <v>2.44</v>
      </c>
      <c r="J2509" s="5">
        <v>0.14899999999999999</v>
      </c>
      <c r="K2509" s="4">
        <v>0.81699999999999995</v>
      </c>
      <c r="L2509" s="4">
        <v>0.72299999999999998</v>
      </c>
      <c r="M2509" s="4">
        <v>0.214</v>
      </c>
      <c r="N2509" s="4">
        <v>0.68100000000000005</v>
      </c>
      <c r="O2509" s="4">
        <v>0.2</v>
      </c>
      <c r="P2509" s="6">
        <v>17.893999999999998</v>
      </c>
      <c r="Q2509" s="6">
        <v>54.654000000000003</v>
      </c>
      <c r="R2509" s="4">
        <v>5.83</v>
      </c>
      <c r="S2509" s="7">
        <v>468.04199999999997</v>
      </c>
      <c r="T2509" s="6">
        <v>19.11</v>
      </c>
      <c r="U2509" s="4">
        <v>23.392659999999999</v>
      </c>
      <c r="V2509" s="8">
        <v>92.04143066405247</v>
      </c>
      <c r="W2509" s="8">
        <v>88.636276001447925</v>
      </c>
      <c r="X2509" s="8">
        <v>96.117647058823536</v>
      </c>
      <c r="Y2509" s="8">
        <v>112.63157894736841</v>
      </c>
      <c r="Z2509" s="8">
        <v>113.50000000000003</v>
      </c>
      <c r="AA2509" s="8">
        <v>119.29333333333332</v>
      </c>
      <c r="AB2509" s="9">
        <v>74.600662076833103</v>
      </c>
      <c r="AC2509" s="9">
        <v>23.629384257125015</v>
      </c>
      <c r="AD2509" s="3">
        <v>28.009323353512873</v>
      </c>
      <c r="AE2509" s="3">
        <v>48.361292389362134</v>
      </c>
    </row>
    <row r="2510" spans="1:31" ht="13" x14ac:dyDescent="0.3">
      <c r="A2510" s="2">
        <v>2021</v>
      </c>
      <c r="B2510" s="13" t="s">
        <v>630</v>
      </c>
      <c r="C2510" s="2" t="s">
        <v>387</v>
      </c>
      <c r="D2510" s="2" t="str">
        <f t="shared" si="78"/>
        <v>M2</v>
      </c>
      <c r="E2510" s="2" t="str">
        <f t="shared" si="79"/>
        <v>J09a_M2_14</v>
      </c>
      <c r="F2510" s="21" t="s">
        <v>512</v>
      </c>
      <c r="G2510" s="2">
        <v>2014</v>
      </c>
      <c r="H2510" s="2" t="s">
        <v>859</v>
      </c>
      <c r="I2510" s="4">
        <v>2.4900000000000002</v>
      </c>
      <c r="J2510" s="5">
        <v>0.14799999999999999</v>
      </c>
      <c r="K2510" s="4">
        <v>0.86599999999999999</v>
      </c>
      <c r="L2510" s="4">
        <v>0.67400000000000004</v>
      </c>
      <c r="M2510" s="4">
        <v>0.22900000000000001</v>
      </c>
      <c r="N2510" s="4">
        <v>0.48399999999999999</v>
      </c>
      <c r="O2510" s="4">
        <v>0.20300000000000001</v>
      </c>
      <c r="P2510" s="6">
        <v>15.632999999999999</v>
      </c>
      <c r="Q2510" s="6">
        <v>64.069999999999993</v>
      </c>
      <c r="R2510" s="4">
        <v>6.58</v>
      </c>
      <c r="S2510" s="7">
        <v>260.44299999999998</v>
      </c>
      <c r="T2510" s="6">
        <v>16.687000000000001</v>
      </c>
      <c r="U2510" s="4">
        <v>23.392659999999999</v>
      </c>
      <c r="V2510" s="8">
        <v>93.927525554709291</v>
      </c>
      <c r="W2510" s="8">
        <v>88.041401665867738</v>
      </c>
      <c r="X2510" s="8">
        <v>101.88235294117646</v>
      </c>
      <c r="Y2510" s="8">
        <v>120.52631578947368</v>
      </c>
      <c r="Z2510" s="8">
        <v>80.666666666666657</v>
      </c>
      <c r="AA2510" s="8">
        <v>104.22</v>
      </c>
      <c r="AB2510" s="9">
        <v>74.644334070832869</v>
      </c>
      <c r="AC2510" s="9">
        <v>25.270855690248034</v>
      </c>
      <c r="AD2510" s="3">
        <v>29.671826899668662</v>
      </c>
      <c r="AE2510" s="3">
        <v>45.0573174100833</v>
      </c>
    </row>
    <row r="2511" spans="1:31" ht="13" x14ac:dyDescent="0.3">
      <c r="A2511" s="2">
        <v>2021</v>
      </c>
      <c r="B2511" s="13" t="s">
        <v>630</v>
      </c>
      <c r="C2511" s="2" t="s">
        <v>390</v>
      </c>
      <c r="D2511" s="2" t="str">
        <f t="shared" si="78"/>
        <v>M1</v>
      </c>
      <c r="E2511" s="2" t="str">
        <f t="shared" si="79"/>
        <v>J09c_M1_14</v>
      </c>
      <c r="F2511" s="21" t="s">
        <v>427</v>
      </c>
      <c r="G2511" s="2">
        <v>2014</v>
      </c>
      <c r="H2511" s="2" t="s">
        <v>861</v>
      </c>
      <c r="I2511" s="4">
        <v>2.33</v>
      </c>
      <c r="J2511" s="5">
        <v>0.14699999999999999</v>
      </c>
      <c r="K2511" s="4">
        <v>0.748</v>
      </c>
      <c r="L2511" s="4">
        <v>0.91900000000000004</v>
      </c>
      <c r="M2511" s="4">
        <v>0.22</v>
      </c>
      <c r="N2511" s="4">
        <v>0.60799999999999998</v>
      </c>
      <c r="O2511" s="4">
        <v>0.19</v>
      </c>
      <c r="P2511" s="6">
        <v>14.722</v>
      </c>
      <c r="Q2511" s="6">
        <v>51.296999999999997</v>
      </c>
      <c r="R2511" s="4">
        <v>6.6159999999999997</v>
      </c>
      <c r="S2511" s="7">
        <v>337.84300000000002</v>
      </c>
      <c r="T2511" s="6">
        <v>15.657</v>
      </c>
      <c r="U2511" s="4">
        <v>21.305713000000001</v>
      </c>
      <c r="V2511" s="8">
        <v>87.892021904607489</v>
      </c>
      <c r="W2511" s="8">
        <v>87.446527330287552</v>
      </c>
      <c r="X2511" s="8">
        <v>88</v>
      </c>
      <c r="Y2511" s="8">
        <v>115.78947368421053</v>
      </c>
      <c r="Z2511" s="8">
        <v>101.33333333333334</v>
      </c>
      <c r="AA2511" s="8">
        <v>98.146666666666661</v>
      </c>
      <c r="AB2511" s="9">
        <v>83.110629253633704</v>
      </c>
      <c r="AC2511" s="9">
        <v>21.804564831999457</v>
      </c>
      <c r="AD2511" s="3">
        <v>23.018036266128121</v>
      </c>
      <c r="AE2511" s="3">
        <v>55.177398901872408</v>
      </c>
    </row>
    <row r="2512" spans="1:31" ht="13" x14ac:dyDescent="0.3">
      <c r="A2512" s="2">
        <v>2021</v>
      </c>
      <c r="B2512" s="13" t="s">
        <v>630</v>
      </c>
      <c r="C2512" s="2" t="s">
        <v>391</v>
      </c>
      <c r="D2512" s="2" t="str">
        <f t="shared" si="78"/>
        <v>M2</v>
      </c>
      <c r="E2512" s="2" t="str">
        <f t="shared" si="79"/>
        <v>J09c_M2_14</v>
      </c>
      <c r="F2512" s="21" t="s">
        <v>427</v>
      </c>
      <c r="G2512" s="2">
        <v>2014</v>
      </c>
      <c r="H2512" s="2" t="s">
        <v>861</v>
      </c>
      <c r="I2512" s="4">
        <v>2.21</v>
      </c>
      <c r="J2512" s="5">
        <v>0.14000000000000001</v>
      </c>
      <c r="K2512" s="4">
        <v>0.8</v>
      </c>
      <c r="L2512" s="4">
        <v>0.77600000000000002</v>
      </c>
      <c r="M2512" s="4">
        <v>0.20200000000000001</v>
      </c>
      <c r="N2512" s="4">
        <v>0.57399999999999995</v>
      </c>
      <c r="O2512" s="4">
        <v>0.188</v>
      </c>
      <c r="P2512" s="6">
        <v>18.045999999999999</v>
      </c>
      <c r="Q2512" s="6">
        <v>51.243000000000002</v>
      </c>
      <c r="R2512" s="4">
        <v>5.5350000000000001</v>
      </c>
      <c r="S2512" s="7">
        <v>493.36599999999999</v>
      </c>
      <c r="T2512" s="6">
        <v>14.009</v>
      </c>
      <c r="U2512" s="4">
        <v>21.305713000000001</v>
      </c>
      <c r="V2512" s="8">
        <v>83.365394167031141</v>
      </c>
      <c r="W2512" s="8">
        <v>83.282406981226259</v>
      </c>
      <c r="X2512" s="8">
        <v>94.117647058823536</v>
      </c>
      <c r="Y2512" s="8">
        <v>106.31578947368421</v>
      </c>
      <c r="Z2512" s="8">
        <v>95.666666666666671</v>
      </c>
      <c r="AA2512" s="8">
        <v>120.30666666666667</v>
      </c>
      <c r="AB2512" s="9">
        <v>75.822122172185715</v>
      </c>
      <c r="AC2512" s="9">
        <v>21.945058709797006</v>
      </c>
      <c r="AD2512" s="3">
        <v>26.984681343793333</v>
      </c>
      <c r="AE2512" s="3">
        <v>51.070259946409671</v>
      </c>
    </row>
    <row r="2513" spans="1:31" ht="13" x14ac:dyDescent="0.3">
      <c r="A2513" s="2">
        <v>2021</v>
      </c>
      <c r="B2513" s="13" t="s">
        <v>630</v>
      </c>
      <c r="C2513" s="2" t="s">
        <v>392</v>
      </c>
      <c r="D2513" s="2" t="str">
        <f t="shared" si="78"/>
        <v>M2</v>
      </c>
      <c r="E2513" s="2" t="str">
        <f t="shared" si="79"/>
        <v>K09c_M2_14</v>
      </c>
      <c r="F2513" s="21" t="s">
        <v>514</v>
      </c>
      <c r="G2513" s="2">
        <v>2014</v>
      </c>
      <c r="H2513" s="2" t="s">
        <v>877</v>
      </c>
      <c r="I2513" s="4">
        <v>2.2799999999999998</v>
      </c>
      <c r="J2513" s="5">
        <v>0.14199999999999999</v>
      </c>
      <c r="K2513" s="4">
        <v>0.81</v>
      </c>
      <c r="L2513" s="4">
        <v>0.89400000000000002</v>
      </c>
      <c r="M2513" s="4">
        <v>0.19500000000000001</v>
      </c>
      <c r="N2513" s="4">
        <v>0.55600000000000005</v>
      </c>
      <c r="O2513" s="4">
        <v>0.189</v>
      </c>
      <c r="P2513" s="6">
        <v>15.497999999999999</v>
      </c>
      <c r="Q2513" s="6">
        <v>47.911000000000001</v>
      </c>
      <c r="R2513" s="4">
        <v>5.306</v>
      </c>
      <c r="S2513" s="7">
        <v>317.51400000000001</v>
      </c>
      <c r="T2513" s="6">
        <v>18.294</v>
      </c>
      <c r="U2513" s="4">
        <v>24.647095</v>
      </c>
      <c r="V2513" s="8">
        <v>86.005927013950668</v>
      </c>
      <c r="W2513" s="8">
        <v>84.472155652386604</v>
      </c>
      <c r="X2513" s="8">
        <v>95.294117647058826</v>
      </c>
      <c r="Y2513" s="8">
        <v>102.63157894736842</v>
      </c>
      <c r="Z2513" s="8">
        <v>92.666666666666671</v>
      </c>
      <c r="AA2513" s="8">
        <v>103.32</v>
      </c>
      <c r="AB2513" s="9">
        <v>81.38949394048673</v>
      </c>
      <c r="AC2513" s="9">
        <v>19.735474675820996</v>
      </c>
      <c r="AD2513" s="3">
        <v>25.453054846510359</v>
      </c>
      <c r="AE2513" s="3">
        <v>54.811470477668621</v>
      </c>
    </row>
    <row r="2514" spans="1:31" ht="13" x14ac:dyDescent="0.3">
      <c r="A2514" s="2">
        <v>2021</v>
      </c>
      <c r="B2514" s="13" t="s">
        <v>630</v>
      </c>
      <c r="C2514" s="2" t="s">
        <v>393</v>
      </c>
      <c r="D2514" s="2" t="str">
        <f t="shared" si="78"/>
        <v>M2</v>
      </c>
      <c r="E2514" s="2" t="str">
        <f t="shared" si="79"/>
        <v>L09a_M2_14</v>
      </c>
      <c r="F2514" s="21" t="s">
        <v>515</v>
      </c>
      <c r="G2514" s="2">
        <v>2014</v>
      </c>
      <c r="H2514" s="2" t="s">
        <v>878</v>
      </c>
      <c r="I2514" s="4">
        <v>2.29</v>
      </c>
      <c r="J2514" s="5">
        <v>0.14000000000000001</v>
      </c>
      <c r="K2514" s="4">
        <v>0.879</v>
      </c>
      <c r="L2514" s="4">
        <v>0.89900000000000002</v>
      </c>
      <c r="M2514" s="4">
        <v>0.161</v>
      </c>
      <c r="N2514" s="4">
        <v>0.53</v>
      </c>
      <c r="O2514" s="4">
        <v>0.193</v>
      </c>
      <c r="P2514" s="6">
        <v>17.859000000000002</v>
      </c>
      <c r="Q2514" s="6">
        <v>57.889000000000003</v>
      </c>
      <c r="R2514" s="4">
        <v>5.2670000000000003</v>
      </c>
      <c r="S2514" s="7">
        <v>303.71100000000001</v>
      </c>
      <c r="T2514" s="6">
        <v>14.263</v>
      </c>
      <c r="U2514" s="4">
        <v>22.183236000000001</v>
      </c>
      <c r="V2514" s="8">
        <v>86.383145992082035</v>
      </c>
      <c r="W2514" s="8">
        <v>83.282406981226259</v>
      </c>
      <c r="X2514" s="8">
        <v>103.41176470588236</v>
      </c>
      <c r="Y2514" s="8">
        <v>84.73684210526315</v>
      </c>
      <c r="Z2514" s="8">
        <v>88.333333333333343</v>
      </c>
      <c r="AA2514" s="8">
        <v>119.06000000000002</v>
      </c>
      <c r="AB2514" s="9">
        <v>80.603041842260438</v>
      </c>
      <c r="AC2514" s="9">
        <v>16.453403846437897</v>
      </c>
      <c r="AD2514" s="3">
        <v>27.890781663447701</v>
      </c>
      <c r="AE2514" s="3">
        <v>55.655814490114409</v>
      </c>
    </row>
    <row r="2515" spans="1:31" ht="13" x14ac:dyDescent="0.3">
      <c r="A2515" s="2">
        <v>2021</v>
      </c>
      <c r="B2515" s="13" t="s">
        <v>630</v>
      </c>
      <c r="C2515" s="2" t="s">
        <v>394</v>
      </c>
      <c r="D2515" s="2" t="str">
        <f t="shared" si="78"/>
        <v>M2</v>
      </c>
      <c r="E2515" s="2" t="str">
        <f t="shared" si="79"/>
        <v>L09b_M2_14</v>
      </c>
      <c r="F2515" s="21" t="s">
        <v>516</v>
      </c>
      <c r="G2515" s="2">
        <v>2014</v>
      </c>
      <c r="H2515" s="2" t="s">
        <v>879</v>
      </c>
      <c r="I2515" s="4">
        <v>2.2000000000000002</v>
      </c>
      <c r="J2515" s="5">
        <v>0.14299999999999999</v>
      </c>
      <c r="K2515" s="4">
        <v>0.91800000000000004</v>
      </c>
      <c r="L2515" s="4">
        <v>0.83199999999999996</v>
      </c>
      <c r="M2515" s="4">
        <v>0.17399999999999999</v>
      </c>
      <c r="N2515" s="4">
        <v>0.45200000000000001</v>
      </c>
      <c r="O2515" s="4">
        <v>0.185</v>
      </c>
      <c r="P2515" s="6">
        <v>15.712999999999999</v>
      </c>
      <c r="Q2515" s="6">
        <v>52.497</v>
      </c>
      <c r="R2515" s="4">
        <v>5.601</v>
      </c>
      <c r="S2515" s="7">
        <v>278.54399999999998</v>
      </c>
      <c r="T2515" s="6">
        <v>20.434999999999999</v>
      </c>
      <c r="U2515" s="4">
        <v>21.316044999999999</v>
      </c>
      <c r="V2515" s="8">
        <v>82.988175188899788</v>
      </c>
      <c r="W2515" s="8">
        <v>85.067029987966791</v>
      </c>
      <c r="X2515" s="8">
        <v>108</v>
      </c>
      <c r="Y2515" s="8">
        <v>91.578947368421055</v>
      </c>
      <c r="Z2515" s="8">
        <v>75.333333333333343</v>
      </c>
      <c r="AA2515" s="8">
        <v>104.75333333333332</v>
      </c>
      <c r="AB2515" s="9">
        <v>79.32801112194349</v>
      </c>
      <c r="AC2515" s="9">
        <v>18.067746791838211</v>
      </c>
      <c r="AD2515" s="3">
        <v>29.596432001143075</v>
      </c>
      <c r="AE2515" s="3">
        <v>52.335821207018732</v>
      </c>
    </row>
    <row r="2516" spans="1:31" ht="13" x14ac:dyDescent="0.3">
      <c r="A2516" s="2">
        <v>2021</v>
      </c>
      <c r="B2516" s="13" t="s">
        <v>630</v>
      </c>
      <c r="C2516" s="2" t="s">
        <v>344</v>
      </c>
      <c r="D2516" s="2" t="str">
        <f t="shared" si="78"/>
        <v>M2</v>
      </c>
      <c r="E2516" s="2" t="str">
        <f t="shared" si="79"/>
        <v>Z04c_M2_14</v>
      </c>
      <c r="F2516" s="21" t="s">
        <v>409</v>
      </c>
      <c r="G2516" s="2">
        <v>2014</v>
      </c>
      <c r="H2516" s="2" t="s">
        <v>887</v>
      </c>
      <c r="I2516" s="4">
        <v>2.2799999999999998</v>
      </c>
      <c r="J2516" s="5">
        <v>0.13900000000000001</v>
      </c>
      <c r="K2516" s="4">
        <v>0.93600000000000005</v>
      </c>
      <c r="L2516" s="4">
        <v>0.61</v>
      </c>
      <c r="M2516" s="4">
        <v>0.20300000000000001</v>
      </c>
      <c r="N2516" s="4">
        <v>0.6</v>
      </c>
      <c r="O2516" s="4">
        <v>0.187</v>
      </c>
      <c r="P2516" s="6">
        <v>47.738</v>
      </c>
      <c r="Q2516" s="6">
        <v>57.091000000000001</v>
      </c>
      <c r="R2516" s="4">
        <v>3.61</v>
      </c>
      <c r="S2516" s="7">
        <v>168.03</v>
      </c>
      <c r="T2516" s="6">
        <v>11.775</v>
      </c>
      <c r="U2516" s="4">
        <v>21.882901</v>
      </c>
      <c r="V2516" s="8">
        <v>86.005927013950668</v>
      </c>
      <c r="W2516" s="8">
        <v>82.687532645646058</v>
      </c>
      <c r="X2516" s="8">
        <v>110.11764705882354</v>
      </c>
      <c r="Y2516" s="8">
        <v>106.84210526315789</v>
      </c>
      <c r="Z2516" s="8">
        <v>100</v>
      </c>
      <c r="AA2516" s="8">
        <v>318.25333333333333</v>
      </c>
      <c r="AB2516" s="9">
        <v>71.099322230917906</v>
      </c>
      <c r="AC2516" s="9">
        <v>23.51862299656101</v>
      </c>
      <c r="AD2516" s="3">
        <v>33.669264593103769</v>
      </c>
      <c r="AE2516" s="3">
        <v>42.81211241033521</v>
      </c>
    </row>
    <row r="2517" spans="1:31" ht="13" x14ac:dyDescent="0.3">
      <c r="A2517" s="2">
        <v>2021</v>
      </c>
      <c r="B2517" s="13" t="s">
        <v>630</v>
      </c>
      <c r="C2517" s="2" t="s">
        <v>346</v>
      </c>
      <c r="D2517" s="2" t="str">
        <f t="shared" si="78"/>
        <v>M1</v>
      </c>
      <c r="E2517" s="2" t="str">
        <f t="shared" si="79"/>
        <v>Z05c_M1_14</v>
      </c>
      <c r="F2517" s="21" t="s">
        <v>490</v>
      </c>
      <c r="G2517" s="2">
        <v>2014</v>
      </c>
      <c r="H2517" s="2" t="s">
        <v>888</v>
      </c>
      <c r="I2517" s="4">
        <v>2.38</v>
      </c>
      <c r="J2517" s="5">
        <v>0.13800000000000001</v>
      </c>
      <c r="K2517" s="4">
        <v>0.91100000000000003</v>
      </c>
      <c r="L2517" s="4">
        <v>0.65400000000000003</v>
      </c>
      <c r="M2517" s="4">
        <v>0.223</v>
      </c>
      <c r="N2517" s="4">
        <v>0.60199999999999998</v>
      </c>
      <c r="O2517" s="4">
        <v>0.2</v>
      </c>
      <c r="P2517" s="6">
        <v>36.231999999999999</v>
      </c>
      <c r="Q2517" s="6">
        <v>61.445</v>
      </c>
      <c r="R2517" s="4">
        <v>5.8689999999999998</v>
      </c>
      <c r="S2517" s="7">
        <v>314.625</v>
      </c>
      <c r="T2517" s="6">
        <v>20.891999999999999</v>
      </c>
      <c r="U2517" s="4">
        <v>22.302056</v>
      </c>
      <c r="V2517" s="8">
        <v>89.778116795264296</v>
      </c>
      <c r="W2517" s="8">
        <v>82.092658310065872</v>
      </c>
      <c r="X2517" s="8">
        <v>107.17647058823529</v>
      </c>
      <c r="Y2517" s="8">
        <v>117.36842105263159</v>
      </c>
      <c r="Z2517" s="8">
        <v>100.33333333333334</v>
      </c>
      <c r="AA2517" s="8">
        <v>241.54666666666665</v>
      </c>
      <c r="AB2517" s="9">
        <v>74.302991282084847</v>
      </c>
      <c r="AC2517" s="9">
        <v>24.721788032534743</v>
      </c>
      <c r="AD2517" s="3">
        <v>31.357058894330887</v>
      </c>
      <c r="AE2517" s="3">
        <v>43.921153073134349</v>
      </c>
    </row>
    <row r="2518" spans="1:31" ht="13" x14ac:dyDescent="0.3">
      <c r="A2518" s="2">
        <v>2021</v>
      </c>
      <c r="B2518" s="13" t="s">
        <v>630</v>
      </c>
      <c r="C2518" s="2" t="s">
        <v>411</v>
      </c>
      <c r="D2518" s="2" t="str">
        <f t="shared" si="78"/>
        <v>M2</v>
      </c>
      <c r="E2518" s="2" t="str">
        <f t="shared" si="79"/>
        <v>B05a_M2_15</v>
      </c>
      <c r="F2518" s="21" t="s">
        <v>526</v>
      </c>
      <c r="G2518" s="2">
        <v>2015</v>
      </c>
      <c r="H2518" s="2" t="s">
        <v>899</v>
      </c>
      <c r="I2518" s="4">
        <v>2.2599999999999998</v>
      </c>
      <c r="J2518" s="5">
        <v>0.13900000000000001</v>
      </c>
      <c r="K2518" s="4">
        <v>0.82299999999999995</v>
      </c>
      <c r="L2518" s="4">
        <v>0.84199999999999997</v>
      </c>
      <c r="M2518" s="4">
        <v>0.189</v>
      </c>
      <c r="N2518" s="4">
        <v>0.65</v>
      </c>
      <c r="O2518" s="4">
        <v>0.19600000000000001</v>
      </c>
      <c r="P2518" s="6">
        <v>20.71</v>
      </c>
      <c r="Q2518" s="6">
        <v>53.648000000000003</v>
      </c>
      <c r="R2518" s="4">
        <v>5.0380000000000003</v>
      </c>
      <c r="S2518" s="7">
        <v>632.72</v>
      </c>
      <c r="T2518" s="6">
        <v>16.172999999999998</v>
      </c>
      <c r="U2518" s="4">
        <v>22.783957999999998</v>
      </c>
      <c r="V2518" s="8">
        <v>84.199761590585837</v>
      </c>
      <c r="W2518" s="8">
        <v>81.901850778856655</v>
      </c>
      <c r="X2518" s="8">
        <v>96.82352941176471</v>
      </c>
      <c r="Y2518" s="8">
        <v>99.473684210526315</v>
      </c>
      <c r="Z2518" s="8">
        <v>108.33333333333334</v>
      </c>
      <c r="AA2518" s="8">
        <v>138.06666666666666</v>
      </c>
      <c r="AB2518" s="9">
        <v>78.632930442262463</v>
      </c>
      <c r="AC2518" s="9">
        <v>19.798790329247517</v>
      </c>
      <c r="AD2518" s="3">
        <v>26.76816599864469</v>
      </c>
      <c r="AE2518" s="3">
        <v>53.433043672107807</v>
      </c>
    </row>
    <row r="2519" spans="1:31" ht="13" x14ac:dyDescent="0.3">
      <c r="A2519" s="2">
        <v>2021</v>
      </c>
      <c r="B2519" s="13" t="s">
        <v>630</v>
      </c>
      <c r="C2519" s="2" t="s">
        <v>401</v>
      </c>
      <c r="D2519" s="2" t="str">
        <f t="shared" si="78"/>
        <v>M2</v>
      </c>
      <c r="E2519" s="2" t="str">
        <f t="shared" si="79"/>
        <v>D04c_M2_15</v>
      </c>
      <c r="F2519" s="21" t="s">
        <v>519</v>
      </c>
      <c r="G2519" s="2">
        <v>2015</v>
      </c>
      <c r="H2519" s="2" t="s">
        <v>906</v>
      </c>
      <c r="I2519" s="4">
        <v>2.27</v>
      </c>
      <c r="J2519" s="5">
        <v>0.13800000000000001</v>
      </c>
      <c r="K2519" s="4">
        <v>0.875</v>
      </c>
      <c r="L2519" s="4">
        <v>0.70699999999999996</v>
      </c>
      <c r="M2519" s="4">
        <v>0.245</v>
      </c>
      <c r="N2519" s="4">
        <v>0.71</v>
      </c>
      <c r="O2519" s="4">
        <v>0.184</v>
      </c>
      <c r="P2519" s="6">
        <v>17.068000000000001</v>
      </c>
      <c r="Q2519" s="6">
        <v>53.79</v>
      </c>
      <c r="R2519" s="4">
        <v>5.843</v>
      </c>
      <c r="S2519" s="7">
        <v>628.52200000000005</v>
      </c>
      <c r="T2519" s="6">
        <v>20.105</v>
      </c>
      <c r="U2519" s="4">
        <v>22.374516</v>
      </c>
      <c r="V2519" s="8">
        <v>84.572326907358359</v>
      </c>
      <c r="W2519" s="8">
        <v>81.312628830807327</v>
      </c>
      <c r="X2519" s="8">
        <v>102.94117647058825</v>
      </c>
      <c r="Y2519" s="8">
        <v>128.94736842105263</v>
      </c>
      <c r="Z2519" s="8">
        <v>118.33333333333333</v>
      </c>
      <c r="AA2519" s="8">
        <v>113.78666666666668</v>
      </c>
      <c r="AB2519" s="9">
        <v>77.839176852184309</v>
      </c>
      <c r="AC2519" s="9">
        <v>25.926814653632334</v>
      </c>
      <c r="AD2519" s="3">
        <v>28.749683037549921</v>
      </c>
      <c r="AE2519" s="3">
        <v>45.32350230881773</v>
      </c>
    </row>
    <row r="2520" spans="1:31" ht="13" x14ac:dyDescent="0.3">
      <c r="A2520" s="2">
        <v>2021</v>
      </c>
      <c r="B2520" s="13" t="s">
        <v>630</v>
      </c>
      <c r="C2520" s="2" t="s">
        <v>120</v>
      </c>
      <c r="D2520" s="2" t="str">
        <f t="shared" si="78"/>
        <v>M2</v>
      </c>
      <c r="E2520" s="2" t="str">
        <f t="shared" si="79"/>
        <v>E05b_M2_15</v>
      </c>
      <c r="F2520" s="21" t="s">
        <v>527</v>
      </c>
      <c r="G2520" s="2">
        <v>2015</v>
      </c>
      <c r="H2520" s="2" t="s">
        <v>911</v>
      </c>
      <c r="I2520" s="4">
        <v>2.2799999999999998</v>
      </c>
      <c r="J2520" s="5">
        <v>0.14099999999999999</v>
      </c>
      <c r="K2520" s="4">
        <v>0.84699999999999998</v>
      </c>
      <c r="L2520" s="4">
        <v>0.65800000000000003</v>
      </c>
      <c r="M2520" s="4">
        <v>0.251</v>
      </c>
      <c r="N2520" s="4">
        <v>0.53400000000000003</v>
      </c>
      <c r="O2520" s="4">
        <v>0.188</v>
      </c>
      <c r="P2520" s="6">
        <v>16.954999999999998</v>
      </c>
      <c r="Q2520" s="6">
        <v>54.084000000000003</v>
      </c>
      <c r="R2520" s="4">
        <v>5.3330000000000002</v>
      </c>
      <c r="S2520" s="7">
        <v>444.12700000000001</v>
      </c>
      <c r="T2520" s="6">
        <v>18.817</v>
      </c>
      <c r="U2520" s="4">
        <v>27.079184000000001</v>
      </c>
      <c r="V2520" s="8">
        <v>84.944892224130854</v>
      </c>
      <c r="W2520" s="8">
        <v>83.080294674955297</v>
      </c>
      <c r="X2520" s="8">
        <v>99.647058823529406</v>
      </c>
      <c r="Y2520" s="8">
        <v>132.10526315789474</v>
      </c>
      <c r="Z2520" s="8">
        <v>89.000000000000014</v>
      </c>
      <c r="AA2520" s="8">
        <v>113.03333333333332</v>
      </c>
      <c r="AB2520" s="9">
        <v>75.172188477172909</v>
      </c>
      <c r="AC2520" s="9">
        <v>27.504125483927261</v>
      </c>
      <c r="AD2520" s="3">
        <v>28.817045945987996</v>
      </c>
      <c r="AE2520" s="3">
        <v>43.678828570084747</v>
      </c>
    </row>
    <row r="2521" spans="1:31" ht="13" x14ac:dyDescent="0.3">
      <c r="A2521" s="2">
        <v>2021</v>
      </c>
      <c r="B2521" s="13" t="s">
        <v>630</v>
      </c>
      <c r="C2521" s="2" t="s">
        <v>407</v>
      </c>
      <c r="D2521" s="2" t="str">
        <f t="shared" si="78"/>
        <v>M2</v>
      </c>
      <c r="E2521" s="2" t="str">
        <f t="shared" si="79"/>
        <v>Z04a_M2_15</v>
      </c>
      <c r="F2521" s="21" t="s">
        <v>524</v>
      </c>
      <c r="G2521" s="2">
        <v>2015</v>
      </c>
      <c r="H2521" s="2" t="s">
        <v>897</v>
      </c>
      <c r="I2521" s="4">
        <v>2.25</v>
      </c>
      <c r="J2521" s="5">
        <v>0.14000000000000001</v>
      </c>
      <c r="K2521" s="4">
        <v>0.91500000000000004</v>
      </c>
      <c r="L2521" s="4">
        <v>0.66700000000000004</v>
      </c>
      <c r="M2521" s="4">
        <v>0.26500000000000001</v>
      </c>
      <c r="N2521" s="4">
        <v>0.49199999999999999</v>
      </c>
      <c r="O2521" s="4">
        <v>0.19700000000000001</v>
      </c>
      <c r="P2521" s="6">
        <v>22.172000000000001</v>
      </c>
      <c r="Q2521" s="6">
        <v>60.423999999999999</v>
      </c>
      <c r="R2521" s="4">
        <v>4.4829999999999997</v>
      </c>
      <c r="S2521" s="7">
        <v>315.58199999999999</v>
      </c>
      <c r="T2521" s="6">
        <v>14.548999999999999</v>
      </c>
      <c r="U2521" s="4">
        <v>25.338077999999999</v>
      </c>
      <c r="V2521" s="8">
        <v>83.827196273813357</v>
      </c>
      <c r="W2521" s="8">
        <v>82.491072726905983</v>
      </c>
      <c r="X2521" s="8">
        <v>107.64705882352943</v>
      </c>
      <c r="Y2521" s="8">
        <v>139.47368421052633</v>
      </c>
      <c r="Z2521" s="8">
        <v>82</v>
      </c>
      <c r="AA2521" s="8">
        <v>147.81333333333333</v>
      </c>
      <c r="AB2521" s="9">
        <v>78.513633228955797</v>
      </c>
      <c r="AC2521" s="9">
        <v>27.80238879624109</v>
      </c>
      <c r="AD2521" s="3">
        <v>29.805695602714437</v>
      </c>
      <c r="AE2521" s="3">
        <v>42.391915601044452</v>
      </c>
    </row>
    <row r="2522" spans="1:31" ht="13" x14ac:dyDescent="0.3">
      <c r="A2522" s="2">
        <v>2021</v>
      </c>
      <c r="B2522" s="13" t="s">
        <v>630</v>
      </c>
      <c r="C2522" s="2" t="s">
        <v>408</v>
      </c>
      <c r="D2522" s="2" t="str">
        <f t="shared" si="78"/>
        <v>M2</v>
      </c>
      <c r="E2522" s="2" t="str">
        <f t="shared" si="79"/>
        <v>Z04b_M2_15</v>
      </c>
      <c r="F2522" s="21" t="s">
        <v>525</v>
      </c>
      <c r="G2522" s="2">
        <v>2015</v>
      </c>
      <c r="H2522" s="2" t="s">
        <v>896</v>
      </c>
      <c r="I2522" s="4">
        <v>2.19</v>
      </c>
      <c r="J2522" s="5">
        <v>0.13400000000000001</v>
      </c>
      <c r="K2522" s="4">
        <v>0.90600000000000003</v>
      </c>
      <c r="L2522" s="4">
        <v>0.66</v>
      </c>
      <c r="M2522" s="4">
        <v>0.21199999999999999</v>
      </c>
      <c r="N2522" s="4">
        <v>0.54</v>
      </c>
      <c r="O2522" s="4">
        <v>0.188</v>
      </c>
      <c r="P2522" s="6">
        <v>23.771999999999998</v>
      </c>
      <c r="Q2522" s="6">
        <v>59.67</v>
      </c>
      <c r="R2522" s="4">
        <v>4.25</v>
      </c>
      <c r="S2522" s="7">
        <v>249.91800000000001</v>
      </c>
      <c r="T2522" s="6">
        <v>11.868</v>
      </c>
      <c r="U2522" s="4">
        <v>21.452596</v>
      </c>
      <c r="V2522" s="8">
        <v>81.59180437317832</v>
      </c>
      <c r="W2522" s="8">
        <v>78.955741038610014</v>
      </c>
      <c r="X2522" s="8">
        <v>106.58823529411765</v>
      </c>
      <c r="Y2522" s="8">
        <v>111.57894736842104</v>
      </c>
      <c r="Z2522" s="8">
        <v>90.000000000000014</v>
      </c>
      <c r="AA2522" s="8">
        <v>158.47999999999999</v>
      </c>
      <c r="AB2522" s="9">
        <v>73.568419689943397</v>
      </c>
      <c r="AC2522" s="9">
        <v>23.736995477534169</v>
      </c>
      <c r="AD2522" s="3">
        <v>31.496334427703754</v>
      </c>
      <c r="AE2522" s="3">
        <v>44.766670094762084</v>
      </c>
    </row>
    <row r="2523" spans="1:31" ht="13" x14ac:dyDescent="0.3">
      <c r="A2523" s="2">
        <v>2022</v>
      </c>
      <c r="B2523" s="13" t="s">
        <v>630</v>
      </c>
      <c r="C2523" s="2" t="s">
        <v>95</v>
      </c>
      <c r="D2523" s="2" t="str">
        <f t="shared" si="78"/>
        <v>M2</v>
      </c>
      <c r="E2523" s="2" t="str">
        <f t="shared" si="79"/>
        <v>F05a_M2_08</v>
      </c>
      <c r="F2523" s="21" t="s">
        <v>412</v>
      </c>
      <c r="G2523" s="2">
        <v>2008</v>
      </c>
      <c r="H2523" s="2" t="s">
        <v>666</v>
      </c>
      <c r="I2523" s="4">
        <v>1.76</v>
      </c>
      <c r="J2523" s="5">
        <v>0.114</v>
      </c>
      <c r="K2523" s="4">
        <v>0.74199999999999999</v>
      </c>
      <c r="L2523" s="4">
        <v>0.70799999999999996</v>
      </c>
      <c r="M2523" s="4">
        <v>0.22</v>
      </c>
      <c r="N2523" s="4">
        <v>0.68500000000000005</v>
      </c>
      <c r="O2523" s="4">
        <v>0.186</v>
      </c>
      <c r="P2523" s="6">
        <v>15.319000000000001</v>
      </c>
      <c r="Q2523" s="6">
        <v>50.151000000000003</v>
      </c>
      <c r="R2523" s="4">
        <v>5.851</v>
      </c>
      <c r="S2523" s="7">
        <v>314.68099999999998</v>
      </c>
      <c r="T2523" s="4">
        <v>16.202000000000002</v>
      </c>
      <c r="U2523" s="4">
        <v>24.569309000000001</v>
      </c>
      <c r="V2523" s="8">
        <v>70.653336432370693</v>
      </c>
      <c r="W2523" s="8">
        <v>71.110689693221076</v>
      </c>
      <c r="X2523" s="8">
        <v>87.294117647058826</v>
      </c>
      <c r="Y2523" s="8">
        <v>115.78947368421053</v>
      </c>
      <c r="Z2523" s="8">
        <v>114.16666666666669</v>
      </c>
      <c r="AA2523" s="8">
        <v>102.12666666666668</v>
      </c>
      <c r="AB2523" s="9">
        <v>72.428234452443235</v>
      </c>
      <c r="AC2523" s="9">
        <v>25.020506401809655</v>
      </c>
      <c r="AD2523" s="3">
        <v>26.201083376741824</v>
      </c>
      <c r="AE2523" s="3">
        <v>48.778410221448517</v>
      </c>
    </row>
    <row r="2524" spans="1:31" ht="13" x14ac:dyDescent="0.3">
      <c r="A2524" s="2">
        <v>2022</v>
      </c>
      <c r="B2524" s="13" t="s">
        <v>630</v>
      </c>
      <c r="C2524" s="2" t="s">
        <v>98</v>
      </c>
      <c r="D2524" s="2" t="str">
        <f t="shared" si="78"/>
        <v>M1</v>
      </c>
      <c r="E2524" s="2" t="str">
        <f t="shared" si="79"/>
        <v>C06c_M1_08</v>
      </c>
      <c r="F2524" s="21" t="s">
        <v>572</v>
      </c>
      <c r="G2524" s="2">
        <v>2008</v>
      </c>
      <c r="H2524" s="2" t="s">
        <v>659</v>
      </c>
      <c r="I2524" s="4">
        <v>2.4</v>
      </c>
      <c r="J2524" s="5">
        <v>0.16</v>
      </c>
      <c r="K2524" s="4">
        <v>0.69099999999999995</v>
      </c>
      <c r="L2524" s="4">
        <v>0.82199999999999995</v>
      </c>
      <c r="M2524" s="4">
        <v>0.17199999999999999</v>
      </c>
      <c r="N2524" s="4">
        <v>0.68200000000000005</v>
      </c>
      <c r="O2524" s="4">
        <v>0.187</v>
      </c>
      <c r="P2524" s="6">
        <v>23.934000000000001</v>
      </c>
      <c r="Q2524" s="6">
        <v>56.970999999999997</v>
      </c>
      <c r="R2524" s="4">
        <v>4.556</v>
      </c>
      <c r="S2524" s="7">
        <v>497.911</v>
      </c>
      <c r="T2524" s="4">
        <v>15.179</v>
      </c>
      <c r="U2524" s="4">
        <v>20.386997000000001</v>
      </c>
      <c r="V2524" s="8">
        <v>96.345458771414584</v>
      </c>
      <c r="W2524" s="8">
        <v>99.804476762415547</v>
      </c>
      <c r="X2524" s="8">
        <v>81.294117647058812</v>
      </c>
      <c r="Y2524" s="8">
        <v>90.526315789473671</v>
      </c>
      <c r="Z2524" s="8">
        <v>113.66666666666667</v>
      </c>
      <c r="AA2524" s="8">
        <v>159.56</v>
      </c>
      <c r="AB2524" s="9">
        <v>72.858637881671015</v>
      </c>
      <c r="AC2524" s="9">
        <v>19.445929749229133</v>
      </c>
      <c r="AD2524" s="3">
        <v>24.256059109699102</v>
      </c>
      <c r="AE2524" s="3">
        <v>56.298011141071783</v>
      </c>
    </row>
    <row r="2525" spans="1:31" ht="13" x14ac:dyDescent="0.3">
      <c r="A2525" s="2">
        <v>2022</v>
      </c>
      <c r="B2525" s="13" t="s">
        <v>630</v>
      </c>
      <c r="C2525" s="2" t="s">
        <v>99</v>
      </c>
      <c r="D2525" s="2" t="str">
        <f t="shared" si="78"/>
        <v>M2</v>
      </c>
      <c r="E2525" s="2" t="str">
        <f t="shared" si="79"/>
        <v>C06c_M2_08</v>
      </c>
      <c r="F2525" s="21" t="s">
        <v>572</v>
      </c>
      <c r="G2525" s="2">
        <v>2008</v>
      </c>
      <c r="H2525" s="2" t="s">
        <v>659</v>
      </c>
      <c r="I2525" s="4">
        <v>2.34</v>
      </c>
      <c r="J2525" s="5">
        <v>0.156</v>
      </c>
      <c r="K2525" s="4">
        <v>0.72099999999999997</v>
      </c>
      <c r="L2525" s="4">
        <v>0.95299999999999996</v>
      </c>
      <c r="M2525" s="4">
        <v>0.16600000000000001</v>
      </c>
      <c r="N2525" s="4">
        <v>0.65800000000000003</v>
      </c>
      <c r="O2525" s="4">
        <v>0.19800000000000001</v>
      </c>
      <c r="P2525" s="6">
        <v>30.462</v>
      </c>
      <c r="Q2525" s="6">
        <v>53.521999999999998</v>
      </c>
      <c r="R2525" s="4">
        <v>4.532</v>
      </c>
      <c r="S2525" s="7">
        <v>383.089</v>
      </c>
      <c r="T2525" s="4">
        <v>18.088000000000001</v>
      </c>
      <c r="U2525" s="4">
        <v>20.386997000000001</v>
      </c>
      <c r="V2525" s="8">
        <v>93.936822302129215</v>
      </c>
      <c r="W2525" s="8">
        <v>97.309364843355155</v>
      </c>
      <c r="X2525" s="8">
        <v>84.82352941176471</v>
      </c>
      <c r="Y2525" s="8">
        <v>87.368421052631589</v>
      </c>
      <c r="Z2525" s="8">
        <v>109.66666666666667</v>
      </c>
      <c r="AA2525" s="8">
        <v>203.08</v>
      </c>
      <c r="AB2525" s="9">
        <v>79.66859351908856</v>
      </c>
      <c r="AC2525" s="9">
        <v>17.163357600936838</v>
      </c>
      <c r="AD2525" s="3">
        <v>23.14575528911719</v>
      </c>
      <c r="AE2525" s="3">
        <v>59.690887109945969</v>
      </c>
    </row>
    <row r="2526" spans="1:31" ht="13" x14ac:dyDescent="0.3">
      <c r="A2526" s="2">
        <v>2022</v>
      </c>
      <c r="B2526" s="13" t="s">
        <v>630</v>
      </c>
      <c r="C2526" s="2" t="s">
        <v>100</v>
      </c>
      <c r="D2526" s="2" t="str">
        <f t="shared" si="78"/>
        <v>M1</v>
      </c>
      <c r="E2526" s="2" t="str">
        <f t="shared" si="79"/>
        <v>D06a_M1_08</v>
      </c>
      <c r="F2526" s="21" t="s">
        <v>573</v>
      </c>
      <c r="G2526" s="2">
        <v>2008</v>
      </c>
      <c r="H2526" s="2" t="s">
        <v>660</v>
      </c>
      <c r="I2526" s="4">
        <v>2.2200000000000002</v>
      </c>
      <c r="J2526" s="5">
        <v>0.14299999999999999</v>
      </c>
      <c r="K2526" s="4">
        <v>0.76100000000000001</v>
      </c>
      <c r="L2526" s="4">
        <v>0.76</v>
      </c>
      <c r="M2526" s="4">
        <v>0.19600000000000001</v>
      </c>
      <c r="N2526" s="4">
        <v>0.60499999999999998</v>
      </c>
      <c r="O2526" s="4">
        <v>0.192</v>
      </c>
      <c r="P2526" s="6">
        <v>22.338000000000001</v>
      </c>
      <c r="Q2526" s="6">
        <v>62.962000000000003</v>
      </c>
      <c r="R2526" s="4">
        <v>5.0839999999999996</v>
      </c>
      <c r="S2526" s="7">
        <v>536.92100000000005</v>
      </c>
      <c r="T2526" s="4">
        <v>16.747</v>
      </c>
      <c r="U2526" s="4">
        <v>21.497056000000001</v>
      </c>
      <c r="V2526" s="8">
        <v>89.119549363558505</v>
      </c>
      <c r="W2526" s="8">
        <v>89.200251106408885</v>
      </c>
      <c r="X2526" s="8">
        <v>89.529411764705884</v>
      </c>
      <c r="Y2526" s="8">
        <v>103.15789473684211</v>
      </c>
      <c r="Z2526" s="8">
        <v>100.83333333333333</v>
      </c>
      <c r="AA2526" s="8">
        <v>148.92000000000002</v>
      </c>
      <c r="AB2526" s="9">
        <v>73.532042585932928</v>
      </c>
      <c r="AC2526" s="9">
        <v>21.956380811039445</v>
      </c>
      <c r="AD2526" s="3">
        <v>26.468618192236072</v>
      </c>
      <c r="AE2526" s="3">
        <v>51.575000996724498</v>
      </c>
    </row>
    <row r="2527" spans="1:31" ht="13" x14ac:dyDescent="0.3">
      <c r="A2527" s="2">
        <v>2022</v>
      </c>
      <c r="B2527" s="13" t="s">
        <v>630</v>
      </c>
      <c r="C2527" s="2" t="s">
        <v>101</v>
      </c>
      <c r="D2527" s="2" t="str">
        <f t="shared" si="78"/>
        <v>M2</v>
      </c>
      <c r="E2527" s="2" t="str">
        <f t="shared" si="79"/>
        <v>D06a_M2_08</v>
      </c>
      <c r="F2527" s="21" t="s">
        <v>573</v>
      </c>
      <c r="G2527" s="2">
        <v>2008</v>
      </c>
      <c r="H2527" s="2" t="s">
        <v>660</v>
      </c>
      <c r="I2527" s="4">
        <v>2.25</v>
      </c>
      <c r="J2527" s="5">
        <v>0.14099999999999999</v>
      </c>
      <c r="K2527" s="4">
        <v>0.745</v>
      </c>
      <c r="L2527" s="4">
        <v>0.79400000000000004</v>
      </c>
      <c r="M2527" s="4">
        <v>0.20100000000000001</v>
      </c>
      <c r="N2527" s="4">
        <v>0.66800000000000004</v>
      </c>
      <c r="O2527" s="4">
        <v>0.19700000000000001</v>
      </c>
      <c r="P2527" s="6">
        <v>30.013999999999999</v>
      </c>
      <c r="Q2527" s="6">
        <v>55.856999999999999</v>
      </c>
      <c r="R2527" s="4">
        <v>5.5339999999999998</v>
      </c>
      <c r="S2527" s="7">
        <v>391.017</v>
      </c>
      <c r="T2527" s="4">
        <v>16.234999999999999</v>
      </c>
      <c r="U2527" s="4">
        <v>21.497056000000001</v>
      </c>
      <c r="V2527" s="8">
        <v>90.323867598201176</v>
      </c>
      <c r="W2527" s="8">
        <v>87.952695146878696</v>
      </c>
      <c r="X2527" s="8">
        <v>87.647058823529406</v>
      </c>
      <c r="Y2527" s="8">
        <v>105.78947368421052</v>
      </c>
      <c r="Z2527" s="8">
        <v>111.33333333333336</v>
      </c>
      <c r="AA2527" s="8">
        <v>200.09333333333333</v>
      </c>
      <c r="AB2527" s="9">
        <v>75.231303825732283</v>
      </c>
      <c r="AC2527" s="9">
        <v>22.007909023022304</v>
      </c>
      <c r="AD2527" s="3">
        <v>25.326835334442954</v>
      </c>
      <c r="AE2527" s="3">
        <v>52.66525564253476</v>
      </c>
    </row>
    <row r="2528" spans="1:31" ht="13" x14ac:dyDescent="0.3">
      <c r="A2528" s="2">
        <v>2022</v>
      </c>
      <c r="B2528" s="13" t="s">
        <v>630</v>
      </c>
      <c r="C2528" s="2" t="s">
        <v>102</v>
      </c>
      <c r="D2528" s="2" t="str">
        <f t="shared" si="78"/>
        <v>M1</v>
      </c>
      <c r="E2528" s="2" t="str">
        <f t="shared" si="79"/>
        <v>D06b_M1_08</v>
      </c>
      <c r="F2528" s="21" t="s">
        <v>574</v>
      </c>
      <c r="G2528" s="2">
        <v>2008</v>
      </c>
      <c r="H2528" s="2" t="s">
        <v>661</v>
      </c>
      <c r="I2528" s="4">
        <v>2.61</v>
      </c>
      <c r="J2528" s="5">
        <v>0.16700000000000001</v>
      </c>
      <c r="K2528" s="4">
        <v>0.80800000000000005</v>
      </c>
      <c r="L2528" s="4">
        <v>0.85299999999999998</v>
      </c>
      <c r="M2528" s="4">
        <v>0.184</v>
      </c>
      <c r="N2528" s="4">
        <v>0.55500000000000005</v>
      </c>
      <c r="O2528" s="4">
        <v>0.21299999999999999</v>
      </c>
      <c r="P2528" s="6">
        <v>29.838999999999999</v>
      </c>
      <c r="Q2528" s="6">
        <v>65.049000000000007</v>
      </c>
      <c r="R2528" s="4">
        <v>6.2119999999999997</v>
      </c>
      <c r="S2528" s="7">
        <v>342.80700000000002</v>
      </c>
      <c r="T2528" s="4">
        <v>17.515000000000001</v>
      </c>
      <c r="U2528" s="4">
        <v>21.304098</v>
      </c>
      <c r="V2528" s="8">
        <v>104.77568641391335</v>
      </c>
      <c r="W2528" s="8">
        <v>104.17092262077124</v>
      </c>
      <c r="X2528" s="8">
        <v>95.058823529411768</v>
      </c>
      <c r="Y2528" s="8">
        <v>96.84210526315789</v>
      </c>
      <c r="Z2528" s="8">
        <v>92.500000000000014</v>
      </c>
      <c r="AA2528" s="8">
        <v>198.92666666666665</v>
      </c>
      <c r="AB2528" s="9">
        <v>78.386339309818737</v>
      </c>
      <c r="AC2528" s="9">
        <v>19.335648975267993</v>
      </c>
      <c r="AD2528" s="3">
        <v>26.362963009602026</v>
      </c>
      <c r="AE2528" s="3">
        <v>54.301388015129994</v>
      </c>
    </row>
    <row r="2529" spans="1:31" ht="13" x14ac:dyDescent="0.3">
      <c r="A2529" s="2">
        <v>2022</v>
      </c>
      <c r="B2529" s="13" t="s">
        <v>630</v>
      </c>
      <c r="C2529" s="2" t="s">
        <v>103</v>
      </c>
      <c r="D2529" s="2" t="str">
        <f t="shared" si="78"/>
        <v>M2</v>
      </c>
      <c r="E2529" s="2" t="str">
        <f t="shared" si="79"/>
        <v>D06b_M2_08</v>
      </c>
      <c r="F2529" s="21" t="s">
        <v>574</v>
      </c>
      <c r="G2529" s="2">
        <v>2008</v>
      </c>
      <c r="H2529" s="2" t="s">
        <v>661</v>
      </c>
      <c r="I2529" s="4">
        <v>2.5099999999999998</v>
      </c>
      <c r="J2529" s="5">
        <v>0.16700000000000001</v>
      </c>
      <c r="K2529" s="4">
        <v>0.86099999999999999</v>
      </c>
      <c r="L2529" s="4">
        <v>0.753</v>
      </c>
      <c r="M2529" s="4">
        <v>0.20499999999999999</v>
      </c>
      <c r="N2529" s="4">
        <v>0.68300000000000005</v>
      </c>
      <c r="O2529" s="4">
        <v>0.2</v>
      </c>
      <c r="P2529" s="6">
        <v>25.957000000000001</v>
      </c>
      <c r="Q2529" s="6">
        <v>63.896999999999998</v>
      </c>
      <c r="R2529" s="4">
        <v>5.742</v>
      </c>
      <c r="S2529" s="7">
        <v>340.928</v>
      </c>
      <c r="T2529" s="4">
        <v>18.888000000000002</v>
      </c>
      <c r="U2529" s="4">
        <v>21.304098</v>
      </c>
      <c r="V2529" s="8">
        <v>100.76129229843775</v>
      </c>
      <c r="W2529" s="8">
        <v>104.17092262077124</v>
      </c>
      <c r="X2529" s="8">
        <v>101.29411764705883</v>
      </c>
      <c r="Y2529" s="8">
        <v>107.89473684210526</v>
      </c>
      <c r="Z2529" s="8">
        <v>113.83333333333334</v>
      </c>
      <c r="AA2529" s="8">
        <v>173.04666666666668</v>
      </c>
      <c r="AB2529" s="9">
        <v>76.481636851856138</v>
      </c>
      <c r="AC2529" s="9">
        <v>22.078928863809828</v>
      </c>
      <c r="AD2529" s="3">
        <v>28.791826723988123</v>
      </c>
      <c r="AE2529" s="3">
        <v>49.129244412202056</v>
      </c>
    </row>
    <row r="2530" spans="1:31" ht="13" x14ac:dyDescent="0.3">
      <c r="A2530" s="2">
        <v>2022</v>
      </c>
      <c r="B2530" s="13" t="s">
        <v>630</v>
      </c>
      <c r="C2530" s="2" t="s">
        <v>104</v>
      </c>
      <c r="D2530" s="2" t="str">
        <f t="shared" si="78"/>
        <v>M1</v>
      </c>
      <c r="E2530" s="2" t="str">
        <f t="shared" si="79"/>
        <v>D06c_M1_08</v>
      </c>
      <c r="F2530" s="21" t="s">
        <v>575</v>
      </c>
      <c r="G2530" s="2">
        <v>2008</v>
      </c>
      <c r="H2530" s="2" t="s">
        <v>662</v>
      </c>
      <c r="I2530" s="4">
        <v>2.23</v>
      </c>
      <c r="J2530" s="5">
        <v>0.14299999999999999</v>
      </c>
      <c r="K2530" s="4">
        <v>0.70199999999999996</v>
      </c>
      <c r="L2530" s="4">
        <v>0.82199999999999995</v>
      </c>
      <c r="M2530" s="4">
        <v>0.2</v>
      </c>
      <c r="N2530" s="4">
        <v>0.64600000000000002</v>
      </c>
      <c r="O2530" s="4">
        <v>0.19400000000000001</v>
      </c>
      <c r="P2530" s="6">
        <v>20.143000000000001</v>
      </c>
      <c r="Q2530" s="6">
        <v>68.736000000000004</v>
      </c>
      <c r="R2530" s="4">
        <v>5.577</v>
      </c>
      <c r="S2530" s="7">
        <v>320.33800000000002</v>
      </c>
      <c r="T2530" s="4">
        <v>18.312999999999999</v>
      </c>
      <c r="U2530" s="4">
        <v>19.692409999999999</v>
      </c>
      <c r="V2530" s="8">
        <v>89.520988775106048</v>
      </c>
      <c r="W2530" s="8">
        <v>89.200251106408885</v>
      </c>
      <c r="X2530" s="8">
        <v>82.588235294117638</v>
      </c>
      <c r="Y2530" s="8">
        <v>105.26315789473684</v>
      </c>
      <c r="Z2530" s="8">
        <v>107.66666666666667</v>
      </c>
      <c r="AA2530" s="8">
        <v>134.28666666666666</v>
      </c>
      <c r="AB2530" s="9">
        <v>75.446392846130834</v>
      </c>
      <c r="AC2530" s="9">
        <v>21.835987061038164</v>
      </c>
      <c r="AD2530" s="3">
        <v>23.796981561450679</v>
      </c>
      <c r="AE2530" s="3">
        <v>54.367031377511168</v>
      </c>
    </row>
    <row r="2531" spans="1:31" ht="13" x14ac:dyDescent="0.3">
      <c r="A2531" s="2">
        <v>2022</v>
      </c>
      <c r="B2531" s="13" t="s">
        <v>630</v>
      </c>
      <c r="C2531" s="2" t="s">
        <v>105</v>
      </c>
      <c r="D2531" s="2" t="str">
        <f t="shared" si="78"/>
        <v>M2</v>
      </c>
      <c r="E2531" s="2" t="str">
        <f t="shared" si="79"/>
        <v>D06c_M2_08</v>
      </c>
      <c r="F2531" s="21" t="s">
        <v>575</v>
      </c>
      <c r="G2531" s="2">
        <v>2008</v>
      </c>
      <c r="H2531" s="2" t="s">
        <v>662</v>
      </c>
      <c r="I2531" s="4">
        <v>2.39</v>
      </c>
      <c r="J2531" s="5">
        <v>0.151</v>
      </c>
      <c r="K2531" s="4">
        <v>0.72799999999999998</v>
      </c>
      <c r="L2531" s="4">
        <v>0.92800000000000005</v>
      </c>
      <c r="M2531" s="4">
        <v>0.18099999999999999</v>
      </c>
      <c r="N2531" s="4">
        <v>0.66400000000000003</v>
      </c>
      <c r="O2531" s="4">
        <v>0.20599999999999999</v>
      </c>
      <c r="P2531" s="6">
        <v>24.829000000000001</v>
      </c>
      <c r="Q2531" s="6">
        <v>79.372</v>
      </c>
      <c r="R2531" s="4">
        <v>5.7240000000000002</v>
      </c>
      <c r="S2531" s="7">
        <v>310.20400000000001</v>
      </c>
      <c r="T2531" s="4">
        <v>18.128</v>
      </c>
      <c r="U2531" s="4">
        <v>19.692409999999999</v>
      </c>
      <c r="V2531" s="8">
        <v>95.944019359867028</v>
      </c>
      <c r="W2531" s="8">
        <v>94.190474944529669</v>
      </c>
      <c r="X2531" s="8">
        <v>85.647058823529406</v>
      </c>
      <c r="Y2531" s="8">
        <v>95.263157894736835</v>
      </c>
      <c r="Z2531" s="8">
        <v>110.66666666666667</v>
      </c>
      <c r="AA2531" s="8">
        <v>165.52666666666667</v>
      </c>
      <c r="AB2531" s="9">
        <v>79.835701505553516</v>
      </c>
      <c r="AC2531" s="9">
        <v>18.675091674084456</v>
      </c>
      <c r="AD2531" s="3">
        <v>23.32155349058576</v>
      </c>
      <c r="AE2531" s="3">
        <v>58.003354835329766</v>
      </c>
    </row>
    <row r="2532" spans="1:31" ht="13" x14ac:dyDescent="0.3">
      <c r="A2532" s="2">
        <v>2022</v>
      </c>
      <c r="B2532" s="13" t="s">
        <v>630</v>
      </c>
      <c r="C2532" s="2" t="s">
        <v>106</v>
      </c>
      <c r="D2532" s="2" t="str">
        <f t="shared" si="78"/>
        <v>M1</v>
      </c>
      <c r="E2532" s="2" t="str">
        <f t="shared" si="79"/>
        <v>E06a_M1_08</v>
      </c>
      <c r="F2532" s="21" t="s">
        <v>576</v>
      </c>
      <c r="G2532" s="2">
        <v>2008</v>
      </c>
      <c r="H2532" s="2" t="s">
        <v>663</v>
      </c>
      <c r="I2532" s="4">
        <v>2.2599999999999998</v>
      </c>
      <c r="J2532" s="5">
        <v>0.14599999999999999</v>
      </c>
      <c r="K2532" s="4">
        <v>0.72199999999999998</v>
      </c>
      <c r="L2532" s="4">
        <v>0.876</v>
      </c>
      <c r="M2532" s="4">
        <v>0.15</v>
      </c>
      <c r="N2532" s="4">
        <v>0.61299999999999999</v>
      </c>
      <c r="O2532" s="4">
        <v>0.20699999999999999</v>
      </c>
      <c r="P2532" s="6">
        <v>25.41</v>
      </c>
      <c r="Q2532" s="6">
        <v>78.370999999999995</v>
      </c>
      <c r="R2532" s="4">
        <v>5.4930000000000003</v>
      </c>
      <c r="S2532" s="7">
        <v>270.642</v>
      </c>
      <c r="T2532" s="4">
        <v>16.427</v>
      </c>
      <c r="U2532" s="4">
        <v>19.870173999999999</v>
      </c>
      <c r="V2532" s="8">
        <v>90.725307009748718</v>
      </c>
      <c r="W2532" s="8">
        <v>91.071585045704182</v>
      </c>
      <c r="X2532" s="8">
        <v>84.941176470588232</v>
      </c>
      <c r="Y2532" s="8">
        <v>78.94736842105263</v>
      </c>
      <c r="Z2532" s="8">
        <v>102.16666666666667</v>
      </c>
      <c r="AA2532" s="8">
        <v>169.4</v>
      </c>
      <c r="AB2532" s="9">
        <v>74.533896431005317</v>
      </c>
      <c r="AC2532" s="9">
        <v>16.577488936679234</v>
      </c>
      <c r="AD2532" s="3">
        <v>24.774597907776375</v>
      </c>
      <c r="AE2532" s="3">
        <v>58.647913155544394</v>
      </c>
    </row>
    <row r="2533" spans="1:31" ht="13" x14ac:dyDescent="0.3">
      <c r="A2533" s="2">
        <v>2022</v>
      </c>
      <c r="B2533" s="13" t="s">
        <v>630</v>
      </c>
      <c r="C2533" s="2" t="s">
        <v>107</v>
      </c>
      <c r="D2533" s="2" t="str">
        <f t="shared" si="78"/>
        <v>M2</v>
      </c>
      <c r="E2533" s="2" t="str">
        <f t="shared" si="79"/>
        <v>E06a_M2_08</v>
      </c>
      <c r="F2533" s="21" t="s">
        <v>576</v>
      </c>
      <c r="G2533" s="2">
        <v>2008</v>
      </c>
      <c r="H2533" s="2" t="s">
        <v>663</v>
      </c>
      <c r="I2533" s="4">
        <v>1.85</v>
      </c>
      <c r="J2533" s="5">
        <v>0.11799999999999999</v>
      </c>
      <c r="K2533" s="4">
        <v>0.76600000000000001</v>
      </c>
      <c r="L2533" s="4">
        <v>0.85899999999999999</v>
      </c>
      <c r="M2533" s="4">
        <v>0.16900000000000001</v>
      </c>
      <c r="N2533" s="4">
        <v>0.61699999999999999</v>
      </c>
      <c r="O2533" s="4">
        <v>0.19900000000000001</v>
      </c>
      <c r="P2533" s="6">
        <v>26.241</v>
      </c>
      <c r="Q2533" s="6">
        <v>78.608999999999995</v>
      </c>
      <c r="R2533" s="4">
        <v>5.3810000000000002</v>
      </c>
      <c r="S2533" s="7">
        <v>511.75400000000002</v>
      </c>
      <c r="T2533" s="4">
        <v>18.308</v>
      </c>
      <c r="U2533" s="4">
        <v>19.870173999999999</v>
      </c>
      <c r="V2533" s="8">
        <v>74.266291136298747</v>
      </c>
      <c r="W2533" s="8">
        <v>73.605801612281468</v>
      </c>
      <c r="X2533" s="8">
        <v>90.117647058823536</v>
      </c>
      <c r="Y2533" s="8">
        <v>88.947368421052644</v>
      </c>
      <c r="Z2533" s="8">
        <v>102.83333333333333</v>
      </c>
      <c r="AA2533" s="8">
        <v>174.94</v>
      </c>
      <c r="AB2533" s="9">
        <v>76.375986865976998</v>
      </c>
      <c r="AC2533" s="9">
        <v>18.226831680020872</v>
      </c>
      <c r="AD2533" s="3">
        <v>25.650461149853548</v>
      </c>
      <c r="AE2533" s="3">
        <v>56.122707170125565</v>
      </c>
    </row>
    <row r="2534" spans="1:31" ht="13" x14ac:dyDescent="0.3">
      <c r="A2534" s="2">
        <v>2022</v>
      </c>
      <c r="B2534" s="13" t="s">
        <v>630</v>
      </c>
      <c r="C2534" s="2" t="s">
        <v>108</v>
      </c>
      <c r="D2534" s="2" t="str">
        <f t="shared" si="78"/>
        <v>M1</v>
      </c>
      <c r="E2534" s="2" t="str">
        <f t="shared" si="79"/>
        <v>E06b_M1_08</v>
      </c>
      <c r="F2534" s="21" t="s">
        <v>577</v>
      </c>
      <c r="G2534" s="2">
        <v>2008</v>
      </c>
      <c r="H2534" s="2" t="s">
        <v>665</v>
      </c>
      <c r="I2534" s="4">
        <v>2.09</v>
      </c>
      <c r="J2534" s="5">
        <v>0.14000000000000001</v>
      </c>
      <c r="K2534" s="4">
        <v>0.85599999999999998</v>
      </c>
      <c r="L2534" s="4">
        <v>0.76800000000000002</v>
      </c>
      <c r="M2534" s="4">
        <v>0.191</v>
      </c>
      <c r="N2534" s="4">
        <v>0.68500000000000005</v>
      </c>
      <c r="O2534" s="4">
        <v>0.191</v>
      </c>
      <c r="P2534" s="6">
        <v>20.986000000000001</v>
      </c>
      <c r="Q2534" s="6">
        <v>66.356999999999999</v>
      </c>
      <c r="R2534" s="4">
        <v>5.4139999999999997</v>
      </c>
      <c r="S2534" s="7">
        <v>372.13400000000001</v>
      </c>
      <c r="T2534" s="4">
        <v>17.542000000000002</v>
      </c>
      <c r="U2534" s="4">
        <v>20.493120999999999</v>
      </c>
      <c r="V2534" s="8">
        <v>83.900837013440196</v>
      </c>
      <c r="W2534" s="8">
        <v>87.328917167113602</v>
      </c>
      <c r="X2534" s="8">
        <v>100.70588235294117</v>
      </c>
      <c r="Y2534" s="8">
        <v>100.52631578947368</v>
      </c>
      <c r="Z2534" s="8">
        <v>114.16666666666669</v>
      </c>
      <c r="AA2534" s="8">
        <v>139.90666666666667</v>
      </c>
      <c r="AB2534" s="9">
        <v>75.949050087423373</v>
      </c>
      <c r="AC2534" s="9">
        <v>20.7153527999304</v>
      </c>
      <c r="AD2534" s="3">
        <v>28.825354754278699</v>
      </c>
      <c r="AE2534" s="3">
        <v>50.459292445790908</v>
      </c>
    </row>
    <row r="2535" spans="1:31" ht="13" x14ac:dyDescent="0.3">
      <c r="A2535" s="2">
        <v>2022</v>
      </c>
      <c r="B2535" s="13" t="s">
        <v>630</v>
      </c>
      <c r="C2535" s="2" t="s">
        <v>109</v>
      </c>
      <c r="D2535" s="2" t="str">
        <f t="shared" si="78"/>
        <v>M2</v>
      </c>
      <c r="E2535" s="2" t="str">
        <f t="shared" si="79"/>
        <v>E06b_M2_08</v>
      </c>
      <c r="F2535" s="21" t="s">
        <v>577</v>
      </c>
      <c r="G2535" s="2">
        <v>2008</v>
      </c>
      <c r="H2535" s="2" t="s">
        <v>665</v>
      </c>
      <c r="I2535" s="4">
        <v>2.1800000000000002</v>
      </c>
      <c r="J2535" s="5">
        <v>0.13800000000000001</v>
      </c>
      <c r="K2535" s="4">
        <v>0.87</v>
      </c>
      <c r="L2535" s="4">
        <v>0.67200000000000004</v>
      </c>
      <c r="M2535" s="4">
        <v>0.219</v>
      </c>
      <c r="N2535" s="4">
        <v>0.64500000000000002</v>
      </c>
      <c r="O2535" s="4">
        <v>0.20300000000000001</v>
      </c>
      <c r="P2535" s="6">
        <v>20.96</v>
      </c>
      <c r="Q2535" s="6">
        <v>62.040999999999997</v>
      </c>
      <c r="R2535" s="4">
        <v>6.0129999999999999</v>
      </c>
      <c r="S2535" s="7">
        <v>456.48399999999998</v>
      </c>
      <c r="T2535" s="4">
        <v>15.728</v>
      </c>
      <c r="U2535" s="4">
        <v>20.493120999999999</v>
      </c>
      <c r="V2535" s="8">
        <v>87.513791717368264</v>
      </c>
      <c r="W2535" s="8">
        <v>86.081361207583413</v>
      </c>
      <c r="X2535" s="8">
        <v>102.35294117647058</v>
      </c>
      <c r="Y2535" s="8">
        <v>115.26315789473685</v>
      </c>
      <c r="Z2535" s="8">
        <v>107.50000000000001</v>
      </c>
      <c r="AA2535" s="8">
        <v>139.73333333333332</v>
      </c>
      <c r="AB2535" s="9">
        <v>73.823112232917538</v>
      </c>
      <c r="AC2535" s="9">
        <v>24.436166627702775</v>
      </c>
      <c r="AD2535" s="3">
        <v>30.140478656584939</v>
      </c>
      <c r="AE2535" s="3">
        <v>45.4233547157123</v>
      </c>
    </row>
    <row r="2536" spans="1:31" ht="13" x14ac:dyDescent="0.3">
      <c r="A2536" s="2">
        <v>2022</v>
      </c>
      <c r="B2536" s="13" t="s">
        <v>630</v>
      </c>
      <c r="C2536" s="2" t="s">
        <v>110</v>
      </c>
      <c r="D2536" s="2" t="str">
        <f t="shared" si="78"/>
        <v>M1</v>
      </c>
      <c r="E2536" s="2" t="str">
        <f t="shared" si="79"/>
        <v>E06c_M1_08</v>
      </c>
      <c r="F2536" s="21" t="s">
        <v>578</v>
      </c>
      <c r="G2536" s="2">
        <v>2008</v>
      </c>
      <c r="H2536" s="2" t="s">
        <v>664</v>
      </c>
      <c r="I2536" s="4">
        <v>2.29</v>
      </c>
      <c r="J2536" s="5">
        <v>0.14299999999999999</v>
      </c>
      <c r="K2536" s="4">
        <v>0.76300000000000001</v>
      </c>
      <c r="L2536" s="4">
        <v>0.69899999999999995</v>
      </c>
      <c r="M2536" s="4">
        <v>0.25600000000000001</v>
      </c>
      <c r="N2536" s="4">
        <v>0.71</v>
      </c>
      <c r="O2536" s="4">
        <v>0.184</v>
      </c>
      <c r="P2536" s="6">
        <v>19.352</v>
      </c>
      <c r="Q2536" s="6">
        <v>54.606000000000002</v>
      </c>
      <c r="R2536" s="4">
        <v>5.9820000000000002</v>
      </c>
      <c r="S2536" s="7">
        <v>438.35700000000003</v>
      </c>
      <c r="T2536" s="4">
        <v>17.434000000000001</v>
      </c>
      <c r="U2536" s="4">
        <v>19.991935000000002</v>
      </c>
      <c r="V2536" s="8">
        <v>91.929625244391417</v>
      </c>
      <c r="W2536" s="8">
        <v>89.200251106408885</v>
      </c>
      <c r="X2536" s="8">
        <v>89.764705882352942</v>
      </c>
      <c r="Y2536" s="8">
        <v>134.73684210526315</v>
      </c>
      <c r="Z2536" s="8">
        <v>118.33333333333333</v>
      </c>
      <c r="AA2536" s="8">
        <v>129.01333333333332</v>
      </c>
      <c r="AB2536" s="9">
        <v>75.481620679395235</v>
      </c>
      <c r="AC2536" s="9">
        <v>27.937018935829279</v>
      </c>
      <c r="AD2536" s="3">
        <v>25.85273914433925</v>
      </c>
      <c r="AE2536" s="3">
        <v>46.210241919831482</v>
      </c>
    </row>
    <row r="2537" spans="1:31" ht="13" x14ac:dyDescent="0.3">
      <c r="A2537" s="2">
        <v>2022</v>
      </c>
      <c r="B2537" s="13" t="s">
        <v>630</v>
      </c>
      <c r="C2537" s="2" t="s">
        <v>111</v>
      </c>
      <c r="D2537" s="2" t="str">
        <f t="shared" si="78"/>
        <v>M2</v>
      </c>
      <c r="E2537" s="2" t="str">
        <f t="shared" si="79"/>
        <v>E06c_M2_08</v>
      </c>
      <c r="F2537" s="21" t="s">
        <v>578</v>
      </c>
      <c r="G2537" s="2">
        <v>2008</v>
      </c>
      <c r="H2537" s="2" t="s">
        <v>664</v>
      </c>
      <c r="I2537" s="4">
        <v>2.13</v>
      </c>
      <c r="J2537" s="5">
        <v>0.13800000000000001</v>
      </c>
      <c r="K2537" s="4">
        <v>0.81699999999999995</v>
      </c>
      <c r="L2537" s="4">
        <v>0.66300000000000003</v>
      </c>
      <c r="M2537" s="4">
        <v>0.22800000000000001</v>
      </c>
      <c r="N2537" s="4">
        <v>0.73499999999999999</v>
      </c>
      <c r="O2537" s="4">
        <v>0.17899999999999999</v>
      </c>
      <c r="P2537" s="6">
        <v>13.965</v>
      </c>
      <c r="Q2537" s="6">
        <v>54.73</v>
      </c>
      <c r="R2537" s="4">
        <v>7.218</v>
      </c>
      <c r="S2537" s="7">
        <v>404.9</v>
      </c>
      <c r="T2537" s="4">
        <v>18.260000000000002</v>
      </c>
      <c r="U2537" s="4">
        <v>19.991935000000002</v>
      </c>
      <c r="V2537" s="8">
        <v>85.506594659630437</v>
      </c>
      <c r="W2537" s="8">
        <v>86.081361207583413</v>
      </c>
      <c r="X2537" s="8">
        <v>96.117647058823536</v>
      </c>
      <c r="Y2537" s="8">
        <v>120</v>
      </c>
      <c r="Z2537" s="8">
        <v>122.50000000000001</v>
      </c>
      <c r="AA2537" s="8">
        <v>93.1</v>
      </c>
      <c r="AB2537" s="9">
        <v>72.759862621378289</v>
      </c>
      <c r="AC2537" s="9">
        <v>25.812156516591767</v>
      </c>
      <c r="AD2537" s="3">
        <v>28.717949583954034</v>
      </c>
      <c r="AE2537" s="3">
        <v>45.469893899454192</v>
      </c>
    </row>
    <row r="2538" spans="1:31" ht="13" x14ac:dyDescent="0.3">
      <c r="A2538" s="2">
        <v>2022</v>
      </c>
      <c r="B2538" s="13" t="s">
        <v>630</v>
      </c>
      <c r="C2538" s="2" t="s">
        <v>112</v>
      </c>
      <c r="D2538" s="2" t="str">
        <f t="shared" si="78"/>
        <v>M1</v>
      </c>
      <c r="E2538" s="2" t="str">
        <f t="shared" si="79"/>
        <v>F06a_M1_08</v>
      </c>
      <c r="F2538" s="21" t="s">
        <v>579</v>
      </c>
      <c r="G2538" s="2">
        <v>2008</v>
      </c>
      <c r="H2538" s="2" t="s">
        <v>667</v>
      </c>
      <c r="I2538" s="4">
        <v>1.85</v>
      </c>
      <c r="J2538" s="5">
        <v>0.12</v>
      </c>
      <c r="K2538" s="4">
        <v>0.78</v>
      </c>
      <c r="L2538" s="4">
        <v>0.72099999999999997</v>
      </c>
      <c r="M2538" s="4">
        <v>0.22600000000000001</v>
      </c>
      <c r="N2538" s="4">
        <v>0.65800000000000003</v>
      </c>
      <c r="O2538" s="4">
        <v>0.19400000000000001</v>
      </c>
      <c r="P2538" s="6">
        <v>15.827999999999999</v>
      </c>
      <c r="Q2538" s="6">
        <v>56.351999999999997</v>
      </c>
      <c r="R2538" s="4">
        <v>5.7039999999999997</v>
      </c>
      <c r="S2538" s="7">
        <v>445.48099999999999</v>
      </c>
      <c r="T2538" s="4">
        <v>17.901</v>
      </c>
      <c r="U2538" s="4">
        <v>22.476182000000001</v>
      </c>
      <c r="V2538" s="8">
        <v>74.266291136298747</v>
      </c>
      <c r="W2538" s="8">
        <v>74.853357571811657</v>
      </c>
      <c r="X2538" s="8">
        <v>91.764705882352942</v>
      </c>
      <c r="Y2538" s="8">
        <v>118.94736842105263</v>
      </c>
      <c r="Z2538" s="8">
        <v>109.66666666666667</v>
      </c>
      <c r="AA2538" s="8">
        <v>105.52</v>
      </c>
      <c r="AB2538" s="9">
        <v>74.543037992323292</v>
      </c>
      <c r="AC2538" s="9">
        <v>24.973686982284597</v>
      </c>
      <c r="AD2538" s="3">
        <v>26.761518771094007</v>
      </c>
      <c r="AE2538" s="3">
        <v>48.264794246621392</v>
      </c>
    </row>
    <row r="2539" spans="1:31" ht="13" x14ac:dyDescent="0.3">
      <c r="A2539" s="2">
        <v>2022</v>
      </c>
      <c r="B2539" s="13" t="s">
        <v>630</v>
      </c>
      <c r="C2539" s="2" t="s">
        <v>113</v>
      </c>
      <c r="D2539" s="2" t="str">
        <f t="shared" si="78"/>
        <v>M2</v>
      </c>
      <c r="E2539" s="2" t="str">
        <f t="shared" si="79"/>
        <v>F06a_M2_08</v>
      </c>
      <c r="F2539" s="21" t="s">
        <v>579</v>
      </c>
      <c r="G2539" s="2">
        <v>2008</v>
      </c>
      <c r="H2539" s="2" t="s">
        <v>667</v>
      </c>
      <c r="I2539" s="4">
        <v>2.2400000000000002</v>
      </c>
      <c r="J2539" s="5">
        <v>0.156</v>
      </c>
      <c r="K2539" s="4">
        <v>0.80300000000000005</v>
      </c>
      <c r="L2539" s="4">
        <v>0.58099999999999996</v>
      </c>
      <c r="M2539" s="4">
        <v>0.24199999999999999</v>
      </c>
      <c r="N2539" s="4">
        <v>0.63700000000000001</v>
      </c>
      <c r="O2539" s="4">
        <v>0.17899999999999999</v>
      </c>
      <c r="P2539" s="6">
        <v>14.129</v>
      </c>
      <c r="Q2539" s="6">
        <v>47.381</v>
      </c>
      <c r="R2539" s="4">
        <v>5.1820000000000004</v>
      </c>
      <c r="S2539" s="7">
        <v>587.59900000000005</v>
      </c>
      <c r="T2539" s="4">
        <v>14.996</v>
      </c>
      <c r="U2539" s="4">
        <v>22.476182000000001</v>
      </c>
      <c r="V2539" s="8">
        <v>89.922428186653619</v>
      </c>
      <c r="W2539" s="8">
        <v>97.309364843355155</v>
      </c>
      <c r="X2539" s="8">
        <v>94.47058823529413</v>
      </c>
      <c r="Y2539" s="8">
        <v>127.36842105263158</v>
      </c>
      <c r="Z2539" s="8">
        <v>106.16666666666667</v>
      </c>
      <c r="AA2539" s="8">
        <v>94.193333333333328</v>
      </c>
      <c r="AB2539" s="9">
        <v>69.463202508721253</v>
      </c>
      <c r="AC2539" s="9">
        <v>28.697355465546849</v>
      </c>
      <c r="AD2539" s="3">
        <v>29.565415439057112</v>
      </c>
      <c r="AE2539" s="3">
        <v>41.737229095396025</v>
      </c>
    </row>
    <row r="2540" spans="1:31" ht="13" x14ac:dyDescent="0.3">
      <c r="A2540" s="2">
        <v>2022</v>
      </c>
      <c r="B2540" s="13" t="s">
        <v>630</v>
      </c>
      <c r="C2540" s="2" t="s">
        <v>114</v>
      </c>
      <c r="D2540" s="2" t="str">
        <f t="shared" si="78"/>
        <v>M1</v>
      </c>
      <c r="E2540" s="2" t="str">
        <f t="shared" si="79"/>
        <v>F06b_M1_08</v>
      </c>
      <c r="F2540" s="21" t="s">
        <v>580</v>
      </c>
      <c r="G2540" s="2">
        <v>2008</v>
      </c>
      <c r="H2540" s="2" t="s">
        <v>668</v>
      </c>
      <c r="I2540" s="4">
        <v>2.11</v>
      </c>
      <c r="J2540" s="5">
        <v>0.14899999999999999</v>
      </c>
      <c r="K2540" s="4">
        <v>0.85099999999999998</v>
      </c>
      <c r="L2540" s="4">
        <v>0.57799999999999996</v>
      </c>
      <c r="M2540" s="4">
        <v>0.22800000000000001</v>
      </c>
      <c r="N2540" s="4">
        <v>0.76900000000000002</v>
      </c>
      <c r="O2540" s="4">
        <v>0.16700000000000001</v>
      </c>
      <c r="P2540" s="6">
        <v>10.997</v>
      </c>
      <c r="Q2540" s="6">
        <v>48.091999999999999</v>
      </c>
      <c r="R2540" s="4">
        <v>5.2640000000000002</v>
      </c>
      <c r="S2540" s="7">
        <v>398.25799999999998</v>
      </c>
      <c r="T2540" s="4">
        <v>16.035</v>
      </c>
      <c r="U2540" s="4">
        <v>21.688258999999999</v>
      </c>
      <c r="V2540" s="8">
        <v>84.703715836535324</v>
      </c>
      <c r="W2540" s="8">
        <v>92.942918984999466</v>
      </c>
      <c r="X2540" s="8">
        <v>100.11764705882354</v>
      </c>
      <c r="Y2540" s="8">
        <v>120</v>
      </c>
      <c r="Z2540" s="8">
        <v>128.16666666666669</v>
      </c>
      <c r="AA2540" s="8">
        <v>73.313333333333333</v>
      </c>
      <c r="AB2540" s="9">
        <v>69.387910872701724</v>
      </c>
      <c r="AC2540" s="9">
        <v>27.066515456190231</v>
      </c>
      <c r="AD2540" s="3">
        <v>31.366711590845014</v>
      </c>
      <c r="AE2540" s="3">
        <v>41.566772952964762</v>
      </c>
    </row>
    <row r="2541" spans="1:31" ht="13" x14ac:dyDescent="0.3">
      <c r="A2541" s="2">
        <v>2022</v>
      </c>
      <c r="B2541" s="13" t="s">
        <v>630</v>
      </c>
      <c r="C2541" s="2" t="s">
        <v>115</v>
      </c>
      <c r="D2541" s="2" t="str">
        <f t="shared" si="78"/>
        <v>M2</v>
      </c>
      <c r="E2541" s="2" t="str">
        <f t="shared" si="79"/>
        <v>F06b_M2_08</v>
      </c>
      <c r="F2541" s="21" t="s">
        <v>580</v>
      </c>
      <c r="G2541" s="2">
        <v>2008</v>
      </c>
      <c r="H2541" s="2" t="s">
        <v>668</v>
      </c>
      <c r="I2541" s="4">
        <v>1.71</v>
      </c>
      <c r="J2541" s="5">
        <v>0.11700000000000001</v>
      </c>
      <c r="K2541" s="4">
        <v>0.879</v>
      </c>
      <c r="L2541" s="4">
        <v>0.56999999999999995</v>
      </c>
      <c r="M2541" s="4">
        <v>0.29099999999999998</v>
      </c>
      <c r="N2541" s="4">
        <v>0.71599999999999997</v>
      </c>
      <c r="O2541" s="4">
        <v>0.17299999999999999</v>
      </c>
      <c r="P2541" s="6">
        <v>14.135</v>
      </c>
      <c r="Q2541" s="6">
        <v>63.932000000000002</v>
      </c>
      <c r="R2541" s="4">
        <v>5.6929999999999996</v>
      </c>
      <c r="S2541" s="7">
        <v>480.75700000000001</v>
      </c>
      <c r="T2541" s="4">
        <v>22.821000000000002</v>
      </c>
      <c r="U2541" s="4">
        <v>21.688258999999999</v>
      </c>
      <c r="V2541" s="8">
        <v>68.646139374632881</v>
      </c>
      <c r="W2541" s="8">
        <v>72.982023632516373</v>
      </c>
      <c r="X2541" s="8">
        <v>103.41176470588236</v>
      </c>
      <c r="Y2541" s="8">
        <v>153.15789473684208</v>
      </c>
      <c r="Z2541" s="8">
        <v>119.33333333333334</v>
      </c>
      <c r="AA2541" s="8">
        <v>94.233333333333334</v>
      </c>
      <c r="AB2541" s="9">
        <v>74.894278150533509</v>
      </c>
      <c r="AC2541" s="9">
        <v>32.005577135782062</v>
      </c>
      <c r="AD2541" s="3">
        <v>30.016736884942002</v>
      </c>
      <c r="AE2541" s="3">
        <v>37.97768597927594</v>
      </c>
    </row>
    <row r="2542" spans="1:31" ht="13" x14ac:dyDescent="0.3">
      <c r="A2542" s="2">
        <v>2022</v>
      </c>
      <c r="B2542" s="13" t="s">
        <v>630</v>
      </c>
      <c r="C2542" s="2" t="s">
        <v>116</v>
      </c>
      <c r="D2542" s="2" t="str">
        <f t="shared" si="78"/>
        <v>M1</v>
      </c>
      <c r="E2542" s="2" t="str">
        <f t="shared" si="79"/>
        <v>F06c_M1_08</v>
      </c>
      <c r="F2542" s="21" t="s">
        <v>225</v>
      </c>
      <c r="G2542" s="2">
        <v>2008</v>
      </c>
      <c r="H2542" s="2" t="s">
        <v>669</v>
      </c>
      <c r="I2542" s="4">
        <v>2.21</v>
      </c>
      <c r="J2542" s="5">
        <v>0.14599999999999999</v>
      </c>
      <c r="K2542" s="4">
        <v>0.81599999999999995</v>
      </c>
      <c r="L2542" s="4">
        <v>0.622</v>
      </c>
      <c r="M2542" s="4">
        <v>0.23699999999999999</v>
      </c>
      <c r="N2542" s="4">
        <v>0.73099999999999998</v>
      </c>
      <c r="O2542" s="4">
        <v>0.17299999999999999</v>
      </c>
      <c r="P2542" s="6">
        <v>14.601000000000001</v>
      </c>
      <c r="Q2542" s="6">
        <v>50.652999999999999</v>
      </c>
      <c r="R2542" s="4">
        <v>5.4459999999999997</v>
      </c>
      <c r="S2542" s="7">
        <v>454.55399999999997</v>
      </c>
      <c r="T2542" s="4">
        <v>18.309000000000001</v>
      </c>
      <c r="U2542" s="4">
        <v>21.953099000000002</v>
      </c>
      <c r="V2542" s="8">
        <v>88.71810995201092</v>
      </c>
      <c r="W2542" s="8">
        <v>91.071585045704182</v>
      </c>
      <c r="X2542" s="8">
        <v>96</v>
      </c>
      <c r="Y2542" s="8">
        <v>124.73684210526315</v>
      </c>
      <c r="Z2542" s="8">
        <v>121.83333333333333</v>
      </c>
      <c r="AA2542" s="8">
        <v>97.34</v>
      </c>
      <c r="AB2542" s="9">
        <v>71.429729896270771</v>
      </c>
      <c r="AC2542" s="9">
        <v>27.330693473897743</v>
      </c>
      <c r="AD2542" s="3">
        <v>29.216917448375884</v>
      </c>
      <c r="AE2542" s="3">
        <v>43.452389077726366</v>
      </c>
    </row>
    <row r="2543" spans="1:31" ht="13" x14ac:dyDescent="0.3">
      <c r="A2543" s="2">
        <v>2022</v>
      </c>
      <c r="B2543" s="13" t="s">
        <v>630</v>
      </c>
      <c r="C2543" s="2" t="s">
        <v>117</v>
      </c>
      <c r="D2543" s="2" t="str">
        <f t="shared" si="78"/>
        <v>M2</v>
      </c>
      <c r="E2543" s="2" t="str">
        <f t="shared" si="79"/>
        <v>F06c_M2_08</v>
      </c>
      <c r="F2543" s="21" t="s">
        <v>225</v>
      </c>
      <c r="G2543" s="2">
        <v>2008</v>
      </c>
      <c r="H2543" s="2" t="s">
        <v>669</v>
      </c>
      <c r="I2543" s="4">
        <v>2.2200000000000002</v>
      </c>
      <c r="J2543" s="5">
        <v>0.14599999999999999</v>
      </c>
      <c r="K2543" s="4">
        <v>0.78900000000000003</v>
      </c>
      <c r="L2543" s="4">
        <v>0.76800000000000002</v>
      </c>
      <c r="M2543" s="4">
        <v>0.28899999999999998</v>
      </c>
      <c r="N2543" s="4">
        <v>0.73699999999999999</v>
      </c>
      <c r="O2543" s="4">
        <v>0.17299999999999999</v>
      </c>
      <c r="P2543" s="6">
        <v>18.238</v>
      </c>
      <c r="Q2543" s="6">
        <v>57.923999999999999</v>
      </c>
      <c r="R2543" s="4">
        <v>5.2939999999999996</v>
      </c>
      <c r="S2543" s="7">
        <v>449.45</v>
      </c>
      <c r="T2543" s="4">
        <v>22.195</v>
      </c>
      <c r="U2543" s="4">
        <v>21.953099000000002</v>
      </c>
      <c r="V2543" s="8">
        <v>89.119549363558505</v>
      </c>
      <c r="W2543" s="8">
        <v>91.071585045704182</v>
      </c>
      <c r="X2543" s="8">
        <v>92.82352941176471</v>
      </c>
      <c r="Y2543" s="8">
        <v>152.10526315789471</v>
      </c>
      <c r="Z2543" s="8">
        <v>122.83333333333333</v>
      </c>
      <c r="AA2543" s="8">
        <v>121.58666666666666</v>
      </c>
      <c r="AB2543" s="9">
        <v>82.307982744362661</v>
      </c>
      <c r="AC2543" s="9">
        <v>28.922591131766772</v>
      </c>
      <c r="AD2543" s="3">
        <v>24.516489725748265</v>
      </c>
      <c r="AE2543" s="3">
        <v>46.560919142484956</v>
      </c>
    </row>
    <row r="2544" spans="1:31" ht="13" x14ac:dyDescent="0.3">
      <c r="A2544" s="2">
        <v>2022</v>
      </c>
      <c r="B2544" s="13" t="s">
        <v>630</v>
      </c>
      <c r="C2544" s="2" t="s">
        <v>122</v>
      </c>
      <c r="D2544" s="2" t="str">
        <f t="shared" si="78"/>
        <v>M1</v>
      </c>
      <c r="E2544" s="2" t="str">
        <f t="shared" si="79"/>
        <v>C06b_M1_09</v>
      </c>
      <c r="F2544" s="21" t="s">
        <v>581</v>
      </c>
      <c r="G2544" s="2">
        <v>2009</v>
      </c>
      <c r="H2544" s="2" t="s">
        <v>681</v>
      </c>
      <c r="I2544" s="4">
        <v>2.46</v>
      </c>
      <c r="J2544" s="5">
        <v>0.158</v>
      </c>
      <c r="K2544" s="4">
        <v>0.871</v>
      </c>
      <c r="L2544" s="4">
        <v>0.65200000000000002</v>
      </c>
      <c r="M2544" s="4">
        <v>0.17799999999999999</v>
      </c>
      <c r="N2544" s="4">
        <v>0.56799999999999995</v>
      </c>
      <c r="O2544" s="4">
        <v>0.192</v>
      </c>
      <c r="P2544" s="6">
        <v>13.967000000000001</v>
      </c>
      <c r="Q2544" s="6">
        <v>55.81</v>
      </c>
      <c r="R2544" s="4">
        <v>5.62</v>
      </c>
      <c r="S2544" s="7">
        <v>282.733</v>
      </c>
      <c r="T2544" s="4">
        <v>15.443</v>
      </c>
      <c r="U2544" s="4">
        <v>20.327669</v>
      </c>
      <c r="V2544" s="8">
        <v>98.095069684772881</v>
      </c>
      <c r="W2544" s="8">
        <v>98.058405040741533</v>
      </c>
      <c r="X2544" s="8">
        <v>102.47058823529412</v>
      </c>
      <c r="Y2544" s="8">
        <v>93.68421052631578</v>
      </c>
      <c r="Z2544" s="8">
        <v>94.666666666666671</v>
      </c>
      <c r="AA2544" s="8">
        <v>93.113333333333344</v>
      </c>
      <c r="AB2544" s="9">
        <v>69.473418449592174</v>
      </c>
      <c r="AC2544" s="9">
        <v>21.104868312692187</v>
      </c>
      <c r="AD2544" s="3">
        <v>32.064371281690335</v>
      </c>
      <c r="AE2544" s="3">
        <v>46.830760405617475</v>
      </c>
    </row>
    <row r="2545" spans="1:31" ht="13" x14ac:dyDescent="0.3">
      <c r="A2545" s="2">
        <v>2022</v>
      </c>
      <c r="B2545" s="13" t="s">
        <v>630</v>
      </c>
      <c r="C2545" s="2" t="s">
        <v>123</v>
      </c>
      <c r="D2545" s="2" t="str">
        <f t="shared" si="78"/>
        <v>M2</v>
      </c>
      <c r="E2545" s="2" t="str">
        <f t="shared" si="79"/>
        <v>C06b_M2_09</v>
      </c>
      <c r="F2545" s="21" t="s">
        <v>581</v>
      </c>
      <c r="G2545" s="2">
        <v>2009</v>
      </c>
      <c r="H2545" s="2" t="s">
        <v>681</v>
      </c>
      <c r="I2545" s="4">
        <v>1.91</v>
      </c>
      <c r="J2545" s="5">
        <v>0.121</v>
      </c>
      <c r="K2545" s="4">
        <v>0.8</v>
      </c>
      <c r="L2545" s="4">
        <v>0.61799999999999999</v>
      </c>
      <c r="M2545" s="4">
        <v>0.2</v>
      </c>
      <c r="N2545" s="4">
        <v>0.627</v>
      </c>
      <c r="O2545" s="4">
        <v>0.183</v>
      </c>
      <c r="P2545" s="6">
        <v>13.893000000000001</v>
      </c>
      <c r="Q2545" s="6">
        <v>54.414000000000001</v>
      </c>
      <c r="R2545" s="4">
        <v>6.3730000000000002</v>
      </c>
      <c r="S2545" s="7">
        <v>257.005</v>
      </c>
      <c r="T2545" s="4">
        <v>16.143000000000001</v>
      </c>
      <c r="U2545" s="4">
        <v>20.327669</v>
      </c>
      <c r="V2545" s="8">
        <v>76.16324516175456</v>
      </c>
      <c r="W2545" s="8">
        <v>75.095360822340041</v>
      </c>
      <c r="X2545" s="8">
        <v>94.117647058823536</v>
      </c>
      <c r="Y2545" s="8">
        <v>105.26315789473684</v>
      </c>
      <c r="Z2545" s="8">
        <v>104.50000000000001</v>
      </c>
      <c r="AA2545" s="8">
        <v>92.62</v>
      </c>
      <c r="AB2545" s="9">
        <v>67.773145989460545</v>
      </c>
      <c r="AC2545" s="9">
        <v>24.30824825877658</v>
      </c>
      <c r="AD2545" s="3">
        <v>30.189476609877001</v>
      </c>
      <c r="AE2545" s="3">
        <v>45.502275131346423</v>
      </c>
    </row>
    <row r="2546" spans="1:31" ht="13" x14ac:dyDescent="0.3">
      <c r="A2546" s="2">
        <v>2022</v>
      </c>
      <c r="B2546" s="13" t="s">
        <v>630</v>
      </c>
      <c r="C2546" s="2" t="s">
        <v>124</v>
      </c>
      <c r="D2546" s="2" t="str">
        <f t="shared" si="78"/>
        <v>M1</v>
      </c>
      <c r="E2546" s="2" t="str">
        <f t="shared" si="79"/>
        <v>B07b_M1_09</v>
      </c>
      <c r="F2546" s="21" t="s">
        <v>221</v>
      </c>
      <c r="G2546" s="2">
        <v>2009</v>
      </c>
      <c r="H2546" s="2" t="s">
        <v>706</v>
      </c>
      <c r="I2546" s="4">
        <v>1.96</v>
      </c>
      <c r="J2546" s="5">
        <v>0.13</v>
      </c>
      <c r="K2546" s="4">
        <v>0.85299999999999998</v>
      </c>
      <c r="L2546" s="4">
        <v>0.81</v>
      </c>
      <c r="M2546" s="4">
        <v>0.16500000000000001</v>
      </c>
      <c r="N2546" s="4">
        <v>0.63800000000000001</v>
      </c>
      <c r="O2546" s="4">
        <v>0.186</v>
      </c>
      <c r="P2546" s="6">
        <v>22.91</v>
      </c>
      <c r="Q2546" s="6">
        <v>56.991</v>
      </c>
      <c r="R2546" s="4">
        <v>4.7539999999999996</v>
      </c>
      <c r="S2546" s="7">
        <v>246.20699999999999</v>
      </c>
      <c r="T2546" s="4">
        <v>16.213999999999999</v>
      </c>
      <c r="U2546" s="4">
        <v>19.45336</v>
      </c>
      <c r="V2546" s="8">
        <v>78.15704739111986</v>
      </c>
      <c r="W2546" s="8">
        <v>80.680966172762027</v>
      </c>
      <c r="X2546" s="8">
        <v>100.35294117647058</v>
      </c>
      <c r="Y2546" s="8">
        <v>86.842105263157904</v>
      </c>
      <c r="Z2546" s="8">
        <v>106.33333333333334</v>
      </c>
      <c r="AA2546" s="8">
        <v>152.73333333333335</v>
      </c>
      <c r="AB2546" s="9">
        <v>75.82645173255878</v>
      </c>
      <c r="AC2546" s="9">
        <v>17.924395732449245</v>
      </c>
      <c r="AD2546" s="3">
        <v>28.770773627175007</v>
      </c>
      <c r="AE2546" s="3">
        <v>53.304830640375741</v>
      </c>
    </row>
    <row r="2547" spans="1:31" ht="13" x14ac:dyDescent="0.3">
      <c r="A2547" s="2">
        <v>2022</v>
      </c>
      <c r="B2547" s="13" t="s">
        <v>630</v>
      </c>
      <c r="C2547" s="2" t="s">
        <v>125</v>
      </c>
      <c r="D2547" s="2" t="str">
        <f t="shared" si="78"/>
        <v>M2</v>
      </c>
      <c r="E2547" s="2" t="str">
        <f t="shared" si="79"/>
        <v>B07b_M2_09</v>
      </c>
      <c r="F2547" s="21" t="s">
        <v>221</v>
      </c>
      <c r="G2547" s="2">
        <v>2009</v>
      </c>
      <c r="H2547" s="2" t="s">
        <v>706</v>
      </c>
      <c r="I2547" s="4">
        <v>2.27</v>
      </c>
      <c r="J2547" s="5">
        <v>0.14799999999999999</v>
      </c>
      <c r="K2547" s="4">
        <v>0.88800000000000001</v>
      </c>
      <c r="L2547" s="4">
        <v>0.69399999999999995</v>
      </c>
      <c r="M2547" s="4">
        <v>0.16600000000000001</v>
      </c>
      <c r="N2547" s="4">
        <v>0.68300000000000005</v>
      </c>
      <c r="O2547" s="4">
        <v>0.17699999999999999</v>
      </c>
      <c r="P2547" s="6">
        <v>21.47</v>
      </c>
      <c r="Q2547" s="6">
        <v>47.536999999999999</v>
      </c>
      <c r="R2547" s="4">
        <v>5.4459999999999997</v>
      </c>
      <c r="S2547" s="7">
        <v>360.49299999999999</v>
      </c>
      <c r="T2547" s="4">
        <v>13.132</v>
      </c>
      <c r="U2547" s="4">
        <v>19.45336</v>
      </c>
      <c r="V2547" s="8">
        <v>90.51862121318473</v>
      </c>
      <c r="W2547" s="8">
        <v>91.852176873605998</v>
      </c>
      <c r="X2547" s="8">
        <v>104.47058823529412</v>
      </c>
      <c r="Y2547" s="8">
        <v>87.368421052631589</v>
      </c>
      <c r="Z2547" s="8">
        <v>113.83333333333334</v>
      </c>
      <c r="AA2547" s="8">
        <v>143.13333333333333</v>
      </c>
      <c r="AB2547" s="9">
        <v>71.015541566727293</v>
      </c>
      <c r="AC2547" s="9">
        <v>19.254666372528952</v>
      </c>
      <c r="AD2547" s="3">
        <v>31.980319999553391</v>
      </c>
      <c r="AE2547" s="3">
        <v>48.765013627917654</v>
      </c>
    </row>
    <row r="2548" spans="1:31" ht="13" x14ac:dyDescent="0.3">
      <c r="A2548" s="2">
        <v>2022</v>
      </c>
      <c r="B2548" s="13" t="s">
        <v>630</v>
      </c>
      <c r="C2548" s="2" t="s">
        <v>126</v>
      </c>
      <c r="D2548" s="2" t="str">
        <f t="shared" si="78"/>
        <v>M1</v>
      </c>
      <c r="E2548" s="2" t="str">
        <f t="shared" si="79"/>
        <v>B07c_M1_09</v>
      </c>
      <c r="F2548" s="21" t="s">
        <v>222</v>
      </c>
      <c r="G2548" s="2">
        <v>2009</v>
      </c>
      <c r="H2548" s="2" t="s">
        <v>677</v>
      </c>
      <c r="I2548" s="4">
        <v>1.98</v>
      </c>
      <c r="J2548" s="5">
        <v>0.13200000000000001</v>
      </c>
      <c r="K2548" s="4">
        <v>0.98199999999999998</v>
      </c>
      <c r="L2548" s="4">
        <v>0.57999999999999996</v>
      </c>
      <c r="M2548" s="4">
        <v>0.17699999999999999</v>
      </c>
      <c r="N2548" s="4">
        <v>0.70399999999999996</v>
      </c>
      <c r="O2548" s="4">
        <v>0.17499999999999999</v>
      </c>
      <c r="P2548" s="6">
        <v>13.528</v>
      </c>
      <c r="Q2548" s="6">
        <v>49.548000000000002</v>
      </c>
      <c r="R2548" s="4">
        <v>5.2779999999999996</v>
      </c>
      <c r="S2548" s="7">
        <v>262.358</v>
      </c>
      <c r="T2548" s="4">
        <v>18.338000000000001</v>
      </c>
      <c r="U2548" s="4">
        <v>20.480111999999998</v>
      </c>
      <c r="V2548" s="8">
        <v>78.954568282865978</v>
      </c>
      <c r="W2548" s="8">
        <v>81.922211806189139</v>
      </c>
      <c r="X2548" s="8">
        <v>115.52941176470588</v>
      </c>
      <c r="Y2548" s="8">
        <v>93.157894736842096</v>
      </c>
      <c r="Z2548" s="8">
        <v>117.33333333333333</v>
      </c>
      <c r="AA2548" s="8">
        <v>90.186666666666667</v>
      </c>
      <c r="AB2548" s="9">
        <v>68.637106435742083</v>
      </c>
      <c r="AC2548" s="9">
        <v>21.242010204585462</v>
      </c>
      <c r="AD2548" s="3">
        <v>36.591125148288683</v>
      </c>
      <c r="AE2548" s="3">
        <v>42.166864647125848</v>
      </c>
    </row>
    <row r="2549" spans="1:31" ht="13" x14ac:dyDescent="0.3">
      <c r="A2549" s="2">
        <v>2022</v>
      </c>
      <c r="B2549" s="13" t="s">
        <v>630</v>
      </c>
      <c r="C2549" s="2" t="s">
        <v>127</v>
      </c>
      <c r="D2549" s="2" t="str">
        <f t="shared" si="78"/>
        <v>M2</v>
      </c>
      <c r="E2549" s="2" t="str">
        <f t="shared" si="79"/>
        <v>B07c_M2_09</v>
      </c>
      <c r="F2549" s="21" t="s">
        <v>222</v>
      </c>
      <c r="G2549" s="2">
        <v>2009</v>
      </c>
      <c r="H2549" s="2" t="s">
        <v>677</v>
      </c>
      <c r="I2549" s="4">
        <v>2.09</v>
      </c>
      <c r="J2549" s="5">
        <v>0.14000000000000001</v>
      </c>
      <c r="K2549" s="4">
        <v>0.97499999999999998</v>
      </c>
      <c r="L2549" s="4">
        <v>0.52800000000000002</v>
      </c>
      <c r="M2549" s="4">
        <v>0.185</v>
      </c>
      <c r="N2549" s="4">
        <v>0.755</v>
      </c>
      <c r="O2549" s="4">
        <v>0.16</v>
      </c>
      <c r="P2549" s="6">
        <v>12.863</v>
      </c>
      <c r="Q2549" s="6">
        <v>54.448999999999998</v>
      </c>
      <c r="R2549" s="4">
        <v>5.242</v>
      </c>
      <c r="S2549" s="7">
        <v>338.55200000000002</v>
      </c>
      <c r="T2549" s="4">
        <v>15.388999999999999</v>
      </c>
      <c r="U2549" s="4">
        <v>20.480111999999998</v>
      </c>
      <c r="V2549" s="8">
        <v>83.340933187469645</v>
      </c>
      <c r="W2549" s="8">
        <v>86.887194339897576</v>
      </c>
      <c r="X2549" s="8">
        <v>114.70588235294117</v>
      </c>
      <c r="Y2549" s="8">
        <v>97.368421052631575</v>
      </c>
      <c r="Z2549" s="8">
        <v>125.83333333333333</v>
      </c>
      <c r="AA2549" s="8">
        <v>85.75333333333333</v>
      </c>
      <c r="AB2549" s="9">
        <v>66.522246506704292</v>
      </c>
      <c r="AC2549" s="9">
        <v>22.907945141138239</v>
      </c>
      <c r="AD2549" s="3">
        <v>37.485296559491637</v>
      </c>
      <c r="AE2549" s="3">
        <v>39.606758299370135</v>
      </c>
    </row>
    <row r="2550" spans="1:31" ht="13" x14ac:dyDescent="0.3">
      <c r="A2550" s="2">
        <v>2022</v>
      </c>
      <c r="B2550" s="13" t="s">
        <v>630</v>
      </c>
      <c r="C2550" s="2" t="s">
        <v>128</v>
      </c>
      <c r="D2550" s="2" t="str">
        <f t="shared" si="78"/>
        <v>M1</v>
      </c>
      <c r="E2550" s="2" t="str">
        <f t="shared" si="79"/>
        <v>C07a_M1_09</v>
      </c>
      <c r="F2550" s="21" t="s">
        <v>224</v>
      </c>
      <c r="G2550" s="2">
        <v>2009</v>
      </c>
      <c r="H2550" s="2" t="s">
        <v>679</v>
      </c>
      <c r="I2550" s="4">
        <v>2.46</v>
      </c>
      <c r="J2550" s="5">
        <v>0.16400000000000001</v>
      </c>
      <c r="K2550" s="4">
        <v>0.81899999999999995</v>
      </c>
      <c r="L2550" s="4">
        <v>0.69799999999999995</v>
      </c>
      <c r="M2550" s="4">
        <v>0.20499999999999999</v>
      </c>
      <c r="N2550" s="4">
        <v>0.70299999999999996</v>
      </c>
      <c r="O2550" s="4">
        <v>0.18099999999999999</v>
      </c>
      <c r="P2550" s="6">
        <v>16.516999999999999</v>
      </c>
      <c r="Q2550" s="6">
        <v>53.726999999999997</v>
      </c>
      <c r="R2550" s="4">
        <v>5.8380000000000001</v>
      </c>
      <c r="S2550" s="7">
        <v>447.56099999999998</v>
      </c>
      <c r="T2550" s="4">
        <v>16.379000000000001</v>
      </c>
      <c r="U2550" s="4">
        <v>19.616444000000001</v>
      </c>
      <c r="V2550" s="8">
        <v>98.095069684772881</v>
      </c>
      <c r="W2550" s="8">
        <v>101.78214194102286</v>
      </c>
      <c r="X2550" s="8">
        <v>96.35294117647058</v>
      </c>
      <c r="Y2550" s="8">
        <v>107.89473684210526</v>
      </c>
      <c r="Z2550" s="8">
        <v>117.16666666666666</v>
      </c>
      <c r="AA2550" s="8">
        <v>110.11333333333333</v>
      </c>
      <c r="AB2550" s="9">
        <v>72.662957075858259</v>
      </c>
      <c r="AC2550" s="9">
        <v>23.239249920382115</v>
      </c>
      <c r="AD2550" s="3">
        <v>28.826643454979283</v>
      </c>
      <c r="AE2550" s="3">
        <v>47.934106624638609</v>
      </c>
    </row>
    <row r="2551" spans="1:31" ht="13" x14ac:dyDescent="0.3">
      <c r="A2551" s="2">
        <v>2022</v>
      </c>
      <c r="B2551" s="13" t="s">
        <v>630</v>
      </c>
      <c r="C2551" s="2" t="s">
        <v>129</v>
      </c>
      <c r="D2551" s="2" t="str">
        <f t="shared" si="78"/>
        <v>M2</v>
      </c>
      <c r="E2551" s="2" t="str">
        <f t="shared" si="79"/>
        <v>C07a_M2_09</v>
      </c>
      <c r="F2551" s="21" t="s">
        <v>224</v>
      </c>
      <c r="G2551" s="2">
        <v>2009</v>
      </c>
      <c r="H2551" s="2" t="s">
        <v>679</v>
      </c>
      <c r="I2551" s="4">
        <v>2.2799999999999998</v>
      </c>
      <c r="J2551" s="5">
        <v>0.151</v>
      </c>
      <c r="K2551" s="4">
        <v>0.84</v>
      </c>
      <c r="L2551" s="4">
        <v>0.68200000000000005</v>
      </c>
      <c r="M2551" s="4">
        <v>0.19600000000000001</v>
      </c>
      <c r="N2551" s="4">
        <v>0.72</v>
      </c>
      <c r="O2551" s="4">
        <v>0.17499999999999999</v>
      </c>
      <c r="P2551" s="6">
        <v>16.552</v>
      </c>
      <c r="Q2551" s="6">
        <v>53.89</v>
      </c>
      <c r="R2551" s="4">
        <v>5.9409999999999998</v>
      </c>
      <c r="S2551" s="7">
        <v>422.43799999999999</v>
      </c>
      <c r="T2551" s="4">
        <v>17.026</v>
      </c>
      <c r="U2551" s="4">
        <v>19.616444000000001</v>
      </c>
      <c r="V2551" s="8">
        <v>90.917381659057796</v>
      </c>
      <c r="W2551" s="8">
        <v>93.71404532374666</v>
      </c>
      <c r="X2551" s="8">
        <v>98.82352941176471</v>
      </c>
      <c r="Y2551" s="8">
        <v>103.15789473684211</v>
      </c>
      <c r="Z2551" s="8">
        <v>120</v>
      </c>
      <c r="AA2551" s="8">
        <v>110.34666666666666</v>
      </c>
      <c r="AB2551" s="9">
        <v>71.660287375126913</v>
      </c>
      <c r="AC2551" s="9">
        <v>22.529877955676476</v>
      </c>
      <c r="AD2551" s="3">
        <v>29.979472237695916</v>
      </c>
      <c r="AE2551" s="3">
        <v>47.49064980662763</v>
      </c>
    </row>
    <row r="2552" spans="1:31" ht="13" x14ac:dyDescent="0.3">
      <c r="A2552" s="2">
        <v>2022</v>
      </c>
      <c r="B2552" s="13" t="s">
        <v>630</v>
      </c>
      <c r="C2552" s="2" t="s">
        <v>130</v>
      </c>
      <c r="D2552" s="2" t="str">
        <f t="shared" si="78"/>
        <v>M1</v>
      </c>
      <c r="E2552" s="2" t="str">
        <f t="shared" si="79"/>
        <v>C07b_M1_09</v>
      </c>
      <c r="F2552" s="21" t="s">
        <v>582</v>
      </c>
      <c r="G2552" s="2">
        <v>2009</v>
      </c>
      <c r="H2552" s="2" t="s">
        <v>682</v>
      </c>
      <c r="I2552" s="4">
        <v>2.4300000000000002</v>
      </c>
      <c r="J2552" s="5">
        <v>0.16400000000000001</v>
      </c>
      <c r="K2552" s="4">
        <v>0.84799999999999998</v>
      </c>
      <c r="L2552" s="4">
        <v>0.68400000000000005</v>
      </c>
      <c r="M2552" s="4">
        <v>0.19600000000000001</v>
      </c>
      <c r="N2552" s="4">
        <v>0.65800000000000003</v>
      </c>
      <c r="O2552" s="4">
        <v>0.192</v>
      </c>
      <c r="P2552" s="6">
        <v>17.416</v>
      </c>
      <c r="Q2552" s="6">
        <v>56.954999999999998</v>
      </c>
      <c r="R2552" s="4">
        <v>5.9749999999999996</v>
      </c>
      <c r="S2552" s="7">
        <v>306.959</v>
      </c>
      <c r="T2552" s="4">
        <v>14.022</v>
      </c>
      <c r="U2552" s="4">
        <v>21.031896</v>
      </c>
      <c r="V2552" s="8">
        <v>96.898788347153712</v>
      </c>
      <c r="W2552" s="8">
        <v>101.78214194102286</v>
      </c>
      <c r="X2552" s="8">
        <v>99.764705882352942</v>
      </c>
      <c r="Y2552" s="8">
        <v>103.15789473684211</v>
      </c>
      <c r="Z2552" s="8">
        <v>109.66666666666667</v>
      </c>
      <c r="AA2552" s="8">
        <v>116.10666666666667</v>
      </c>
      <c r="AB2552" s="9">
        <v>71.964691354891201</v>
      </c>
      <c r="AC2552" s="9">
        <v>22.434578658421231</v>
      </c>
      <c r="AD2552" s="3">
        <v>30.136972911741505</v>
      </c>
      <c r="AE2552" s="3">
        <v>47.428448429837246</v>
      </c>
    </row>
    <row r="2553" spans="1:31" ht="13" x14ac:dyDescent="0.3">
      <c r="A2553" s="2">
        <v>2022</v>
      </c>
      <c r="B2553" s="13" t="s">
        <v>630</v>
      </c>
      <c r="C2553" s="2" t="s">
        <v>131</v>
      </c>
      <c r="D2553" s="2" t="str">
        <f t="shared" si="78"/>
        <v>M2</v>
      </c>
      <c r="E2553" s="2" t="str">
        <f t="shared" si="79"/>
        <v>C07b_M2_09</v>
      </c>
      <c r="F2553" s="21" t="s">
        <v>582</v>
      </c>
      <c r="G2553" s="2">
        <v>2009</v>
      </c>
      <c r="H2553" s="2" t="s">
        <v>682</v>
      </c>
      <c r="I2553" s="4">
        <v>2.38</v>
      </c>
      <c r="J2553" s="5">
        <v>0.161</v>
      </c>
      <c r="K2553" s="4">
        <v>0.78400000000000003</v>
      </c>
      <c r="L2553" s="4">
        <v>0.71399999999999997</v>
      </c>
      <c r="M2553" s="4">
        <v>0.20599999999999999</v>
      </c>
      <c r="N2553" s="4">
        <v>0.61099999999999999</v>
      </c>
      <c r="O2553" s="4">
        <v>0.19500000000000001</v>
      </c>
      <c r="P2553" s="6">
        <v>20.146999999999998</v>
      </c>
      <c r="Q2553" s="6">
        <v>63.125999999999998</v>
      </c>
      <c r="R2553" s="4">
        <v>5.835</v>
      </c>
      <c r="S2553" s="7">
        <v>479.22399999999999</v>
      </c>
      <c r="T2553" s="4">
        <v>15.628</v>
      </c>
      <c r="U2553" s="4">
        <v>21.031896</v>
      </c>
      <c r="V2553" s="8">
        <v>94.904986117788397</v>
      </c>
      <c r="W2553" s="8">
        <v>99.920273490882209</v>
      </c>
      <c r="X2553" s="8">
        <v>92.235294117647058</v>
      </c>
      <c r="Y2553" s="8">
        <v>108.42105263157893</v>
      </c>
      <c r="Z2553" s="8">
        <v>101.83333333333333</v>
      </c>
      <c r="AA2553" s="8">
        <v>134.31333333333333</v>
      </c>
      <c r="AB2553" s="9">
        <v>72.648591927408916</v>
      </c>
      <c r="AC2553" s="9">
        <v>23.357229737161944</v>
      </c>
      <c r="AD2553" s="3">
        <v>27.600192052140454</v>
      </c>
      <c r="AE2553" s="3">
        <v>49.042578210697599</v>
      </c>
    </row>
    <row r="2554" spans="1:31" ht="13" x14ac:dyDescent="0.3">
      <c r="A2554" s="2">
        <v>2022</v>
      </c>
      <c r="B2554" s="13" t="s">
        <v>630</v>
      </c>
      <c r="C2554" s="2" t="s">
        <v>132</v>
      </c>
      <c r="D2554" s="2" t="str">
        <f t="shared" si="78"/>
        <v>M1</v>
      </c>
      <c r="E2554" s="2" t="str">
        <f t="shared" si="79"/>
        <v>C07c_M1_09</v>
      </c>
      <c r="F2554" s="21" t="s">
        <v>583</v>
      </c>
      <c r="G2554" s="2">
        <v>2009</v>
      </c>
      <c r="H2554" s="2" t="s">
        <v>714</v>
      </c>
      <c r="I2554" s="4">
        <v>2.16</v>
      </c>
      <c r="J2554" s="5">
        <v>0.14499999999999999</v>
      </c>
      <c r="K2554" s="4">
        <v>0.83599999999999997</v>
      </c>
      <c r="L2554" s="4">
        <v>0.63300000000000001</v>
      </c>
      <c r="M2554" s="4">
        <v>0.22</v>
      </c>
      <c r="N2554" s="4">
        <v>0.70699999999999996</v>
      </c>
      <c r="O2554" s="4">
        <v>0.17499999999999999</v>
      </c>
      <c r="P2554" s="6">
        <v>19.414000000000001</v>
      </c>
      <c r="Q2554" s="6">
        <v>51.548999999999999</v>
      </c>
      <c r="R2554" s="4">
        <v>6.17</v>
      </c>
      <c r="S2554" s="7">
        <v>426.80500000000001</v>
      </c>
      <c r="T2554" s="4">
        <v>16.555</v>
      </c>
      <c r="U2554" s="4">
        <v>18.728255999999998</v>
      </c>
      <c r="V2554" s="8">
        <v>86.132256308581077</v>
      </c>
      <c r="W2554" s="8">
        <v>89.990308423465336</v>
      </c>
      <c r="X2554" s="8">
        <v>98.352941176470594</v>
      </c>
      <c r="Y2554" s="8">
        <v>115.78947368421053</v>
      </c>
      <c r="Z2554" s="8">
        <v>117.83333333333333</v>
      </c>
      <c r="AA2554" s="8">
        <v>129.42666666666668</v>
      </c>
      <c r="AB2554" s="9">
        <v>71.089811553994608</v>
      </c>
      <c r="AC2554" s="9">
        <v>25.491572760925369</v>
      </c>
      <c r="AD2554" s="3">
        <v>30.076144107596143</v>
      </c>
      <c r="AE2554" s="3">
        <v>44.432283131478485</v>
      </c>
    </row>
    <row r="2555" spans="1:31" ht="13" x14ac:dyDescent="0.3">
      <c r="A2555" s="2">
        <v>2022</v>
      </c>
      <c r="B2555" s="13" t="s">
        <v>630</v>
      </c>
      <c r="C2555" s="2" t="s">
        <v>133</v>
      </c>
      <c r="D2555" s="2" t="str">
        <f t="shared" si="78"/>
        <v>M2</v>
      </c>
      <c r="E2555" s="2" t="str">
        <f t="shared" si="79"/>
        <v>C07c_M2_09</v>
      </c>
      <c r="F2555" s="21" t="s">
        <v>583</v>
      </c>
      <c r="G2555" s="2">
        <v>2009</v>
      </c>
      <c r="H2555" s="2" t="s">
        <v>714</v>
      </c>
      <c r="I2555" s="4">
        <v>2.36</v>
      </c>
      <c r="J2555" s="5">
        <v>0.153</v>
      </c>
      <c r="K2555" s="4">
        <v>0.92</v>
      </c>
      <c r="L2555" s="4">
        <v>0.44400000000000001</v>
      </c>
      <c r="M2555" s="4">
        <v>0.192</v>
      </c>
      <c r="N2555" s="4">
        <v>0.68200000000000005</v>
      </c>
      <c r="O2555" s="4">
        <v>0.17799999999999999</v>
      </c>
      <c r="P2555" s="6">
        <v>11.977</v>
      </c>
      <c r="Q2555" s="6">
        <v>50.898000000000003</v>
      </c>
      <c r="R2555" s="4">
        <v>7.274</v>
      </c>
      <c r="S2555" s="7">
        <v>224.79900000000001</v>
      </c>
      <c r="T2555" s="4">
        <v>14.72</v>
      </c>
      <c r="U2555" s="4">
        <v>18.728255999999998</v>
      </c>
      <c r="V2555" s="8">
        <v>94.107465226042279</v>
      </c>
      <c r="W2555" s="8">
        <v>94.955290957173759</v>
      </c>
      <c r="X2555" s="8">
        <v>108.23529411764707</v>
      </c>
      <c r="Y2555" s="8">
        <v>101.05263157894737</v>
      </c>
      <c r="Z2555" s="8">
        <v>113.66666666666667</v>
      </c>
      <c r="AA2555" s="8">
        <v>79.846666666666664</v>
      </c>
      <c r="AB2555" s="9">
        <v>61.500586384165487</v>
      </c>
      <c r="AC2555" s="9">
        <v>25.715992198697329</v>
      </c>
      <c r="AD2555" s="3">
        <v>38.258841334826663</v>
      </c>
      <c r="AE2555" s="3">
        <v>36.025166466476009</v>
      </c>
    </row>
    <row r="2556" spans="1:31" ht="13" x14ac:dyDescent="0.3">
      <c r="A2556" s="2">
        <v>2022</v>
      </c>
      <c r="B2556" s="13" t="s">
        <v>630</v>
      </c>
      <c r="C2556" s="2" t="s">
        <v>134</v>
      </c>
      <c r="D2556" s="2" t="str">
        <f t="shared" si="78"/>
        <v>M2</v>
      </c>
      <c r="E2556" s="2" t="str">
        <f t="shared" si="79"/>
        <v>D07a_M2_09</v>
      </c>
      <c r="F2556" s="21" t="s">
        <v>584</v>
      </c>
      <c r="G2556" s="2">
        <v>2009</v>
      </c>
      <c r="H2556" s="2" t="s">
        <v>713</v>
      </c>
      <c r="I2556" s="4">
        <v>2.2599999999999998</v>
      </c>
      <c r="J2556" s="5">
        <v>0.14699999999999999</v>
      </c>
      <c r="K2556" s="4">
        <v>0.872</v>
      </c>
      <c r="L2556" s="4">
        <v>0.52200000000000002</v>
      </c>
      <c r="M2556" s="4">
        <v>0.22</v>
      </c>
      <c r="N2556" s="4">
        <v>0.73099999999999998</v>
      </c>
      <c r="O2556" s="4">
        <v>0.17699999999999999</v>
      </c>
      <c r="P2556" s="6">
        <v>12.458</v>
      </c>
      <c r="Q2556" s="6">
        <v>55.896000000000001</v>
      </c>
      <c r="R2556" s="4">
        <v>6.8540000000000001</v>
      </c>
      <c r="S2556" s="7">
        <v>256.536</v>
      </c>
      <c r="T2556" s="4">
        <v>16.128</v>
      </c>
      <c r="U2556" s="4">
        <v>18.897369000000001</v>
      </c>
      <c r="V2556" s="8">
        <v>90.119860767311664</v>
      </c>
      <c r="W2556" s="8">
        <v>91.231554056892435</v>
      </c>
      <c r="X2556" s="8">
        <v>102.58823529411765</v>
      </c>
      <c r="Y2556" s="8">
        <v>115.78947368421053</v>
      </c>
      <c r="Z2556" s="8">
        <v>121.83333333333333</v>
      </c>
      <c r="AA2556" s="8">
        <v>83.053333333333342</v>
      </c>
      <c r="AB2556" s="9">
        <v>66.471605510837961</v>
      </c>
      <c r="AC2556" s="9">
        <v>27.262634772582032</v>
      </c>
      <c r="AD2556" s="3">
        <v>33.550852442842974</v>
      </c>
      <c r="AE2556" s="3">
        <v>39.186512784574987</v>
      </c>
    </row>
    <row r="2557" spans="1:31" ht="13" x14ac:dyDescent="0.3">
      <c r="A2557" s="2">
        <v>2022</v>
      </c>
      <c r="B2557" s="13" t="s">
        <v>630</v>
      </c>
      <c r="C2557" s="2" t="s">
        <v>135</v>
      </c>
      <c r="D2557" s="2" t="str">
        <f t="shared" si="78"/>
        <v>M2</v>
      </c>
      <c r="E2557" s="2" t="str">
        <f t="shared" si="79"/>
        <v>D07b_M2_09</v>
      </c>
      <c r="F2557" s="21" t="s">
        <v>585</v>
      </c>
      <c r="G2557" s="2">
        <v>2009</v>
      </c>
      <c r="H2557" s="2" t="s">
        <v>707</v>
      </c>
      <c r="I2557" s="4">
        <v>2.27</v>
      </c>
      <c r="J2557" s="5">
        <v>0.157</v>
      </c>
      <c r="K2557" s="4">
        <v>0.84899999999999998</v>
      </c>
      <c r="L2557" s="4">
        <v>0.56000000000000005</v>
      </c>
      <c r="M2557" s="4">
        <v>0.192</v>
      </c>
      <c r="N2557" s="4">
        <v>0.70099999999999996</v>
      </c>
      <c r="O2557" s="4">
        <v>0.17599999999999999</v>
      </c>
      <c r="P2557" s="6">
        <v>11.835000000000001</v>
      </c>
      <c r="Q2557" s="6">
        <v>54.795000000000002</v>
      </c>
      <c r="R2557" s="4">
        <v>6.109</v>
      </c>
      <c r="S2557" s="7">
        <v>237.60599999999999</v>
      </c>
      <c r="T2557" s="4">
        <v>14.85</v>
      </c>
      <c r="U2557" s="4">
        <v>22.540156</v>
      </c>
      <c r="V2557" s="8">
        <v>90.51862121318473</v>
      </c>
      <c r="W2557" s="8">
        <v>97.437782224027984</v>
      </c>
      <c r="X2557" s="8">
        <v>99.882352941176464</v>
      </c>
      <c r="Y2557" s="8">
        <v>101.05263157894737</v>
      </c>
      <c r="Z2557" s="8">
        <v>116.83333333333333</v>
      </c>
      <c r="AA2557" s="8">
        <v>78.900000000000006</v>
      </c>
      <c r="AB2557" s="9">
        <v>65.473152760364485</v>
      </c>
      <c r="AC2557" s="9">
        <v>24.155681114961272</v>
      </c>
      <c r="AD2557" s="3">
        <v>33.164058964267596</v>
      </c>
      <c r="AE2557" s="3">
        <v>42.680259920771142</v>
      </c>
    </row>
    <row r="2558" spans="1:31" ht="13" x14ac:dyDescent="0.3">
      <c r="A2558" s="2">
        <v>2022</v>
      </c>
      <c r="B2558" s="13" t="s">
        <v>630</v>
      </c>
      <c r="C2558" s="2" t="s">
        <v>136</v>
      </c>
      <c r="D2558" s="2" t="str">
        <f t="shared" si="78"/>
        <v>M2</v>
      </c>
      <c r="E2558" s="2" t="str">
        <f t="shared" si="79"/>
        <v>D07c_M2_09</v>
      </c>
      <c r="F2558" s="21" t="s">
        <v>586</v>
      </c>
      <c r="G2558" s="2">
        <v>2009</v>
      </c>
      <c r="H2558" s="2" t="s">
        <v>715</v>
      </c>
      <c r="I2558" s="4">
        <v>2.21</v>
      </c>
      <c r="J2558" s="5">
        <v>0.15</v>
      </c>
      <c r="K2558" s="4">
        <v>0.83099999999999996</v>
      </c>
      <c r="L2558" s="4">
        <v>0.61799999999999999</v>
      </c>
      <c r="M2558" s="4">
        <v>0.20499999999999999</v>
      </c>
      <c r="N2558" s="4">
        <v>0.65500000000000003</v>
      </c>
      <c r="O2558" s="4">
        <v>0.17</v>
      </c>
      <c r="P2558" s="6">
        <v>12.278</v>
      </c>
      <c r="Q2558" s="6">
        <v>76.132999999999996</v>
      </c>
      <c r="R2558" s="4">
        <v>5.8070000000000004</v>
      </c>
      <c r="S2558" s="7">
        <v>291.19900000000001</v>
      </c>
      <c r="T2558" s="4">
        <v>17.79</v>
      </c>
      <c r="U2558" s="4">
        <v>21.976925000000001</v>
      </c>
      <c r="V2558" s="8">
        <v>88.126058537946378</v>
      </c>
      <c r="W2558" s="8">
        <v>93.093422507033111</v>
      </c>
      <c r="X2558" s="8">
        <v>97.764705882352942</v>
      </c>
      <c r="Y2558" s="8">
        <v>107.89473684210526</v>
      </c>
      <c r="Z2558" s="8">
        <v>109.16666666666669</v>
      </c>
      <c r="AA2558" s="8">
        <v>81.853333333333339</v>
      </c>
      <c r="AB2558" s="9">
        <v>68.977846478638384</v>
      </c>
      <c r="AC2558" s="9">
        <v>24.480796453435488</v>
      </c>
      <c r="AD2558" s="3">
        <v>30.811627233865806</v>
      </c>
      <c r="AE2558" s="3">
        <v>44.707576312698706</v>
      </c>
    </row>
    <row r="2559" spans="1:31" ht="13" x14ac:dyDescent="0.3">
      <c r="A2559" s="2">
        <v>2022</v>
      </c>
      <c r="B2559" s="13" t="s">
        <v>630</v>
      </c>
      <c r="C2559" s="2" t="s">
        <v>137</v>
      </c>
      <c r="D2559" s="2" t="str">
        <f t="shared" si="78"/>
        <v>M2</v>
      </c>
      <c r="E2559" s="2" t="str">
        <f t="shared" si="79"/>
        <v>E07a_M2_09</v>
      </c>
      <c r="F2559" s="21" t="s">
        <v>587</v>
      </c>
      <c r="G2559" s="2">
        <v>2009</v>
      </c>
      <c r="H2559" s="2" t="s">
        <v>688</v>
      </c>
      <c r="I2559" s="4">
        <v>2.5499999999999998</v>
      </c>
      <c r="J2559" s="5">
        <v>0.16</v>
      </c>
      <c r="K2559" s="4">
        <v>0.91500000000000004</v>
      </c>
      <c r="L2559" s="4">
        <v>0.55800000000000005</v>
      </c>
      <c r="M2559" s="4">
        <v>0.21</v>
      </c>
      <c r="N2559" s="4">
        <v>0.65900000000000003</v>
      </c>
      <c r="O2559" s="4">
        <v>0.19700000000000001</v>
      </c>
      <c r="P2559" s="6">
        <v>16.044</v>
      </c>
      <c r="Q2559" s="6">
        <v>78.263000000000005</v>
      </c>
      <c r="R2559" s="4">
        <v>6.1059999999999999</v>
      </c>
      <c r="S2559" s="7">
        <v>363.726</v>
      </c>
      <c r="T2559" s="4">
        <v>16.536999999999999</v>
      </c>
      <c r="U2559" s="4">
        <v>23.497202000000001</v>
      </c>
      <c r="V2559" s="8">
        <v>101.68391369763043</v>
      </c>
      <c r="W2559" s="8">
        <v>99.299650674168646</v>
      </c>
      <c r="X2559" s="8">
        <v>107.64705882352943</v>
      </c>
      <c r="Y2559" s="8">
        <v>110.52631578947367</v>
      </c>
      <c r="Z2559" s="8">
        <v>109.83333333333334</v>
      </c>
      <c r="AA2559" s="8">
        <v>106.96000000000001</v>
      </c>
      <c r="AB2559" s="9">
        <v>68.54403371299594</v>
      </c>
      <c r="AC2559" s="9">
        <v>25.23660612289947</v>
      </c>
      <c r="AD2559" s="3">
        <v>34.140877417340107</v>
      </c>
      <c r="AE2559" s="3">
        <v>40.622516459760433</v>
      </c>
    </row>
    <row r="2560" spans="1:31" ht="13" x14ac:dyDescent="0.3">
      <c r="A2560" s="2">
        <v>2022</v>
      </c>
      <c r="B2560" s="13" t="s">
        <v>630</v>
      </c>
      <c r="C2560" s="2" t="s">
        <v>138</v>
      </c>
      <c r="D2560" s="2" t="str">
        <f t="shared" si="78"/>
        <v>M2</v>
      </c>
      <c r="E2560" s="2" t="str">
        <f t="shared" si="79"/>
        <v>E07b_M2_09</v>
      </c>
      <c r="F2560" s="21" t="s">
        <v>588</v>
      </c>
      <c r="G2560" s="2">
        <v>2009</v>
      </c>
      <c r="H2560" s="2" t="s">
        <v>690</v>
      </c>
      <c r="I2560" s="4">
        <v>2.48</v>
      </c>
      <c r="J2560" s="5">
        <v>0.159</v>
      </c>
      <c r="K2560" s="4">
        <v>0.89400000000000002</v>
      </c>
      <c r="L2560" s="4">
        <v>0.61</v>
      </c>
      <c r="M2560" s="4">
        <v>0.26300000000000001</v>
      </c>
      <c r="N2560" s="4">
        <v>0.67</v>
      </c>
      <c r="O2560" s="4">
        <v>0.185</v>
      </c>
      <c r="P2560" s="6">
        <v>15.157999999999999</v>
      </c>
      <c r="Q2560" s="6">
        <v>76.960999999999999</v>
      </c>
      <c r="R2560" s="4">
        <v>6.25</v>
      </c>
      <c r="S2560" s="7">
        <v>350.85599999999999</v>
      </c>
      <c r="T2560" s="4">
        <v>18.09</v>
      </c>
      <c r="U2560" s="4">
        <v>22.384435</v>
      </c>
      <c r="V2560" s="8">
        <v>98.892590576518998</v>
      </c>
      <c r="W2560" s="8">
        <v>98.679027857455097</v>
      </c>
      <c r="X2560" s="8">
        <v>105.17647058823529</v>
      </c>
      <c r="Y2560" s="8">
        <v>138.42105263157896</v>
      </c>
      <c r="Z2560" s="8">
        <v>111.66666666666667</v>
      </c>
      <c r="AA2560" s="8">
        <v>101.05333333333333</v>
      </c>
      <c r="AB2560" s="9">
        <v>74.967492806934274</v>
      </c>
      <c r="AC2560" s="9">
        <v>28.897753027917943</v>
      </c>
      <c r="AD2560" s="3">
        <v>30.499152728450778</v>
      </c>
      <c r="AE2560" s="3">
        <v>40.603094243631283</v>
      </c>
    </row>
    <row r="2561" spans="1:31" ht="13" x14ac:dyDescent="0.3">
      <c r="A2561" s="2">
        <v>2022</v>
      </c>
      <c r="B2561" s="13" t="s">
        <v>630</v>
      </c>
      <c r="C2561" s="2" t="s">
        <v>139</v>
      </c>
      <c r="D2561" s="2" t="str">
        <f t="shared" si="78"/>
        <v>M1</v>
      </c>
      <c r="E2561" s="2" t="str">
        <f t="shared" si="79"/>
        <v>E07c_M1_09</v>
      </c>
      <c r="F2561" s="21" t="s">
        <v>589</v>
      </c>
      <c r="G2561" s="2">
        <v>2009</v>
      </c>
      <c r="H2561" s="2" t="s">
        <v>711</v>
      </c>
      <c r="I2561" s="4">
        <v>2.3199999999999998</v>
      </c>
      <c r="J2561" s="5">
        <v>0.155</v>
      </c>
      <c r="K2561" s="4">
        <v>0.85199999999999998</v>
      </c>
      <c r="L2561" s="4">
        <v>0.60799999999999998</v>
      </c>
      <c r="M2561" s="4">
        <v>0.24399999999999999</v>
      </c>
      <c r="N2561" s="4">
        <v>0.66800000000000004</v>
      </c>
      <c r="O2561" s="4">
        <v>0.17899999999999999</v>
      </c>
      <c r="P2561" s="6">
        <v>14.448</v>
      </c>
      <c r="Q2561" s="6">
        <v>72.674999999999997</v>
      </c>
      <c r="R2561" s="4">
        <v>5.7089999999999996</v>
      </c>
      <c r="S2561" s="7">
        <v>329.72</v>
      </c>
      <c r="T2561" s="4">
        <v>18.023</v>
      </c>
      <c r="U2561" s="4">
        <v>26.931574999999999</v>
      </c>
      <c r="V2561" s="8">
        <v>92.51242344255003</v>
      </c>
      <c r="W2561" s="8">
        <v>96.196536590600886</v>
      </c>
      <c r="X2561" s="8">
        <v>100.23529411764707</v>
      </c>
      <c r="Y2561" s="8">
        <v>128.42105263157896</v>
      </c>
      <c r="Z2561" s="8">
        <v>111.33333333333336</v>
      </c>
      <c r="AA2561" s="8">
        <v>96.320000000000007</v>
      </c>
      <c r="AB2561" s="9">
        <v>72.228449474688105</v>
      </c>
      <c r="AC2561" s="9">
        <v>27.826773153316669</v>
      </c>
      <c r="AD2561" s="3">
        <v>30.168557526019583</v>
      </c>
      <c r="AE2561" s="3">
        <v>42.004669320663744</v>
      </c>
    </row>
    <row r="2562" spans="1:31" ht="13" x14ac:dyDescent="0.3">
      <c r="A2562" s="2">
        <v>2022</v>
      </c>
      <c r="B2562" s="13" t="s">
        <v>630</v>
      </c>
      <c r="C2562" s="2" t="s">
        <v>140</v>
      </c>
      <c r="D2562" s="2" t="str">
        <f t="shared" si="78"/>
        <v>M2</v>
      </c>
      <c r="E2562" s="2" t="str">
        <f t="shared" si="79"/>
        <v>E07c_M2_09</v>
      </c>
      <c r="F2562" s="21" t="s">
        <v>589</v>
      </c>
      <c r="G2562" s="2">
        <v>2009</v>
      </c>
      <c r="H2562" s="2" t="s">
        <v>711</v>
      </c>
      <c r="I2562" s="4">
        <v>2.36</v>
      </c>
      <c r="J2562" s="5">
        <v>0.159</v>
      </c>
      <c r="K2562" s="4">
        <v>0.89</v>
      </c>
      <c r="L2562" s="4">
        <v>0.61099999999999999</v>
      </c>
      <c r="M2562" s="4">
        <v>0.23200000000000001</v>
      </c>
      <c r="N2562" s="4">
        <v>0.65300000000000002</v>
      </c>
      <c r="O2562" s="4">
        <v>0.187</v>
      </c>
      <c r="P2562" s="6">
        <v>16.95</v>
      </c>
      <c r="Q2562" s="6">
        <v>60.57</v>
      </c>
      <c r="R2562" s="4">
        <v>5.6580000000000004</v>
      </c>
      <c r="S2562" s="7">
        <v>375.858</v>
      </c>
      <c r="T2562" s="4">
        <v>18.706</v>
      </c>
      <c r="U2562" s="4">
        <v>26.931574999999999</v>
      </c>
      <c r="V2562" s="8">
        <v>94.107465226042279</v>
      </c>
      <c r="W2562" s="8">
        <v>98.679027857455097</v>
      </c>
      <c r="X2562" s="8">
        <v>104.70588235294119</v>
      </c>
      <c r="Y2562" s="8">
        <v>122.10526315789474</v>
      </c>
      <c r="Z2562" s="8">
        <v>108.83333333333334</v>
      </c>
      <c r="AA2562" s="8">
        <v>112.99999999999999</v>
      </c>
      <c r="AB2562" s="9">
        <v>72.361549206369077</v>
      </c>
      <c r="AC2562" s="9">
        <v>26.409576801878771</v>
      </c>
      <c r="AD2562" s="3">
        <v>31.456137392360368</v>
      </c>
      <c r="AE2562" s="3">
        <v>42.134285805760854</v>
      </c>
    </row>
    <row r="2563" spans="1:31" ht="13" x14ac:dyDescent="0.3">
      <c r="A2563" s="2">
        <v>2022</v>
      </c>
      <c r="B2563" s="13" t="s">
        <v>630</v>
      </c>
      <c r="C2563" s="2" t="s">
        <v>141</v>
      </c>
      <c r="D2563" s="2" t="str">
        <f t="shared" si="78"/>
        <v>M1</v>
      </c>
      <c r="E2563" s="2" t="str">
        <f t="shared" si="79"/>
        <v>F07a_M1_09</v>
      </c>
      <c r="F2563" s="21" t="s">
        <v>590</v>
      </c>
      <c r="G2563" s="2">
        <v>2009</v>
      </c>
      <c r="H2563" s="2" t="s">
        <v>692</v>
      </c>
      <c r="I2563" s="4">
        <v>2.2599999999999998</v>
      </c>
      <c r="J2563" s="5">
        <v>0.14499999999999999</v>
      </c>
      <c r="K2563" s="4">
        <v>0.80600000000000005</v>
      </c>
      <c r="L2563" s="4">
        <v>0.70199999999999996</v>
      </c>
      <c r="M2563" s="4">
        <v>0.23100000000000001</v>
      </c>
      <c r="N2563" s="4">
        <v>0.66200000000000003</v>
      </c>
      <c r="O2563" s="4">
        <v>0.182</v>
      </c>
      <c r="P2563" s="6">
        <v>17.974</v>
      </c>
      <c r="Q2563" s="6">
        <v>53.283000000000001</v>
      </c>
      <c r="R2563" s="4">
        <v>6.0869999999999997</v>
      </c>
      <c r="S2563" s="7">
        <v>411.786</v>
      </c>
      <c r="T2563" s="4">
        <v>18.184999999999999</v>
      </c>
      <c r="U2563" s="4">
        <v>34.036202000000003</v>
      </c>
      <c r="V2563" s="8">
        <v>90.119860767311664</v>
      </c>
      <c r="W2563" s="8">
        <v>89.990308423465336</v>
      </c>
      <c r="X2563" s="8">
        <v>94.823529411764724</v>
      </c>
      <c r="Y2563" s="8">
        <v>121.57894736842105</v>
      </c>
      <c r="Z2563" s="8">
        <v>110.33333333333334</v>
      </c>
      <c r="AA2563" s="8">
        <v>119.82666666666665</v>
      </c>
      <c r="AB2563" s="9">
        <v>74.671757451234299</v>
      </c>
      <c r="AC2563" s="9">
        <v>25.482200016803414</v>
      </c>
      <c r="AD2563" s="3">
        <v>27.605900068911854</v>
      </c>
      <c r="AE2563" s="3">
        <v>46.911899914284724</v>
      </c>
    </row>
    <row r="2564" spans="1:31" ht="13" x14ac:dyDescent="0.3">
      <c r="A2564" s="2">
        <v>2022</v>
      </c>
      <c r="B2564" s="13" t="s">
        <v>630</v>
      </c>
      <c r="C2564" s="2" t="s">
        <v>142</v>
      </c>
      <c r="D2564" s="2" t="str">
        <f t="shared" si="78"/>
        <v>M2</v>
      </c>
      <c r="E2564" s="2" t="str">
        <f t="shared" si="79"/>
        <v>F07a_M2_09</v>
      </c>
      <c r="F2564" s="21" t="s">
        <v>590</v>
      </c>
      <c r="G2564" s="2">
        <v>2009</v>
      </c>
      <c r="H2564" s="2" t="s">
        <v>692</v>
      </c>
      <c r="I2564" s="4">
        <v>2.2799999999999998</v>
      </c>
      <c r="J2564" s="5">
        <v>0.151</v>
      </c>
      <c r="K2564" s="4">
        <v>0.85299999999999998</v>
      </c>
      <c r="L2564" s="4">
        <v>0.755</v>
      </c>
      <c r="M2564" s="4">
        <v>0.23799999999999999</v>
      </c>
      <c r="N2564" s="4">
        <v>0.67500000000000004</v>
      </c>
      <c r="O2564" s="4">
        <v>0.189</v>
      </c>
      <c r="P2564" s="6">
        <v>19.529</v>
      </c>
      <c r="Q2564" s="6">
        <v>65.316999999999993</v>
      </c>
      <c r="R2564" s="4">
        <v>5.9779999999999998</v>
      </c>
      <c r="S2564" s="7">
        <v>385.81700000000001</v>
      </c>
      <c r="T2564" s="4">
        <v>19.873000000000001</v>
      </c>
      <c r="U2564" s="4">
        <v>34.036202000000003</v>
      </c>
      <c r="V2564" s="8">
        <v>90.917381659057796</v>
      </c>
      <c r="W2564" s="8">
        <v>93.71404532374666</v>
      </c>
      <c r="X2564" s="8">
        <v>100.35294117647058</v>
      </c>
      <c r="Y2564" s="8">
        <v>125.26315789473684</v>
      </c>
      <c r="Z2564" s="8">
        <v>112.50000000000003</v>
      </c>
      <c r="AA2564" s="8">
        <v>130.19333333333333</v>
      </c>
      <c r="AB2564" s="9">
        <v>79.095120326178773</v>
      </c>
      <c r="AC2564" s="9">
        <v>24.786121785054881</v>
      </c>
      <c r="AD2564" s="3">
        <v>27.581798583183936</v>
      </c>
      <c r="AE2564" s="3">
        <v>47.632079631761179</v>
      </c>
    </row>
    <row r="2565" spans="1:31" ht="13" x14ac:dyDescent="0.3">
      <c r="A2565" s="2">
        <v>2022</v>
      </c>
      <c r="B2565" s="13" t="s">
        <v>630</v>
      </c>
      <c r="C2565" s="2" t="s">
        <v>143</v>
      </c>
      <c r="D2565" s="2" t="str">
        <f t="shared" ref="D2565:D2628" si="80">MID(C2565,8,2)</f>
        <v>M1</v>
      </c>
      <c r="E2565" s="2" t="str">
        <f t="shared" si="79"/>
        <v>F07b_M1_09</v>
      </c>
      <c r="F2565" s="21" t="s">
        <v>591</v>
      </c>
      <c r="G2565" s="2">
        <v>2009</v>
      </c>
      <c r="H2565" s="2" t="s">
        <v>694</v>
      </c>
      <c r="I2565" s="4">
        <v>2.35</v>
      </c>
      <c r="J2565" s="5">
        <v>0.15</v>
      </c>
      <c r="K2565" s="4">
        <v>0.77600000000000002</v>
      </c>
      <c r="L2565" s="4">
        <v>0.61799999999999999</v>
      </c>
      <c r="M2565" s="4">
        <v>0.223</v>
      </c>
      <c r="N2565" s="4">
        <v>0.56200000000000006</v>
      </c>
      <c r="O2565" s="4">
        <v>0.17399999999999999</v>
      </c>
      <c r="P2565" s="6">
        <v>16.146000000000001</v>
      </c>
      <c r="Q2565" s="6">
        <v>46.274999999999999</v>
      </c>
      <c r="R2565" s="4">
        <v>5.1890000000000001</v>
      </c>
      <c r="S2565" s="7">
        <v>404.49200000000002</v>
      </c>
      <c r="T2565" s="4">
        <v>16.234000000000002</v>
      </c>
      <c r="U2565" s="4">
        <v>26.161159999999999</v>
      </c>
      <c r="V2565" s="8">
        <v>93.708704780169228</v>
      </c>
      <c r="W2565" s="8">
        <v>93.093422507033111</v>
      </c>
      <c r="X2565" s="8">
        <v>91.294117647058826</v>
      </c>
      <c r="Y2565" s="8">
        <v>117.36842105263159</v>
      </c>
      <c r="Z2565" s="8">
        <v>93.666666666666671</v>
      </c>
      <c r="AA2565" s="8">
        <v>107.64</v>
      </c>
      <c r="AB2565" s="9">
        <v>69.053898674461195</v>
      </c>
      <c r="AC2565" s="9">
        <v>26.601000608504911</v>
      </c>
      <c r="AD2565" s="3">
        <v>28.740661563715626</v>
      </c>
      <c r="AE2565" s="3">
        <v>44.658337827779469</v>
      </c>
    </row>
    <row r="2566" spans="1:31" ht="13" x14ac:dyDescent="0.3">
      <c r="A2566" s="2">
        <v>2022</v>
      </c>
      <c r="B2566" s="13" t="s">
        <v>630</v>
      </c>
      <c r="C2566" s="2" t="s">
        <v>144</v>
      </c>
      <c r="D2566" s="2" t="str">
        <f t="shared" si="80"/>
        <v>M2</v>
      </c>
      <c r="E2566" s="2" t="str">
        <f t="shared" ref="E2566:E2629" si="81">CONCATENATE(F2566,"_",D2566,"_",MID(G2566,3,2))</f>
        <v>F07b_M2_09</v>
      </c>
      <c r="F2566" s="21" t="s">
        <v>591</v>
      </c>
      <c r="G2566" s="2">
        <v>2009</v>
      </c>
      <c r="H2566" s="2" t="s">
        <v>694</v>
      </c>
      <c r="I2566" s="4">
        <v>2.2400000000000002</v>
      </c>
      <c r="J2566" s="5">
        <v>0.14699999999999999</v>
      </c>
      <c r="K2566" s="4">
        <v>0.86099999999999999</v>
      </c>
      <c r="L2566" s="4">
        <v>0.69899999999999995</v>
      </c>
      <c r="M2566" s="4">
        <v>0.16700000000000001</v>
      </c>
      <c r="N2566" s="4">
        <v>0.58199999999999996</v>
      </c>
      <c r="O2566" s="4">
        <v>0.17699999999999999</v>
      </c>
      <c r="P2566" s="6">
        <v>18.52</v>
      </c>
      <c r="Q2566" s="6">
        <v>50.078000000000003</v>
      </c>
      <c r="R2566" s="4">
        <v>5.03</v>
      </c>
      <c r="S2566" s="7">
        <v>343.005</v>
      </c>
      <c r="T2566" s="4">
        <v>16.657</v>
      </c>
      <c r="U2566" s="4">
        <v>26.161159999999999</v>
      </c>
      <c r="V2566" s="8">
        <v>89.322339875565561</v>
      </c>
      <c r="W2566" s="8">
        <v>91.231554056892435</v>
      </c>
      <c r="X2566" s="8">
        <v>101.29411764705883</v>
      </c>
      <c r="Y2566" s="8">
        <v>87.894736842105274</v>
      </c>
      <c r="Z2566" s="8">
        <v>97</v>
      </c>
      <c r="AA2566" s="8">
        <v>123.46666666666665</v>
      </c>
      <c r="AB2566" s="9">
        <v>70.656877803231808</v>
      </c>
      <c r="AC2566" s="9">
        <v>19.468986391567196</v>
      </c>
      <c r="AD2566" s="3">
        <v>31.165345883779004</v>
      </c>
      <c r="AE2566" s="3">
        <v>49.365667724653804</v>
      </c>
    </row>
    <row r="2567" spans="1:31" ht="13" x14ac:dyDescent="0.3">
      <c r="A2567" s="2">
        <v>2022</v>
      </c>
      <c r="B2567" s="13" t="s">
        <v>630</v>
      </c>
      <c r="C2567" s="2" t="s">
        <v>145</v>
      </c>
      <c r="D2567" s="2" t="str">
        <f t="shared" si="80"/>
        <v>M1</v>
      </c>
      <c r="E2567" s="2" t="str">
        <f t="shared" si="81"/>
        <v>F07c_M1_09</v>
      </c>
      <c r="F2567" s="21" t="s">
        <v>592</v>
      </c>
      <c r="G2567" s="2">
        <v>2009</v>
      </c>
      <c r="H2567" s="2" t="s">
        <v>696</v>
      </c>
      <c r="I2567" s="4">
        <v>2.4</v>
      </c>
      <c r="J2567" s="5">
        <v>0.154</v>
      </c>
      <c r="K2567" s="4">
        <v>0.72299999999999998</v>
      </c>
      <c r="L2567" s="4">
        <v>0.83499999999999996</v>
      </c>
      <c r="M2567" s="4">
        <v>0.152</v>
      </c>
      <c r="N2567" s="4">
        <v>0.53100000000000003</v>
      </c>
      <c r="O2567" s="4">
        <v>0.19500000000000001</v>
      </c>
      <c r="P2567" s="6">
        <v>27.873000000000001</v>
      </c>
      <c r="Q2567" s="6">
        <v>52.48</v>
      </c>
      <c r="R2567" s="4">
        <v>6.2089999999999996</v>
      </c>
      <c r="S2567" s="7">
        <v>407.37599999999998</v>
      </c>
      <c r="T2567" s="4">
        <v>17.254000000000001</v>
      </c>
      <c r="U2567" s="4">
        <v>21.378312999999999</v>
      </c>
      <c r="V2567" s="8">
        <v>95.702507009534514</v>
      </c>
      <c r="W2567" s="8">
        <v>95.575913773887322</v>
      </c>
      <c r="X2567" s="8">
        <v>85.058823529411768</v>
      </c>
      <c r="Y2567" s="8">
        <v>80</v>
      </c>
      <c r="Z2567" s="8">
        <v>88.500000000000014</v>
      </c>
      <c r="AA2567" s="8">
        <v>185.82</v>
      </c>
      <c r="AB2567" s="9">
        <v>72.678308340741921</v>
      </c>
      <c r="AC2567" s="9">
        <v>17.227414020183097</v>
      </c>
      <c r="AD2567" s="3">
        <v>25.442321120983895</v>
      </c>
      <c r="AE2567" s="3">
        <v>57.330264858833004</v>
      </c>
    </row>
    <row r="2568" spans="1:31" ht="13" x14ac:dyDescent="0.3">
      <c r="A2568" s="2">
        <v>2022</v>
      </c>
      <c r="B2568" s="13" t="s">
        <v>630</v>
      </c>
      <c r="C2568" s="2" t="s">
        <v>146</v>
      </c>
      <c r="D2568" s="2" t="str">
        <f t="shared" si="80"/>
        <v>M2</v>
      </c>
      <c r="E2568" s="2" t="str">
        <f t="shared" si="81"/>
        <v>F07c_M2_09</v>
      </c>
      <c r="F2568" s="21" t="s">
        <v>592</v>
      </c>
      <c r="G2568" s="2">
        <v>2009</v>
      </c>
      <c r="H2568" s="2" t="s">
        <v>696</v>
      </c>
      <c r="I2568" s="4">
        <v>2.46</v>
      </c>
      <c r="J2568" s="5">
        <v>0.14899999999999999</v>
      </c>
      <c r="K2568" s="4">
        <v>0.63100000000000001</v>
      </c>
      <c r="L2568" s="4">
        <v>0.73699999999999999</v>
      </c>
      <c r="M2568" s="4">
        <v>0.19400000000000001</v>
      </c>
      <c r="N2568" s="4">
        <v>0.46500000000000002</v>
      </c>
      <c r="O2568" s="4">
        <v>0.192</v>
      </c>
      <c r="P2568" s="6">
        <v>25.977</v>
      </c>
      <c r="Q2568" s="6">
        <v>71.007999999999996</v>
      </c>
      <c r="R2568" s="4">
        <v>5.5510000000000002</v>
      </c>
      <c r="S2568" s="7">
        <v>733.70699999999999</v>
      </c>
      <c r="T2568" s="4">
        <v>14.340999999999999</v>
      </c>
      <c r="U2568" s="4">
        <v>21.378312999999999</v>
      </c>
      <c r="V2568" s="8">
        <v>98.095069684772881</v>
      </c>
      <c r="W2568" s="8">
        <v>92.472799690319547</v>
      </c>
      <c r="X2568" s="8">
        <v>74.235294117647072</v>
      </c>
      <c r="Y2568" s="8">
        <v>102.10526315789474</v>
      </c>
      <c r="Z2568" s="8">
        <v>77.5</v>
      </c>
      <c r="AA2568" s="8">
        <v>173.18</v>
      </c>
      <c r="AB2568" s="9">
        <v>68.894785165172337</v>
      </c>
      <c r="AC2568" s="9">
        <v>23.195123700860943</v>
      </c>
      <c r="AD2568" s="3">
        <v>23.424280049918675</v>
      </c>
      <c r="AE2568" s="3">
        <v>53.380596249220382</v>
      </c>
    </row>
    <row r="2569" spans="1:31" ht="13" x14ac:dyDescent="0.3">
      <c r="A2569" s="2">
        <v>2022</v>
      </c>
      <c r="B2569" s="13" t="s">
        <v>630</v>
      </c>
      <c r="C2569" s="2" t="s">
        <v>147</v>
      </c>
      <c r="D2569" s="2" t="str">
        <f t="shared" si="80"/>
        <v>M1</v>
      </c>
      <c r="E2569" s="2" t="str">
        <f t="shared" si="81"/>
        <v>G07a_M1_09</v>
      </c>
      <c r="F2569" s="21" t="s">
        <v>593</v>
      </c>
      <c r="G2569" s="2">
        <v>2009</v>
      </c>
      <c r="H2569" s="2" t="s">
        <v>698</v>
      </c>
      <c r="I2569" s="4">
        <v>2.1800000000000002</v>
      </c>
      <c r="J2569" s="5">
        <v>0.13300000000000001</v>
      </c>
      <c r="K2569" s="4">
        <v>0.88</v>
      </c>
      <c r="L2569" s="4">
        <v>0.52800000000000002</v>
      </c>
      <c r="M2569" s="4">
        <v>0.17899999999999999</v>
      </c>
      <c r="N2569" s="4">
        <v>0.63700000000000001</v>
      </c>
      <c r="O2569" s="4">
        <v>0.17199999999999999</v>
      </c>
      <c r="P2569" s="6">
        <v>15.305999999999999</v>
      </c>
      <c r="Q2569" s="6">
        <v>58.49</v>
      </c>
      <c r="R2569" s="4">
        <v>7.2489999999999997</v>
      </c>
      <c r="S2569" s="7">
        <v>423.70699999999999</v>
      </c>
      <c r="T2569" s="4">
        <v>15.919</v>
      </c>
      <c r="U2569" s="4">
        <v>22.285323999999999</v>
      </c>
      <c r="V2569" s="8">
        <v>86.929777200327194</v>
      </c>
      <c r="W2569" s="8">
        <v>82.542834622902689</v>
      </c>
      <c r="X2569" s="8">
        <v>103.5294117647059</v>
      </c>
      <c r="Y2569" s="8">
        <v>94.210526315789465</v>
      </c>
      <c r="Z2569" s="8">
        <v>106.16666666666667</v>
      </c>
      <c r="AA2569" s="8">
        <v>102.03999999999999</v>
      </c>
      <c r="AB2569" s="9">
        <v>63.598345050125666</v>
      </c>
      <c r="AC2569" s="9">
        <v>23.184008620649472</v>
      </c>
      <c r="AD2569" s="3">
        <v>35.3883325802801</v>
      </c>
      <c r="AE2569" s="3">
        <v>41.427658799070436</v>
      </c>
    </row>
    <row r="2570" spans="1:31" ht="13" x14ac:dyDescent="0.3">
      <c r="A2570" s="2">
        <v>2022</v>
      </c>
      <c r="B2570" s="13" t="s">
        <v>630</v>
      </c>
      <c r="C2570" s="2" t="s">
        <v>148</v>
      </c>
      <c r="D2570" s="2" t="str">
        <f t="shared" si="80"/>
        <v>M2</v>
      </c>
      <c r="E2570" s="2" t="str">
        <f t="shared" si="81"/>
        <v>G07a_M2_09</v>
      </c>
      <c r="F2570" s="21" t="s">
        <v>593</v>
      </c>
      <c r="G2570" s="2">
        <v>2009</v>
      </c>
      <c r="H2570" s="2" t="s">
        <v>698</v>
      </c>
      <c r="I2570" s="4">
        <v>2.17</v>
      </c>
      <c r="J2570" s="5">
        <v>0.13800000000000001</v>
      </c>
      <c r="K2570" s="4">
        <v>0.69299999999999995</v>
      </c>
      <c r="L2570" s="4">
        <v>0.61499999999999999</v>
      </c>
      <c r="M2570" s="4">
        <v>0.21199999999999999</v>
      </c>
      <c r="N2570" s="4">
        <v>0.61299999999999999</v>
      </c>
      <c r="O2570" s="4">
        <v>0.17</v>
      </c>
      <c r="P2570" s="6">
        <v>15.801</v>
      </c>
      <c r="Q2570" s="6">
        <v>61.180999999999997</v>
      </c>
      <c r="R2570" s="4">
        <v>5.2869999999999999</v>
      </c>
      <c r="S2570" s="7">
        <v>437.75299999999999</v>
      </c>
      <c r="T2570" s="4">
        <v>15.566000000000001</v>
      </c>
      <c r="U2570" s="4">
        <v>22.285323999999999</v>
      </c>
      <c r="V2570" s="8">
        <v>86.531016754454129</v>
      </c>
      <c r="W2570" s="8">
        <v>85.645948706470463</v>
      </c>
      <c r="X2570" s="8">
        <v>81.529411764705884</v>
      </c>
      <c r="Y2570" s="8">
        <v>111.57894736842104</v>
      </c>
      <c r="Z2570" s="8">
        <v>102.16666666666667</v>
      </c>
      <c r="AA2570" s="8">
        <v>105.34000000000002</v>
      </c>
      <c r="AB2570" s="9">
        <v>65.875340375426646</v>
      </c>
      <c r="AC2570" s="9">
        <v>26.509058405122694</v>
      </c>
      <c r="AD2570" s="3">
        <v>26.905037704900991</v>
      </c>
      <c r="AE2570" s="3">
        <v>46.585903889976315</v>
      </c>
    </row>
    <row r="2571" spans="1:31" ht="13" x14ac:dyDescent="0.3">
      <c r="A2571" s="2">
        <v>2022</v>
      </c>
      <c r="B2571" s="13" t="s">
        <v>630</v>
      </c>
      <c r="C2571" s="2" t="s">
        <v>149</v>
      </c>
      <c r="D2571" s="2" t="str">
        <f t="shared" si="80"/>
        <v>M1</v>
      </c>
      <c r="E2571" s="2" t="str">
        <f t="shared" si="81"/>
        <v>G07b_M1_09</v>
      </c>
      <c r="F2571" s="21" t="s">
        <v>245</v>
      </c>
      <c r="G2571" s="2">
        <v>2009</v>
      </c>
      <c r="H2571" s="2" t="s">
        <v>700</v>
      </c>
      <c r="I2571" s="4">
        <v>2.35</v>
      </c>
      <c r="J2571" s="5">
        <v>0.14199999999999999</v>
      </c>
      <c r="K2571" s="4">
        <v>0.92</v>
      </c>
      <c r="L2571" s="4">
        <v>0.46100000000000002</v>
      </c>
      <c r="M2571" s="4">
        <v>0.21</v>
      </c>
      <c r="N2571" s="4">
        <v>0.63700000000000001</v>
      </c>
      <c r="O2571" s="4">
        <v>0.17100000000000001</v>
      </c>
      <c r="P2571" s="6">
        <v>16.241</v>
      </c>
      <c r="Q2571" s="6">
        <v>57.445999999999998</v>
      </c>
      <c r="R2571" s="4">
        <v>5.1849999999999996</v>
      </c>
      <c r="S2571" s="7">
        <v>578.83900000000006</v>
      </c>
      <c r="T2571" s="4">
        <v>14.805</v>
      </c>
      <c r="U2571" s="4">
        <v>21.09619</v>
      </c>
      <c r="V2571" s="8">
        <v>93.708704780169228</v>
      </c>
      <c r="W2571" s="8">
        <v>88.128439973324674</v>
      </c>
      <c r="X2571" s="8">
        <v>108.23529411764707</v>
      </c>
      <c r="Y2571" s="8">
        <v>110.52631578947367</v>
      </c>
      <c r="Z2571" s="8">
        <v>106.16666666666667</v>
      </c>
      <c r="AA2571" s="8">
        <v>108.27333333333333</v>
      </c>
      <c r="AB2571" s="9">
        <v>63.831591589570152</v>
      </c>
      <c r="AC2571" s="9">
        <v>27.099728172409648</v>
      </c>
      <c r="AD2571" s="3">
        <v>36.86170308269503</v>
      </c>
      <c r="AE2571" s="3">
        <v>36.038568744895336</v>
      </c>
    </row>
    <row r="2572" spans="1:31" ht="13" x14ac:dyDescent="0.3">
      <c r="A2572" s="2">
        <v>2022</v>
      </c>
      <c r="B2572" s="13" t="s">
        <v>630</v>
      </c>
      <c r="C2572" s="2" t="s">
        <v>150</v>
      </c>
      <c r="D2572" s="2" t="str">
        <f t="shared" si="80"/>
        <v>M2</v>
      </c>
      <c r="E2572" s="2" t="str">
        <f t="shared" si="81"/>
        <v>G07b_M2_09</v>
      </c>
      <c r="F2572" s="21" t="s">
        <v>245</v>
      </c>
      <c r="G2572" s="2">
        <v>2009</v>
      </c>
      <c r="H2572" s="2" t="s">
        <v>700</v>
      </c>
      <c r="I2572" s="4">
        <v>2.34</v>
      </c>
      <c r="J2572" s="5">
        <v>0.13800000000000001</v>
      </c>
      <c r="K2572" s="4">
        <v>0.78800000000000003</v>
      </c>
      <c r="L2572" s="4">
        <v>0.60099999999999998</v>
      </c>
      <c r="M2572" s="4">
        <v>0.17</v>
      </c>
      <c r="N2572" s="4">
        <v>0.65200000000000002</v>
      </c>
      <c r="O2572" s="4">
        <v>0.17399999999999999</v>
      </c>
      <c r="P2572" s="6">
        <v>14.983000000000001</v>
      </c>
      <c r="Q2572" s="6">
        <v>47.503999999999998</v>
      </c>
      <c r="R2572" s="4">
        <v>5.649</v>
      </c>
      <c r="S2572" s="7">
        <v>270.37700000000001</v>
      </c>
      <c r="T2572" s="4">
        <v>16.501000000000001</v>
      </c>
      <c r="U2572" s="4">
        <v>21.09619</v>
      </c>
      <c r="V2572" s="8">
        <v>93.309944334296162</v>
      </c>
      <c r="W2572" s="8">
        <v>85.645948706470463</v>
      </c>
      <c r="X2572" s="8">
        <v>92.705882352941188</v>
      </c>
      <c r="Y2572" s="8">
        <v>89.473684210526315</v>
      </c>
      <c r="Z2572" s="8">
        <v>108.66666666666667</v>
      </c>
      <c r="AA2572" s="8">
        <v>99.88666666666667</v>
      </c>
      <c r="AB2572" s="9">
        <v>64.146767538417819</v>
      </c>
      <c r="AC2572" s="9">
        <v>21.83008658157145</v>
      </c>
      <c r="AD2572" s="3">
        <v>31.417721358059069</v>
      </c>
      <c r="AE2572" s="3">
        <v>46.752192060369481</v>
      </c>
    </row>
    <row r="2573" spans="1:31" ht="13" x14ac:dyDescent="0.3">
      <c r="A2573" s="2">
        <v>2022</v>
      </c>
      <c r="B2573" s="13" t="s">
        <v>630</v>
      </c>
      <c r="C2573" s="2" t="s">
        <v>151</v>
      </c>
      <c r="D2573" s="2" t="str">
        <f t="shared" si="80"/>
        <v>M1</v>
      </c>
      <c r="E2573" s="2" t="str">
        <f t="shared" si="81"/>
        <v>G07c_M1_09</v>
      </c>
      <c r="F2573" s="21" t="s">
        <v>446</v>
      </c>
      <c r="G2573" s="2">
        <v>2009</v>
      </c>
      <c r="H2573" s="2" t="s">
        <v>702</v>
      </c>
      <c r="I2573" s="4">
        <v>2.2999999999999998</v>
      </c>
      <c r="J2573" s="5">
        <v>0.14099999999999999</v>
      </c>
      <c r="K2573" s="4">
        <v>0.82899999999999996</v>
      </c>
      <c r="L2573" s="4">
        <v>0.61799999999999999</v>
      </c>
      <c r="M2573" s="4">
        <v>0.221</v>
      </c>
      <c r="N2573" s="4">
        <v>0.68700000000000006</v>
      </c>
      <c r="O2573" s="4">
        <v>0.17499999999999999</v>
      </c>
      <c r="P2573" s="6">
        <v>16.852</v>
      </c>
      <c r="Q2573" s="6">
        <v>54.222999999999999</v>
      </c>
      <c r="R2573" s="4">
        <v>6.4039999999999999</v>
      </c>
      <c r="S2573" s="7">
        <v>423.19299999999998</v>
      </c>
      <c r="T2573" s="4">
        <v>17.033999999999999</v>
      </c>
      <c r="U2573" s="4">
        <v>21.865738</v>
      </c>
      <c r="V2573" s="8">
        <v>91.714902550803913</v>
      </c>
      <c r="W2573" s="8">
        <v>87.507817156611111</v>
      </c>
      <c r="X2573" s="8">
        <v>97.52941176470587</v>
      </c>
      <c r="Y2573" s="8">
        <v>116.31578947368422</v>
      </c>
      <c r="Z2573" s="8">
        <v>114.50000000000003</v>
      </c>
      <c r="AA2573" s="8">
        <v>112.34666666666666</v>
      </c>
      <c r="AB2573" s="9">
        <v>70.244652749889809</v>
      </c>
      <c r="AC2573" s="9">
        <v>25.915543245132394</v>
      </c>
      <c r="AD2573" s="3">
        <v>30.183145913322047</v>
      </c>
      <c r="AE2573" s="3">
        <v>43.901310841545566</v>
      </c>
    </row>
    <row r="2574" spans="1:31" ht="13" x14ac:dyDescent="0.3">
      <c r="A2574" s="2">
        <v>2022</v>
      </c>
      <c r="B2574" s="13" t="s">
        <v>630</v>
      </c>
      <c r="C2574" s="2" t="s">
        <v>152</v>
      </c>
      <c r="D2574" s="2" t="str">
        <f t="shared" si="80"/>
        <v>M2</v>
      </c>
      <c r="E2574" s="2" t="str">
        <f t="shared" si="81"/>
        <v>B08b_M2_09</v>
      </c>
      <c r="F2574" s="21" t="s">
        <v>594</v>
      </c>
      <c r="G2574" s="2">
        <v>2009</v>
      </c>
      <c r="H2574" s="2" t="s">
        <v>709</v>
      </c>
      <c r="I2574" s="4">
        <v>2.64</v>
      </c>
      <c r="J2574" s="5">
        <v>0.16400000000000001</v>
      </c>
      <c r="K2574" s="4">
        <v>0.84699999999999998</v>
      </c>
      <c r="L2574" s="4">
        <v>0.77900000000000003</v>
      </c>
      <c r="M2574" s="4">
        <v>0.186</v>
      </c>
      <c r="N2574" s="4">
        <v>0.67100000000000004</v>
      </c>
      <c r="O2574" s="4">
        <v>0.19700000000000001</v>
      </c>
      <c r="P2574" s="6">
        <v>17.145</v>
      </c>
      <c r="Q2574" s="6">
        <v>56.052999999999997</v>
      </c>
      <c r="R2574" s="4">
        <v>7.6959999999999997</v>
      </c>
      <c r="S2574" s="7">
        <v>217.517</v>
      </c>
      <c r="T2574" s="4">
        <v>15.808999999999999</v>
      </c>
      <c r="U2574" s="4">
        <v>18.126777000000001</v>
      </c>
      <c r="V2574" s="8">
        <v>105.27275771048798</v>
      </c>
      <c r="W2574" s="8">
        <v>101.78214194102286</v>
      </c>
      <c r="X2574" s="8">
        <v>99.647058823529406</v>
      </c>
      <c r="Y2574" s="8">
        <v>97.89473684210526</v>
      </c>
      <c r="Z2574" s="8">
        <v>111.83333333333334</v>
      </c>
      <c r="AA2574" s="8">
        <v>114.3</v>
      </c>
      <c r="AB2574" s="9">
        <v>75.855911640401644</v>
      </c>
      <c r="AC2574" s="9">
        <v>20.197835248410374</v>
      </c>
      <c r="AD2574" s="3">
        <v>28.557305058520967</v>
      </c>
      <c r="AE2574" s="3">
        <v>51.244859693068655</v>
      </c>
    </row>
    <row r="2575" spans="1:31" ht="13" x14ac:dyDescent="0.3">
      <c r="A2575" s="2">
        <v>2022</v>
      </c>
      <c r="B2575" s="13" t="s">
        <v>630</v>
      </c>
      <c r="C2575" s="2" t="s">
        <v>154</v>
      </c>
      <c r="D2575" s="2" t="str">
        <f t="shared" si="80"/>
        <v>M1</v>
      </c>
      <c r="E2575" s="2" t="str">
        <f t="shared" si="81"/>
        <v>C08a_M1_09</v>
      </c>
      <c r="F2575" s="21" t="s">
        <v>596</v>
      </c>
      <c r="G2575" s="2">
        <v>2009</v>
      </c>
      <c r="H2575" s="2" t="s">
        <v>680</v>
      </c>
      <c r="I2575" s="4">
        <v>2.37</v>
      </c>
      <c r="J2575" s="5">
        <v>0.14799999999999999</v>
      </c>
      <c r="K2575" s="4">
        <v>0.78200000000000003</v>
      </c>
      <c r="L2575" s="4">
        <v>0.56799999999999995</v>
      </c>
      <c r="M2575" s="4">
        <v>0.21299999999999999</v>
      </c>
      <c r="N2575" s="4">
        <v>0.621</v>
      </c>
      <c r="O2575" s="4">
        <v>0.17299999999999999</v>
      </c>
      <c r="P2575" s="6">
        <v>13.234</v>
      </c>
      <c r="Q2575" s="6">
        <v>53.689</v>
      </c>
      <c r="R2575" s="4">
        <v>6.0389999999999997</v>
      </c>
      <c r="S2575" s="7">
        <v>266.34100000000001</v>
      </c>
      <c r="T2575" s="4">
        <v>15.61</v>
      </c>
      <c r="U2575" s="4">
        <v>29.066545999999999</v>
      </c>
      <c r="V2575" s="8">
        <v>94.506225671915345</v>
      </c>
      <c r="W2575" s="8">
        <v>91.852176873605998</v>
      </c>
      <c r="X2575" s="8">
        <v>92</v>
      </c>
      <c r="Y2575" s="8">
        <v>112.10526315789473</v>
      </c>
      <c r="Z2575" s="8">
        <v>103.50000000000001</v>
      </c>
      <c r="AA2575" s="8">
        <v>88.226666666666659</v>
      </c>
      <c r="AB2575" s="9">
        <v>65.888618150848217</v>
      </c>
      <c r="AC2575" s="9">
        <v>26.628733869369903</v>
      </c>
      <c r="AD2575" s="3">
        <v>30.354256260483631</v>
      </c>
      <c r="AE2575" s="3">
        <v>43.017009870146467</v>
      </c>
    </row>
    <row r="2576" spans="1:31" ht="13" x14ac:dyDescent="0.3">
      <c r="A2576" s="2">
        <v>2022</v>
      </c>
      <c r="B2576" s="13" t="s">
        <v>630</v>
      </c>
      <c r="C2576" s="2" t="s">
        <v>155</v>
      </c>
      <c r="D2576" s="2" t="str">
        <f t="shared" si="80"/>
        <v>M2</v>
      </c>
      <c r="E2576" s="2" t="str">
        <f t="shared" si="81"/>
        <v>C08a_M2_09</v>
      </c>
      <c r="F2576" s="21" t="s">
        <v>596</v>
      </c>
      <c r="G2576" s="2">
        <v>2009</v>
      </c>
      <c r="H2576" s="2" t="s">
        <v>680</v>
      </c>
      <c r="I2576" s="4">
        <v>2.1800000000000002</v>
      </c>
      <c r="J2576" s="5">
        <v>0.14599999999999999</v>
      </c>
      <c r="K2576" s="4">
        <v>0.77</v>
      </c>
      <c r="L2576" s="4">
        <v>0.6</v>
      </c>
      <c r="M2576" s="4">
        <v>0.187</v>
      </c>
      <c r="N2576" s="4">
        <v>0.63900000000000001</v>
      </c>
      <c r="O2576" s="4">
        <v>0.16900000000000001</v>
      </c>
      <c r="P2576" s="6">
        <v>14.13</v>
      </c>
      <c r="Q2576" s="6">
        <v>55.015000000000001</v>
      </c>
      <c r="R2576" s="4">
        <v>5.0679999999999996</v>
      </c>
      <c r="S2576" s="7">
        <v>305.83300000000003</v>
      </c>
      <c r="T2576" s="4">
        <v>15.885999999999999</v>
      </c>
      <c r="U2576" s="4">
        <v>29.066545999999999</v>
      </c>
      <c r="V2576" s="8">
        <v>86.929777200327194</v>
      </c>
      <c r="W2576" s="8">
        <v>90.610931240178886</v>
      </c>
      <c r="X2576" s="8">
        <v>90.588235294117652</v>
      </c>
      <c r="Y2576" s="8">
        <v>98.421052631578945</v>
      </c>
      <c r="Z2576" s="8">
        <v>106.50000000000001</v>
      </c>
      <c r="AA2576" s="8">
        <v>94.2</v>
      </c>
      <c r="AB2576" s="9">
        <v>65.036838771842625</v>
      </c>
      <c r="AC2576" s="9">
        <v>23.684460488993665</v>
      </c>
      <c r="AD2576" s="3">
        <v>30.279907512482048</v>
      </c>
      <c r="AE2576" s="3">
        <v>46.035631998524302</v>
      </c>
    </row>
    <row r="2577" spans="1:31" ht="13" x14ac:dyDescent="0.3">
      <c r="A2577" s="2">
        <v>2022</v>
      </c>
      <c r="B2577" s="13" t="s">
        <v>630</v>
      </c>
      <c r="C2577" s="2" t="s">
        <v>156</v>
      </c>
      <c r="D2577" s="2" t="str">
        <f t="shared" si="80"/>
        <v>M1</v>
      </c>
      <c r="E2577" s="2" t="str">
        <f t="shared" si="81"/>
        <v>C08b_M1_09</v>
      </c>
      <c r="F2577" s="21" t="s">
        <v>597</v>
      </c>
      <c r="G2577" s="2">
        <v>2009</v>
      </c>
      <c r="H2577" s="2" t="s">
        <v>683</v>
      </c>
      <c r="I2577" s="4">
        <v>2.4</v>
      </c>
      <c r="J2577" s="5">
        <v>0.151</v>
      </c>
      <c r="K2577" s="4">
        <v>0.76600000000000001</v>
      </c>
      <c r="L2577" s="4">
        <v>0.57999999999999996</v>
      </c>
      <c r="M2577" s="4">
        <v>0.224</v>
      </c>
      <c r="N2577" s="4">
        <v>0.55000000000000004</v>
      </c>
      <c r="O2577" s="4">
        <v>0.182</v>
      </c>
      <c r="P2577" s="6">
        <v>15.186999999999999</v>
      </c>
      <c r="Q2577" s="6">
        <v>55.86</v>
      </c>
      <c r="R2577" s="4">
        <v>5.9349999999999996</v>
      </c>
      <c r="S2577" s="7">
        <v>328.61599999999999</v>
      </c>
      <c r="T2577" s="4">
        <v>16.925999999999998</v>
      </c>
      <c r="U2577" s="4">
        <v>26.422395999999999</v>
      </c>
      <c r="V2577" s="8">
        <v>95.702507009534514</v>
      </c>
      <c r="W2577" s="8">
        <v>93.71404532374666</v>
      </c>
      <c r="X2577" s="8">
        <v>90.117647058823536</v>
      </c>
      <c r="Y2577" s="8">
        <v>117.89473684210527</v>
      </c>
      <c r="Z2577" s="8">
        <v>91.666666666666671</v>
      </c>
      <c r="AA2577" s="8">
        <v>101.24666666666667</v>
      </c>
      <c r="AB2577" s="9">
        <v>66.984308936827034</v>
      </c>
      <c r="AC2577" s="9">
        <v>27.545854577511314</v>
      </c>
      <c r="AD2577" s="3">
        <v>29.246838774362477</v>
      </c>
      <c r="AE2577" s="3">
        <v>43.20730664812622</v>
      </c>
    </row>
    <row r="2578" spans="1:31" ht="13" x14ac:dyDescent="0.3">
      <c r="A2578" s="2">
        <v>2022</v>
      </c>
      <c r="B2578" s="13" t="s">
        <v>630</v>
      </c>
      <c r="C2578" s="2" t="s">
        <v>157</v>
      </c>
      <c r="D2578" s="2" t="str">
        <f t="shared" si="80"/>
        <v>M2</v>
      </c>
      <c r="E2578" s="2" t="str">
        <f t="shared" si="81"/>
        <v>C08b_M2_09</v>
      </c>
      <c r="F2578" s="21" t="s">
        <v>597</v>
      </c>
      <c r="G2578" s="2">
        <v>2009</v>
      </c>
      <c r="H2578" s="2" t="s">
        <v>683</v>
      </c>
      <c r="I2578" s="4">
        <v>2.17</v>
      </c>
      <c r="J2578" s="5">
        <v>0.14299999999999999</v>
      </c>
      <c r="K2578" s="4">
        <v>0.8</v>
      </c>
      <c r="L2578" s="4">
        <v>0.622</v>
      </c>
      <c r="M2578" s="4">
        <v>0.17299999999999999</v>
      </c>
      <c r="N2578" s="4">
        <v>0.55600000000000005</v>
      </c>
      <c r="O2578" s="4">
        <v>0.17399999999999999</v>
      </c>
      <c r="P2578" s="6">
        <v>13.547000000000001</v>
      </c>
      <c r="Q2578" s="6">
        <v>48.427999999999997</v>
      </c>
      <c r="R2578" s="4">
        <v>5.3</v>
      </c>
      <c r="S2578" s="7">
        <v>267.77199999999999</v>
      </c>
      <c r="T2578" s="4">
        <v>15.228</v>
      </c>
      <c r="U2578" s="4">
        <v>26.422395999999999</v>
      </c>
      <c r="V2578" s="8">
        <v>86.531016754454129</v>
      </c>
      <c r="W2578" s="8">
        <v>88.749062790038224</v>
      </c>
      <c r="X2578" s="8">
        <v>94.117647058823536</v>
      </c>
      <c r="Y2578" s="8">
        <v>91.05263157894737</v>
      </c>
      <c r="Z2578" s="8">
        <v>92.666666666666671</v>
      </c>
      <c r="AA2578" s="8">
        <v>90.313333333333333</v>
      </c>
      <c r="AB2578" s="9">
        <v>65.748694069577084</v>
      </c>
      <c r="AC2578" s="9">
        <v>21.674060699265475</v>
      </c>
      <c r="AD2578" s="3">
        <v>31.119033382798854</v>
      </c>
      <c r="AE2578" s="3">
        <v>47.206905917935678</v>
      </c>
    </row>
    <row r="2579" spans="1:31" ht="13" x14ac:dyDescent="0.3">
      <c r="A2579" s="2">
        <v>2022</v>
      </c>
      <c r="B2579" s="13" t="s">
        <v>630</v>
      </c>
      <c r="C2579" s="2" t="s">
        <v>160</v>
      </c>
      <c r="D2579" s="2" t="str">
        <f t="shared" si="80"/>
        <v>M1</v>
      </c>
      <c r="E2579" s="2" t="str">
        <f t="shared" si="81"/>
        <v>D08a_M1_09</v>
      </c>
      <c r="F2579" s="21" t="s">
        <v>599</v>
      </c>
      <c r="G2579" s="2">
        <v>2009</v>
      </c>
      <c r="H2579" s="2" t="s">
        <v>685</v>
      </c>
      <c r="I2579" s="4">
        <v>2.63</v>
      </c>
      <c r="J2579" s="5">
        <v>0.16400000000000001</v>
      </c>
      <c r="K2579" s="4">
        <v>0.67700000000000005</v>
      </c>
      <c r="L2579" s="4">
        <v>0.73199999999999998</v>
      </c>
      <c r="M2579" s="4">
        <v>0.20699999999999999</v>
      </c>
      <c r="N2579" s="4">
        <v>0.57699999999999996</v>
      </c>
      <c r="O2579" s="4">
        <v>0.20100000000000001</v>
      </c>
      <c r="P2579" s="6">
        <v>18.75</v>
      </c>
      <c r="Q2579" s="6">
        <v>66.347999999999999</v>
      </c>
      <c r="R2579" s="4">
        <v>6.3769999999999998</v>
      </c>
      <c r="S2579" s="7">
        <v>375.42099999999999</v>
      </c>
      <c r="T2579" s="4">
        <v>15.763</v>
      </c>
      <c r="U2579" s="4">
        <v>21.764915999999999</v>
      </c>
      <c r="V2579" s="8">
        <v>104.8739972646149</v>
      </c>
      <c r="W2579" s="8">
        <v>101.78214194102286</v>
      </c>
      <c r="X2579" s="8">
        <v>79.64705882352942</v>
      </c>
      <c r="Y2579" s="8">
        <v>108.94736842105262</v>
      </c>
      <c r="Z2579" s="8">
        <v>96.166666666666671</v>
      </c>
      <c r="AA2579" s="8">
        <v>125</v>
      </c>
      <c r="AB2579" s="9">
        <v>70.892594953097216</v>
      </c>
      <c r="AC2579" s="9">
        <v>24.051977292520803</v>
      </c>
      <c r="AD2579" s="3">
        <v>24.423676431326111</v>
      </c>
      <c r="AE2579" s="3">
        <v>51.524346276153075</v>
      </c>
    </row>
    <row r="2580" spans="1:31" ht="13" x14ac:dyDescent="0.3">
      <c r="A2580" s="2">
        <v>2022</v>
      </c>
      <c r="B2580" s="13" t="s">
        <v>630</v>
      </c>
      <c r="C2580" s="2" t="s">
        <v>162</v>
      </c>
      <c r="D2580" s="2" t="str">
        <f t="shared" si="80"/>
        <v>M1</v>
      </c>
      <c r="E2580" s="2" t="str">
        <f t="shared" si="81"/>
        <v>D08b_M1_09</v>
      </c>
      <c r="F2580" s="21" t="s">
        <v>600</v>
      </c>
      <c r="G2580" s="2">
        <v>2009</v>
      </c>
      <c r="H2580" s="2" t="s">
        <v>686</v>
      </c>
      <c r="I2580" s="4">
        <v>2.57</v>
      </c>
      <c r="J2580" s="5">
        <v>0.16300000000000001</v>
      </c>
      <c r="K2580" s="4">
        <v>0.94899999999999995</v>
      </c>
      <c r="L2580" s="4">
        <v>0.53</v>
      </c>
      <c r="M2580" s="4">
        <v>0.22600000000000001</v>
      </c>
      <c r="N2580" s="4">
        <v>0.67800000000000005</v>
      </c>
      <c r="O2580" s="4">
        <v>0.193</v>
      </c>
      <c r="P2580" s="6">
        <v>15.028</v>
      </c>
      <c r="Q2580" s="6">
        <v>78.087000000000003</v>
      </c>
      <c r="R2580" s="4">
        <v>5.266</v>
      </c>
      <c r="S2580" s="7">
        <v>390.49900000000002</v>
      </c>
      <c r="T2580" s="4">
        <v>14.554</v>
      </c>
      <c r="U2580" s="4">
        <v>19.320772000000002</v>
      </c>
      <c r="V2580" s="8">
        <v>102.48143458937655</v>
      </c>
      <c r="W2580" s="8">
        <v>101.16151912430931</v>
      </c>
      <c r="X2580" s="8">
        <v>111.64705882352941</v>
      </c>
      <c r="Y2580" s="8">
        <v>118.94736842105263</v>
      </c>
      <c r="Z2580" s="8">
        <v>113.00000000000001</v>
      </c>
      <c r="AA2580" s="8">
        <v>100.18666666666667</v>
      </c>
      <c r="AB2580" s="9">
        <v>69.334350507956984</v>
      </c>
      <c r="AC2580" s="9">
        <v>26.849815191031272</v>
      </c>
      <c r="AD2580" s="3">
        <v>35.00588029804954</v>
      </c>
      <c r="AE2580" s="3">
        <v>38.144304510919184</v>
      </c>
    </row>
    <row r="2581" spans="1:31" ht="13" x14ac:dyDescent="0.3">
      <c r="A2581" s="2">
        <v>2022</v>
      </c>
      <c r="B2581" s="13" t="s">
        <v>630</v>
      </c>
      <c r="C2581" s="2" t="s">
        <v>163</v>
      </c>
      <c r="D2581" s="2" t="str">
        <f t="shared" si="80"/>
        <v>M2</v>
      </c>
      <c r="E2581" s="2" t="str">
        <f t="shared" si="81"/>
        <v>D08b_M2_09</v>
      </c>
      <c r="F2581" s="21" t="s">
        <v>600</v>
      </c>
      <c r="G2581" s="2">
        <v>2009</v>
      </c>
      <c r="H2581" s="2" t="s">
        <v>686</v>
      </c>
      <c r="I2581" s="4">
        <v>2.5</v>
      </c>
      <c r="J2581" s="5">
        <v>0.154</v>
      </c>
      <c r="K2581" s="4">
        <v>0.82599999999999996</v>
      </c>
      <c r="L2581" s="4">
        <v>0.55300000000000005</v>
      </c>
      <c r="M2581" s="4">
        <v>0.19400000000000001</v>
      </c>
      <c r="N2581" s="4">
        <v>0.55800000000000005</v>
      </c>
      <c r="O2581" s="4">
        <v>0.186</v>
      </c>
      <c r="P2581" s="6">
        <v>14.702999999999999</v>
      </c>
      <c r="Q2581" s="6">
        <v>52.645000000000003</v>
      </c>
      <c r="R2581" s="4">
        <v>6.516</v>
      </c>
      <c r="S2581" s="7">
        <v>382.58</v>
      </c>
      <c r="T2581" s="4">
        <v>15.339</v>
      </c>
      <c r="U2581" s="4">
        <v>19.320772000000002</v>
      </c>
      <c r="V2581" s="8">
        <v>99.69011146826513</v>
      </c>
      <c r="W2581" s="8">
        <v>95.575913773887322</v>
      </c>
      <c r="X2581" s="8">
        <v>97.17647058823529</v>
      </c>
      <c r="Y2581" s="8">
        <v>102.10526315789474</v>
      </c>
      <c r="Z2581" s="8">
        <v>93.000000000000014</v>
      </c>
      <c r="AA2581" s="8">
        <v>98.02</v>
      </c>
      <c r="AB2581" s="9">
        <v>64.700360714840272</v>
      </c>
      <c r="AC2581" s="9">
        <v>24.698827743689449</v>
      </c>
      <c r="AD2581" s="3">
        <v>32.651007598245322</v>
      </c>
      <c r="AE2581" s="3">
        <v>42.650164658065229</v>
      </c>
    </row>
    <row r="2582" spans="1:31" ht="13" x14ac:dyDescent="0.3">
      <c r="A2582" s="2">
        <v>2022</v>
      </c>
      <c r="B2582" s="13" t="s">
        <v>630</v>
      </c>
      <c r="C2582" s="2" t="s">
        <v>164</v>
      </c>
      <c r="D2582" s="2" t="str">
        <f t="shared" si="80"/>
        <v>M1</v>
      </c>
      <c r="E2582" s="2" t="str">
        <f t="shared" si="81"/>
        <v>D08c_M1_09</v>
      </c>
      <c r="F2582" s="21" t="s">
        <v>601</v>
      </c>
      <c r="G2582" s="2">
        <v>2009</v>
      </c>
      <c r="H2582" s="2" t="s">
        <v>687</v>
      </c>
      <c r="I2582" s="4">
        <v>2.5</v>
      </c>
      <c r="J2582" s="5">
        <v>0.16400000000000001</v>
      </c>
      <c r="K2582" s="4">
        <v>0.73199999999999998</v>
      </c>
      <c r="L2582" s="4">
        <v>0.63600000000000001</v>
      </c>
      <c r="M2582" s="4">
        <v>0.26200000000000001</v>
      </c>
      <c r="N2582" s="4">
        <v>0.52</v>
      </c>
      <c r="O2582" s="4">
        <v>0.20499999999999999</v>
      </c>
      <c r="P2582" s="6">
        <v>17.695</v>
      </c>
      <c r="Q2582" s="6">
        <v>73.221999999999994</v>
      </c>
      <c r="R2582" s="4">
        <v>5.992</v>
      </c>
      <c r="S2582" s="7">
        <v>486.75</v>
      </c>
      <c r="T2582" s="4">
        <v>15.736000000000001</v>
      </c>
      <c r="U2582" s="4">
        <v>18.828486000000002</v>
      </c>
      <c r="V2582" s="8">
        <v>99.69011146826513</v>
      </c>
      <c r="W2582" s="8">
        <v>101.78214194102286</v>
      </c>
      <c r="X2582" s="8">
        <v>86.117647058823536</v>
      </c>
      <c r="Y2582" s="8">
        <v>137.89473684210526</v>
      </c>
      <c r="Z2582" s="8">
        <v>86.666666666666671</v>
      </c>
      <c r="AA2582" s="8">
        <v>117.96666666666667</v>
      </c>
      <c r="AB2582" s="9">
        <v>72.039303167261679</v>
      </c>
      <c r="AC2582" s="9">
        <v>29.958019651525809</v>
      </c>
      <c r="AD2582" s="3">
        <v>25.987519032515095</v>
      </c>
      <c r="AE2582" s="3">
        <v>44.054461315959088</v>
      </c>
    </row>
    <row r="2583" spans="1:31" ht="13" x14ac:dyDescent="0.3">
      <c r="A2583" s="2">
        <v>2022</v>
      </c>
      <c r="B2583" s="13" t="s">
        <v>630</v>
      </c>
      <c r="C2583" s="2" t="s">
        <v>165</v>
      </c>
      <c r="D2583" s="2" t="str">
        <f t="shared" si="80"/>
        <v>M2</v>
      </c>
      <c r="E2583" s="2" t="str">
        <f t="shared" si="81"/>
        <v>D08c_M2_09</v>
      </c>
      <c r="F2583" s="21" t="s">
        <v>601</v>
      </c>
      <c r="G2583" s="2">
        <v>2009</v>
      </c>
      <c r="H2583" s="2" t="s">
        <v>687</v>
      </c>
      <c r="I2583" s="4">
        <v>2.4300000000000002</v>
      </c>
      <c r="J2583" s="5">
        <v>0.155</v>
      </c>
      <c r="K2583" s="4">
        <v>0.623</v>
      </c>
      <c r="L2583" s="4">
        <v>0.75600000000000001</v>
      </c>
      <c r="M2583" s="4">
        <v>0.25600000000000001</v>
      </c>
      <c r="N2583" s="4">
        <v>0.53</v>
      </c>
      <c r="O2583" s="4">
        <v>0.19500000000000001</v>
      </c>
      <c r="P2583" s="6">
        <v>21.652999999999999</v>
      </c>
      <c r="Q2583" s="6">
        <v>62.558999999999997</v>
      </c>
      <c r="R2583" s="4">
        <v>5.327</v>
      </c>
      <c r="S2583" s="7">
        <v>349.68</v>
      </c>
      <c r="T2583" s="4">
        <v>14.561999999999999</v>
      </c>
      <c r="U2583" s="4">
        <v>18.828486000000002</v>
      </c>
      <c r="V2583" s="8">
        <v>96.898788347153712</v>
      </c>
      <c r="W2583" s="8">
        <v>96.196536590600886</v>
      </c>
      <c r="X2583" s="8">
        <v>73.294117647058826</v>
      </c>
      <c r="Y2583" s="8">
        <v>134.73684210526315</v>
      </c>
      <c r="Z2583" s="8">
        <v>88.333333333333343</v>
      </c>
      <c r="AA2583" s="8">
        <v>144.35333333333332</v>
      </c>
      <c r="AB2583" s="9">
        <v>74.745369396794217</v>
      </c>
      <c r="AC2583" s="9">
        <v>28.212202083488393</v>
      </c>
      <c r="AD2583" s="3">
        <v>21.317044741236522</v>
      </c>
      <c r="AE2583" s="3">
        <v>50.470753175275064</v>
      </c>
    </row>
    <row r="2584" spans="1:31" ht="13" x14ac:dyDescent="0.3">
      <c r="A2584" s="2">
        <v>2022</v>
      </c>
      <c r="B2584" s="13" t="s">
        <v>630</v>
      </c>
      <c r="C2584" s="2" t="s">
        <v>166</v>
      </c>
      <c r="D2584" s="2" t="str">
        <f t="shared" si="80"/>
        <v>M1</v>
      </c>
      <c r="E2584" s="2" t="str">
        <f t="shared" si="81"/>
        <v>E08a_M1_09</v>
      </c>
      <c r="F2584" s="21" t="s">
        <v>602</v>
      </c>
      <c r="G2584" s="2">
        <v>2009</v>
      </c>
      <c r="H2584" s="2" t="s">
        <v>689</v>
      </c>
      <c r="I2584" s="4">
        <v>2.15</v>
      </c>
      <c r="J2584" s="5">
        <v>0.14699999999999999</v>
      </c>
      <c r="K2584" s="4">
        <v>0.85499999999999998</v>
      </c>
      <c r="L2584" s="4">
        <v>0.45700000000000002</v>
      </c>
      <c r="M2584" s="4">
        <v>0.23499999999999999</v>
      </c>
      <c r="N2584" s="4">
        <v>0.65900000000000003</v>
      </c>
      <c r="O2584" s="4">
        <v>0.16900000000000001</v>
      </c>
      <c r="P2584" s="6">
        <v>11.98</v>
      </c>
      <c r="Q2584" s="6">
        <v>56.619</v>
      </c>
      <c r="R2584" s="4">
        <v>5.548</v>
      </c>
      <c r="S2584" s="7">
        <v>359.47</v>
      </c>
      <c r="T2584" s="4">
        <v>15.487</v>
      </c>
      <c r="U2584" s="4">
        <v>20.172567999999998</v>
      </c>
      <c r="V2584" s="8">
        <v>85.733495862708011</v>
      </c>
      <c r="W2584" s="8">
        <v>91.231554056892435</v>
      </c>
      <c r="X2584" s="8">
        <v>100.58823529411765</v>
      </c>
      <c r="Y2584" s="8">
        <v>123.68421052631578</v>
      </c>
      <c r="Z2584" s="8">
        <v>109.83333333333334</v>
      </c>
      <c r="AA2584" s="8">
        <v>79.866666666666674</v>
      </c>
      <c r="AB2584" s="9">
        <v>64.028894771582998</v>
      </c>
      <c r="AC2584" s="9">
        <v>30.232437949210095</v>
      </c>
      <c r="AD2584" s="3">
        <v>34.151780615053163</v>
      </c>
      <c r="AE2584" s="3">
        <v>35.61578143573675</v>
      </c>
    </row>
    <row r="2585" spans="1:31" ht="13" x14ac:dyDescent="0.3">
      <c r="A2585" s="2">
        <v>2022</v>
      </c>
      <c r="B2585" s="13" t="s">
        <v>630</v>
      </c>
      <c r="C2585" s="2" t="s">
        <v>167</v>
      </c>
      <c r="D2585" s="2" t="str">
        <f t="shared" si="80"/>
        <v>M2</v>
      </c>
      <c r="E2585" s="2" t="str">
        <f t="shared" si="81"/>
        <v>E08a_M2_09</v>
      </c>
      <c r="F2585" s="21" t="s">
        <v>602</v>
      </c>
      <c r="G2585" s="2">
        <v>2009</v>
      </c>
      <c r="H2585" s="2" t="s">
        <v>689</v>
      </c>
      <c r="I2585" s="4">
        <v>2.11</v>
      </c>
      <c r="J2585" s="5">
        <v>0.151</v>
      </c>
      <c r="K2585" s="4">
        <v>0.83599999999999997</v>
      </c>
      <c r="L2585" s="4">
        <v>0.59799999999999998</v>
      </c>
      <c r="M2585" s="4">
        <v>0.219</v>
      </c>
      <c r="N2585" s="4">
        <v>0.72599999999999998</v>
      </c>
      <c r="O2585" s="4">
        <v>0.18</v>
      </c>
      <c r="P2585" s="6">
        <v>19.068999999999999</v>
      </c>
      <c r="Q2585" s="6">
        <v>78.364999999999995</v>
      </c>
      <c r="R2585" s="4">
        <v>6.1520000000000001</v>
      </c>
      <c r="S2585" s="7">
        <v>384.75599999999997</v>
      </c>
      <c r="T2585" s="4">
        <v>18.13</v>
      </c>
      <c r="U2585" s="4">
        <v>20.172567999999998</v>
      </c>
      <c r="V2585" s="8">
        <v>84.138454079215762</v>
      </c>
      <c r="W2585" s="8">
        <v>93.71404532374666</v>
      </c>
      <c r="X2585" s="8">
        <v>98.352941176470594</v>
      </c>
      <c r="Y2585" s="8">
        <v>115.26315789473685</v>
      </c>
      <c r="Z2585" s="8">
        <v>121</v>
      </c>
      <c r="AA2585" s="8">
        <v>127.12666666666665</v>
      </c>
      <c r="AB2585" s="9">
        <v>69.260932245067153</v>
      </c>
      <c r="AC2585" s="9">
        <v>26.045763650945595</v>
      </c>
      <c r="AD2585" s="3">
        <v>30.870323970149471</v>
      </c>
      <c r="AE2585" s="3">
        <v>43.083912378904934</v>
      </c>
    </row>
    <row r="2586" spans="1:31" ht="13" x14ac:dyDescent="0.3">
      <c r="A2586" s="2">
        <v>2022</v>
      </c>
      <c r="B2586" s="13" t="s">
        <v>630</v>
      </c>
      <c r="C2586" s="2" t="s">
        <v>168</v>
      </c>
      <c r="D2586" s="2" t="str">
        <f t="shared" si="80"/>
        <v>M1</v>
      </c>
      <c r="E2586" s="2" t="str">
        <f t="shared" si="81"/>
        <v>E08b_M1_09</v>
      </c>
      <c r="F2586" s="21" t="s">
        <v>603</v>
      </c>
      <c r="G2586" s="2">
        <v>2009</v>
      </c>
      <c r="H2586" s="2" t="s">
        <v>691</v>
      </c>
      <c r="I2586" s="4">
        <v>2.3199999999999998</v>
      </c>
      <c r="J2586" s="5">
        <v>0.153</v>
      </c>
      <c r="K2586" s="4">
        <v>0.78600000000000003</v>
      </c>
      <c r="L2586" s="4">
        <v>0.67600000000000005</v>
      </c>
      <c r="M2586" s="4">
        <v>0.19600000000000001</v>
      </c>
      <c r="N2586" s="4">
        <v>0.61599999999999999</v>
      </c>
      <c r="O2586" s="4">
        <v>0.182</v>
      </c>
      <c r="P2586" s="6">
        <v>18.242999999999999</v>
      </c>
      <c r="Q2586" s="6">
        <v>54.404000000000003</v>
      </c>
      <c r="R2586" s="4">
        <v>5.5579999999999998</v>
      </c>
      <c r="S2586" s="7">
        <v>437.59300000000002</v>
      </c>
      <c r="T2586" s="4">
        <v>17.561</v>
      </c>
      <c r="U2586" s="4">
        <v>19.974627999999999</v>
      </c>
      <c r="V2586" s="8">
        <v>92.51242344255003</v>
      </c>
      <c r="W2586" s="8">
        <v>94.955290957173759</v>
      </c>
      <c r="X2586" s="8">
        <v>92.47058823529413</v>
      </c>
      <c r="Y2586" s="8">
        <v>103.15789473684211</v>
      </c>
      <c r="Z2586" s="8">
        <v>102.66666666666666</v>
      </c>
      <c r="AA2586" s="8">
        <v>121.61999999999999</v>
      </c>
      <c r="AB2586" s="9">
        <v>69.979812008724195</v>
      </c>
      <c r="AC2586" s="9">
        <v>23.070904057716501</v>
      </c>
      <c r="AD2586" s="3">
        <v>28.725858520133251</v>
      </c>
      <c r="AE2586" s="3">
        <v>48.203237422150231</v>
      </c>
    </row>
    <row r="2587" spans="1:31" ht="13" x14ac:dyDescent="0.3">
      <c r="A2587" s="2">
        <v>2022</v>
      </c>
      <c r="B2587" s="13" t="s">
        <v>630</v>
      </c>
      <c r="C2587" s="2" t="s">
        <v>169</v>
      </c>
      <c r="D2587" s="2" t="str">
        <f t="shared" si="80"/>
        <v>M2</v>
      </c>
      <c r="E2587" s="2" t="str">
        <f t="shared" si="81"/>
        <v>E08b_M2_09</v>
      </c>
      <c r="F2587" s="21" t="s">
        <v>603</v>
      </c>
      <c r="G2587" s="2">
        <v>2009</v>
      </c>
      <c r="H2587" s="2" t="s">
        <v>691</v>
      </c>
      <c r="I2587" s="4">
        <v>2.35</v>
      </c>
      <c r="J2587" s="5">
        <v>0.16500000000000001</v>
      </c>
      <c r="K2587" s="4">
        <v>0.82199999999999995</v>
      </c>
      <c r="L2587" s="4">
        <v>0.70499999999999996</v>
      </c>
      <c r="M2587" s="4">
        <v>0.193</v>
      </c>
      <c r="N2587" s="4">
        <v>0.64400000000000002</v>
      </c>
      <c r="O2587" s="4">
        <v>0.188</v>
      </c>
      <c r="P2587" s="6">
        <v>19.28</v>
      </c>
      <c r="Q2587" s="6">
        <v>65.304000000000002</v>
      </c>
      <c r="R2587" s="4">
        <v>5.6719999999999997</v>
      </c>
      <c r="S2587" s="7">
        <v>410.41</v>
      </c>
      <c r="T2587" s="4">
        <v>18.574999999999999</v>
      </c>
      <c r="U2587" s="4">
        <v>19.974627999999999</v>
      </c>
      <c r="V2587" s="8">
        <v>93.708704780169228</v>
      </c>
      <c r="W2587" s="8">
        <v>102.40276475773642</v>
      </c>
      <c r="X2587" s="8">
        <v>96.705882352941174</v>
      </c>
      <c r="Y2587" s="8">
        <v>101.57894736842105</v>
      </c>
      <c r="Z2587" s="8">
        <v>107.33333333333334</v>
      </c>
      <c r="AA2587" s="8">
        <v>128.53333333333333</v>
      </c>
      <c r="AB2587" s="9">
        <v>72.100516940980782</v>
      </c>
      <c r="AC2587" s="9">
        <v>22.049576055908307</v>
      </c>
      <c r="AD2587" s="3">
        <v>29.157929505584658</v>
      </c>
      <c r="AE2587" s="3">
        <v>48.792494438507042</v>
      </c>
    </row>
    <row r="2588" spans="1:31" ht="13" x14ac:dyDescent="0.3">
      <c r="A2588" s="2">
        <v>2022</v>
      </c>
      <c r="B2588" s="13" t="s">
        <v>630</v>
      </c>
      <c r="C2588" s="2" t="s">
        <v>170</v>
      </c>
      <c r="D2588" s="2" t="str">
        <f t="shared" si="80"/>
        <v>M1</v>
      </c>
      <c r="E2588" s="2" t="str">
        <f t="shared" si="81"/>
        <v>E08c_M1_09</v>
      </c>
      <c r="F2588" s="21" t="s">
        <v>604</v>
      </c>
      <c r="G2588" s="2">
        <v>2009</v>
      </c>
      <c r="H2588" s="2" t="s">
        <v>710</v>
      </c>
      <c r="I2588" s="4">
        <v>2.15</v>
      </c>
      <c r="J2588" s="5">
        <v>0.14299999999999999</v>
      </c>
      <c r="K2588" s="4">
        <v>0.89400000000000002</v>
      </c>
      <c r="L2588" s="4">
        <v>0.51100000000000001</v>
      </c>
      <c r="M2588" s="4">
        <v>0.20499999999999999</v>
      </c>
      <c r="N2588" s="4">
        <v>0.627</v>
      </c>
      <c r="O2588" s="4">
        <v>0.16800000000000001</v>
      </c>
      <c r="P2588" s="6">
        <v>15.138999999999999</v>
      </c>
      <c r="Q2588" s="6">
        <v>69.600999999999999</v>
      </c>
      <c r="R2588" s="4">
        <v>6.09</v>
      </c>
      <c r="S2588" s="7">
        <v>459.245</v>
      </c>
      <c r="T2588" s="4">
        <v>19.734000000000002</v>
      </c>
      <c r="U2588" s="4">
        <v>20.517040999999999</v>
      </c>
      <c r="V2588" s="8">
        <v>85.733495862708011</v>
      </c>
      <c r="W2588" s="8">
        <v>88.749062790038224</v>
      </c>
      <c r="X2588" s="8">
        <v>105.17647058823529</v>
      </c>
      <c r="Y2588" s="8">
        <v>107.89473684210526</v>
      </c>
      <c r="Z2588" s="8">
        <v>104.50000000000001</v>
      </c>
      <c r="AA2588" s="8">
        <v>100.92666666666665</v>
      </c>
      <c r="AB2588" s="9">
        <v>65.249778318283902</v>
      </c>
      <c r="AC2588" s="9">
        <v>25.87951504145861</v>
      </c>
      <c r="AD2588" s="3">
        <v>35.041421928433273</v>
      </c>
      <c r="AE2588" s="3">
        <v>39.079063030108117</v>
      </c>
    </row>
    <row r="2589" spans="1:31" ht="13" x14ac:dyDescent="0.3">
      <c r="A2589" s="2">
        <v>2022</v>
      </c>
      <c r="B2589" s="13" t="s">
        <v>630</v>
      </c>
      <c r="C2589" s="2" t="s">
        <v>171</v>
      </c>
      <c r="D2589" s="2" t="str">
        <f t="shared" si="80"/>
        <v>M2</v>
      </c>
      <c r="E2589" s="2" t="str">
        <f t="shared" si="81"/>
        <v>E08c_M2_09</v>
      </c>
      <c r="F2589" s="21" t="s">
        <v>604</v>
      </c>
      <c r="G2589" s="2">
        <v>2009</v>
      </c>
      <c r="H2589" s="2" t="s">
        <v>710</v>
      </c>
      <c r="I2589" s="4">
        <v>2.19</v>
      </c>
      <c r="J2589" s="5">
        <v>0.14899999999999999</v>
      </c>
      <c r="K2589" s="4">
        <v>0.90100000000000002</v>
      </c>
      <c r="L2589" s="4">
        <v>0.438</v>
      </c>
      <c r="M2589" s="4">
        <v>0.22</v>
      </c>
      <c r="N2589" s="4">
        <v>0.55000000000000004</v>
      </c>
      <c r="O2589" s="4">
        <v>0.17899999999999999</v>
      </c>
      <c r="P2589" s="6">
        <v>15.307</v>
      </c>
      <c r="Q2589" s="6">
        <v>61.917000000000002</v>
      </c>
      <c r="R2589" s="4">
        <v>6.3209999999999997</v>
      </c>
      <c r="S2589" s="7">
        <v>647.88099999999997</v>
      </c>
      <c r="T2589" s="4">
        <v>16.774000000000001</v>
      </c>
      <c r="U2589" s="4">
        <v>20.517040999999999</v>
      </c>
      <c r="V2589" s="8">
        <v>87.32853764620026</v>
      </c>
      <c r="W2589" s="8">
        <v>92.472799690319547</v>
      </c>
      <c r="X2589" s="8">
        <v>106</v>
      </c>
      <c r="Y2589" s="8">
        <v>115.78947368421053</v>
      </c>
      <c r="Z2589" s="8">
        <v>91.666666666666671</v>
      </c>
      <c r="AA2589" s="8">
        <v>102.04666666666667</v>
      </c>
      <c r="AB2589" s="9">
        <v>63.021676723910538</v>
      </c>
      <c r="AC2589" s="9">
        <v>28.755044264025081</v>
      </c>
      <c r="AD2589" s="3">
        <v>36.564368735887392</v>
      </c>
      <c r="AE2589" s="3">
        <v>34.68058700008752</v>
      </c>
    </row>
    <row r="2590" spans="1:31" ht="13" x14ac:dyDescent="0.3">
      <c r="A2590" s="2">
        <v>2022</v>
      </c>
      <c r="B2590" s="13" t="s">
        <v>630</v>
      </c>
      <c r="C2590" s="2" t="s">
        <v>172</v>
      </c>
      <c r="D2590" s="2" t="str">
        <f t="shared" si="80"/>
        <v>M1</v>
      </c>
      <c r="E2590" s="2" t="str">
        <f t="shared" si="81"/>
        <v>F08a_M1_09</v>
      </c>
      <c r="F2590" s="21" t="s">
        <v>605</v>
      </c>
      <c r="G2590" s="2">
        <v>2009</v>
      </c>
      <c r="H2590" s="2" t="s">
        <v>693</v>
      </c>
      <c r="I2590" s="4">
        <v>2.31</v>
      </c>
      <c r="J2590" s="5">
        <v>0.153</v>
      </c>
      <c r="K2590" s="4">
        <v>0.96599999999999997</v>
      </c>
      <c r="L2590" s="4">
        <v>0.45500000000000002</v>
      </c>
      <c r="M2590" s="4">
        <v>0.20899999999999999</v>
      </c>
      <c r="N2590" s="4">
        <v>0.56000000000000005</v>
      </c>
      <c r="O2590" s="4">
        <v>0.18099999999999999</v>
      </c>
      <c r="P2590" s="6">
        <v>18.317</v>
      </c>
      <c r="Q2590" s="6">
        <v>58.96</v>
      </c>
      <c r="R2590" s="4">
        <v>5.681</v>
      </c>
      <c r="S2590" s="7">
        <v>510.90699999999998</v>
      </c>
      <c r="T2590" s="4">
        <v>15.488</v>
      </c>
      <c r="U2590" s="4">
        <v>21.282533000000001</v>
      </c>
      <c r="V2590" s="8">
        <v>92.113662996676979</v>
      </c>
      <c r="W2590" s="8">
        <v>94.955290957173759</v>
      </c>
      <c r="X2590" s="8">
        <v>113.64705882352941</v>
      </c>
      <c r="Y2590" s="8">
        <v>109.99999999999999</v>
      </c>
      <c r="Z2590" s="8">
        <v>93.333333333333343</v>
      </c>
      <c r="AA2590" s="8">
        <v>122.11333333333334</v>
      </c>
      <c r="AB2590" s="9">
        <v>64.62628865730116</v>
      </c>
      <c r="AC2590" s="9">
        <v>26.639028549648497</v>
      </c>
      <c r="AD2590" s="3">
        <v>38.228842884589852</v>
      </c>
      <c r="AE2590" s="3">
        <v>35.13212856576164</v>
      </c>
    </row>
    <row r="2591" spans="1:31" ht="13" x14ac:dyDescent="0.3">
      <c r="A2591" s="2">
        <v>2022</v>
      </c>
      <c r="B2591" s="13" t="s">
        <v>630</v>
      </c>
      <c r="C2591" s="2" t="s">
        <v>173</v>
      </c>
      <c r="D2591" s="2" t="str">
        <f t="shared" si="80"/>
        <v>M2</v>
      </c>
      <c r="E2591" s="2" t="str">
        <f t="shared" si="81"/>
        <v>F08a_M2_09</v>
      </c>
      <c r="F2591" s="21" t="s">
        <v>605</v>
      </c>
      <c r="G2591" s="2">
        <v>2009</v>
      </c>
      <c r="H2591" s="2" t="s">
        <v>693</v>
      </c>
      <c r="I2591" s="4">
        <v>2.0699999999999998</v>
      </c>
      <c r="J2591" s="5">
        <v>0.14799999999999999</v>
      </c>
      <c r="K2591" s="4">
        <v>0.94</v>
      </c>
      <c r="L2591" s="4">
        <v>0.45400000000000001</v>
      </c>
      <c r="M2591" s="4">
        <v>0.21099999999999999</v>
      </c>
      <c r="N2591" s="4">
        <v>0.64700000000000002</v>
      </c>
      <c r="O2591" s="4">
        <v>0.16400000000000001</v>
      </c>
      <c r="P2591" s="6">
        <v>14.564</v>
      </c>
      <c r="Q2591" s="6">
        <v>52.414000000000001</v>
      </c>
      <c r="R2591" s="4">
        <v>5.2460000000000004</v>
      </c>
      <c r="S2591" s="7">
        <v>446.47899999999998</v>
      </c>
      <c r="T2591" s="4">
        <v>14.853999999999999</v>
      </c>
      <c r="U2591" s="4">
        <v>21.282533000000001</v>
      </c>
      <c r="V2591" s="8">
        <v>82.543412295723513</v>
      </c>
      <c r="W2591" s="8">
        <v>91.852176873605998</v>
      </c>
      <c r="X2591" s="8">
        <v>110.58823529411765</v>
      </c>
      <c r="Y2591" s="8">
        <v>111.05263157894736</v>
      </c>
      <c r="Z2591" s="8">
        <v>107.83333333333334</v>
      </c>
      <c r="AA2591" s="8">
        <v>97.093333333333334</v>
      </c>
      <c r="AB2591" s="9">
        <v>64.076171466670715</v>
      </c>
      <c r="AC2591" s="9">
        <v>27.124841784338237</v>
      </c>
      <c r="AD2591" s="3">
        <v>37.519283948819321</v>
      </c>
      <c r="AE2591" s="3">
        <v>35.355874266842449</v>
      </c>
    </row>
    <row r="2592" spans="1:31" ht="13" x14ac:dyDescent="0.3">
      <c r="A2592" s="2">
        <v>2022</v>
      </c>
      <c r="B2592" s="13" t="s">
        <v>630</v>
      </c>
      <c r="C2592" s="2" t="s">
        <v>174</v>
      </c>
      <c r="D2592" s="2" t="str">
        <f t="shared" si="80"/>
        <v>M1</v>
      </c>
      <c r="E2592" s="2" t="str">
        <f t="shared" si="81"/>
        <v>F08b_M1_09</v>
      </c>
      <c r="F2592" s="21" t="s">
        <v>606</v>
      </c>
      <c r="G2592" s="2">
        <v>2009</v>
      </c>
      <c r="H2592" s="2" t="s">
        <v>695</v>
      </c>
      <c r="I2592" s="4">
        <v>2.2799999999999998</v>
      </c>
      <c r="J2592" s="5">
        <v>0.161</v>
      </c>
      <c r="K2592" s="4">
        <v>0.90400000000000003</v>
      </c>
      <c r="L2592" s="4">
        <v>0.60199999999999998</v>
      </c>
      <c r="M2592" s="4">
        <v>0.24</v>
      </c>
      <c r="N2592" s="4">
        <v>0.68</v>
      </c>
      <c r="O2592" s="4">
        <v>0.185</v>
      </c>
      <c r="P2592" s="6">
        <v>19.138999999999999</v>
      </c>
      <c r="Q2592" s="6">
        <v>53.834000000000003</v>
      </c>
      <c r="R2592" s="4">
        <v>6.806</v>
      </c>
      <c r="S2592" s="7">
        <v>551.86500000000001</v>
      </c>
      <c r="T2592" s="4">
        <v>18.809000000000001</v>
      </c>
      <c r="U2592" s="4">
        <v>20.870035000000001</v>
      </c>
      <c r="V2592" s="8">
        <v>90.917381659057796</v>
      </c>
      <c r="W2592" s="8">
        <v>99.920273490882209</v>
      </c>
      <c r="X2592" s="8">
        <v>106.35294117647058</v>
      </c>
      <c r="Y2592" s="8">
        <v>126.31578947368421</v>
      </c>
      <c r="Z2592" s="8">
        <v>113.33333333333336</v>
      </c>
      <c r="AA2592" s="8">
        <v>127.59333333333333</v>
      </c>
      <c r="AB2592" s="9">
        <v>72.929482259142588</v>
      </c>
      <c r="AC2592" s="9">
        <v>27.107497384438179</v>
      </c>
      <c r="AD2592" s="3">
        <v>31.702137307689672</v>
      </c>
      <c r="AE2592" s="3">
        <v>41.190365307872142</v>
      </c>
    </row>
    <row r="2593" spans="1:31" ht="13" x14ac:dyDescent="0.3">
      <c r="A2593" s="2">
        <v>2022</v>
      </c>
      <c r="B2593" s="13" t="s">
        <v>630</v>
      </c>
      <c r="C2593" s="2" t="s">
        <v>175</v>
      </c>
      <c r="D2593" s="2" t="str">
        <f t="shared" si="80"/>
        <v>M2</v>
      </c>
      <c r="E2593" s="2" t="str">
        <f t="shared" si="81"/>
        <v>F08b_M2_09</v>
      </c>
      <c r="F2593" s="21" t="s">
        <v>606</v>
      </c>
      <c r="G2593" s="2">
        <v>2009</v>
      </c>
      <c r="H2593" s="2" t="s">
        <v>695</v>
      </c>
      <c r="I2593" s="4">
        <v>2.4900000000000002</v>
      </c>
      <c r="J2593" s="5">
        <v>0.16200000000000001</v>
      </c>
      <c r="K2593" s="4">
        <v>0.76700000000000002</v>
      </c>
      <c r="L2593" s="4">
        <v>0.62</v>
      </c>
      <c r="M2593" s="4">
        <v>0.218</v>
      </c>
      <c r="N2593" s="4">
        <v>0.57799999999999996</v>
      </c>
      <c r="O2593" s="4">
        <v>0.186</v>
      </c>
      <c r="P2593" s="6">
        <v>16.405000000000001</v>
      </c>
      <c r="Q2593" s="6">
        <v>60.978999999999999</v>
      </c>
      <c r="R2593" s="4">
        <v>6.2130000000000001</v>
      </c>
      <c r="S2593" s="7">
        <v>359.96699999999998</v>
      </c>
      <c r="T2593" s="4">
        <v>15.843</v>
      </c>
      <c r="U2593" s="4">
        <v>20.870035000000001</v>
      </c>
      <c r="V2593" s="8">
        <v>99.291351022392078</v>
      </c>
      <c r="W2593" s="8">
        <v>100.54089630759574</v>
      </c>
      <c r="X2593" s="8">
        <v>90.235294117647058</v>
      </c>
      <c r="Y2593" s="8">
        <v>114.73684210526316</v>
      </c>
      <c r="Z2593" s="8">
        <v>96.333333333333329</v>
      </c>
      <c r="AA2593" s="8">
        <v>109.36666666666667</v>
      </c>
      <c r="AB2593" s="9">
        <v>68.511658431032288</v>
      </c>
      <c r="AC2593" s="9">
        <v>26.210380544457195</v>
      </c>
      <c r="AD2593" s="3">
        <v>28.632160913447979</v>
      </c>
      <c r="AE2593" s="3">
        <v>45.157458542094815</v>
      </c>
    </row>
    <row r="2594" spans="1:31" ht="13" x14ac:dyDescent="0.3">
      <c r="A2594" s="2">
        <v>2022</v>
      </c>
      <c r="B2594" s="13" t="s">
        <v>630</v>
      </c>
      <c r="C2594" s="2" t="s">
        <v>176</v>
      </c>
      <c r="D2594" s="2" t="str">
        <f t="shared" si="80"/>
        <v>M1</v>
      </c>
      <c r="E2594" s="2" t="str">
        <f t="shared" si="81"/>
        <v>F08c_M1_09</v>
      </c>
      <c r="F2594" s="21" t="s">
        <v>607</v>
      </c>
      <c r="G2594" s="2">
        <v>2009</v>
      </c>
      <c r="H2594" s="2" t="s">
        <v>697</v>
      </c>
      <c r="I2594" s="4">
        <v>1.72</v>
      </c>
      <c r="J2594" s="5">
        <v>0.129</v>
      </c>
      <c r="K2594" s="4">
        <v>0.81599999999999995</v>
      </c>
      <c r="L2594" s="4">
        <v>0.57499999999999996</v>
      </c>
      <c r="M2594" s="4">
        <v>0.23499999999999999</v>
      </c>
      <c r="N2594" s="4">
        <v>0.72699999999999998</v>
      </c>
      <c r="O2594" s="4">
        <v>0.155</v>
      </c>
      <c r="P2594" s="6">
        <v>13.757</v>
      </c>
      <c r="Q2594" s="6">
        <v>53.527999999999999</v>
      </c>
      <c r="R2594" s="4">
        <v>5.093</v>
      </c>
      <c r="S2594" s="7">
        <v>387.45499999999998</v>
      </c>
      <c r="T2594" s="4">
        <v>16.175999999999998</v>
      </c>
      <c r="U2594" s="4">
        <v>22.457180999999999</v>
      </c>
      <c r="V2594" s="8">
        <v>68.586796690166409</v>
      </c>
      <c r="W2594" s="8">
        <v>80.060343356048477</v>
      </c>
      <c r="X2594" s="8">
        <v>96</v>
      </c>
      <c r="Y2594" s="8">
        <v>123.68421052631578</v>
      </c>
      <c r="Z2594" s="8">
        <v>121.16666666666667</v>
      </c>
      <c r="AA2594" s="8">
        <v>91.713333333333338</v>
      </c>
      <c r="AB2594" s="9">
        <v>68.91967586923424</v>
      </c>
      <c r="AC2594" s="9">
        <v>28.087038479565813</v>
      </c>
      <c r="AD2594" s="3">
        <v>30.280997341003861</v>
      </c>
      <c r="AE2594" s="3">
        <v>41.631964179430319</v>
      </c>
    </row>
    <row r="2595" spans="1:31" ht="13" x14ac:dyDescent="0.3">
      <c r="A2595" s="2">
        <v>2022</v>
      </c>
      <c r="B2595" s="13" t="s">
        <v>630</v>
      </c>
      <c r="C2595" s="2" t="s">
        <v>177</v>
      </c>
      <c r="D2595" s="2" t="str">
        <f t="shared" si="80"/>
        <v>M2</v>
      </c>
      <c r="E2595" s="2" t="str">
        <f t="shared" si="81"/>
        <v>F08c_M2_09</v>
      </c>
      <c r="F2595" s="21" t="s">
        <v>607</v>
      </c>
      <c r="G2595" s="2">
        <v>2009</v>
      </c>
      <c r="H2595" s="2" t="s">
        <v>697</v>
      </c>
      <c r="I2595" s="4">
        <v>1.93</v>
      </c>
      <c r="J2595" s="5">
        <v>0.14099999999999999</v>
      </c>
      <c r="K2595" s="4">
        <v>0.86799999999999999</v>
      </c>
      <c r="L2595" s="4">
        <v>0.59499999999999997</v>
      </c>
      <c r="M2595" s="4">
        <v>0.26</v>
      </c>
      <c r="N2595" s="4">
        <v>0.80700000000000005</v>
      </c>
      <c r="O2595" s="4">
        <v>0.16300000000000001</v>
      </c>
      <c r="P2595" s="6">
        <v>13.073</v>
      </c>
      <c r="Q2595" s="6">
        <v>54.185000000000002</v>
      </c>
      <c r="R2595" s="4">
        <v>5.9240000000000004</v>
      </c>
      <c r="S2595" s="7">
        <v>305.31099999999998</v>
      </c>
      <c r="T2595" s="4">
        <v>15.695</v>
      </c>
      <c r="U2595" s="4">
        <v>22.457180999999999</v>
      </c>
      <c r="V2595" s="8">
        <v>76.960766053500677</v>
      </c>
      <c r="W2595" s="8">
        <v>87.507817156611111</v>
      </c>
      <c r="X2595" s="8">
        <v>102.11764705882354</v>
      </c>
      <c r="Y2595" s="8">
        <v>136.84210526315789</v>
      </c>
      <c r="Z2595" s="8">
        <v>134.50000000000003</v>
      </c>
      <c r="AA2595" s="8">
        <v>87.153333333333336</v>
      </c>
      <c r="AB2595" s="9">
        <v>73.306911207395132</v>
      </c>
      <c r="AC2595" s="9">
        <v>29.215258972350465</v>
      </c>
      <c r="AD2595" s="3">
        <v>30.282940756081306</v>
      </c>
      <c r="AE2595" s="3">
        <v>40.501800271568236</v>
      </c>
    </row>
    <row r="2596" spans="1:31" ht="13" x14ac:dyDescent="0.3">
      <c r="A2596" s="2">
        <v>2022</v>
      </c>
      <c r="B2596" s="13" t="s">
        <v>630</v>
      </c>
      <c r="C2596" s="2" t="s">
        <v>178</v>
      </c>
      <c r="D2596" s="2" t="str">
        <f t="shared" si="80"/>
        <v>M1</v>
      </c>
      <c r="E2596" s="2" t="str">
        <f t="shared" si="81"/>
        <v>G08a_M1_09</v>
      </c>
      <c r="F2596" s="21" t="s">
        <v>608</v>
      </c>
      <c r="G2596" s="2">
        <v>2009</v>
      </c>
      <c r="H2596" s="2" t="s">
        <v>699</v>
      </c>
      <c r="I2596" s="4">
        <v>2.23</v>
      </c>
      <c r="J2596" s="5">
        <v>0.154</v>
      </c>
      <c r="K2596" s="4">
        <v>0.78400000000000003</v>
      </c>
      <c r="L2596" s="4">
        <v>0.55300000000000005</v>
      </c>
      <c r="M2596" s="4">
        <v>0.27400000000000002</v>
      </c>
      <c r="N2596" s="4">
        <v>0.77900000000000003</v>
      </c>
      <c r="O2596" s="4">
        <v>0.17100000000000001</v>
      </c>
      <c r="P2596" s="6">
        <v>16.821999999999999</v>
      </c>
      <c r="Q2596" s="6">
        <v>53.453000000000003</v>
      </c>
      <c r="R2596" s="4">
        <v>5.1989999999999998</v>
      </c>
      <c r="S2596" s="7">
        <v>462.51900000000001</v>
      </c>
      <c r="T2596" s="4">
        <v>14.919</v>
      </c>
      <c r="U2596" s="4">
        <v>23.809100999999998</v>
      </c>
      <c r="V2596" s="8">
        <v>88.923579429692495</v>
      </c>
      <c r="W2596" s="8">
        <v>95.575913773887322</v>
      </c>
      <c r="X2596" s="8">
        <v>92.235294117647058</v>
      </c>
      <c r="Y2596" s="8">
        <v>144.21052631578948</v>
      </c>
      <c r="Z2596" s="8">
        <v>129.83333333333334</v>
      </c>
      <c r="AA2596" s="8">
        <v>112.14666666666666</v>
      </c>
      <c r="AB2596" s="9">
        <v>70.215977748846768</v>
      </c>
      <c r="AC2596" s="9">
        <v>32.143704606940794</v>
      </c>
      <c r="AD2596" s="3">
        <v>28.556393484772041</v>
      </c>
      <c r="AE2596" s="3">
        <v>39.299901908287168</v>
      </c>
    </row>
    <row r="2597" spans="1:31" ht="13" x14ac:dyDescent="0.3">
      <c r="A2597" s="2">
        <v>2022</v>
      </c>
      <c r="B2597" s="13" t="s">
        <v>630</v>
      </c>
      <c r="C2597" s="2" t="s">
        <v>179</v>
      </c>
      <c r="D2597" s="2" t="str">
        <f t="shared" si="80"/>
        <v>M2</v>
      </c>
      <c r="E2597" s="2" t="str">
        <f t="shared" si="81"/>
        <v>G08a_M2_09</v>
      </c>
      <c r="F2597" s="21" t="s">
        <v>608</v>
      </c>
      <c r="G2597" s="2">
        <v>2009</v>
      </c>
      <c r="H2597" s="2" t="s">
        <v>699</v>
      </c>
      <c r="I2597" s="4">
        <v>2.0699999999999998</v>
      </c>
      <c r="J2597" s="5">
        <v>0.15</v>
      </c>
      <c r="K2597" s="4">
        <v>0.751</v>
      </c>
      <c r="L2597" s="4">
        <v>0.60699999999999998</v>
      </c>
      <c r="M2597" s="4">
        <v>0.28899999999999998</v>
      </c>
      <c r="N2597" s="4">
        <v>0.75900000000000001</v>
      </c>
      <c r="O2597" s="4">
        <v>0.16400000000000001</v>
      </c>
      <c r="P2597" s="6">
        <v>12.942</v>
      </c>
      <c r="Q2597" s="6">
        <v>51.802999999999997</v>
      </c>
      <c r="R2597" s="4">
        <v>5.8550000000000004</v>
      </c>
      <c r="S2597" s="7">
        <v>248.32</v>
      </c>
      <c r="T2597" s="4">
        <v>17.013000000000002</v>
      </c>
      <c r="U2597" s="4">
        <v>23.809100999999998</v>
      </c>
      <c r="V2597" s="8">
        <v>82.543412295723513</v>
      </c>
      <c r="W2597" s="8">
        <v>93.093422507033111</v>
      </c>
      <c r="X2597" s="8">
        <v>88.352941176470594</v>
      </c>
      <c r="Y2597" s="8">
        <v>152.10526315789471</v>
      </c>
      <c r="Z2597" s="8">
        <v>126.50000000000001</v>
      </c>
      <c r="AA2597" s="8">
        <v>86.28</v>
      </c>
      <c r="AB2597" s="9">
        <v>73.302183600961484</v>
      </c>
      <c r="AC2597" s="9">
        <v>32.475978406794567</v>
      </c>
      <c r="AD2597" s="3">
        <v>26.202713455138817</v>
      </c>
      <c r="AE2597" s="3">
        <v>41.321308138066613</v>
      </c>
    </row>
    <row r="2598" spans="1:31" ht="13" x14ac:dyDescent="0.3">
      <c r="A2598" s="2">
        <v>2022</v>
      </c>
      <c r="B2598" s="13" t="s">
        <v>630</v>
      </c>
      <c r="C2598" s="2" t="s">
        <v>180</v>
      </c>
      <c r="D2598" s="2" t="str">
        <f t="shared" si="80"/>
        <v>M1</v>
      </c>
      <c r="E2598" s="2" t="str">
        <f t="shared" si="81"/>
        <v>G08b_M1_09</v>
      </c>
      <c r="F2598" s="21" t="s">
        <v>609</v>
      </c>
      <c r="G2598" s="2">
        <v>2009</v>
      </c>
      <c r="H2598" s="2" t="s">
        <v>701</v>
      </c>
      <c r="I2598" s="4">
        <v>2.17</v>
      </c>
      <c r="J2598" s="5">
        <v>0.14599999999999999</v>
      </c>
      <c r="K2598" s="4">
        <v>0.79500000000000004</v>
      </c>
      <c r="L2598" s="4">
        <v>0.628</v>
      </c>
      <c r="M2598" s="4">
        <v>0.23799999999999999</v>
      </c>
      <c r="N2598" s="4">
        <v>0.64</v>
      </c>
      <c r="O2598" s="4">
        <v>0.17799999999999999</v>
      </c>
      <c r="P2598" s="6">
        <v>16.154</v>
      </c>
      <c r="Q2598" s="6">
        <v>52.073</v>
      </c>
      <c r="R2598" s="4">
        <v>5.2210000000000001</v>
      </c>
      <c r="S2598" s="7">
        <v>360.74</v>
      </c>
      <c r="T2598" s="4">
        <v>16.042000000000002</v>
      </c>
      <c r="U2598" s="4">
        <v>21.87322</v>
      </c>
      <c r="V2598" s="8">
        <v>86.531016754454129</v>
      </c>
      <c r="W2598" s="8">
        <v>90.610931240178886</v>
      </c>
      <c r="X2598" s="8">
        <v>93.529411764705898</v>
      </c>
      <c r="Y2598" s="8">
        <v>125.26315789473684</v>
      </c>
      <c r="Z2598" s="8">
        <v>106.66666666666667</v>
      </c>
      <c r="AA2598" s="8">
        <v>107.69333333333333</v>
      </c>
      <c r="AB2598" s="9">
        <v>71.274419017798095</v>
      </c>
      <c r="AC2598" s="9">
        <v>27.505819226933099</v>
      </c>
      <c r="AD2598" s="3">
        <v>28.527038309967917</v>
      </c>
      <c r="AE2598" s="3">
        <v>43.967142463098973</v>
      </c>
    </row>
    <row r="2599" spans="1:31" ht="13" x14ac:dyDescent="0.3">
      <c r="A2599" s="2">
        <v>2022</v>
      </c>
      <c r="B2599" s="13" t="s">
        <v>630</v>
      </c>
      <c r="C2599" s="2" t="s">
        <v>181</v>
      </c>
      <c r="D2599" s="2" t="str">
        <f t="shared" si="80"/>
        <v>M2</v>
      </c>
      <c r="E2599" s="2" t="str">
        <f t="shared" si="81"/>
        <v>G08b_M2_09</v>
      </c>
      <c r="F2599" s="21" t="s">
        <v>609</v>
      </c>
      <c r="G2599" s="2">
        <v>2009</v>
      </c>
      <c r="H2599" s="2" t="s">
        <v>701</v>
      </c>
      <c r="I2599" s="4">
        <v>2.0699999999999998</v>
      </c>
      <c r="J2599" s="5">
        <v>0.152</v>
      </c>
      <c r="K2599" s="4">
        <v>0.90500000000000003</v>
      </c>
      <c r="L2599" s="4">
        <v>0.58199999999999996</v>
      </c>
      <c r="M2599" s="4">
        <v>0.219</v>
      </c>
      <c r="N2599" s="4">
        <v>0.72699999999999998</v>
      </c>
      <c r="O2599" s="4">
        <v>0.161</v>
      </c>
      <c r="P2599" s="6">
        <v>13.356999999999999</v>
      </c>
      <c r="Q2599" s="6">
        <v>45.247999999999998</v>
      </c>
      <c r="R2599" s="4">
        <v>4.9359999999999999</v>
      </c>
      <c r="S2599" s="7">
        <v>411.81200000000001</v>
      </c>
      <c r="T2599" s="4">
        <v>16.794</v>
      </c>
      <c r="U2599" s="4">
        <v>21.87322</v>
      </c>
      <c r="V2599" s="8">
        <v>82.543412295723513</v>
      </c>
      <c r="W2599" s="8">
        <v>94.334668140460209</v>
      </c>
      <c r="X2599" s="8">
        <v>106.47058823529412</v>
      </c>
      <c r="Y2599" s="8">
        <v>115.26315789473685</v>
      </c>
      <c r="Z2599" s="8">
        <v>121.16666666666667</v>
      </c>
      <c r="AA2599" s="8">
        <v>89.046666666666667</v>
      </c>
      <c r="AB2599" s="9">
        <v>70.227234933807324</v>
      </c>
      <c r="AC2599" s="9">
        <v>25.6873828679072</v>
      </c>
      <c r="AD2599" s="3">
        <v>32.958410042723379</v>
      </c>
      <c r="AE2599" s="3">
        <v>41.354207089369424</v>
      </c>
    </row>
    <row r="2600" spans="1:31" ht="13" x14ac:dyDescent="0.3">
      <c r="A2600" s="2">
        <v>2022</v>
      </c>
      <c r="B2600" s="13" t="s">
        <v>630</v>
      </c>
      <c r="C2600" s="2" t="s">
        <v>182</v>
      </c>
      <c r="D2600" s="2" t="str">
        <f t="shared" si="80"/>
        <v>M1</v>
      </c>
      <c r="E2600" s="2" t="str">
        <f t="shared" si="81"/>
        <v>G08c_M1_09</v>
      </c>
      <c r="F2600" s="21" t="s">
        <v>610</v>
      </c>
      <c r="G2600" s="2">
        <v>2009</v>
      </c>
      <c r="H2600" s="2" t="s">
        <v>703</v>
      </c>
      <c r="I2600" s="4">
        <v>2.23</v>
      </c>
      <c r="J2600" s="5">
        <v>0.15</v>
      </c>
      <c r="K2600" s="4">
        <v>0.875</v>
      </c>
      <c r="L2600" s="4">
        <v>0.54200000000000004</v>
      </c>
      <c r="M2600" s="4">
        <v>0.22500000000000001</v>
      </c>
      <c r="N2600" s="4">
        <v>0.63500000000000001</v>
      </c>
      <c r="O2600" s="4">
        <v>0.16800000000000001</v>
      </c>
      <c r="P2600" s="6">
        <v>15.677</v>
      </c>
      <c r="Q2600" s="6">
        <v>49.542000000000002</v>
      </c>
      <c r="R2600" s="4">
        <v>5.2380000000000004</v>
      </c>
      <c r="S2600" s="7">
        <v>206.31399999999999</v>
      </c>
      <c r="T2600" s="4">
        <v>14.798999999999999</v>
      </c>
      <c r="U2600" s="4">
        <v>22.946853000000001</v>
      </c>
      <c r="V2600" s="8">
        <v>88.923579429692495</v>
      </c>
      <c r="W2600" s="8">
        <v>93.093422507033111</v>
      </c>
      <c r="X2600" s="8">
        <v>102.94117647058825</v>
      </c>
      <c r="Y2600" s="8">
        <v>118.42105263157893</v>
      </c>
      <c r="Z2600" s="8">
        <v>105.83333333333333</v>
      </c>
      <c r="AA2600" s="8">
        <v>104.51333333333332</v>
      </c>
      <c r="AB2600" s="9">
        <v>67.958197460062465</v>
      </c>
      <c r="AC2600" s="9">
        <v>27.272313488421592</v>
      </c>
      <c r="AD2600" s="3">
        <v>32.92982665879606</v>
      </c>
      <c r="AE2600" s="3">
        <v>39.797859852782324</v>
      </c>
    </row>
    <row r="2601" spans="1:31" ht="13" x14ac:dyDescent="0.3">
      <c r="A2601" s="2">
        <v>2022</v>
      </c>
      <c r="B2601" s="13" t="s">
        <v>630</v>
      </c>
      <c r="C2601" s="2" t="s">
        <v>183</v>
      </c>
      <c r="D2601" s="2" t="str">
        <f t="shared" si="80"/>
        <v>M2</v>
      </c>
      <c r="E2601" s="2" t="str">
        <f t="shared" si="81"/>
        <v>G08c_M2_09</v>
      </c>
      <c r="F2601" s="21" t="s">
        <v>610</v>
      </c>
      <c r="G2601" s="2">
        <v>2009</v>
      </c>
      <c r="H2601" s="2" t="s">
        <v>703</v>
      </c>
      <c r="I2601" s="4">
        <v>2.09</v>
      </c>
      <c r="J2601" s="5">
        <v>0.13900000000000001</v>
      </c>
      <c r="K2601" s="4">
        <v>0.92600000000000005</v>
      </c>
      <c r="L2601" s="4">
        <v>0.47799999999999998</v>
      </c>
      <c r="M2601" s="4">
        <v>0.185</v>
      </c>
      <c r="N2601" s="4">
        <v>0.71499999999999997</v>
      </c>
      <c r="O2601" s="4">
        <v>0.155</v>
      </c>
      <c r="P2601" s="6">
        <v>15.585000000000001</v>
      </c>
      <c r="Q2601" s="6">
        <v>45.838999999999999</v>
      </c>
      <c r="R2601" s="4">
        <v>4.9960000000000004</v>
      </c>
      <c r="S2601" s="7">
        <v>490.4</v>
      </c>
      <c r="T2601" s="4">
        <v>14.499000000000001</v>
      </c>
      <c r="U2601" s="4">
        <v>22.946853000000001</v>
      </c>
      <c r="V2601" s="8">
        <v>83.340933187469645</v>
      </c>
      <c r="W2601" s="8">
        <v>86.266571523184027</v>
      </c>
      <c r="X2601" s="8">
        <v>108.94117647058825</v>
      </c>
      <c r="Y2601" s="8">
        <v>97.368421052631575</v>
      </c>
      <c r="Z2601" s="8">
        <v>119.16666666666667</v>
      </c>
      <c r="AA2601" s="8">
        <v>103.90000000000002</v>
      </c>
      <c r="AB2601" s="9">
        <v>62.774039595718087</v>
      </c>
      <c r="AC2601" s="9">
        <v>24.275767235231481</v>
      </c>
      <c r="AD2601" s="3">
        <v>37.727163334798867</v>
      </c>
      <c r="AE2601" s="3">
        <v>37.997069429969642</v>
      </c>
    </row>
    <row r="2602" spans="1:31" ht="13" x14ac:dyDescent="0.3">
      <c r="A2602" s="2">
        <v>2022</v>
      </c>
      <c r="B2602" s="13" t="s">
        <v>630</v>
      </c>
      <c r="C2602" s="2" t="s">
        <v>184</v>
      </c>
      <c r="D2602" s="2" t="str">
        <f t="shared" si="80"/>
        <v>M2</v>
      </c>
      <c r="E2602" s="2" t="str">
        <f t="shared" si="81"/>
        <v>H08a_M2_09</v>
      </c>
      <c r="F2602" s="21" t="s">
        <v>611</v>
      </c>
      <c r="G2602" s="2">
        <v>2009</v>
      </c>
      <c r="H2602" s="2" t="s">
        <v>705</v>
      </c>
      <c r="I2602" s="4">
        <v>2.2599999999999998</v>
      </c>
      <c r="J2602" s="5">
        <v>0.14599999999999999</v>
      </c>
      <c r="K2602" s="4">
        <v>0.82499999999999996</v>
      </c>
      <c r="L2602" s="4">
        <v>0.495</v>
      </c>
      <c r="M2602" s="4">
        <v>0.23699999999999999</v>
      </c>
      <c r="N2602" s="4">
        <v>0.67200000000000004</v>
      </c>
      <c r="O2602" s="4">
        <v>0.17399999999999999</v>
      </c>
      <c r="P2602" s="6">
        <v>14.129</v>
      </c>
      <c r="Q2602" s="6">
        <v>51.442</v>
      </c>
      <c r="R2602" s="4">
        <v>5.7069999999999999</v>
      </c>
      <c r="S2602" s="7">
        <v>516.31399999999996</v>
      </c>
      <c r="T2602" s="4">
        <v>16.844000000000001</v>
      </c>
      <c r="U2602" s="4">
        <v>21.807732999999999</v>
      </c>
      <c r="V2602" s="8">
        <v>90.119860767311664</v>
      </c>
      <c r="W2602" s="8">
        <v>90.610931240178886</v>
      </c>
      <c r="X2602" s="8">
        <v>97.058823529411768</v>
      </c>
      <c r="Y2602" s="8">
        <v>124.73684210526315</v>
      </c>
      <c r="Z2602" s="8">
        <v>112.00000000000001</v>
      </c>
      <c r="AA2602" s="8">
        <v>94.193333333333328</v>
      </c>
      <c r="AB2602" s="9">
        <v>65.322583575102371</v>
      </c>
      <c r="AC2602" s="9">
        <v>29.88589773816561</v>
      </c>
      <c r="AD2602" s="3">
        <v>32.300841593727839</v>
      </c>
      <c r="AE2602" s="3">
        <v>37.813260668106544</v>
      </c>
    </row>
    <row r="2603" spans="1:31" ht="13" x14ac:dyDescent="0.3">
      <c r="A2603" s="2">
        <v>2022</v>
      </c>
      <c r="B2603" s="13" t="s">
        <v>630</v>
      </c>
      <c r="C2603" s="2" t="s">
        <v>185</v>
      </c>
      <c r="D2603" s="2" t="str">
        <f t="shared" si="80"/>
        <v>M2</v>
      </c>
      <c r="E2603" s="2" t="str">
        <f t="shared" si="81"/>
        <v>H08b_M2_09</v>
      </c>
      <c r="F2603" s="21" t="s">
        <v>612</v>
      </c>
      <c r="G2603" s="2">
        <v>2009</v>
      </c>
      <c r="H2603" s="2" t="s">
        <v>704</v>
      </c>
      <c r="I2603" s="4">
        <v>2.12</v>
      </c>
      <c r="J2603" s="5">
        <v>0.13900000000000001</v>
      </c>
      <c r="K2603" s="4">
        <v>0.81499999999999995</v>
      </c>
      <c r="L2603" s="4">
        <v>0.48499999999999999</v>
      </c>
      <c r="M2603" s="4">
        <v>0.221</v>
      </c>
      <c r="N2603" s="4">
        <v>0.64800000000000002</v>
      </c>
      <c r="O2603" s="4">
        <v>0.17199999999999999</v>
      </c>
      <c r="P2603" s="6">
        <v>15.103</v>
      </c>
      <c r="Q2603" s="6">
        <v>51.457999999999998</v>
      </c>
      <c r="R2603" s="4">
        <v>6.0179999999999998</v>
      </c>
      <c r="S2603" s="7">
        <v>483.54399999999998</v>
      </c>
      <c r="T2603" s="4">
        <v>15.116</v>
      </c>
      <c r="U2603" s="4">
        <v>20.393235000000001</v>
      </c>
      <c r="V2603" s="8">
        <v>84.537214525088828</v>
      </c>
      <c r="W2603" s="8">
        <v>86.266571523184027</v>
      </c>
      <c r="X2603" s="8">
        <v>95.882352941176464</v>
      </c>
      <c r="Y2603" s="8">
        <v>116.31578947368422</v>
      </c>
      <c r="Z2603" s="8">
        <v>108</v>
      </c>
      <c r="AA2603" s="8">
        <v>100.68666666666665</v>
      </c>
      <c r="AB2603" s="9">
        <v>63.249869936998962</v>
      </c>
      <c r="AC2603" s="9">
        <v>28.781534853626482</v>
      </c>
      <c r="AD2603" s="3">
        <v>32.954992303672654</v>
      </c>
      <c r="AE2603" s="3">
        <v>38.263472842700878</v>
      </c>
    </row>
    <row r="2604" spans="1:31" ht="13" x14ac:dyDescent="0.3">
      <c r="A2604" s="2">
        <v>2022</v>
      </c>
      <c r="B2604" s="13" t="s">
        <v>630</v>
      </c>
      <c r="C2604" s="2" t="s">
        <v>186</v>
      </c>
      <c r="D2604" s="2" t="str">
        <f t="shared" si="80"/>
        <v>M2</v>
      </c>
      <c r="E2604" s="2" t="str">
        <f t="shared" si="81"/>
        <v>H08c_M2_09</v>
      </c>
      <c r="F2604" s="21" t="s">
        <v>613</v>
      </c>
      <c r="G2604" s="2">
        <v>2009</v>
      </c>
      <c r="H2604" s="2" t="s">
        <v>712</v>
      </c>
      <c r="I2604" s="4">
        <v>2.31</v>
      </c>
      <c r="J2604" s="5">
        <v>0.153</v>
      </c>
      <c r="K2604" s="4">
        <v>0.91500000000000004</v>
      </c>
      <c r="L2604" s="4">
        <v>0.51</v>
      </c>
      <c r="M2604" s="4">
        <v>0.23400000000000001</v>
      </c>
      <c r="N2604" s="4">
        <v>0.60399999999999998</v>
      </c>
      <c r="O2604" s="4">
        <v>0.17899999999999999</v>
      </c>
      <c r="P2604" s="6">
        <v>21.027999999999999</v>
      </c>
      <c r="Q2604" s="6">
        <v>53.078000000000003</v>
      </c>
      <c r="R2604" s="4">
        <v>5.8289999999999997</v>
      </c>
      <c r="S2604" s="7">
        <v>427.43299999999999</v>
      </c>
      <c r="T2604" s="4">
        <v>16.945</v>
      </c>
      <c r="U2604" s="4">
        <v>20.274882999999999</v>
      </c>
      <c r="V2604" s="8">
        <v>92.113662996676979</v>
      </c>
      <c r="W2604" s="8">
        <v>94.955290957173759</v>
      </c>
      <c r="X2604" s="8">
        <v>107.64705882352943</v>
      </c>
      <c r="Y2604" s="8">
        <v>123.15789473684211</v>
      </c>
      <c r="Z2604" s="8">
        <v>100.66666666666666</v>
      </c>
      <c r="AA2604" s="8">
        <v>140.18666666666667</v>
      </c>
      <c r="AB2604" s="9">
        <v>68.125759881745765</v>
      </c>
      <c r="AC2604" s="9">
        <v>28.293443760396279</v>
      </c>
      <c r="AD2604" s="3">
        <v>34.350493216479542</v>
      </c>
      <c r="AE2604" s="3">
        <v>37.356063023124172</v>
      </c>
    </row>
    <row r="2605" spans="1:31" ht="13" x14ac:dyDescent="0.3">
      <c r="A2605" s="2">
        <v>2022</v>
      </c>
      <c r="B2605" s="13" t="s">
        <v>630</v>
      </c>
      <c r="C2605" s="2" t="s">
        <v>187</v>
      </c>
      <c r="D2605" s="2" t="str">
        <f t="shared" si="80"/>
        <v>M1</v>
      </c>
      <c r="E2605" s="2" t="str">
        <f t="shared" si="81"/>
        <v>B09b_M1_10</v>
      </c>
      <c r="F2605" s="21" t="s">
        <v>614</v>
      </c>
      <c r="G2605" s="2">
        <v>2010</v>
      </c>
      <c r="H2605" s="2" t="s">
        <v>729</v>
      </c>
      <c r="I2605" s="4">
        <v>2.27</v>
      </c>
      <c r="J2605" s="5">
        <v>0.14299999999999999</v>
      </c>
      <c r="K2605" s="4">
        <v>0.76</v>
      </c>
      <c r="L2605" s="4">
        <v>0.70499999999999996</v>
      </c>
      <c r="M2605" s="4">
        <v>0.16900000000000001</v>
      </c>
      <c r="N2605" s="4">
        <v>0.59599999999999997</v>
      </c>
      <c r="O2605" s="4">
        <v>0.17299999999999999</v>
      </c>
      <c r="P2605" s="6">
        <v>18.452000000000002</v>
      </c>
      <c r="Q2605" s="6">
        <v>42.338000000000001</v>
      </c>
      <c r="R2605" s="4">
        <v>4.51</v>
      </c>
      <c r="S2605" s="7">
        <v>404.26900000000001</v>
      </c>
      <c r="T2605" s="4">
        <v>16.34</v>
      </c>
      <c r="U2605" s="4">
        <v>18.569859999999998</v>
      </c>
      <c r="V2605" s="8">
        <v>89.857563376102561</v>
      </c>
      <c r="W2605" s="8">
        <v>88.256934551572357</v>
      </c>
      <c r="X2605" s="8">
        <v>89.411764705882362</v>
      </c>
      <c r="Y2605" s="8">
        <v>88.947368421052644</v>
      </c>
      <c r="Z2605" s="8">
        <v>99.333333333333329</v>
      </c>
      <c r="AA2605" s="8">
        <v>123.01333333333335</v>
      </c>
      <c r="AB2605" s="9">
        <v>68.537903442032032</v>
      </c>
      <c r="AC2605" s="9">
        <v>20.311275762601213</v>
      </c>
      <c r="AD2605" s="3">
        <v>28.359986485277293</v>
      </c>
      <c r="AE2605" s="3">
        <v>51.328737752121491</v>
      </c>
    </row>
    <row r="2606" spans="1:31" ht="13" x14ac:dyDescent="0.3">
      <c r="A2606" s="2">
        <v>2022</v>
      </c>
      <c r="B2606" s="13" t="s">
        <v>630</v>
      </c>
      <c r="C2606" s="2" t="s">
        <v>188</v>
      </c>
      <c r="D2606" s="2" t="str">
        <f t="shared" si="80"/>
        <v>M1</v>
      </c>
      <c r="E2606" s="2" t="str">
        <f t="shared" si="81"/>
        <v>B09c_M1_10</v>
      </c>
      <c r="F2606" s="21" t="s">
        <v>615</v>
      </c>
      <c r="G2606" s="2">
        <v>2010</v>
      </c>
      <c r="H2606" s="2" t="s">
        <v>732</v>
      </c>
      <c r="I2606" s="4">
        <v>2.44</v>
      </c>
      <c r="J2606" s="5">
        <v>0.152</v>
      </c>
      <c r="K2606" s="4">
        <v>0.77800000000000002</v>
      </c>
      <c r="L2606" s="4">
        <v>0.69299999999999995</v>
      </c>
      <c r="M2606" s="4">
        <v>0.20499999999999999</v>
      </c>
      <c r="N2606" s="4">
        <v>0.55900000000000005</v>
      </c>
      <c r="O2606" s="4">
        <v>0.19400000000000001</v>
      </c>
      <c r="P2606" s="6">
        <v>20.997</v>
      </c>
      <c r="Q2606" s="6">
        <v>56.02</v>
      </c>
      <c r="R2606" s="4">
        <v>6.194</v>
      </c>
      <c r="S2606" s="7">
        <v>378.65199999999999</v>
      </c>
      <c r="T2606" s="4">
        <v>17.07</v>
      </c>
      <c r="U2606" s="4">
        <v>17.083850000000002</v>
      </c>
      <c r="V2606" s="8">
        <v>96.586984421889994</v>
      </c>
      <c r="W2606" s="8">
        <v>93.811566796076903</v>
      </c>
      <c r="X2606" s="8">
        <v>91.529411764705898</v>
      </c>
      <c r="Y2606" s="8">
        <v>107.89473684210526</v>
      </c>
      <c r="Z2606" s="8">
        <v>93.166666666666671</v>
      </c>
      <c r="AA2606" s="8">
        <v>139.97999999999999</v>
      </c>
      <c r="AB2606" s="9">
        <v>71.364862727470637</v>
      </c>
      <c r="AC2606" s="9">
        <v>23.66196129162957</v>
      </c>
      <c r="AD2606" s="3">
        <v>27.881645741692722</v>
      </c>
      <c r="AE2606" s="3">
        <v>48.456392966677718</v>
      </c>
    </row>
    <row r="2607" spans="1:31" ht="13" x14ac:dyDescent="0.3">
      <c r="A2607" s="2">
        <v>2022</v>
      </c>
      <c r="B2607" s="13" t="s">
        <v>630</v>
      </c>
      <c r="C2607" s="2" t="s">
        <v>189</v>
      </c>
      <c r="D2607" s="2" t="str">
        <f t="shared" si="80"/>
        <v>M1</v>
      </c>
      <c r="E2607" s="2" t="str">
        <f t="shared" si="81"/>
        <v>C09a_M1_10</v>
      </c>
      <c r="F2607" s="21" t="s">
        <v>616</v>
      </c>
      <c r="G2607" s="2">
        <v>2010</v>
      </c>
      <c r="H2607" s="2" t="s">
        <v>716</v>
      </c>
      <c r="I2607" s="4">
        <v>2.34</v>
      </c>
      <c r="J2607" s="5">
        <v>0.14499999999999999</v>
      </c>
      <c r="K2607" s="4">
        <v>0.70199999999999996</v>
      </c>
      <c r="L2607" s="4">
        <v>0.73599999999999999</v>
      </c>
      <c r="M2607" s="4">
        <v>0.217</v>
      </c>
      <c r="N2607" s="4">
        <v>0.60499999999999998</v>
      </c>
      <c r="O2607" s="4">
        <v>0.18</v>
      </c>
      <c r="P2607" s="6">
        <v>18.009</v>
      </c>
      <c r="Q2607" s="6">
        <v>59.215000000000003</v>
      </c>
      <c r="R2607" s="4">
        <v>5.3529999999999998</v>
      </c>
      <c r="S2607" s="7">
        <v>543.95600000000002</v>
      </c>
      <c r="T2607" s="4">
        <v>15.397</v>
      </c>
      <c r="U2607" s="4">
        <v>16.621981999999999</v>
      </c>
      <c r="V2607" s="8">
        <v>92.628501453779734</v>
      </c>
      <c r="W2607" s="8">
        <v>89.491297272573362</v>
      </c>
      <c r="X2607" s="8">
        <v>82.588235294117638</v>
      </c>
      <c r="Y2607" s="8">
        <v>114.21052631578948</v>
      </c>
      <c r="Z2607" s="8">
        <v>100.83333333333333</v>
      </c>
      <c r="AA2607" s="8">
        <v>120.06000000000002</v>
      </c>
      <c r="AB2607" s="9">
        <v>72.55530516975378</v>
      </c>
      <c r="AC2607" s="9">
        <v>24.636095220565952</v>
      </c>
      <c r="AD2607" s="3">
        <v>24.745212155565284</v>
      </c>
      <c r="AE2607" s="3">
        <v>50.618692623868753</v>
      </c>
    </row>
    <row r="2608" spans="1:31" ht="13" x14ac:dyDescent="0.3">
      <c r="A2608" s="2">
        <v>2022</v>
      </c>
      <c r="B2608" s="13" t="s">
        <v>630</v>
      </c>
      <c r="C2608" s="2" t="s">
        <v>190</v>
      </c>
      <c r="D2608" s="2" t="str">
        <f t="shared" si="80"/>
        <v>M2</v>
      </c>
      <c r="E2608" s="2" t="str">
        <f t="shared" si="81"/>
        <v>C09a_M2_10</v>
      </c>
      <c r="F2608" s="21" t="s">
        <v>616</v>
      </c>
      <c r="G2608" s="2">
        <v>2010</v>
      </c>
      <c r="H2608" s="2" t="s">
        <v>716</v>
      </c>
      <c r="I2608" s="4">
        <v>2.42</v>
      </c>
      <c r="J2608" s="5">
        <v>0.152</v>
      </c>
      <c r="K2608" s="4">
        <v>0.751</v>
      </c>
      <c r="L2608" s="4">
        <v>0.69499999999999995</v>
      </c>
      <c r="M2608" s="4">
        <v>0.214</v>
      </c>
      <c r="N2608" s="4">
        <v>0.59699999999999998</v>
      </c>
      <c r="O2608" s="4">
        <v>0.19500000000000001</v>
      </c>
      <c r="P2608" s="6">
        <v>19.154</v>
      </c>
      <c r="Q2608" s="6">
        <v>53.512999999999998</v>
      </c>
      <c r="R2608" s="4">
        <v>5.7350000000000003</v>
      </c>
      <c r="S2608" s="7">
        <v>392.04599999999999</v>
      </c>
      <c r="T2608" s="4">
        <v>16.786999999999999</v>
      </c>
      <c r="U2608" s="4">
        <v>16.621981999999999</v>
      </c>
      <c r="V2608" s="8">
        <v>95.795287828267931</v>
      </c>
      <c r="W2608" s="8">
        <v>93.811566796076903</v>
      </c>
      <c r="X2608" s="8">
        <v>88.352941176470594</v>
      </c>
      <c r="Y2608" s="8">
        <v>112.63157894736841</v>
      </c>
      <c r="Z2608" s="8">
        <v>99.5</v>
      </c>
      <c r="AA2608" s="8">
        <v>127.69333333333333</v>
      </c>
      <c r="AB2608" s="9">
        <v>71.515476948368828</v>
      </c>
      <c r="AC2608" s="9">
        <v>24.648758356489285</v>
      </c>
      <c r="AD2608" s="3">
        <v>26.857348849377676</v>
      </c>
      <c r="AE2608" s="3">
        <v>48.493892794133018</v>
      </c>
    </row>
    <row r="2609" spans="1:31" ht="13" x14ac:dyDescent="0.3">
      <c r="A2609" s="2">
        <v>2022</v>
      </c>
      <c r="B2609" s="13" t="s">
        <v>630</v>
      </c>
      <c r="C2609" s="2" t="s">
        <v>191</v>
      </c>
      <c r="D2609" s="2" t="str">
        <f t="shared" si="80"/>
        <v>M1</v>
      </c>
      <c r="E2609" s="2" t="str">
        <f t="shared" si="81"/>
        <v>C09b_M1_10</v>
      </c>
      <c r="F2609" s="21" t="s">
        <v>617</v>
      </c>
      <c r="G2609" s="2">
        <v>2010</v>
      </c>
      <c r="H2609" s="2" t="s">
        <v>717</v>
      </c>
      <c r="I2609" s="4">
        <v>2.33</v>
      </c>
      <c r="J2609" s="5">
        <v>0.15</v>
      </c>
      <c r="K2609" s="4">
        <v>0.68200000000000005</v>
      </c>
      <c r="L2609" s="4">
        <v>0.65300000000000002</v>
      </c>
      <c r="M2609" s="4">
        <v>0.24099999999999999</v>
      </c>
      <c r="N2609" s="4">
        <v>0.56599999999999995</v>
      </c>
      <c r="O2609" s="4">
        <v>0.17699999999999999</v>
      </c>
      <c r="P2609" s="6">
        <v>15.837</v>
      </c>
      <c r="Q2609" s="6">
        <v>44.012999999999998</v>
      </c>
      <c r="R2609" s="4">
        <v>5.77</v>
      </c>
      <c r="S2609" s="7">
        <v>502.41800000000001</v>
      </c>
      <c r="T2609" s="4">
        <v>16.72</v>
      </c>
      <c r="U2609" s="4">
        <v>15.793931000000001</v>
      </c>
      <c r="V2609" s="8">
        <v>92.232653156968709</v>
      </c>
      <c r="W2609" s="8">
        <v>92.577204075075898</v>
      </c>
      <c r="X2609" s="8">
        <v>80.235294117647072</v>
      </c>
      <c r="Y2609" s="8">
        <v>126.84210526315789</v>
      </c>
      <c r="Z2609" s="8">
        <v>94.333333333333329</v>
      </c>
      <c r="AA2609" s="8">
        <v>105.58000000000001</v>
      </c>
      <c r="AB2609" s="9">
        <v>69.879015401068997</v>
      </c>
      <c r="AC2609" s="9">
        <v>28.408714268285468</v>
      </c>
      <c r="AD2609" s="3">
        <v>24.960934470607786</v>
      </c>
      <c r="AE2609" s="3">
        <v>46.630351261106753</v>
      </c>
    </row>
    <row r="2610" spans="1:31" ht="13" x14ac:dyDescent="0.3">
      <c r="A2610" s="2">
        <v>2022</v>
      </c>
      <c r="B2610" s="13" t="s">
        <v>630</v>
      </c>
      <c r="C2610" s="2" t="s">
        <v>193</v>
      </c>
      <c r="D2610" s="2" t="str">
        <f t="shared" si="80"/>
        <v>M1</v>
      </c>
      <c r="E2610" s="2" t="str">
        <f t="shared" si="81"/>
        <v>C09c_M1_10</v>
      </c>
      <c r="F2610" s="21" t="s">
        <v>618</v>
      </c>
      <c r="G2610" s="2">
        <v>2010</v>
      </c>
      <c r="H2610" s="2" t="s">
        <v>719</v>
      </c>
      <c r="I2610" s="4">
        <v>2.54</v>
      </c>
      <c r="J2610" s="5">
        <v>0.157</v>
      </c>
      <c r="K2610" s="4">
        <v>0.77800000000000002</v>
      </c>
      <c r="L2610" s="4">
        <v>0.68500000000000005</v>
      </c>
      <c r="M2610" s="4">
        <v>0.22600000000000001</v>
      </c>
      <c r="N2610" s="4">
        <v>0.59699999999999998</v>
      </c>
      <c r="O2610" s="4">
        <v>0.19400000000000001</v>
      </c>
      <c r="P2610" s="6">
        <v>17.236000000000001</v>
      </c>
      <c r="Q2610" s="6">
        <v>49.17</v>
      </c>
      <c r="R2610" s="4">
        <v>5.4729999999999999</v>
      </c>
      <c r="S2610" s="7">
        <v>321.18700000000001</v>
      </c>
      <c r="T2610" s="4">
        <v>17.545000000000002</v>
      </c>
      <c r="U2610" s="4">
        <v>16.026861</v>
      </c>
      <c r="V2610" s="8">
        <v>100.54546739000023</v>
      </c>
      <c r="W2610" s="8">
        <v>96.897473598579438</v>
      </c>
      <c r="X2610" s="8">
        <v>91.529411764705898</v>
      </c>
      <c r="Y2610" s="8">
        <v>118.94736842105263</v>
      </c>
      <c r="Z2610" s="8">
        <v>99.5</v>
      </c>
      <c r="AA2610" s="8">
        <v>114.90666666666667</v>
      </c>
      <c r="AB2610" s="9">
        <v>72.695479911553875</v>
      </c>
      <c r="AC2610" s="9">
        <v>25.608394081637449</v>
      </c>
      <c r="AD2610" s="3">
        <v>27.371300435635789</v>
      </c>
      <c r="AE2610" s="3">
        <v>47.020305482726769</v>
      </c>
    </row>
    <row r="2611" spans="1:31" ht="13" x14ac:dyDescent="0.3">
      <c r="A2611" s="2">
        <v>2022</v>
      </c>
      <c r="B2611" s="13" t="s">
        <v>630</v>
      </c>
      <c r="C2611" s="2" t="s">
        <v>194</v>
      </c>
      <c r="D2611" s="2" t="str">
        <f t="shared" si="80"/>
        <v>M2</v>
      </c>
      <c r="E2611" s="2" t="str">
        <f t="shared" si="81"/>
        <v>C09c_M2_10</v>
      </c>
      <c r="F2611" s="21" t="s">
        <v>618</v>
      </c>
      <c r="G2611" s="2">
        <v>2010</v>
      </c>
      <c r="H2611" s="2" t="s">
        <v>719</v>
      </c>
      <c r="I2611" s="4">
        <v>2.37</v>
      </c>
      <c r="J2611" s="5">
        <v>0.155</v>
      </c>
      <c r="K2611" s="4">
        <v>0.82399999999999995</v>
      </c>
      <c r="L2611" s="4">
        <v>0.55100000000000005</v>
      </c>
      <c r="M2611" s="4">
        <v>0.21299999999999999</v>
      </c>
      <c r="N2611" s="4">
        <v>0.61699999999999999</v>
      </c>
      <c r="O2611" s="4">
        <v>0.185</v>
      </c>
      <c r="P2611" s="6">
        <v>14.664999999999999</v>
      </c>
      <c r="Q2611" s="6">
        <v>44.758000000000003</v>
      </c>
      <c r="R2611" s="4">
        <v>6.17</v>
      </c>
      <c r="S2611" s="7">
        <v>250.46199999999999</v>
      </c>
      <c r="T2611" s="4">
        <v>16.536000000000001</v>
      </c>
      <c r="U2611" s="4">
        <v>16.026861</v>
      </c>
      <c r="V2611" s="8">
        <v>93.816046344212808</v>
      </c>
      <c r="W2611" s="8">
        <v>95.663110877578433</v>
      </c>
      <c r="X2611" s="8">
        <v>96.941176470588232</v>
      </c>
      <c r="Y2611" s="8">
        <v>112.10526315789473</v>
      </c>
      <c r="Z2611" s="8">
        <v>102.83333333333333</v>
      </c>
      <c r="AA2611" s="8">
        <v>97.766666666666652</v>
      </c>
      <c r="AB2611" s="9">
        <v>66.114483555588606</v>
      </c>
      <c r="AC2611" s="9">
        <v>26.537762732189769</v>
      </c>
      <c r="AD2611" s="3">
        <v>31.875267966413052</v>
      </c>
      <c r="AE2611" s="3">
        <v>41.58696930139719</v>
      </c>
    </row>
    <row r="2612" spans="1:31" ht="13" x14ac:dyDescent="0.3">
      <c r="A2612" s="2">
        <v>2022</v>
      </c>
      <c r="B2612" s="13" t="s">
        <v>630</v>
      </c>
      <c r="C2612" s="2" t="s">
        <v>195</v>
      </c>
      <c r="D2612" s="2" t="str">
        <f t="shared" si="80"/>
        <v>M1</v>
      </c>
      <c r="E2612" s="2" t="str">
        <f t="shared" si="81"/>
        <v>D09a_M1_10</v>
      </c>
      <c r="F2612" s="21" t="s">
        <v>619</v>
      </c>
      <c r="G2612" s="2">
        <v>2010</v>
      </c>
      <c r="H2612" s="2" t="s">
        <v>720</v>
      </c>
      <c r="I2612" s="4">
        <v>2.4</v>
      </c>
      <c r="J2612" s="5">
        <v>0.151</v>
      </c>
      <c r="K2612" s="4">
        <v>0.77</v>
      </c>
      <c r="L2612" s="4">
        <v>0.55100000000000005</v>
      </c>
      <c r="M2612" s="4">
        <v>0.245</v>
      </c>
      <c r="N2612" s="4">
        <v>0.59</v>
      </c>
      <c r="O2612" s="4">
        <v>0.18</v>
      </c>
      <c r="P2612" s="6">
        <v>14.244</v>
      </c>
      <c r="Q2612" s="6">
        <v>49.189</v>
      </c>
      <c r="R2612" s="4">
        <v>5.766</v>
      </c>
      <c r="S2612" s="7">
        <v>345.55599999999998</v>
      </c>
      <c r="T2612" s="4">
        <v>17.52</v>
      </c>
      <c r="U2612" s="4">
        <v>21.958448000000001</v>
      </c>
      <c r="V2612" s="8">
        <v>95.003591234645882</v>
      </c>
      <c r="W2612" s="8">
        <v>93.194385435576407</v>
      </c>
      <c r="X2612" s="8">
        <v>90.588235294117652</v>
      </c>
      <c r="Y2612" s="8">
        <v>128.94736842105263</v>
      </c>
      <c r="Z2612" s="8">
        <v>98.333333333333329</v>
      </c>
      <c r="AA2612" s="8">
        <v>94.96</v>
      </c>
      <c r="AB2612" s="9">
        <v>67.369323719574851</v>
      </c>
      <c r="AC2612" s="9">
        <v>29.9560957363671</v>
      </c>
      <c r="AD2612" s="3">
        <v>29.231545667771012</v>
      </c>
      <c r="AE2612" s="3">
        <v>40.81235859586188</v>
      </c>
    </row>
    <row r="2613" spans="1:31" ht="13" x14ac:dyDescent="0.3">
      <c r="A2613" s="2">
        <v>2022</v>
      </c>
      <c r="B2613" s="13" t="s">
        <v>630</v>
      </c>
      <c r="C2613" s="2" t="s">
        <v>196</v>
      </c>
      <c r="D2613" s="2" t="str">
        <f t="shared" si="80"/>
        <v>M2</v>
      </c>
      <c r="E2613" s="2" t="str">
        <f t="shared" si="81"/>
        <v>D09a_M2_10</v>
      </c>
      <c r="F2613" s="21" t="s">
        <v>619</v>
      </c>
      <c r="G2613" s="2">
        <v>2010</v>
      </c>
      <c r="H2613" s="2" t="s">
        <v>720</v>
      </c>
      <c r="I2613" s="4">
        <v>2.2999999999999998</v>
      </c>
      <c r="J2613" s="5">
        <v>0.14499999999999999</v>
      </c>
      <c r="K2613" s="4">
        <v>0.72099999999999997</v>
      </c>
      <c r="L2613" s="4">
        <v>0.6</v>
      </c>
      <c r="M2613" s="4">
        <v>0.23200000000000001</v>
      </c>
      <c r="N2613" s="4">
        <v>0.623</v>
      </c>
      <c r="O2613" s="4">
        <v>0.17699999999999999</v>
      </c>
      <c r="P2613" s="6">
        <v>16.47</v>
      </c>
      <c r="Q2613" s="6">
        <v>49.378999999999998</v>
      </c>
      <c r="R2613" s="4">
        <v>5.2919999999999998</v>
      </c>
      <c r="S2613" s="7">
        <v>481.99900000000002</v>
      </c>
      <c r="T2613" s="4">
        <v>16.951000000000001</v>
      </c>
      <c r="U2613" s="4">
        <v>21.958448000000001</v>
      </c>
      <c r="V2613" s="8">
        <v>91.045108266535635</v>
      </c>
      <c r="W2613" s="8">
        <v>89.491297272573362</v>
      </c>
      <c r="X2613" s="8">
        <v>84.82352941176471</v>
      </c>
      <c r="Y2613" s="8">
        <v>122.10526315789474</v>
      </c>
      <c r="Z2613" s="8">
        <v>103.83333333333333</v>
      </c>
      <c r="AA2613" s="8">
        <v>109.79999999999998</v>
      </c>
      <c r="AB2613" s="9">
        <v>67.490396371374089</v>
      </c>
      <c r="AC2613" s="9">
        <v>28.31570110735187</v>
      </c>
      <c r="AD2613" s="3">
        <v>27.322254260801703</v>
      </c>
      <c r="AE2613" s="3">
        <v>44.362044631846437</v>
      </c>
    </row>
    <row r="2614" spans="1:31" ht="13" x14ac:dyDescent="0.3">
      <c r="A2614" s="2">
        <v>2022</v>
      </c>
      <c r="B2614" s="13" t="s">
        <v>630</v>
      </c>
      <c r="C2614" s="2" t="s">
        <v>197</v>
      </c>
      <c r="D2614" s="2" t="str">
        <f t="shared" si="80"/>
        <v>M1</v>
      </c>
      <c r="E2614" s="2" t="str">
        <f t="shared" si="81"/>
        <v>D09b_M1_10</v>
      </c>
      <c r="F2614" s="21" t="s">
        <v>620</v>
      </c>
      <c r="G2614" s="2">
        <v>2010</v>
      </c>
      <c r="H2614" s="2" t="s">
        <v>721</v>
      </c>
      <c r="I2614" s="4">
        <v>2.29</v>
      </c>
      <c r="J2614" s="5">
        <v>0.15</v>
      </c>
      <c r="K2614" s="4">
        <v>0.82399999999999995</v>
      </c>
      <c r="L2614" s="4">
        <v>0.65200000000000002</v>
      </c>
      <c r="M2614" s="4">
        <v>0.19500000000000001</v>
      </c>
      <c r="N2614" s="4">
        <v>0.69399999999999995</v>
      </c>
      <c r="O2614" s="4">
        <v>0.188</v>
      </c>
      <c r="P2614" s="6">
        <v>20.065999999999999</v>
      </c>
      <c r="Q2614" s="6">
        <v>54.866999999999997</v>
      </c>
      <c r="R2614" s="4">
        <v>5.4370000000000003</v>
      </c>
      <c r="S2614" s="7">
        <v>407.904</v>
      </c>
      <c r="T2614" s="4">
        <v>19.282</v>
      </c>
      <c r="U2614" s="4">
        <v>24.819241999999999</v>
      </c>
      <c r="V2614" s="8">
        <v>90.649259969724611</v>
      </c>
      <c r="W2614" s="8">
        <v>92.577204075075898</v>
      </c>
      <c r="X2614" s="8">
        <v>96.941176470588232</v>
      </c>
      <c r="Y2614" s="8">
        <v>102.63157894736842</v>
      </c>
      <c r="Z2614" s="8">
        <v>115.66666666666667</v>
      </c>
      <c r="AA2614" s="8">
        <v>133.77333333333331</v>
      </c>
      <c r="AB2614" s="9">
        <v>69.671701903078144</v>
      </c>
      <c r="AC2614" s="9">
        <v>23.05470158852825</v>
      </c>
      <c r="AD2614" s="3">
        <v>30.247816864400278</v>
      </c>
      <c r="AE2614" s="3">
        <v>46.697481547071469</v>
      </c>
    </row>
    <row r="2615" spans="1:31" ht="13" x14ac:dyDescent="0.3">
      <c r="A2615" s="2">
        <v>2022</v>
      </c>
      <c r="B2615" s="13" t="s">
        <v>630</v>
      </c>
      <c r="C2615" s="2" t="s">
        <v>198</v>
      </c>
      <c r="D2615" s="2" t="str">
        <f t="shared" si="80"/>
        <v>M2</v>
      </c>
      <c r="E2615" s="2" t="str">
        <f t="shared" si="81"/>
        <v>D09b_M2_10</v>
      </c>
      <c r="F2615" s="21" t="s">
        <v>620</v>
      </c>
      <c r="G2615" s="2">
        <v>2010</v>
      </c>
      <c r="H2615" s="2" t="s">
        <v>721</v>
      </c>
      <c r="I2615" s="4">
        <v>2.52</v>
      </c>
      <c r="J2615" s="5">
        <v>0.156</v>
      </c>
      <c r="K2615" s="4">
        <v>0.75600000000000001</v>
      </c>
      <c r="L2615" s="4">
        <v>0.61899999999999999</v>
      </c>
      <c r="M2615" s="4">
        <v>0.2</v>
      </c>
      <c r="N2615" s="4">
        <v>0.56100000000000005</v>
      </c>
      <c r="O2615" s="4">
        <v>0.19600000000000001</v>
      </c>
      <c r="P2615" s="6">
        <v>19.18</v>
      </c>
      <c r="Q2615" s="6">
        <v>52.716999999999999</v>
      </c>
      <c r="R2615" s="4">
        <v>5.0970000000000004</v>
      </c>
      <c r="S2615" s="7">
        <v>543.66399999999999</v>
      </c>
      <c r="T2615" s="4">
        <v>16.969000000000001</v>
      </c>
      <c r="U2615" s="4">
        <v>24.819241999999999</v>
      </c>
      <c r="V2615" s="8">
        <v>99.753770796378177</v>
      </c>
      <c r="W2615" s="8">
        <v>96.280292238078928</v>
      </c>
      <c r="X2615" s="8">
        <v>88.941176470588232</v>
      </c>
      <c r="Y2615" s="8">
        <v>105.26315789473684</v>
      </c>
      <c r="Z2615" s="8">
        <v>93.500000000000014</v>
      </c>
      <c r="AA2615" s="8">
        <v>127.86666666666666</v>
      </c>
      <c r="AB2615" s="9">
        <v>66.69772649596672</v>
      </c>
      <c r="AC2615" s="9">
        <v>24.700189114987868</v>
      </c>
      <c r="AD2615" s="3">
        <v>28.989051619833798</v>
      </c>
      <c r="AE2615" s="3">
        <v>46.310759265178334</v>
      </c>
    </row>
    <row r="2616" spans="1:31" ht="13" x14ac:dyDescent="0.3">
      <c r="A2616" s="2">
        <v>2022</v>
      </c>
      <c r="B2616" s="13" t="s">
        <v>630</v>
      </c>
      <c r="C2616" s="2" t="s">
        <v>199</v>
      </c>
      <c r="D2616" s="2" t="str">
        <f t="shared" si="80"/>
        <v>M1</v>
      </c>
      <c r="E2616" s="2" t="str">
        <f t="shared" si="81"/>
        <v>D09c_M1_10</v>
      </c>
      <c r="F2616" s="21" t="s">
        <v>621</v>
      </c>
      <c r="G2616" s="2">
        <v>2010</v>
      </c>
      <c r="H2616" s="2" t="s">
        <v>722</v>
      </c>
      <c r="I2616" s="4">
        <v>2.15</v>
      </c>
      <c r="J2616" s="5">
        <v>0.14799999999999999</v>
      </c>
      <c r="K2616" s="4">
        <v>0.75</v>
      </c>
      <c r="L2616" s="4">
        <v>0.63</v>
      </c>
      <c r="M2616" s="4">
        <v>0.20300000000000001</v>
      </c>
      <c r="N2616" s="4">
        <v>0.65100000000000002</v>
      </c>
      <c r="O2616" s="4">
        <v>0.17799999999999999</v>
      </c>
      <c r="P2616" s="6">
        <v>15.327</v>
      </c>
      <c r="Q2616" s="6">
        <v>66.516000000000005</v>
      </c>
      <c r="R2616" s="4">
        <v>5.1539999999999999</v>
      </c>
      <c r="S2616" s="7">
        <v>375.346</v>
      </c>
      <c r="T2616" s="4">
        <v>16.379000000000001</v>
      </c>
      <c r="U2616" s="4">
        <v>19.757487999999999</v>
      </c>
      <c r="V2616" s="8">
        <v>85.10738381437028</v>
      </c>
      <c r="W2616" s="8">
        <v>91.342841354074892</v>
      </c>
      <c r="X2616" s="8">
        <v>88.235294117647058</v>
      </c>
      <c r="Y2616" s="8">
        <v>106.84210526315789</v>
      </c>
      <c r="Z2616" s="8">
        <v>108.50000000000001</v>
      </c>
      <c r="AA2616" s="8">
        <v>102.18</v>
      </c>
      <c r="AB2616" s="9">
        <v>67.340292974852034</v>
      </c>
      <c r="AC2616" s="9">
        <v>24.831465397461638</v>
      </c>
      <c r="AD2616" s="3">
        <v>28.484559288912877</v>
      </c>
      <c r="AE2616" s="3">
        <v>46.683975313625488</v>
      </c>
    </row>
    <row r="2617" spans="1:31" ht="13" x14ac:dyDescent="0.3">
      <c r="A2617" s="2">
        <v>2022</v>
      </c>
      <c r="B2617" s="13" t="s">
        <v>630</v>
      </c>
      <c r="C2617" s="2" t="s">
        <v>200</v>
      </c>
      <c r="D2617" s="2" t="str">
        <f t="shared" si="80"/>
        <v>M2</v>
      </c>
      <c r="E2617" s="2" t="str">
        <f t="shared" si="81"/>
        <v>D09c_M2_10</v>
      </c>
      <c r="F2617" s="21" t="s">
        <v>621</v>
      </c>
      <c r="G2617" s="2">
        <v>2010</v>
      </c>
      <c r="H2617" s="2" t="s">
        <v>722</v>
      </c>
      <c r="I2617" s="4">
        <v>2.0099999999999998</v>
      </c>
      <c r="J2617" s="5">
        <v>0.126</v>
      </c>
      <c r="K2617" s="4">
        <v>0.66800000000000004</v>
      </c>
      <c r="L2617" s="4">
        <v>0.61199999999999999</v>
      </c>
      <c r="M2617" s="4">
        <v>0.23699999999999999</v>
      </c>
      <c r="N2617" s="4">
        <v>0.55100000000000005</v>
      </c>
      <c r="O2617" s="4">
        <v>0.183</v>
      </c>
      <c r="P2617" s="6">
        <v>18.457000000000001</v>
      </c>
      <c r="Q2617" s="6">
        <v>58.198999999999998</v>
      </c>
      <c r="R2617" s="4">
        <v>5.5549999999999997</v>
      </c>
      <c r="S2617" s="7">
        <v>468.57299999999998</v>
      </c>
      <c r="T2617" s="4">
        <v>17.960999999999999</v>
      </c>
      <c r="U2617" s="4">
        <v>19.757487999999999</v>
      </c>
      <c r="V2617" s="8">
        <v>79.565507659015921</v>
      </c>
      <c r="W2617" s="8">
        <v>77.76485142306376</v>
      </c>
      <c r="X2617" s="8">
        <v>78.588235294117652</v>
      </c>
      <c r="Y2617" s="8">
        <v>124.73684210526315</v>
      </c>
      <c r="Z2617" s="8">
        <v>91.833333333333343</v>
      </c>
      <c r="AA2617" s="8">
        <v>123.04666666666668</v>
      </c>
      <c r="AB2617" s="9">
        <v>67.145561659853584</v>
      </c>
      <c r="AC2617" s="9">
        <v>29.074506258624737</v>
      </c>
      <c r="AD2617" s="3">
        <v>25.443824661901488</v>
      </c>
      <c r="AE2617" s="3">
        <v>45.481669079473775</v>
      </c>
    </row>
    <row r="2618" spans="1:31" ht="13" x14ac:dyDescent="0.3">
      <c r="A2618" s="2">
        <v>2022</v>
      </c>
      <c r="B2618" s="13" t="s">
        <v>630</v>
      </c>
      <c r="C2618" s="2" t="s">
        <v>201</v>
      </c>
      <c r="D2618" s="2" t="str">
        <f t="shared" si="80"/>
        <v>M1</v>
      </c>
      <c r="E2618" s="2" t="str">
        <f t="shared" si="81"/>
        <v>F09a_M1_10</v>
      </c>
      <c r="F2618" s="21" t="s">
        <v>622</v>
      </c>
      <c r="G2618" s="2">
        <v>2010</v>
      </c>
      <c r="H2618" s="2" t="s">
        <v>723</v>
      </c>
      <c r="I2618" s="4">
        <v>2.38</v>
      </c>
      <c r="J2618" s="5">
        <v>0.151</v>
      </c>
      <c r="K2618" s="4">
        <v>0.73699999999999999</v>
      </c>
      <c r="L2618" s="4">
        <v>0.58599999999999997</v>
      </c>
      <c r="M2618" s="4">
        <v>0.25900000000000001</v>
      </c>
      <c r="N2618" s="4">
        <v>0.65600000000000003</v>
      </c>
      <c r="O2618" s="4">
        <v>0.184</v>
      </c>
      <c r="P2618" s="6">
        <v>17.452000000000002</v>
      </c>
      <c r="Q2618" s="6">
        <v>57.646999999999998</v>
      </c>
      <c r="R2618" s="4">
        <v>5.7569999999999997</v>
      </c>
      <c r="S2618" s="7">
        <v>399.28100000000001</v>
      </c>
      <c r="T2618" s="4">
        <v>17.45</v>
      </c>
      <c r="U2618" s="4">
        <v>22.640473</v>
      </c>
      <c r="V2618" s="8">
        <v>94.211894641023832</v>
      </c>
      <c r="W2618" s="8">
        <v>93.194385435576407</v>
      </c>
      <c r="X2618" s="8">
        <v>86.705882352941174</v>
      </c>
      <c r="Y2618" s="8">
        <v>136.31578947368422</v>
      </c>
      <c r="Z2618" s="8">
        <v>109.33333333333334</v>
      </c>
      <c r="AA2618" s="8">
        <v>116.34666666666669</v>
      </c>
      <c r="AB2618" s="9">
        <v>69.425053456374897</v>
      </c>
      <c r="AC2618" s="9">
        <v>30.730162338842216</v>
      </c>
      <c r="AD2618" s="3">
        <v>27.150292179723539</v>
      </c>
      <c r="AE2618" s="3">
        <v>42.119545481434244</v>
      </c>
    </row>
    <row r="2619" spans="1:31" ht="13" x14ac:dyDescent="0.3">
      <c r="A2619" s="2">
        <v>2022</v>
      </c>
      <c r="B2619" s="13" t="s">
        <v>630</v>
      </c>
      <c r="C2619" s="2" t="s">
        <v>202</v>
      </c>
      <c r="D2619" s="2" t="str">
        <f t="shared" si="80"/>
        <v>M2</v>
      </c>
      <c r="E2619" s="2" t="str">
        <f t="shared" si="81"/>
        <v>F09a_M2_10</v>
      </c>
      <c r="F2619" s="21" t="s">
        <v>622</v>
      </c>
      <c r="G2619" s="2">
        <v>2010</v>
      </c>
      <c r="H2619" s="2" t="s">
        <v>723</v>
      </c>
      <c r="I2619" s="4">
        <v>2.4300000000000002</v>
      </c>
      <c r="J2619" s="5">
        <v>0.151</v>
      </c>
      <c r="K2619" s="4">
        <v>0.83099999999999996</v>
      </c>
      <c r="L2619" s="4">
        <v>0.55800000000000005</v>
      </c>
      <c r="M2619" s="4">
        <v>0.214</v>
      </c>
      <c r="N2619" s="4">
        <v>0.65300000000000002</v>
      </c>
      <c r="O2619" s="4">
        <v>0.186</v>
      </c>
      <c r="P2619" s="6">
        <v>16.559000000000001</v>
      </c>
      <c r="Q2619" s="6">
        <v>64.015000000000001</v>
      </c>
      <c r="R2619" s="4">
        <v>6.4539999999999997</v>
      </c>
      <c r="S2619" s="7">
        <v>366.39699999999999</v>
      </c>
      <c r="T2619" s="4">
        <v>18.277000000000001</v>
      </c>
      <c r="U2619" s="4">
        <v>22.640473</v>
      </c>
      <c r="V2619" s="8">
        <v>96.19113612507897</v>
      </c>
      <c r="W2619" s="8">
        <v>93.194385435576407</v>
      </c>
      <c r="X2619" s="8">
        <v>97.764705882352942</v>
      </c>
      <c r="Y2619" s="8">
        <v>112.63157894736841</v>
      </c>
      <c r="Z2619" s="8">
        <v>108.83333333333334</v>
      </c>
      <c r="AA2619" s="8">
        <v>110.39333333333335</v>
      </c>
      <c r="AB2619" s="9">
        <v>66.725185408686031</v>
      </c>
      <c r="AC2619" s="9">
        <v>26.41832614255955</v>
      </c>
      <c r="AD2619" s="3">
        <v>31.851836455413778</v>
      </c>
      <c r="AE2619" s="3">
        <v>41.729837402026682</v>
      </c>
    </row>
    <row r="2620" spans="1:31" ht="13" x14ac:dyDescent="0.3">
      <c r="A2620" s="2">
        <v>2022</v>
      </c>
      <c r="B2620" s="13" t="s">
        <v>630</v>
      </c>
      <c r="C2620" s="2" t="s">
        <v>203</v>
      </c>
      <c r="D2620" s="2" t="str">
        <f t="shared" si="80"/>
        <v>M1</v>
      </c>
      <c r="E2620" s="2" t="str">
        <f t="shared" si="81"/>
        <v>F09b_M1_10</v>
      </c>
      <c r="F2620" s="21" t="s">
        <v>623</v>
      </c>
      <c r="G2620" s="2">
        <v>2010</v>
      </c>
      <c r="H2620" s="2" t="s">
        <v>724</v>
      </c>
      <c r="I2620" s="4">
        <v>2.57</v>
      </c>
      <c r="J2620" s="5">
        <v>0.16500000000000001</v>
      </c>
      <c r="K2620" s="4">
        <v>0.83499999999999996</v>
      </c>
      <c r="L2620" s="4">
        <v>0.57599999999999996</v>
      </c>
      <c r="M2620" s="4">
        <v>0.245</v>
      </c>
      <c r="N2620" s="4">
        <v>0.72199999999999998</v>
      </c>
      <c r="O2620" s="4">
        <v>0.191</v>
      </c>
      <c r="P2620" s="6">
        <v>19.524000000000001</v>
      </c>
      <c r="Q2620" s="6">
        <v>55.286999999999999</v>
      </c>
      <c r="R2620" s="4">
        <v>6.298</v>
      </c>
      <c r="S2620" s="7">
        <v>330.35899999999998</v>
      </c>
      <c r="T2620" s="4">
        <v>17.850000000000001</v>
      </c>
      <c r="U2620" s="4">
        <v>22.528631000000001</v>
      </c>
      <c r="V2620" s="8">
        <v>101.7330122804333</v>
      </c>
      <c r="W2620" s="8">
        <v>101.83492448258349</v>
      </c>
      <c r="X2620" s="8">
        <v>98.235294117647058</v>
      </c>
      <c r="Y2620" s="8">
        <v>128.94736842105263</v>
      </c>
      <c r="Z2620" s="8">
        <v>120.33333333333334</v>
      </c>
      <c r="AA2620" s="8">
        <v>130.16</v>
      </c>
      <c r="AB2620" s="9">
        <v>70.27923280166641</v>
      </c>
      <c r="AC2620" s="9">
        <v>28.715764680203492</v>
      </c>
      <c r="AD2620" s="3">
        <v>30.386641785766976</v>
      </c>
      <c r="AE2620" s="3">
        <v>40.897593534029525</v>
      </c>
    </row>
    <row r="2621" spans="1:31" ht="13" x14ac:dyDescent="0.3">
      <c r="A2621" s="2">
        <v>2022</v>
      </c>
      <c r="B2621" s="13" t="s">
        <v>630</v>
      </c>
      <c r="C2621" s="2" t="s">
        <v>204</v>
      </c>
      <c r="D2621" s="2" t="str">
        <f t="shared" si="80"/>
        <v>M2</v>
      </c>
      <c r="E2621" s="2" t="str">
        <f t="shared" si="81"/>
        <v>F09b_M2_10</v>
      </c>
      <c r="F2621" s="21" t="s">
        <v>623</v>
      </c>
      <c r="G2621" s="2">
        <v>2010</v>
      </c>
      <c r="H2621" s="2" t="s">
        <v>724</v>
      </c>
      <c r="I2621" s="4">
        <v>2.4900000000000002</v>
      </c>
      <c r="J2621" s="5">
        <v>0.157</v>
      </c>
      <c r="K2621" s="4">
        <v>0.83099999999999996</v>
      </c>
      <c r="L2621" s="4">
        <v>0.56899999999999995</v>
      </c>
      <c r="M2621" s="4">
        <v>0.214</v>
      </c>
      <c r="N2621" s="4">
        <v>0.61699999999999999</v>
      </c>
      <c r="O2621" s="4">
        <v>0.191</v>
      </c>
      <c r="P2621" s="6">
        <v>19.465</v>
      </c>
      <c r="Q2621" s="6">
        <v>51.308</v>
      </c>
      <c r="R2621" s="4">
        <v>5.7110000000000003</v>
      </c>
      <c r="S2621" s="7">
        <v>372.61200000000002</v>
      </c>
      <c r="T2621" s="4">
        <v>18.291</v>
      </c>
      <c r="U2621" s="4">
        <v>22.528631000000001</v>
      </c>
      <c r="V2621" s="8">
        <v>98.566225905945117</v>
      </c>
      <c r="W2621" s="8">
        <v>96.897473598579438</v>
      </c>
      <c r="X2621" s="8">
        <v>97.764705882352942</v>
      </c>
      <c r="Y2621" s="8">
        <v>112.63157894736841</v>
      </c>
      <c r="Z2621" s="8">
        <v>102.83333333333333</v>
      </c>
      <c r="AA2621" s="8">
        <v>129.76666666666668</v>
      </c>
      <c r="AB2621" s="9">
        <v>67.27408760429482</v>
      </c>
      <c r="AC2621" s="9">
        <v>26.202773947942582</v>
      </c>
      <c r="AD2621" s="3">
        <v>31.591951207063971</v>
      </c>
      <c r="AE2621" s="3">
        <v>42.205274844993433</v>
      </c>
    </row>
    <row r="2622" spans="1:31" ht="13" x14ac:dyDescent="0.3">
      <c r="A2622" s="2">
        <v>2022</v>
      </c>
      <c r="B2622" s="13" t="s">
        <v>630</v>
      </c>
      <c r="C2622" s="2" t="s">
        <v>205</v>
      </c>
      <c r="D2622" s="2" t="str">
        <f t="shared" si="80"/>
        <v>M1</v>
      </c>
      <c r="E2622" s="2" t="str">
        <f t="shared" si="81"/>
        <v>F09c_M1_10</v>
      </c>
      <c r="F2622" s="21" t="s">
        <v>624</v>
      </c>
      <c r="G2622" s="2">
        <v>2010</v>
      </c>
      <c r="H2622" s="2" t="s">
        <v>725</v>
      </c>
      <c r="I2622" s="4">
        <v>2.38</v>
      </c>
      <c r="J2622" s="5">
        <v>0.154</v>
      </c>
      <c r="K2622" s="4">
        <v>0.75800000000000001</v>
      </c>
      <c r="L2622" s="4">
        <v>0.65300000000000002</v>
      </c>
      <c r="M2622" s="4">
        <v>0.24</v>
      </c>
      <c r="N2622" s="4">
        <v>0.67100000000000004</v>
      </c>
      <c r="O2622" s="4">
        <v>0.19500000000000001</v>
      </c>
      <c r="P2622" s="6">
        <v>15.868</v>
      </c>
      <c r="Q2622" s="6">
        <v>63.692999999999998</v>
      </c>
      <c r="R2622" s="4">
        <v>6.0119999999999996</v>
      </c>
      <c r="S2622" s="7">
        <v>239.81399999999999</v>
      </c>
      <c r="T2622" s="4">
        <v>16.826000000000001</v>
      </c>
      <c r="U2622" s="4">
        <v>20.481677999999999</v>
      </c>
      <c r="V2622" s="8">
        <v>94.211894641023832</v>
      </c>
      <c r="W2622" s="8">
        <v>95.045929517077923</v>
      </c>
      <c r="X2622" s="8">
        <v>89.176470588235304</v>
      </c>
      <c r="Y2622" s="8">
        <v>126.31578947368421</v>
      </c>
      <c r="Z2622" s="8">
        <v>111.83333333333334</v>
      </c>
      <c r="AA2622" s="8">
        <v>105.78666666666668</v>
      </c>
      <c r="AB2622" s="9">
        <v>71.740377093514766</v>
      </c>
      <c r="AC2622" s="9">
        <v>27.556807333353849</v>
      </c>
      <c r="AD2622" s="3">
        <v>27.022703313981474</v>
      </c>
      <c r="AE2622" s="3">
        <v>45.420489352664667</v>
      </c>
    </row>
    <row r="2623" spans="1:31" ht="13" x14ac:dyDescent="0.3">
      <c r="A2623" s="2">
        <v>2022</v>
      </c>
      <c r="B2623" s="13" t="s">
        <v>630</v>
      </c>
      <c r="C2623" s="2" t="s">
        <v>206</v>
      </c>
      <c r="D2623" s="2" t="str">
        <f t="shared" si="80"/>
        <v>M2</v>
      </c>
      <c r="E2623" s="2" t="str">
        <f t="shared" si="81"/>
        <v>F09c_M2_10</v>
      </c>
      <c r="F2623" s="21" t="s">
        <v>624</v>
      </c>
      <c r="G2623" s="2">
        <v>2010</v>
      </c>
      <c r="H2623" s="2" t="s">
        <v>725</v>
      </c>
      <c r="I2623" s="4">
        <v>2.4300000000000002</v>
      </c>
      <c r="J2623" s="5">
        <v>0.15</v>
      </c>
      <c r="K2623" s="4">
        <v>0.73499999999999999</v>
      </c>
      <c r="L2623" s="4">
        <v>0.67800000000000005</v>
      </c>
      <c r="M2623" s="4">
        <v>0.27600000000000002</v>
      </c>
      <c r="N2623" s="4">
        <v>0.63</v>
      </c>
      <c r="O2623" s="4">
        <v>0.19700000000000001</v>
      </c>
      <c r="P2623" s="6">
        <v>18.486999999999998</v>
      </c>
      <c r="Q2623" s="6">
        <v>54.448</v>
      </c>
      <c r="R2623" s="4">
        <v>6.36</v>
      </c>
      <c r="S2623" s="7">
        <v>260.01</v>
      </c>
      <c r="T2623" s="4">
        <v>18.634</v>
      </c>
      <c r="U2623" s="4">
        <v>20.481677999999999</v>
      </c>
      <c r="V2623" s="8">
        <v>96.19113612507897</v>
      </c>
      <c r="W2623" s="8">
        <v>92.577204075075898</v>
      </c>
      <c r="X2623" s="8">
        <v>86.470588235294116</v>
      </c>
      <c r="Y2623" s="8">
        <v>145.26315789473685</v>
      </c>
      <c r="Z2623" s="8">
        <v>105</v>
      </c>
      <c r="AA2623" s="8">
        <v>123.24666666666666</v>
      </c>
      <c r="AB2623" s="9">
        <v>75.365050413799295</v>
      </c>
      <c r="AC2623" s="9">
        <v>30.16618577899985</v>
      </c>
      <c r="AD2623" s="3">
        <v>24.942534850016472</v>
      </c>
      <c r="AE2623" s="3">
        <v>44.891279370983675</v>
      </c>
    </row>
    <row r="2624" spans="1:31" ht="13" x14ac:dyDescent="0.3">
      <c r="A2624" s="2">
        <v>2022</v>
      </c>
      <c r="B2624" s="13" t="s">
        <v>630</v>
      </c>
      <c r="C2624" s="2" t="s">
        <v>207</v>
      </c>
      <c r="D2624" s="2" t="str">
        <f t="shared" si="80"/>
        <v>M1</v>
      </c>
      <c r="E2624" s="2" t="str">
        <f t="shared" si="81"/>
        <v>G09a_M1_10</v>
      </c>
      <c r="F2624" s="21" t="s">
        <v>625</v>
      </c>
      <c r="G2624" s="2">
        <v>2010</v>
      </c>
      <c r="H2624" s="2" t="s">
        <v>726</v>
      </c>
      <c r="I2624" s="4">
        <v>2.52</v>
      </c>
      <c r="J2624" s="5">
        <v>0.159</v>
      </c>
      <c r="K2624" s="4">
        <v>0.84399999999999997</v>
      </c>
      <c r="L2624" s="4">
        <v>0.63100000000000001</v>
      </c>
      <c r="M2624" s="4">
        <v>0.23</v>
      </c>
      <c r="N2624" s="4">
        <v>0.74399999999999999</v>
      </c>
      <c r="O2624" s="4">
        <v>0.189</v>
      </c>
      <c r="P2624" s="6">
        <v>14.8</v>
      </c>
      <c r="Q2624" s="6">
        <v>56.317</v>
      </c>
      <c r="R2624" s="4">
        <v>5.5060000000000002</v>
      </c>
      <c r="S2624" s="7">
        <v>306.39600000000002</v>
      </c>
      <c r="T2624" s="4">
        <v>18.280999999999999</v>
      </c>
      <c r="U2624" s="4">
        <v>20.232775</v>
      </c>
      <c r="V2624" s="8">
        <v>99.753770796378177</v>
      </c>
      <c r="W2624" s="8">
        <v>98.131836319580458</v>
      </c>
      <c r="X2624" s="8">
        <v>99.294117647058826</v>
      </c>
      <c r="Y2624" s="8">
        <v>121.05263157894737</v>
      </c>
      <c r="Z2624" s="8">
        <v>124</v>
      </c>
      <c r="AA2624" s="8">
        <v>98.666666666666671</v>
      </c>
      <c r="AB2624" s="9">
        <v>72.018337964350721</v>
      </c>
      <c r="AC2624" s="9">
        <v>26.30668077381134</v>
      </c>
      <c r="AD2624" s="3">
        <v>29.972474177404074</v>
      </c>
      <c r="AE2624" s="3">
        <v>43.720845048784604</v>
      </c>
    </row>
    <row r="2625" spans="1:31" ht="13" x14ac:dyDescent="0.3">
      <c r="A2625" s="2">
        <v>2022</v>
      </c>
      <c r="B2625" s="13" t="s">
        <v>630</v>
      </c>
      <c r="C2625" s="2" t="s">
        <v>208</v>
      </c>
      <c r="D2625" s="2" t="str">
        <f t="shared" si="80"/>
        <v>M2</v>
      </c>
      <c r="E2625" s="2" t="str">
        <f t="shared" si="81"/>
        <v>G09a_M2_10</v>
      </c>
      <c r="F2625" s="21" t="s">
        <v>625</v>
      </c>
      <c r="G2625" s="2">
        <v>2010</v>
      </c>
      <c r="H2625" s="2" t="s">
        <v>726</v>
      </c>
      <c r="I2625" s="4">
        <v>2.5</v>
      </c>
      <c r="J2625" s="5">
        <v>0.155</v>
      </c>
      <c r="K2625" s="4">
        <v>0.77900000000000003</v>
      </c>
      <c r="L2625" s="4">
        <v>0.628</v>
      </c>
      <c r="M2625" s="4">
        <v>0.23400000000000001</v>
      </c>
      <c r="N2625" s="4">
        <v>0.64400000000000002</v>
      </c>
      <c r="O2625" s="4">
        <v>0.19500000000000001</v>
      </c>
      <c r="P2625" s="6">
        <v>18.611999999999998</v>
      </c>
      <c r="Q2625" s="6">
        <v>60.704000000000001</v>
      </c>
      <c r="R2625" s="4">
        <v>5.6959999999999997</v>
      </c>
      <c r="S2625" s="7">
        <v>341.15100000000001</v>
      </c>
      <c r="T2625" s="4">
        <v>14.737</v>
      </c>
      <c r="U2625" s="4">
        <v>20.232775</v>
      </c>
      <c r="V2625" s="8">
        <v>98.962074202756128</v>
      </c>
      <c r="W2625" s="8">
        <v>95.663110877578433</v>
      </c>
      <c r="X2625" s="8">
        <v>91.64705882352942</v>
      </c>
      <c r="Y2625" s="8">
        <v>123.15789473684211</v>
      </c>
      <c r="Z2625" s="8">
        <v>107.33333333333334</v>
      </c>
      <c r="AA2625" s="8">
        <v>124.07999999999998</v>
      </c>
      <c r="AB2625" s="9">
        <v>70.535722565074764</v>
      </c>
      <c r="AC2625" s="9">
        <v>27.326754242435854</v>
      </c>
      <c r="AD2625" s="3">
        <v>28.245650477186523</v>
      </c>
      <c r="AE2625" s="3">
        <v>44.427595280377609</v>
      </c>
    </row>
    <row r="2626" spans="1:31" ht="13" x14ac:dyDescent="0.3">
      <c r="A2626" s="2">
        <v>2022</v>
      </c>
      <c r="B2626" s="13" t="s">
        <v>630</v>
      </c>
      <c r="C2626" s="2" t="s">
        <v>209</v>
      </c>
      <c r="D2626" s="2" t="str">
        <f t="shared" si="80"/>
        <v>M1</v>
      </c>
      <c r="E2626" s="2" t="str">
        <f t="shared" si="81"/>
        <v>G09b_M1_10</v>
      </c>
      <c r="F2626" s="21" t="s">
        <v>626</v>
      </c>
      <c r="G2626" s="2">
        <v>2010</v>
      </c>
      <c r="H2626" s="2" t="s">
        <v>733</v>
      </c>
      <c r="I2626" s="4">
        <v>2.34</v>
      </c>
      <c r="J2626" s="5">
        <v>0.158</v>
      </c>
      <c r="K2626" s="4">
        <v>0.75</v>
      </c>
      <c r="L2626" s="4">
        <v>0.78300000000000003</v>
      </c>
      <c r="M2626" s="4">
        <v>0.215</v>
      </c>
      <c r="N2626" s="4">
        <v>0.622</v>
      </c>
      <c r="O2626" s="4">
        <v>0.19600000000000001</v>
      </c>
      <c r="P2626" s="6">
        <v>22.471</v>
      </c>
      <c r="Q2626" s="6">
        <v>54.338999999999999</v>
      </c>
      <c r="R2626" s="4">
        <v>5.5339999999999998</v>
      </c>
      <c r="S2626" s="7">
        <v>463.36200000000002</v>
      </c>
      <c r="T2626" s="4">
        <v>16.074999999999999</v>
      </c>
      <c r="U2626" s="4">
        <v>21.264603999999999</v>
      </c>
      <c r="V2626" s="8">
        <v>92.628501453779734</v>
      </c>
      <c r="W2626" s="8">
        <v>97.514654959079948</v>
      </c>
      <c r="X2626" s="8">
        <v>88.235294117647058</v>
      </c>
      <c r="Y2626" s="8">
        <v>113.1578947368421</v>
      </c>
      <c r="Z2626" s="8">
        <v>103.66666666666666</v>
      </c>
      <c r="AA2626" s="8">
        <v>149.80666666666667</v>
      </c>
      <c r="AB2626" s="9">
        <v>75.963491388568258</v>
      </c>
      <c r="AC2626" s="9">
        <v>23.313896056729856</v>
      </c>
      <c r="AD2626" s="3">
        <v>25.251058537622718</v>
      </c>
      <c r="AE2626" s="3">
        <v>51.435045405647429</v>
      </c>
    </row>
    <row r="2627" spans="1:31" ht="13" x14ac:dyDescent="0.3">
      <c r="A2627" s="2">
        <v>2022</v>
      </c>
      <c r="B2627" s="13" t="s">
        <v>630</v>
      </c>
      <c r="C2627" s="2" t="s">
        <v>210</v>
      </c>
      <c r="D2627" s="2" t="str">
        <f t="shared" si="80"/>
        <v>M2</v>
      </c>
      <c r="E2627" s="2" t="str">
        <f t="shared" si="81"/>
        <v>G09b_M2_10</v>
      </c>
      <c r="F2627" s="21" t="s">
        <v>626</v>
      </c>
      <c r="G2627" s="2">
        <v>2010</v>
      </c>
      <c r="H2627" s="2" t="s">
        <v>733</v>
      </c>
      <c r="I2627" s="4">
        <v>2.37</v>
      </c>
      <c r="J2627" s="5">
        <v>0.157</v>
      </c>
      <c r="K2627" s="4">
        <v>0.86</v>
      </c>
      <c r="L2627" s="4">
        <v>0.66200000000000003</v>
      </c>
      <c r="M2627" s="4">
        <v>0.21299999999999999</v>
      </c>
      <c r="N2627" s="4">
        <v>0.68100000000000005</v>
      </c>
      <c r="O2627" s="4">
        <v>0.19600000000000001</v>
      </c>
      <c r="P2627" s="6">
        <v>22.216999999999999</v>
      </c>
      <c r="Q2627" s="6">
        <v>54.968000000000004</v>
      </c>
      <c r="R2627" s="4">
        <v>5.6280000000000001</v>
      </c>
      <c r="S2627" s="7">
        <v>639.12400000000002</v>
      </c>
      <c r="T2627" s="4">
        <v>17.817</v>
      </c>
      <c r="U2627" s="4">
        <v>21.264603999999999</v>
      </c>
      <c r="V2627" s="8">
        <v>93.816046344212808</v>
      </c>
      <c r="W2627" s="8">
        <v>96.897473598579438</v>
      </c>
      <c r="X2627" s="8">
        <v>101.17647058823529</v>
      </c>
      <c r="Y2627" s="8">
        <v>112.10526315789473</v>
      </c>
      <c r="Z2627" s="8">
        <v>113.50000000000003</v>
      </c>
      <c r="AA2627" s="8">
        <v>148.11333333333332</v>
      </c>
      <c r="AB2627" s="9">
        <v>72.574121823809207</v>
      </c>
      <c r="AC2627" s="9">
        <v>24.175703868921889</v>
      </c>
      <c r="AD2627" s="3">
        <v>30.30678754044548</v>
      </c>
      <c r="AE2627" s="3">
        <v>45.51750859063263</v>
      </c>
    </row>
    <row r="2628" spans="1:31" ht="13" x14ac:dyDescent="0.3">
      <c r="A2628" s="2">
        <v>2022</v>
      </c>
      <c r="B2628" s="13" t="s">
        <v>630</v>
      </c>
      <c r="C2628" s="2" t="s">
        <v>211</v>
      </c>
      <c r="D2628" s="2" t="str">
        <f t="shared" si="80"/>
        <v>M1</v>
      </c>
      <c r="E2628" s="2" t="str">
        <f t="shared" si="81"/>
        <v>G09c_M1_10</v>
      </c>
      <c r="F2628" s="21" t="s">
        <v>627</v>
      </c>
      <c r="G2628" s="2">
        <v>2010</v>
      </c>
      <c r="H2628" s="2" t="s">
        <v>727</v>
      </c>
      <c r="I2628" s="4">
        <v>2.2999999999999998</v>
      </c>
      <c r="J2628" s="5">
        <v>0.14799999999999999</v>
      </c>
      <c r="K2628" s="4">
        <v>0.71299999999999997</v>
      </c>
      <c r="L2628" s="4">
        <v>0.67400000000000004</v>
      </c>
      <c r="M2628" s="4">
        <v>0.253</v>
      </c>
      <c r="N2628" s="4">
        <v>0.64800000000000002</v>
      </c>
      <c r="O2628" s="4">
        <v>0.18</v>
      </c>
      <c r="P2628" s="6">
        <v>28.803999999999998</v>
      </c>
      <c r="Q2628" s="6">
        <v>54.131999999999998</v>
      </c>
      <c r="R2628" s="4">
        <v>5.0709999999999997</v>
      </c>
      <c r="S2628" s="7">
        <v>639.16</v>
      </c>
      <c r="T2628" s="4">
        <v>17.236000000000001</v>
      </c>
      <c r="U2628" s="4">
        <v>18.200437999999998</v>
      </c>
      <c r="V2628" s="8">
        <v>91.045108266535635</v>
      </c>
      <c r="W2628" s="8">
        <v>91.342841354074892</v>
      </c>
      <c r="X2628" s="8">
        <v>83.882352941176464</v>
      </c>
      <c r="Y2628" s="8">
        <v>133.15789473684211</v>
      </c>
      <c r="Z2628" s="8">
        <v>108</v>
      </c>
      <c r="AA2628" s="8">
        <v>192.02666666666664</v>
      </c>
      <c r="AB2628" s="9">
        <v>72.708226342160145</v>
      </c>
      <c r="AC2628" s="9">
        <v>28.66277826047132</v>
      </c>
      <c r="AD2628" s="3">
        <v>25.080097583226635</v>
      </c>
      <c r="AE2628" s="3">
        <v>46.257124156302041</v>
      </c>
    </row>
    <row r="2629" spans="1:31" ht="13" x14ac:dyDescent="0.3">
      <c r="A2629" s="2">
        <v>2022</v>
      </c>
      <c r="B2629" s="13" t="s">
        <v>630</v>
      </c>
      <c r="C2629" s="2" t="s">
        <v>212</v>
      </c>
      <c r="D2629" s="2" t="str">
        <f t="shared" ref="D2629:D2692" si="82">MID(C2629,8,2)</f>
        <v>M2</v>
      </c>
      <c r="E2629" s="2" t="str">
        <f t="shared" si="81"/>
        <v>G09c_M2_10</v>
      </c>
      <c r="F2629" s="21" t="s">
        <v>627</v>
      </c>
      <c r="G2629" s="2">
        <v>2010</v>
      </c>
      <c r="H2629" s="2" t="s">
        <v>727</v>
      </c>
      <c r="I2629" s="4">
        <v>1.92</v>
      </c>
      <c r="J2629" s="5">
        <v>0.13800000000000001</v>
      </c>
      <c r="K2629" s="4">
        <v>0.70499999999999996</v>
      </c>
      <c r="L2629" s="4">
        <v>0.628</v>
      </c>
      <c r="M2629" s="4">
        <v>0.188</v>
      </c>
      <c r="N2629" s="4">
        <v>0.70899999999999996</v>
      </c>
      <c r="O2629" s="4">
        <v>0.16300000000000001</v>
      </c>
      <c r="P2629" s="6">
        <v>18.331</v>
      </c>
      <c r="Q2629" s="6">
        <v>46.463999999999999</v>
      </c>
      <c r="R2629" s="4">
        <v>5.2779999999999996</v>
      </c>
      <c r="S2629" s="7">
        <v>678.37900000000002</v>
      </c>
      <c r="T2629" s="4">
        <v>17.725999999999999</v>
      </c>
      <c r="U2629" s="4">
        <v>18.200437999999998</v>
      </c>
      <c r="V2629" s="8">
        <v>76.002872987716714</v>
      </c>
      <c r="W2629" s="8">
        <v>85.171027749069836</v>
      </c>
      <c r="X2629" s="8">
        <v>82.941176470588232</v>
      </c>
      <c r="Y2629" s="8">
        <v>98.94736842105263</v>
      </c>
      <c r="Z2629" s="8">
        <v>118.16666666666666</v>
      </c>
      <c r="AA2629" s="8">
        <v>122.20666666666666</v>
      </c>
      <c r="AB2629" s="9">
        <v>64.854012591492875</v>
      </c>
      <c r="AC2629" s="9">
        <v>23.878239890338619</v>
      </c>
      <c r="AD2629" s="3">
        <v>27.801966010426231</v>
      </c>
      <c r="AE2629" s="3">
        <v>48.319794099235153</v>
      </c>
    </row>
    <row r="2630" spans="1:31" ht="13" x14ac:dyDescent="0.3">
      <c r="A2630" s="2">
        <v>2022</v>
      </c>
      <c r="B2630" s="13" t="s">
        <v>630</v>
      </c>
      <c r="C2630" s="2" t="s">
        <v>213</v>
      </c>
      <c r="D2630" s="2" t="str">
        <f t="shared" si="82"/>
        <v>M1</v>
      </c>
      <c r="E2630" s="2" t="str">
        <f t="shared" ref="E2630:E2693" si="83">CONCATENATE(F2630,"_",D2630,"_",MID(G2630,3,2))</f>
        <v>H09a_M1_10</v>
      </c>
      <c r="F2630" s="21" t="s">
        <v>628</v>
      </c>
      <c r="G2630" s="2">
        <v>2010</v>
      </c>
      <c r="H2630" s="2" t="s">
        <v>728</v>
      </c>
      <c r="I2630" s="4">
        <v>2.3199999999999998</v>
      </c>
      <c r="J2630" s="5">
        <v>0.14799999999999999</v>
      </c>
      <c r="K2630" s="4">
        <v>0.83399999999999996</v>
      </c>
      <c r="L2630" s="4">
        <v>0.60199999999999998</v>
      </c>
      <c r="M2630" s="4">
        <v>0.25</v>
      </c>
      <c r="N2630" s="4">
        <v>0.72</v>
      </c>
      <c r="O2630" s="4">
        <v>0.184</v>
      </c>
      <c r="P2630" s="6">
        <v>16.274999999999999</v>
      </c>
      <c r="Q2630" s="6">
        <v>58.374000000000002</v>
      </c>
      <c r="R2630" s="4">
        <v>6.7519999999999998</v>
      </c>
      <c r="S2630" s="7">
        <v>486.45100000000002</v>
      </c>
      <c r="T2630" s="4">
        <v>18.774999999999999</v>
      </c>
      <c r="U2630" s="4">
        <v>18.882280000000002</v>
      </c>
      <c r="V2630" s="8">
        <v>91.836804860157685</v>
      </c>
      <c r="W2630" s="8">
        <v>91.342841354074892</v>
      </c>
      <c r="X2630" s="8">
        <v>98.117647058823536</v>
      </c>
      <c r="Y2630" s="8">
        <v>131.57894736842107</v>
      </c>
      <c r="Z2630" s="8">
        <v>120</v>
      </c>
      <c r="AA2630" s="8">
        <v>108.5</v>
      </c>
      <c r="AB2630" s="9">
        <v>71.962924158214364</v>
      </c>
      <c r="AC2630" s="9">
        <v>28.616236716008707</v>
      </c>
      <c r="AD2630" s="3">
        <v>29.6401564043761</v>
      </c>
      <c r="AE2630" s="3">
        <v>41.7436068796152</v>
      </c>
    </row>
    <row r="2631" spans="1:31" ht="13" x14ac:dyDescent="0.3">
      <c r="A2631" s="2">
        <v>2022</v>
      </c>
      <c r="B2631" s="13" t="s">
        <v>630</v>
      </c>
      <c r="C2631" s="2" t="s">
        <v>214</v>
      </c>
      <c r="D2631" s="2" t="str">
        <f t="shared" si="82"/>
        <v>M2</v>
      </c>
      <c r="E2631" s="2" t="str">
        <f t="shared" si="83"/>
        <v>H09a_M2_10</v>
      </c>
      <c r="F2631" s="21" t="s">
        <v>628</v>
      </c>
      <c r="G2631" s="2">
        <v>2010</v>
      </c>
      <c r="H2631" s="2" t="s">
        <v>728</v>
      </c>
      <c r="I2631" s="4">
        <v>2.5</v>
      </c>
      <c r="J2631" s="5">
        <v>0.153</v>
      </c>
      <c r="K2631" s="4">
        <v>0.83699999999999997</v>
      </c>
      <c r="L2631" s="4">
        <v>0.627</v>
      </c>
      <c r="M2631" s="4">
        <v>0.26200000000000001</v>
      </c>
      <c r="N2631" s="4">
        <v>0.74099999999999999</v>
      </c>
      <c r="O2631" s="4">
        <v>0.19600000000000001</v>
      </c>
      <c r="P2631" s="6">
        <v>16.984000000000002</v>
      </c>
      <c r="Q2631" s="6">
        <v>59.863</v>
      </c>
      <c r="R2631" s="4">
        <v>6.6479999999999997</v>
      </c>
      <c r="S2631" s="7">
        <v>457.36900000000003</v>
      </c>
      <c r="T2631" s="4">
        <v>17.274000000000001</v>
      </c>
      <c r="U2631" s="4">
        <v>18.882280000000002</v>
      </c>
      <c r="V2631" s="8">
        <v>98.962074202756128</v>
      </c>
      <c r="W2631" s="8">
        <v>94.428748156577413</v>
      </c>
      <c r="X2631" s="8">
        <v>98.470588235294116</v>
      </c>
      <c r="Y2631" s="8">
        <v>137.89473684210526</v>
      </c>
      <c r="Z2631" s="8">
        <v>123.50000000000001</v>
      </c>
      <c r="AA2631" s="8">
        <v>113.22666666666667</v>
      </c>
      <c r="AB2631" s="9">
        <v>74.275623365739392</v>
      </c>
      <c r="AC2631" s="9">
        <v>29.056031604610244</v>
      </c>
      <c r="AD2631" s="3">
        <v>28.820558679070459</v>
      </c>
      <c r="AE2631" s="3">
        <v>42.123409716319301</v>
      </c>
    </row>
    <row r="2632" spans="1:31" ht="13" x14ac:dyDescent="0.3">
      <c r="A2632" s="2">
        <v>2022</v>
      </c>
      <c r="B2632" s="13" t="s">
        <v>630</v>
      </c>
      <c r="C2632" s="2" t="s">
        <v>217</v>
      </c>
      <c r="D2632" s="2" t="str">
        <f t="shared" si="82"/>
        <v>M1</v>
      </c>
      <c r="E2632" s="2" t="str">
        <f t="shared" si="83"/>
        <v>C10a_M1_10</v>
      </c>
      <c r="F2632" s="21" t="s">
        <v>433</v>
      </c>
      <c r="G2632" s="2">
        <v>2010</v>
      </c>
      <c r="H2632" s="2" t="s">
        <v>731</v>
      </c>
      <c r="I2632" s="4">
        <v>2.5099999999999998</v>
      </c>
      <c r="J2632" s="5">
        <v>0.159</v>
      </c>
      <c r="K2632" s="4">
        <v>0.90600000000000003</v>
      </c>
      <c r="L2632" s="4">
        <v>0.71299999999999997</v>
      </c>
      <c r="M2632" s="4">
        <v>0.187</v>
      </c>
      <c r="N2632" s="4">
        <v>0.69099999999999995</v>
      </c>
      <c r="O2632" s="4">
        <v>0.2</v>
      </c>
      <c r="P2632" s="6">
        <v>20.939</v>
      </c>
      <c r="Q2632" s="6">
        <v>57.53</v>
      </c>
      <c r="R2632" s="4">
        <v>5.8979999999999997</v>
      </c>
      <c r="S2632" s="7">
        <v>354.05200000000002</v>
      </c>
      <c r="T2632" s="4">
        <v>16.463999999999999</v>
      </c>
      <c r="U2632" s="4">
        <v>16.522746000000001</v>
      </c>
      <c r="V2632" s="8">
        <v>99.357922499567152</v>
      </c>
      <c r="W2632" s="8">
        <v>98.131836319580458</v>
      </c>
      <c r="X2632" s="8">
        <v>106.58823529411765</v>
      </c>
      <c r="Y2632" s="8">
        <v>98.421052631578945</v>
      </c>
      <c r="Z2632" s="8">
        <v>115.16666666666666</v>
      </c>
      <c r="AA2632" s="8">
        <v>139.59333333333333</v>
      </c>
      <c r="AB2632" s="9">
        <v>74.153822196298066</v>
      </c>
      <c r="AC2632" s="9">
        <v>20.772529218293705</v>
      </c>
      <c r="AD2632" s="3">
        <v>31.247688672584701</v>
      </c>
      <c r="AE2632" s="3">
        <v>47.979782109121594</v>
      </c>
    </row>
    <row r="2633" spans="1:31" ht="13" x14ac:dyDescent="0.3">
      <c r="A2633" s="2">
        <v>2022</v>
      </c>
      <c r="B2633" s="13" t="s">
        <v>630</v>
      </c>
      <c r="C2633" s="2" t="s">
        <v>227</v>
      </c>
      <c r="D2633" s="2" t="str">
        <f t="shared" si="82"/>
        <v>M1</v>
      </c>
      <c r="E2633" s="2" t="str">
        <f t="shared" si="83"/>
        <v>C06a_M1_11</v>
      </c>
      <c r="F2633" s="21" t="s">
        <v>437</v>
      </c>
      <c r="G2633" s="2">
        <v>2011</v>
      </c>
      <c r="H2633" s="2" t="s">
        <v>754</v>
      </c>
      <c r="I2633" s="4">
        <v>2.23</v>
      </c>
      <c r="J2633" s="5">
        <v>0.14799999999999999</v>
      </c>
      <c r="K2633" s="4">
        <v>0.90700000000000003</v>
      </c>
      <c r="L2633" s="4">
        <v>0.67100000000000004</v>
      </c>
      <c r="M2633" s="4">
        <v>0.152</v>
      </c>
      <c r="N2633" s="4">
        <v>0.65400000000000003</v>
      </c>
      <c r="O2633" s="4">
        <v>0.184</v>
      </c>
      <c r="P2633" s="6">
        <v>19.716999999999999</v>
      </c>
      <c r="Q2633" s="6">
        <v>70.218999999999994</v>
      </c>
      <c r="R2633" s="4">
        <v>6.2320000000000002</v>
      </c>
      <c r="S2633" s="7">
        <v>321.10899999999998</v>
      </c>
      <c r="T2633" s="4">
        <v>16.260000000000002</v>
      </c>
      <c r="U2633" s="4">
        <v>20.469749</v>
      </c>
      <c r="V2633" s="8">
        <v>87.569168056273682</v>
      </c>
      <c r="W2633" s="8">
        <v>90.787857998240113</v>
      </c>
      <c r="X2633" s="8">
        <v>106.70588235294119</v>
      </c>
      <c r="Y2633" s="8">
        <v>80</v>
      </c>
      <c r="Z2633" s="8">
        <v>109.00000000000001</v>
      </c>
      <c r="AA2633" s="8">
        <v>131.44666666666666</v>
      </c>
      <c r="AB2633" s="9">
        <v>69.200557959152164</v>
      </c>
      <c r="AC2633" s="9">
        <v>18.093196716875543</v>
      </c>
      <c r="AD2633" s="3">
        <v>33.521306229906827</v>
      </c>
      <c r="AE2633" s="3">
        <v>48.385497053217634</v>
      </c>
    </row>
    <row r="2634" spans="1:31" ht="13" x14ac:dyDescent="0.3">
      <c r="A2634" s="2">
        <v>2022</v>
      </c>
      <c r="B2634" s="13" t="s">
        <v>630</v>
      </c>
      <c r="C2634" s="2" t="s">
        <v>228</v>
      </c>
      <c r="D2634" s="2" t="str">
        <f t="shared" si="82"/>
        <v>M2</v>
      </c>
      <c r="E2634" s="2" t="str">
        <f t="shared" si="83"/>
        <v>C06a_M2_11</v>
      </c>
      <c r="F2634" s="21" t="s">
        <v>437</v>
      </c>
      <c r="G2634" s="2">
        <v>2011</v>
      </c>
      <c r="H2634" s="2" t="s">
        <v>754</v>
      </c>
      <c r="I2634" s="4">
        <v>2.4300000000000002</v>
      </c>
      <c r="J2634" s="5">
        <v>0.15</v>
      </c>
      <c r="K2634" s="4">
        <v>0.89700000000000002</v>
      </c>
      <c r="L2634" s="4">
        <v>0.79700000000000004</v>
      </c>
      <c r="M2634" s="4">
        <v>0.14799999999999999</v>
      </c>
      <c r="N2634" s="4">
        <v>0.69499999999999995</v>
      </c>
      <c r="O2634" s="4">
        <v>0.19600000000000001</v>
      </c>
      <c r="P2634" s="6">
        <v>21.509</v>
      </c>
      <c r="Q2634" s="6">
        <v>63.704999999999998</v>
      </c>
      <c r="R2634" s="4">
        <v>6.2949999999999999</v>
      </c>
      <c r="S2634" s="7">
        <v>294.66800000000001</v>
      </c>
      <c r="T2634" s="4">
        <v>14.923999999999999</v>
      </c>
      <c r="U2634" s="4">
        <v>20.469749</v>
      </c>
      <c r="V2634" s="8">
        <v>95.422905101679405</v>
      </c>
      <c r="W2634" s="8">
        <v>92.014720944162292</v>
      </c>
      <c r="X2634" s="8">
        <v>105.5294117647059</v>
      </c>
      <c r="Y2634" s="8">
        <v>77.89473684210526</v>
      </c>
      <c r="Z2634" s="8">
        <v>115.83333333333331</v>
      </c>
      <c r="AA2634" s="8">
        <v>143.39333333333332</v>
      </c>
      <c r="AB2634" s="9">
        <v>74.902739341551424</v>
      </c>
      <c r="AC2634" s="9">
        <v>16.275911797479452</v>
      </c>
      <c r="AD2634" s="3">
        <v>30.627953893619324</v>
      </c>
      <c r="AE2634" s="3">
        <v>53.096134308901213</v>
      </c>
    </row>
    <row r="2635" spans="1:31" ht="13" x14ac:dyDescent="0.3">
      <c r="A2635" s="2">
        <v>2022</v>
      </c>
      <c r="B2635" s="13" t="s">
        <v>630</v>
      </c>
      <c r="C2635" s="2" t="s">
        <v>229</v>
      </c>
      <c r="D2635" s="2" t="str">
        <f t="shared" si="82"/>
        <v>M2</v>
      </c>
      <c r="E2635" s="2" t="str">
        <f t="shared" si="83"/>
        <v>D05a_M2_11</v>
      </c>
      <c r="F2635" s="21" t="s">
        <v>438</v>
      </c>
      <c r="G2635" s="2">
        <v>2011</v>
      </c>
      <c r="H2635" s="2" t="s">
        <v>745</v>
      </c>
      <c r="I2635" s="4">
        <v>2.5</v>
      </c>
      <c r="J2635" s="5">
        <v>0.16500000000000001</v>
      </c>
      <c r="K2635" s="4">
        <v>0.88300000000000001</v>
      </c>
      <c r="L2635" s="4">
        <v>0.61899999999999999</v>
      </c>
      <c r="M2635" s="4">
        <v>0.184</v>
      </c>
      <c r="N2635" s="4">
        <v>0.58399999999999996</v>
      </c>
      <c r="O2635" s="4">
        <v>0.20100000000000001</v>
      </c>
      <c r="P2635" s="6">
        <v>16.757999999999999</v>
      </c>
      <c r="Q2635" s="6">
        <v>62.203000000000003</v>
      </c>
      <c r="R2635" s="4">
        <v>5.6210000000000004</v>
      </c>
      <c r="S2635" s="7">
        <v>370.67200000000003</v>
      </c>
      <c r="T2635" s="4">
        <v>16.143999999999998</v>
      </c>
      <c r="U2635" s="4">
        <v>27.607229</v>
      </c>
      <c r="V2635" s="8">
        <v>98.171713067571389</v>
      </c>
      <c r="W2635" s="8">
        <v>101.21619303857852</v>
      </c>
      <c r="X2635" s="8">
        <v>103.88235294117646</v>
      </c>
      <c r="Y2635" s="8">
        <v>96.84210526315789</v>
      </c>
      <c r="Z2635" s="8">
        <v>97.333333333333329</v>
      </c>
      <c r="AA2635" s="8">
        <v>111.72</v>
      </c>
      <c r="AB2635" s="9">
        <v>68.627851171006853</v>
      </c>
      <c r="AC2635" s="9">
        <v>22.085067731090806</v>
      </c>
      <c r="AD2635" s="3">
        <v>32.906640408033425</v>
      </c>
      <c r="AE2635" s="3">
        <v>45.008291860875772</v>
      </c>
    </row>
    <row r="2636" spans="1:31" ht="13" x14ac:dyDescent="0.3">
      <c r="A2636" s="2">
        <v>2022</v>
      </c>
      <c r="B2636" s="13" t="s">
        <v>630</v>
      </c>
      <c r="C2636" s="2" t="s">
        <v>230</v>
      </c>
      <c r="D2636" s="2" t="str">
        <f t="shared" si="82"/>
        <v>M2</v>
      </c>
      <c r="E2636" s="2" t="str">
        <f t="shared" si="83"/>
        <v>D05b_M2_11</v>
      </c>
      <c r="F2636" s="21" t="s">
        <v>439</v>
      </c>
      <c r="G2636" s="2">
        <v>2011</v>
      </c>
      <c r="H2636" s="2" t="s">
        <v>743</v>
      </c>
      <c r="I2636" s="4">
        <v>2.58</v>
      </c>
      <c r="J2636" s="5">
        <v>0.16400000000000001</v>
      </c>
      <c r="K2636" s="4">
        <v>0.86299999999999999</v>
      </c>
      <c r="L2636" s="4">
        <v>0.61499999999999999</v>
      </c>
      <c r="M2636" s="4">
        <v>0.20799999999999999</v>
      </c>
      <c r="N2636" s="4">
        <v>0.64300000000000002</v>
      </c>
      <c r="O2636" s="4">
        <v>0.19700000000000001</v>
      </c>
      <c r="P2636" s="6">
        <v>17.207000000000001</v>
      </c>
      <c r="Q2636" s="6">
        <v>72.391999999999996</v>
      </c>
      <c r="R2636" s="4">
        <v>5.6210000000000004</v>
      </c>
      <c r="S2636" s="7">
        <v>331.70400000000001</v>
      </c>
      <c r="T2636" s="4">
        <v>17.457000000000001</v>
      </c>
      <c r="U2636" s="4">
        <v>25.224485000000001</v>
      </c>
      <c r="V2636" s="8">
        <v>101.31320788573368</v>
      </c>
      <c r="W2636" s="8">
        <v>100.60276156561743</v>
      </c>
      <c r="X2636" s="8">
        <v>101.52941176470588</v>
      </c>
      <c r="Y2636" s="8">
        <v>109.4736842105263</v>
      </c>
      <c r="Z2636" s="8">
        <v>107.16666666666667</v>
      </c>
      <c r="AA2636" s="8">
        <v>114.71333333333334</v>
      </c>
      <c r="AB2636" s="9">
        <v>69.893677170785153</v>
      </c>
      <c r="AC2636" s="9">
        <v>24.513580994217318</v>
      </c>
      <c r="AD2636" s="3">
        <v>31.578838239208622</v>
      </c>
      <c r="AE2636" s="3">
        <v>43.90758076657405</v>
      </c>
    </row>
    <row r="2637" spans="1:31" ht="13" x14ac:dyDescent="0.3">
      <c r="A2637" s="2">
        <v>2022</v>
      </c>
      <c r="B2637" s="13" t="s">
        <v>630</v>
      </c>
      <c r="C2637" s="2" t="s">
        <v>231</v>
      </c>
      <c r="D2637" s="2" t="str">
        <f t="shared" si="82"/>
        <v>M2</v>
      </c>
      <c r="E2637" s="2" t="str">
        <f t="shared" si="83"/>
        <v>D05c_M2_11</v>
      </c>
      <c r="F2637" s="21" t="s">
        <v>440</v>
      </c>
      <c r="G2637" s="2">
        <v>2011</v>
      </c>
      <c r="H2637" s="2" t="s">
        <v>742</v>
      </c>
      <c r="I2637" s="4">
        <v>2.34</v>
      </c>
      <c r="J2637" s="5">
        <v>0.153</v>
      </c>
      <c r="K2637" s="4">
        <v>1.03</v>
      </c>
      <c r="L2637" s="4">
        <v>0.5</v>
      </c>
      <c r="M2637" s="4">
        <v>0.18</v>
      </c>
      <c r="N2637" s="4">
        <v>0.625</v>
      </c>
      <c r="O2637" s="4">
        <v>0.18</v>
      </c>
      <c r="P2637" s="6">
        <v>16.25</v>
      </c>
      <c r="Q2637" s="6">
        <v>58.029000000000003</v>
      </c>
      <c r="R2637" s="4">
        <v>6.0830000000000002</v>
      </c>
      <c r="S2637" s="7">
        <v>214.79</v>
      </c>
      <c r="T2637" s="4">
        <v>13.96</v>
      </c>
      <c r="U2637" s="4">
        <v>25.808716</v>
      </c>
      <c r="V2637" s="8">
        <v>91.888723431246817</v>
      </c>
      <c r="W2637" s="8">
        <v>93.855015363045538</v>
      </c>
      <c r="X2637" s="8">
        <v>121.1764705882353</v>
      </c>
      <c r="Y2637" s="8">
        <v>94.73684210526315</v>
      </c>
      <c r="Z2637" s="8">
        <v>104.16666666666667</v>
      </c>
      <c r="AA2637" s="8">
        <v>108.33333333333333</v>
      </c>
      <c r="AB2637" s="9">
        <v>66.119828919752678</v>
      </c>
      <c r="AC2637" s="9">
        <v>22.424465344437099</v>
      </c>
      <c r="AD2637" s="3">
        <v>39.840863819254096</v>
      </c>
      <c r="AE2637" s="3">
        <v>37.734670836308823</v>
      </c>
    </row>
    <row r="2638" spans="1:31" ht="13" x14ac:dyDescent="0.3">
      <c r="A2638" s="2">
        <v>2022</v>
      </c>
      <c r="B2638" s="13" t="s">
        <v>630</v>
      </c>
      <c r="C2638" s="2" t="s">
        <v>232</v>
      </c>
      <c r="D2638" s="2" t="str">
        <f t="shared" si="82"/>
        <v>M1</v>
      </c>
      <c r="E2638" s="2" t="str">
        <f t="shared" si="83"/>
        <v>E05a_M1_11</v>
      </c>
      <c r="F2638" s="21" t="s">
        <v>119</v>
      </c>
      <c r="G2638" s="2">
        <v>2011</v>
      </c>
      <c r="H2638" s="2" t="s">
        <v>746</v>
      </c>
      <c r="I2638" s="4">
        <v>2.4300000000000002</v>
      </c>
      <c r="J2638" s="5">
        <v>0.152</v>
      </c>
      <c r="K2638" s="4">
        <v>0.75800000000000001</v>
      </c>
      <c r="L2638" s="4">
        <v>0.59199999999999997</v>
      </c>
      <c r="M2638" s="4">
        <v>0.215</v>
      </c>
      <c r="N2638" s="4">
        <v>0.56499999999999995</v>
      </c>
      <c r="O2638" s="4">
        <v>0.188</v>
      </c>
      <c r="P2638" s="6">
        <v>20.753</v>
      </c>
      <c r="Q2638" s="6">
        <v>52.884999999999998</v>
      </c>
      <c r="R2638" s="4">
        <v>5.2949999999999999</v>
      </c>
      <c r="S2638" s="7">
        <v>431.69200000000001</v>
      </c>
      <c r="T2638" s="4">
        <v>14.176</v>
      </c>
      <c r="U2638" s="4">
        <v>28.308952999999999</v>
      </c>
      <c r="V2638" s="8">
        <v>95.422905101679405</v>
      </c>
      <c r="W2638" s="8">
        <v>93.241583890084442</v>
      </c>
      <c r="X2638" s="8">
        <v>89.176470588235304</v>
      </c>
      <c r="Y2638" s="8">
        <v>113.1578947368421</v>
      </c>
      <c r="Z2638" s="8">
        <v>94.166666666666671</v>
      </c>
      <c r="AA2638" s="8">
        <v>138.35333333333332</v>
      </c>
      <c r="AB2638" s="9">
        <v>66.637156845378414</v>
      </c>
      <c r="AC2638" s="9">
        <v>26.576838301320787</v>
      </c>
      <c r="AD2638" s="3">
        <v>29.092161454749309</v>
      </c>
      <c r="AE2638" s="3">
        <v>44.3310002439299</v>
      </c>
    </row>
    <row r="2639" spans="1:31" ht="13" x14ac:dyDescent="0.3">
      <c r="A2639" s="2">
        <v>2022</v>
      </c>
      <c r="B2639" s="13" t="s">
        <v>630</v>
      </c>
      <c r="C2639" s="2" t="s">
        <v>233</v>
      </c>
      <c r="D2639" s="2" t="str">
        <f t="shared" si="82"/>
        <v>M2</v>
      </c>
      <c r="E2639" s="2" t="str">
        <f t="shared" si="83"/>
        <v>E05c_M2_11</v>
      </c>
      <c r="F2639" s="21" t="s">
        <v>121</v>
      </c>
      <c r="G2639" s="2">
        <v>2011</v>
      </c>
      <c r="H2639" s="2" t="s">
        <v>748</v>
      </c>
      <c r="I2639" s="4">
        <v>2.29</v>
      </c>
      <c r="J2639" s="5">
        <v>0.158</v>
      </c>
      <c r="K2639" s="4">
        <v>0.77800000000000002</v>
      </c>
      <c r="L2639" s="4">
        <v>0.86699999999999999</v>
      </c>
      <c r="M2639" s="4">
        <v>0.17399999999999999</v>
      </c>
      <c r="N2639" s="4">
        <v>0.626</v>
      </c>
      <c r="O2639" s="4">
        <v>0.193</v>
      </c>
      <c r="P2639" s="6">
        <v>27.518000000000001</v>
      </c>
      <c r="Q2639" s="6">
        <v>54.722000000000001</v>
      </c>
      <c r="R2639" s="4">
        <v>4.8540000000000001</v>
      </c>
      <c r="S2639" s="7">
        <v>317.04000000000002</v>
      </c>
      <c r="T2639" s="4">
        <v>17.707000000000001</v>
      </c>
      <c r="U2639" s="4">
        <v>21.380542999999999</v>
      </c>
      <c r="V2639" s="8">
        <v>89.925289169895393</v>
      </c>
      <c r="W2639" s="8">
        <v>96.922172727850935</v>
      </c>
      <c r="X2639" s="8">
        <v>91.529411764705898</v>
      </c>
      <c r="Y2639" s="8">
        <v>91.578947368421055</v>
      </c>
      <c r="Z2639" s="8">
        <v>104.33333333333334</v>
      </c>
      <c r="AA2639" s="8">
        <v>183.45333333333335</v>
      </c>
      <c r="AB2639" s="9">
        <v>77.493955448124893</v>
      </c>
      <c r="AC2639" s="9">
        <v>18.495357607740758</v>
      </c>
      <c r="AD2639" s="3">
        <v>25.676451917644545</v>
      </c>
      <c r="AE2639" s="3">
        <v>55.828190474614694</v>
      </c>
    </row>
    <row r="2640" spans="1:31" ht="13" x14ac:dyDescent="0.3">
      <c r="A2640" s="2">
        <v>2022</v>
      </c>
      <c r="B2640" s="13" t="s">
        <v>630</v>
      </c>
      <c r="C2640" s="2" t="s">
        <v>234</v>
      </c>
      <c r="D2640" s="2" t="str">
        <f t="shared" si="82"/>
        <v>M1</v>
      </c>
      <c r="E2640" s="2" t="str">
        <f t="shared" si="83"/>
        <v>F05a_M1_11</v>
      </c>
      <c r="F2640" s="21" t="s">
        <v>412</v>
      </c>
      <c r="G2640" s="2">
        <v>2011</v>
      </c>
      <c r="H2640" s="2" t="s">
        <v>749</v>
      </c>
      <c r="I2640" s="4">
        <v>2.37</v>
      </c>
      <c r="J2640" s="5">
        <v>0.16</v>
      </c>
      <c r="K2640" s="4">
        <v>0.74299999999999999</v>
      </c>
      <c r="L2640" s="4">
        <v>0.85499999999999998</v>
      </c>
      <c r="M2640" s="4">
        <v>0.187</v>
      </c>
      <c r="N2640" s="4">
        <v>0.61599999999999999</v>
      </c>
      <c r="O2640" s="4">
        <v>0.191</v>
      </c>
      <c r="P2640" s="6">
        <v>20.323</v>
      </c>
      <c r="Q2640" s="6">
        <v>59.566000000000003</v>
      </c>
      <c r="R2640" s="4">
        <v>5.5579999999999998</v>
      </c>
      <c r="S2640" s="7">
        <v>296.75799999999998</v>
      </c>
      <c r="T2640" s="4">
        <v>17.395</v>
      </c>
      <c r="U2640" s="4">
        <v>23.541114</v>
      </c>
      <c r="V2640" s="8">
        <v>93.066783988057679</v>
      </c>
      <c r="W2640" s="8">
        <v>98.149035673773113</v>
      </c>
      <c r="X2640" s="8">
        <v>87.411764705882362</v>
      </c>
      <c r="Y2640" s="8">
        <v>98.421052631578945</v>
      </c>
      <c r="Z2640" s="8">
        <v>102.66666666666666</v>
      </c>
      <c r="AA2640" s="8">
        <v>135.48666666666668</v>
      </c>
      <c r="AB2640" s="9">
        <v>77.070852585647245</v>
      </c>
      <c r="AC2640" s="9">
        <v>19.986316312110144</v>
      </c>
      <c r="AD2640" s="3">
        <v>24.655958650048515</v>
      </c>
      <c r="AE2640" s="3">
        <v>55.357725037841341</v>
      </c>
    </row>
    <row r="2641" spans="1:31" ht="13" x14ac:dyDescent="0.3">
      <c r="A2641" s="2">
        <v>2022</v>
      </c>
      <c r="B2641" s="13" t="s">
        <v>630</v>
      </c>
      <c r="C2641" s="2" t="s">
        <v>96</v>
      </c>
      <c r="D2641" s="2" t="str">
        <f t="shared" si="82"/>
        <v>M2</v>
      </c>
      <c r="E2641" s="2" t="str">
        <f t="shared" si="83"/>
        <v>F05b_M2_11</v>
      </c>
      <c r="F2641" s="21" t="s">
        <v>413</v>
      </c>
      <c r="G2641" s="2">
        <v>2011</v>
      </c>
      <c r="H2641" s="2" t="s">
        <v>747</v>
      </c>
      <c r="I2641" s="4">
        <v>2.62</v>
      </c>
      <c r="J2641" s="5">
        <v>0.16800000000000001</v>
      </c>
      <c r="K2641" s="4">
        <v>0.85</v>
      </c>
      <c r="L2641" s="4">
        <v>0.79700000000000004</v>
      </c>
      <c r="M2641" s="4">
        <v>0.17399999999999999</v>
      </c>
      <c r="N2641" s="4">
        <v>0.59499999999999997</v>
      </c>
      <c r="O2641" s="4">
        <v>0.223</v>
      </c>
      <c r="P2641" s="6">
        <v>25.391999999999999</v>
      </c>
      <c r="Q2641" s="6">
        <v>65.463999999999999</v>
      </c>
      <c r="R2641" s="4">
        <v>5.2889999999999997</v>
      </c>
      <c r="S2641" s="7">
        <v>599.89499999999998</v>
      </c>
      <c r="T2641" s="4">
        <v>18.315000000000001</v>
      </c>
      <c r="U2641" s="4">
        <v>26.366389000000002</v>
      </c>
      <c r="V2641" s="8">
        <v>102.88395529481483</v>
      </c>
      <c r="W2641" s="8">
        <v>103.05648745746177</v>
      </c>
      <c r="X2641" s="8">
        <v>100</v>
      </c>
      <c r="Y2641" s="8">
        <v>91.578947368421055</v>
      </c>
      <c r="Z2641" s="8">
        <v>99.166666666666671</v>
      </c>
      <c r="AA2641" s="8">
        <v>169.27999999999997</v>
      </c>
      <c r="AB2641" s="9">
        <v>75.842373701132942</v>
      </c>
      <c r="AC2641" s="9">
        <v>18.89812183489175</v>
      </c>
      <c r="AD2641" s="3">
        <v>28.663568100398034</v>
      </c>
      <c r="AE2641" s="3">
        <v>52.438310064710215</v>
      </c>
    </row>
    <row r="2642" spans="1:31" ht="13" x14ac:dyDescent="0.3">
      <c r="A2642" s="2">
        <v>2022</v>
      </c>
      <c r="B2642" s="13" t="s">
        <v>630</v>
      </c>
      <c r="C2642" s="2" t="s">
        <v>239</v>
      </c>
      <c r="D2642" s="2" t="str">
        <f t="shared" si="82"/>
        <v>M1</v>
      </c>
      <c r="E2642" s="2" t="str">
        <f t="shared" si="83"/>
        <v>G06a_M1_11</v>
      </c>
      <c r="F2642" s="21" t="s">
        <v>443</v>
      </c>
      <c r="G2642" s="2">
        <v>2011</v>
      </c>
      <c r="H2642" s="2" t="s">
        <v>759</v>
      </c>
      <c r="I2642" s="4">
        <v>2.33</v>
      </c>
      <c r="J2642" s="5">
        <v>0.155</v>
      </c>
      <c r="K2642" s="4">
        <v>0.77500000000000002</v>
      </c>
      <c r="L2642" s="4">
        <v>0.70899999999999996</v>
      </c>
      <c r="M2642" s="4">
        <v>0.19</v>
      </c>
      <c r="N2642" s="4">
        <v>0.68</v>
      </c>
      <c r="O2642" s="4">
        <v>0.17799999999999999</v>
      </c>
      <c r="P2642" s="6">
        <v>15.503</v>
      </c>
      <c r="Q2642" s="6">
        <v>49.887999999999998</v>
      </c>
      <c r="R2642" s="4">
        <v>5.726</v>
      </c>
      <c r="S2642" s="7">
        <v>340.31700000000001</v>
      </c>
      <c r="T2642" s="4">
        <v>16.675999999999998</v>
      </c>
      <c r="U2642" s="4">
        <v>23.490247</v>
      </c>
      <c r="V2642" s="8">
        <v>91.496036578976543</v>
      </c>
      <c r="W2642" s="8">
        <v>95.081878308967688</v>
      </c>
      <c r="X2642" s="8">
        <v>91.176470588235304</v>
      </c>
      <c r="Y2642" s="8">
        <v>100</v>
      </c>
      <c r="Z2642" s="8">
        <v>113.33333333333336</v>
      </c>
      <c r="AA2642" s="8">
        <v>103.35333333333334</v>
      </c>
      <c r="AB2642" s="9">
        <v>70.850954734879849</v>
      </c>
      <c r="AC2642" s="9">
        <v>22.089668952902976</v>
      </c>
      <c r="AD2642" s="3">
        <v>27.975588954554809</v>
      </c>
      <c r="AE2642" s="3">
        <v>49.934742092542201</v>
      </c>
    </row>
    <row r="2643" spans="1:31" ht="13" x14ac:dyDescent="0.3">
      <c r="A2643" s="2">
        <v>2022</v>
      </c>
      <c r="B2643" s="13" t="s">
        <v>630</v>
      </c>
      <c r="C2643" s="2" t="s">
        <v>240</v>
      </c>
      <c r="D2643" s="2" t="str">
        <f t="shared" si="82"/>
        <v>M2</v>
      </c>
      <c r="E2643" s="2" t="str">
        <f t="shared" si="83"/>
        <v>G06a_M2_11</v>
      </c>
      <c r="F2643" s="21" t="s">
        <v>443</v>
      </c>
      <c r="G2643" s="2">
        <v>2011</v>
      </c>
      <c r="H2643" s="2" t="s">
        <v>759</v>
      </c>
      <c r="I2643" s="4">
        <v>2.58</v>
      </c>
      <c r="J2643" s="5">
        <v>0.16400000000000001</v>
      </c>
      <c r="K2643" s="4">
        <v>0.74099999999999999</v>
      </c>
      <c r="L2643" s="4">
        <v>0.73899999999999999</v>
      </c>
      <c r="M2643" s="4">
        <v>0.17899999999999999</v>
      </c>
      <c r="N2643" s="4">
        <v>0.59499999999999997</v>
      </c>
      <c r="O2643" s="4">
        <v>0.2</v>
      </c>
      <c r="P2643" s="6">
        <v>24.306000000000001</v>
      </c>
      <c r="Q2643" s="6">
        <v>63.316000000000003</v>
      </c>
      <c r="R2643" s="4">
        <v>5.4880000000000004</v>
      </c>
      <c r="S2643" s="7">
        <v>508.17200000000003</v>
      </c>
      <c r="T2643" s="4">
        <v>16.332000000000001</v>
      </c>
      <c r="U2643" s="4">
        <v>23.490247</v>
      </c>
      <c r="V2643" s="8">
        <v>101.31320788573368</v>
      </c>
      <c r="W2643" s="8">
        <v>100.60276156561743</v>
      </c>
      <c r="X2643" s="8">
        <v>87.176470588235304</v>
      </c>
      <c r="Y2643" s="8">
        <v>94.210526315789465</v>
      </c>
      <c r="Z2643" s="8">
        <v>99.166666666666671</v>
      </c>
      <c r="AA2643" s="8">
        <v>162.04000000000002</v>
      </c>
      <c r="AB2643" s="9">
        <v>70.572299953617929</v>
      </c>
      <c r="AC2643" s="9">
        <v>20.892964815801836</v>
      </c>
      <c r="AD2643" s="3">
        <v>26.853888369901156</v>
      </c>
      <c r="AE2643" s="3">
        <v>52.25314681429699</v>
      </c>
    </row>
    <row r="2644" spans="1:31" ht="13" x14ac:dyDescent="0.3">
      <c r="A2644" s="2">
        <v>2022</v>
      </c>
      <c r="B2644" s="13" t="s">
        <v>630</v>
      </c>
      <c r="C2644" s="2" t="s">
        <v>241</v>
      </c>
      <c r="D2644" s="2" t="str">
        <f t="shared" si="82"/>
        <v>M1</v>
      </c>
      <c r="E2644" s="2" t="str">
        <f t="shared" si="83"/>
        <v>G06b_M1_11</v>
      </c>
      <c r="F2644" s="21" t="s">
        <v>444</v>
      </c>
      <c r="G2644" s="2">
        <v>2011</v>
      </c>
      <c r="H2644" s="2" t="s">
        <v>760</v>
      </c>
      <c r="I2644" s="4">
        <v>2.4300000000000002</v>
      </c>
      <c r="J2644" s="5">
        <v>0.152</v>
      </c>
      <c r="K2644" s="4">
        <v>0.83799999999999997</v>
      </c>
      <c r="L2644" s="4">
        <v>0.66300000000000003</v>
      </c>
      <c r="M2644" s="4">
        <v>0.17</v>
      </c>
      <c r="N2644" s="4">
        <v>0.68700000000000006</v>
      </c>
      <c r="O2644" s="4">
        <v>0.186</v>
      </c>
      <c r="P2644" s="6">
        <v>20.152999999999999</v>
      </c>
      <c r="Q2644" s="6">
        <v>53.838000000000001</v>
      </c>
      <c r="R2644" s="4">
        <v>5.4020000000000001</v>
      </c>
      <c r="S2644" s="7">
        <v>436.39600000000002</v>
      </c>
      <c r="T2644" s="4">
        <v>19.768000000000001</v>
      </c>
      <c r="U2644" s="4">
        <v>23.566617999999998</v>
      </c>
      <c r="V2644" s="8">
        <v>95.422905101679405</v>
      </c>
      <c r="W2644" s="8">
        <v>93.241583890084442</v>
      </c>
      <c r="X2644" s="8">
        <v>98.588235294117638</v>
      </c>
      <c r="Y2644" s="8">
        <v>89.473684210526315</v>
      </c>
      <c r="Z2644" s="8">
        <v>114.50000000000003</v>
      </c>
      <c r="AA2644" s="8">
        <v>134.35333333333332</v>
      </c>
      <c r="AB2644" s="9">
        <v>68.519352292183939</v>
      </c>
      <c r="AC2644" s="9">
        <v>20.43699250571192</v>
      </c>
      <c r="AD2644" s="3">
        <v>31.279082984535755</v>
      </c>
      <c r="AE2644" s="3">
        <v>48.283924509752325</v>
      </c>
    </row>
    <row r="2645" spans="1:31" ht="13" x14ac:dyDescent="0.3">
      <c r="A2645" s="2">
        <v>2022</v>
      </c>
      <c r="B2645" s="13" t="s">
        <v>630</v>
      </c>
      <c r="C2645" s="2" t="s">
        <v>242</v>
      </c>
      <c r="D2645" s="2" t="str">
        <f t="shared" si="82"/>
        <v>M2</v>
      </c>
      <c r="E2645" s="2" t="str">
        <f t="shared" si="83"/>
        <v>G06b_M2_11</v>
      </c>
      <c r="F2645" s="21" t="s">
        <v>444</v>
      </c>
      <c r="G2645" s="2">
        <v>2011</v>
      </c>
      <c r="H2645" s="2" t="s">
        <v>760</v>
      </c>
      <c r="I2645" s="4">
        <v>2.54</v>
      </c>
      <c r="J2645" s="5">
        <v>0.16</v>
      </c>
      <c r="K2645" s="4">
        <v>0.71099999999999997</v>
      </c>
      <c r="L2645" s="4">
        <v>0.877</v>
      </c>
      <c r="M2645" s="4">
        <v>0.20300000000000001</v>
      </c>
      <c r="N2645" s="4">
        <v>0.55600000000000005</v>
      </c>
      <c r="O2645" s="4">
        <v>0.215</v>
      </c>
      <c r="P2645" s="6">
        <v>28.402999999999999</v>
      </c>
      <c r="Q2645" s="6">
        <v>72.832999999999998</v>
      </c>
      <c r="R2645" s="4">
        <v>4.9560000000000004</v>
      </c>
      <c r="S2645" s="7">
        <v>523.36199999999997</v>
      </c>
      <c r="T2645" s="4">
        <v>15.725</v>
      </c>
      <c r="U2645" s="4">
        <v>23.566617999999998</v>
      </c>
      <c r="V2645" s="8">
        <v>99.742460476652525</v>
      </c>
      <c r="W2645" s="8">
        <v>98.149035673773113</v>
      </c>
      <c r="X2645" s="8">
        <v>83.647058823529406</v>
      </c>
      <c r="Y2645" s="8">
        <v>106.84210526315789</v>
      </c>
      <c r="Z2645" s="8">
        <v>92.666666666666671</v>
      </c>
      <c r="AA2645" s="8">
        <v>189.35333333333332</v>
      </c>
      <c r="AB2645" s="9">
        <v>78.668199821006269</v>
      </c>
      <c r="AC2645" s="9">
        <v>21.255833471016601</v>
      </c>
      <c r="AD2645" s="3">
        <v>23.114985806057302</v>
      </c>
      <c r="AE2645" s="3">
        <v>55.629180722926094</v>
      </c>
    </row>
    <row r="2646" spans="1:31" ht="13" x14ac:dyDescent="0.3">
      <c r="A2646" s="2">
        <v>2022</v>
      </c>
      <c r="B2646" s="13" t="s">
        <v>630</v>
      </c>
      <c r="C2646" s="2" t="s">
        <v>243</v>
      </c>
      <c r="D2646" s="2" t="str">
        <f t="shared" si="82"/>
        <v>M1</v>
      </c>
      <c r="E2646" s="2" t="str">
        <f t="shared" si="83"/>
        <v>G06c_M1_11</v>
      </c>
      <c r="F2646" s="21" t="s">
        <v>445</v>
      </c>
      <c r="G2646" s="2">
        <v>2011</v>
      </c>
      <c r="H2646" s="2" t="s">
        <v>762</v>
      </c>
      <c r="I2646" s="4">
        <v>2.2400000000000002</v>
      </c>
      <c r="J2646" s="5">
        <v>0.14899999999999999</v>
      </c>
      <c r="K2646" s="4">
        <v>0.77100000000000002</v>
      </c>
      <c r="L2646" s="4">
        <v>0.75900000000000001</v>
      </c>
      <c r="M2646" s="4">
        <v>0.17299999999999999</v>
      </c>
      <c r="N2646" s="4">
        <v>0.63</v>
      </c>
      <c r="O2646" s="4">
        <v>0.193</v>
      </c>
      <c r="P2646" s="6">
        <v>25.158000000000001</v>
      </c>
      <c r="Q2646" s="6">
        <v>53.396000000000001</v>
      </c>
      <c r="R2646" s="4">
        <v>4.6829999999999998</v>
      </c>
      <c r="S2646" s="7">
        <v>541.88800000000003</v>
      </c>
      <c r="T2646" s="4">
        <v>18.423999999999999</v>
      </c>
      <c r="U2646" s="4">
        <v>22.571798000000001</v>
      </c>
      <c r="V2646" s="8">
        <v>87.96185490854397</v>
      </c>
      <c r="W2646" s="8">
        <v>91.401289471201196</v>
      </c>
      <c r="X2646" s="8">
        <v>90.705882352941174</v>
      </c>
      <c r="Y2646" s="8">
        <v>91.05263157894737</v>
      </c>
      <c r="Z2646" s="8">
        <v>105</v>
      </c>
      <c r="AA2646" s="8">
        <v>167.72</v>
      </c>
      <c r="AB2646" s="9">
        <v>71.843333435346821</v>
      </c>
      <c r="AC2646" s="9">
        <v>19.835399027578131</v>
      </c>
      <c r="AD2646" s="3">
        <v>27.446763859407426</v>
      </c>
      <c r="AE2646" s="3">
        <v>52.717837113014468</v>
      </c>
    </row>
    <row r="2647" spans="1:31" ht="13" x14ac:dyDescent="0.3">
      <c r="A2647" s="2">
        <v>2022</v>
      </c>
      <c r="B2647" s="13" t="s">
        <v>630</v>
      </c>
      <c r="C2647" s="2" t="s">
        <v>244</v>
      </c>
      <c r="D2647" s="2" t="str">
        <f t="shared" si="82"/>
        <v>M2</v>
      </c>
      <c r="E2647" s="2" t="str">
        <f t="shared" si="83"/>
        <v>G06c_M2_11</v>
      </c>
      <c r="F2647" s="21" t="s">
        <v>445</v>
      </c>
      <c r="G2647" s="2">
        <v>2011</v>
      </c>
      <c r="H2647" s="2" t="s">
        <v>762</v>
      </c>
      <c r="I2647" s="4">
        <v>2.4300000000000002</v>
      </c>
      <c r="J2647" s="5">
        <v>0.14899999999999999</v>
      </c>
      <c r="K2647" s="4">
        <v>0.77500000000000002</v>
      </c>
      <c r="L2647" s="4">
        <v>0.7</v>
      </c>
      <c r="M2647" s="4">
        <v>0.16900000000000001</v>
      </c>
      <c r="N2647" s="4">
        <v>0.60599999999999998</v>
      </c>
      <c r="O2647" s="4">
        <v>0.2</v>
      </c>
      <c r="P2647" s="6">
        <v>29.236000000000001</v>
      </c>
      <c r="Q2647" s="6">
        <v>62.070999999999998</v>
      </c>
      <c r="R2647" s="4">
        <v>4.9139999999999997</v>
      </c>
      <c r="S2647" s="7">
        <v>600.15800000000002</v>
      </c>
      <c r="T2647" s="4">
        <v>16.832000000000001</v>
      </c>
      <c r="U2647" s="4">
        <v>22.571798000000001</v>
      </c>
      <c r="V2647" s="8">
        <v>95.422905101679405</v>
      </c>
      <c r="W2647" s="8">
        <v>91.401289471201196</v>
      </c>
      <c r="X2647" s="8">
        <v>91.176470588235304</v>
      </c>
      <c r="Y2647" s="8">
        <v>88.947368421052644</v>
      </c>
      <c r="Z2647" s="8">
        <v>101</v>
      </c>
      <c r="AA2647" s="8">
        <v>194.90666666666667</v>
      </c>
      <c r="AB2647" s="9">
        <v>68.672034157583028</v>
      </c>
      <c r="AC2647" s="9">
        <v>20.27160363135868</v>
      </c>
      <c r="AD2647" s="3">
        <v>28.863236847657831</v>
      </c>
      <c r="AE2647" s="3">
        <v>50.865159520983497</v>
      </c>
    </row>
    <row r="2648" spans="1:31" ht="13" x14ac:dyDescent="0.3">
      <c r="A2648" s="2">
        <v>2022</v>
      </c>
      <c r="B2648" s="13" t="s">
        <v>630</v>
      </c>
      <c r="C2648" s="2" t="s">
        <v>246</v>
      </c>
      <c r="D2648" s="2" t="str">
        <f t="shared" si="82"/>
        <v>M2</v>
      </c>
      <c r="E2648" s="2" t="str">
        <f t="shared" si="83"/>
        <v>G07c_M2_11</v>
      </c>
      <c r="F2648" s="21" t="s">
        <v>446</v>
      </c>
      <c r="G2648" s="2">
        <v>2011</v>
      </c>
      <c r="H2648" s="2" t="s">
        <v>761</v>
      </c>
      <c r="I2648" s="4">
        <v>2.4300000000000002</v>
      </c>
      <c r="J2648" s="5">
        <v>0.155</v>
      </c>
      <c r="K2648" s="4">
        <v>0.88500000000000001</v>
      </c>
      <c r="L2648" s="4">
        <v>0.61499999999999999</v>
      </c>
      <c r="M2648" s="4">
        <v>0.22</v>
      </c>
      <c r="N2648" s="4">
        <v>0.70199999999999996</v>
      </c>
      <c r="O2648" s="4">
        <v>0.192</v>
      </c>
      <c r="P2648" s="6">
        <v>14.587</v>
      </c>
      <c r="Q2648" s="6">
        <v>60.829000000000001</v>
      </c>
      <c r="R2648" s="4">
        <v>5.8680000000000003</v>
      </c>
      <c r="S2648" s="7">
        <v>241.99799999999999</v>
      </c>
      <c r="T2648" s="4">
        <v>19.75</v>
      </c>
      <c r="U2648" s="4">
        <v>29.733452</v>
      </c>
      <c r="V2648" s="8">
        <v>95.422905101679405</v>
      </c>
      <c r="W2648" s="8">
        <v>95.081878308967688</v>
      </c>
      <c r="X2648" s="8">
        <v>104.11764705882354</v>
      </c>
      <c r="Y2648" s="8">
        <v>115.78947368421053</v>
      </c>
      <c r="Z2648" s="8">
        <v>117</v>
      </c>
      <c r="AA2648" s="8">
        <v>97.24666666666667</v>
      </c>
      <c r="AB2648" s="9">
        <v>71.444804892126541</v>
      </c>
      <c r="AC2648" s="9">
        <v>25.36491080807523</v>
      </c>
      <c r="AD2648" s="3">
        <v>31.680779496730938</v>
      </c>
      <c r="AE2648" s="3">
        <v>42.954309695193821</v>
      </c>
    </row>
    <row r="2649" spans="1:31" ht="13" x14ac:dyDescent="0.3">
      <c r="A2649" s="2">
        <v>2022</v>
      </c>
      <c r="B2649" s="13" t="s">
        <v>630</v>
      </c>
      <c r="C2649" s="2" t="s">
        <v>248</v>
      </c>
      <c r="D2649" s="2" t="str">
        <f t="shared" si="82"/>
        <v>M1</v>
      </c>
      <c r="E2649" s="2" t="str">
        <f t="shared" si="83"/>
        <v>H07a_M1_11</v>
      </c>
      <c r="F2649" s="21" t="s">
        <v>447</v>
      </c>
      <c r="G2649" s="2">
        <v>2011</v>
      </c>
      <c r="H2649" s="2" t="s">
        <v>765</v>
      </c>
      <c r="I2649" s="4">
        <v>2.4700000000000002</v>
      </c>
      <c r="J2649" s="5">
        <v>0.153</v>
      </c>
      <c r="K2649" s="4">
        <v>0.67100000000000004</v>
      </c>
      <c r="L2649" s="4">
        <v>0.68899999999999995</v>
      </c>
      <c r="M2649" s="4">
        <v>0.20300000000000001</v>
      </c>
      <c r="N2649" s="4">
        <v>0.67100000000000004</v>
      </c>
      <c r="O2649" s="4">
        <v>0.18</v>
      </c>
      <c r="P2649" s="6">
        <v>21.579000000000001</v>
      </c>
      <c r="Q2649" s="6">
        <v>55.316000000000003</v>
      </c>
      <c r="R2649" s="4">
        <v>5.524</v>
      </c>
      <c r="S2649" s="7">
        <v>389.39400000000001</v>
      </c>
      <c r="T2649" s="4">
        <v>16.388999999999999</v>
      </c>
      <c r="U2649" s="4">
        <v>24.996203000000001</v>
      </c>
      <c r="V2649" s="8">
        <v>96.993652510760541</v>
      </c>
      <c r="W2649" s="8">
        <v>93.855015363045538</v>
      </c>
      <c r="X2649" s="8">
        <v>78.941176470588232</v>
      </c>
      <c r="Y2649" s="8">
        <v>106.84210526315789</v>
      </c>
      <c r="Z2649" s="8">
        <v>111.83333333333334</v>
      </c>
      <c r="AA2649" s="8">
        <v>143.86000000000001</v>
      </c>
      <c r="AB2649" s="9">
        <v>68.26394439324288</v>
      </c>
      <c r="AC2649" s="9">
        <v>24.49548102915492</v>
      </c>
      <c r="AD2649" s="3">
        <v>25.139369651472691</v>
      </c>
      <c r="AE2649" s="3">
        <v>50.365149319372371</v>
      </c>
    </row>
    <row r="2650" spans="1:31" ht="13" x14ac:dyDescent="0.3">
      <c r="A2650" s="2">
        <v>2022</v>
      </c>
      <c r="B2650" s="13" t="s">
        <v>630</v>
      </c>
      <c r="C2650" s="2" t="s">
        <v>249</v>
      </c>
      <c r="D2650" s="2" t="str">
        <f t="shared" si="82"/>
        <v>M2</v>
      </c>
      <c r="E2650" s="2" t="str">
        <f t="shared" si="83"/>
        <v>H07a_M2_11</v>
      </c>
      <c r="F2650" s="21" t="s">
        <v>447</v>
      </c>
      <c r="G2650" s="2">
        <v>2011</v>
      </c>
      <c r="H2650" s="2" t="s">
        <v>765</v>
      </c>
      <c r="I2650" s="4">
        <v>2.39</v>
      </c>
      <c r="J2650" s="5">
        <v>0.154</v>
      </c>
      <c r="K2650" s="4">
        <v>0.73899999999999999</v>
      </c>
      <c r="L2650" s="4">
        <v>0.77700000000000002</v>
      </c>
      <c r="M2650" s="4">
        <v>0.20100000000000001</v>
      </c>
      <c r="N2650" s="4">
        <v>0.627</v>
      </c>
      <c r="O2650" s="4">
        <v>0.20200000000000001</v>
      </c>
      <c r="P2650" s="6">
        <v>22.029</v>
      </c>
      <c r="Q2650" s="6">
        <v>52.548999999999999</v>
      </c>
      <c r="R2650" s="4">
        <v>5.3940000000000001</v>
      </c>
      <c r="S2650" s="7">
        <v>383.64600000000002</v>
      </c>
      <c r="T2650" s="4">
        <v>16.827000000000002</v>
      </c>
      <c r="U2650" s="4">
        <v>24.996203000000001</v>
      </c>
      <c r="V2650" s="8">
        <v>93.852157692598254</v>
      </c>
      <c r="W2650" s="8">
        <v>94.468446836006621</v>
      </c>
      <c r="X2650" s="8">
        <v>86.941176470588232</v>
      </c>
      <c r="Y2650" s="8">
        <v>105.78947368421052</v>
      </c>
      <c r="Z2650" s="8">
        <v>104.50000000000001</v>
      </c>
      <c r="AA2650" s="8">
        <v>146.85999999999999</v>
      </c>
      <c r="AB2650" s="9">
        <v>74.229547747096731</v>
      </c>
      <c r="AC2650" s="9">
        <v>22.304914155223624</v>
      </c>
      <c r="AD2650" s="3">
        <v>25.461903417315281</v>
      </c>
      <c r="AE2650" s="3">
        <v>52.233182427461081</v>
      </c>
    </row>
    <row r="2651" spans="1:31" ht="13" x14ac:dyDescent="0.3">
      <c r="A2651" s="2">
        <v>2022</v>
      </c>
      <c r="B2651" s="13" t="s">
        <v>630</v>
      </c>
      <c r="C2651" s="2" t="s">
        <v>250</v>
      </c>
      <c r="D2651" s="2" t="str">
        <f t="shared" si="82"/>
        <v>M1</v>
      </c>
      <c r="E2651" s="2" t="str">
        <f t="shared" si="83"/>
        <v>H07c_M1_11</v>
      </c>
      <c r="F2651" s="21" t="s">
        <v>419</v>
      </c>
      <c r="G2651" s="2">
        <v>2011</v>
      </c>
      <c r="H2651" s="2" t="s">
        <v>776</v>
      </c>
      <c r="I2651" s="4">
        <v>2.31</v>
      </c>
      <c r="J2651" s="5">
        <v>0.153</v>
      </c>
      <c r="K2651" s="4">
        <v>0.73099999999999998</v>
      </c>
      <c r="L2651" s="4">
        <v>0.68400000000000005</v>
      </c>
      <c r="M2651" s="4">
        <v>0.23</v>
      </c>
      <c r="N2651" s="4">
        <v>0.66700000000000004</v>
      </c>
      <c r="O2651" s="4">
        <v>0.19400000000000001</v>
      </c>
      <c r="P2651" s="6">
        <v>19.399000000000001</v>
      </c>
      <c r="Q2651" s="6">
        <v>64.61</v>
      </c>
      <c r="R2651" s="4">
        <v>5.1289999999999996</v>
      </c>
      <c r="S2651" s="7">
        <v>461.33499999999998</v>
      </c>
      <c r="T2651" s="4">
        <v>22.675999999999998</v>
      </c>
      <c r="U2651" s="4">
        <v>27.718152</v>
      </c>
      <c r="V2651" s="8">
        <v>90.710662874435968</v>
      </c>
      <c r="W2651" s="8">
        <v>93.855015363045538</v>
      </c>
      <c r="X2651" s="8">
        <v>86</v>
      </c>
      <c r="Y2651" s="8">
        <v>121.05263157894737</v>
      </c>
      <c r="Z2651" s="8">
        <v>111.16666666666669</v>
      </c>
      <c r="AA2651" s="8">
        <v>129.32666666666668</v>
      </c>
      <c r="AB2651" s="9">
        <v>71.77302296774549</v>
      </c>
      <c r="AC2651" s="9">
        <v>26.396595104264204</v>
      </c>
      <c r="AD2651" s="3">
        <v>26.0482997662155</v>
      </c>
      <c r="AE2651" s="3">
        <v>47.555105129520292</v>
      </c>
    </row>
    <row r="2652" spans="1:31" ht="13" x14ac:dyDescent="0.3">
      <c r="A2652" s="2">
        <v>2022</v>
      </c>
      <c r="B2652" s="13" t="s">
        <v>630</v>
      </c>
      <c r="C2652" s="2" t="s">
        <v>251</v>
      </c>
      <c r="D2652" s="2" t="str">
        <f t="shared" si="82"/>
        <v>M2</v>
      </c>
      <c r="E2652" s="2" t="str">
        <f t="shared" si="83"/>
        <v>I07a_M2_11</v>
      </c>
      <c r="F2652" s="21" t="s">
        <v>374</v>
      </c>
      <c r="G2652" s="2">
        <v>2011</v>
      </c>
      <c r="H2652" s="2" t="s">
        <v>775</v>
      </c>
      <c r="I2652" s="4">
        <v>2.2999999999999998</v>
      </c>
      <c r="J2652" s="5">
        <v>0.14799999999999999</v>
      </c>
      <c r="K2652" s="4">
        <v>0.9</v>
      </c>
      <c r="L2652" s="4">
        <v>0.52500000000000002</v>
      </c>
      <c r="M2652" s="4">
        <v>0.248</v>
      </c>
      <c r="N2652" s="4">
        <v>0.71199999999999997</v>
      </c>
      <c r="O2652" s="4">
        <v>0.17899999999999999</v>
      </c>
      <c r="P2652" s="6">
        <v>17.588999999999999</v>
      </c>
      <c r="Q2652" s="6">
        <v>57.43</v>
      </c>
      <c r="R2652" s="4">
        <v>5.9260000000000002</v>
      </c>
      <c r="S2652" s="7">
        <v>594.18799999999999</v>
      </c>
      <c r="T2652" s="4">
        <v>17.95</v>
      </c>
      <c r="U2652" s="4">
        <v>26.871769</v>
      </c>
      <c r="V2652" s="8">
        <v>90.317976022165666</v>
      </c>
      <c r="W2652" s="8">
        <v>90.787857998240113</v>
      </c>
      <c r="X2652" s="8">
        <v>105.88235294117648</v>
      </c>
      <c r="Y2652" s="8">
        <v>130.5263157894737</v>
      </c>
      <c r="Z2652" s="8">
        <v>118.66666666666667</v>
      </c>
      <c r="AA2652" s="8">
        <v>117.25999999999999</v>
      </c>
      <c r="AB2652" s="9">
        <v>69.643843682795833</v>
      </c>
      <c r="AC2652" s="9">
        <v>29.33257987902218</v>
      </c>
      <c r="AD2652" s="3">
        <v>33.050879440454203</v>
      </c>
      <c r="AE2652" s="3">
        <v>37.616540680523599</v>
      </c>
    </row>
    <row r="2653" spans="1:31" ht="13" x14ac:dyDescent="0.3">
      <c r="A2653" s="2">
        <v>2022</v>
      </c>
      <c r="B2653" s="13" t="s">
        <v>630</v>
      </c>
      <c r="C2653" s="2" t="s">
        <v>252</v>
      </c>
      <c r="D2653" s="2" t="str">
        <f t="shared" si="82"/>
        <v>M2</v>
      </c>
      <c r="E2653" s="2" t="str">
        <f t="shared" si="83"/>
        <v>I07b_M2_11</v>
      </c>
      <c r="F2653" s="21" t="s">
        <v>448</v>
      </c>
      <c r="G2653" s="2">
        <v>2011</v>
      </c>
      <c r="H2653" s="2" t="s">
        <v>769</v>
      </c>
      <c r="I2653" s="4">
        <v>2.2799999999999998</v>
      </c>
      <c r="J2653" s="5">
        <v>0.14799999999999999</v>
      </c>
      <c r="K2653" s="4">
        <v>0.72</v>
      </c>
      <c r="L2653" s="4">
        <v>0.66300000000000003</v>
      </c>
      <c r="M2653" s="4">
        <v>0.26900000000000002</v>
      </c>
      <c r="N2653" s="4">
        <v>0.62</v>
      </c>
      <c r="O2653" s="4">
        <v>0.183</v>
      </c>
      <c r="P2653" s="6">
        <v>27.303000000000001</v>
      </c>
      <c r="Q2653" s="6">
        <v>59.344999999999999</v>
      </c>
      <c r="R2653" s="4">
        <v>4.97</v>
      </c>
      <c r="S2653" s="7">
        <v>602.56100000000004</v>
      </c>
      <c r="T2653" s="4">
        <v>19.036000000000001</v>
      </c>
      <c r="U2653" s="4">
        <v>25.252873000000001</v>
      </c>
      <c r="V2653" s="8">
        <v>89.532602317625106</v>
      </c>
      <c r="W2653" s="8">
        <v>90.787857998240113</v>
      </c>
      <c r="X2653" s="8">
        <v>84.705882352941174</v>
      </c>
      <c r="Y2653" s="8">
        <v>141.57894736842107</v>
      </c>
      <c r="Z2653" s="8">
        <v>103.33333333333334</v>
      </c>
      <c r="AA2653" s="8">
        <v>182.02</v>
      </c>
      <c r="AB2653" s="9">
        <v>73.656309445935776</v>
      </c>
      <c r="AC2653" s="9">
        <v>30.083172815264774</v>
      </c>
      <c r="AD2653" s="3">
        <v>25.000332475462429</v>
      </c>
      <c r="AE2653" s="3">
        <v>44.916494709272797</v>
      </c>
    </row>
    <row r="2654" spans="1:31" ht="13" x14ac:dyDescent="0.3">
      <c r="A2654" s="2">
        <v>2022</v>
      </c>
      <c r="B2654" s="13" t="s">
        <v>630</v>
      </c>
      <c r="C2654" s="2" t="s">
        <v>253</v>
      </c>
      <c r="D2654" s="2" t="str">
        <f t="shared" si="82"/>
        <v>M1</v>
      </c>
      <c r="E2654" s="2" t="str">
        <f t="shared" si="83"/>
        <v>H08a_M1_11</v>
      </c>
      <c r="F2654" s="21" t="s">
        <v>611</v>
      </c>
      <c r="G2654" s="2">
        <v>2011</v>
      </c>
      <c r="H2654" s="2" t="s">
        <v>738</v>
      </c>
      <c r="I2654" s="4">
        <v>2.09</v>
      </c>
      <c r="J2654" s="5">
        <v>0.14499999999999999</v>
      </c>
      <c r="K2654" s="4">
        <v>0.94199999999999995</v>
      </c>
      <c r="L2654" s="4">
        <v>0.57599999999999996</v>
      </c>
      <c r="M2654" s="4">
        <v>0.25900000000000001</v>
      </c>
      <c r="N2654" s="4">
        <v>0.745</v>
      </c>
      <c r="O2654" s="4">
        <v>0.17799999999999999</v>
      </c>
      <c r="P2654" s="6">
        <v>19.23</v>
      </c>
      <c r="Q2654" s="6">
        <v>70.278999999999996</v>
      </c>
      <c r="R2654" s="4">
        <v>6.569</v>
      </c>
      <c r="S2654" s="7">
        <v>528.39400000000001</v>
      </c>
      <c r="T2654" s="4">
        <v>22.192</v>
      </c>
      <c r="U2654" s="4">
        <v>24.824196000000001</v>
      </c>
      <c r="V2654" s="8">
        <v>82.071552124489671</v>
      </c>
      <c r="W2654" s="8">
        <v>88.947563579356867</v>
      </c>
      <c r="X2654" s="8">
        <v>110.8235294117647</v>
      </c>
      <c r="Y2654" s="8">
        <v>136.31578947368422</v>
      </c>
      <c r="Z2654" s="8">
        <v>124.16666666666667</v>
      </c>
      <c r="AA2654" s="8">
        <v>128.19999999999999</v>
      </c>
      <c r="AB2654" s="9">
        <v>74.169018212285067</v>
      </c>
      <c r="AC2654" s="9">
        <v>28.76461377702077</v>
      </c>
      <c r="AD2654" s="3">
        <v>32.482662157259988</v>
      </c>
      <c r="AE2654" s="3">
        <v>38.752724065719235</v>
      </c>
    </row>
    <row r="2655" spans="1:31" ht="13" x14ac:dyDescent="0.3">
      <c r="A2655" s="2">
        <v>2022</v>
      </c>
      <c r="B2655" s="13" t="s">
        <v>630</v>
      </c>
      <c r="C2655" s="2" t="s">
        <v>254</v>
      </c>
      <c r="D2655" s="2" t="str">
        <f t="shared" si="82"/>
        <v>M1</v>
      </c>
      <c r="E2655" s="2" t="str">
        <f t="shared" si="83"/>
        <v>H08b_M1_11</v>
      </c>
      <c r="F2655" s="21" t="s">
        <v>612</v>
      </c>
      <c r="G2655" s="2">
        <v>2011</v>
      </c>
      <c r="H2655" s="2" t="s">
        <v>767</v>
      </c>
      <c r="I2655" s="4">
        <v>2.27</v>
      </c>
      <c r="J2655" s="5">
        <v>0.152</v>
      </c>
      <c r="K2655" s="4">
        <v>0.89100000000000001</v>
      </c>
      <c r="L2655" s="4">
        <v>0.52800000000000002</v>
      </c>
      <c r="M2655" s="4">
        <v>0.19700000000000001</v>
      </c>
      <c r="N2655" s="4">
        <v>0.58699999999999997</v>
      </c>
      <c r="O2655" s="4">
        <v>0.187</v>
      </c>
      <c r="P2655" s="6">
        <v>20.364000000000001</v>
      </c>
      <c r="Q2655" s="6">
        <v>54.237000000000002</v>
      </c>
      <c r="R2655" s="4">
        <v>6.0090000000000003</v>
      </c>
      <c r="S2655" s="7">
        <v>490.42</v>
      </c>
      <c r="T2655" s="4">
        <v>14.058</v>
      </c>
      <c r="U2655" s="4">
        <v>21.561191000000001</v>
      </c>
      <c r="V2655" s="8">
        <v>89.139915465354818</v>
      </c>
      <c r="W2655" s="8">
        <v>93.241583890084442</v>
      </c>
      <c r="X2655" s="8">
        <v>104.82352941176471</v>
      </c>
      <c r="Y2655" s="8">
        <v>103.68421052631579</v>
      </c>
      <c r="Z2655" s="8">
        <v>97.833333333333329</v>
      </c>
      <c r="AA2655" s="8">
        <v>135.76000000000002</v>
      </c>
      <c r="AB2655" s="9">
        <v>65.362376785590442</v>
      </c>
      <c r="AC2655" s="9">
        <v>24.826740411282074</v>
      </c>
      <c r="AD2655" s="3">
        <v>34.863670670846744</v>
      </c>
      <c r="AE2655" s="3">
        <v>40.309588917871167</v>
      </c>
    </row>
    <row r="2656" spans="1:31" ht="13" x14ac:dyDescent="0.3">
      <c r="A2656" s="2">
        <v>2022</v>
      </c>
      <c r="B2656" s="13" t="s">
        <v>630</v>
      </c>
      <c r="C2656" s="2" t="s">
        <v>255</v>
      </c>
      <c r="D2656" s="2" t="str">
        <f t="shared" si="82"/>
        <v>M1</v>
      </c>
      <c r="E2656" s="2" t="str">
        <f t="shared" si="83"/>
        <v>H08c_M1_11</v>
      </c>
      <c r="F2656" s="21" t="s">
        <v>613</v>
      </c>
      <c r="G2656" s="2">
        <v>2011</v>
      </c>
      <c r="H2656" s="2" t="s">
        <v>766</v>
      </c>
      <c r="I2656" s="4">
        <v>2.2400000000000002</v>
      </c>
      <c r="J2656" s="5">
        <v>0.14399999999999999</v>
      </c>
      <c r="K2656" s="4">
        <v>0.90200000000000002</v>
      </c>
      <c r="L2656" s="4">
        <v>0.64300000000000002</v>
      </c>
      <c r="M2656" s="4">
        <v>0.28399999999999997</v>
      </c>
      <c r="N2656" s="4">
        <v>0.627</v>
      </c>
      <c r="O2656" s="4">
        <v>0.184</v>
      </c>
      <c r="P2656" s="6">
        <v>25.271000000000001</v>
      </c>
      <c r="Q2656" s="6">
        <v>63.987000000000002</v>
      </c>
      <c r="R2656" s="4">
        <v>4.8090000000000002</v>
      </c>
      <c r="S2656" s="7">
        <v>509.03699999999998</v>
      </c>
      <c r="T2656" s="4">
        <v>17.065000000000001</v>
      </c>
      <c r="U2656" s="4">
        <v>20.118314000000002</v>
      </c>
      <c r="V2656" s="8">
        <v>87.96185490854397</v>
      </c>
      <c r="W2656" s="8">
        <v>88.334132106395785</v>
      </c>
      <c r="X2656" s="8">
        <v>106.11764705882354</v>
      </c>
      <c r="Y2656" s="8">
        <v>149.4736842105263</v>
      </c>
      <c r="Z2656" s="8">
        <v>104.50000000000001</v>
      </c>
      <c r="AA2656" s="8">
        <v>168.47333333333333</v>
      </c>
      <c r="AB2656" s="9">
        <v>78.548621755212906</v>
      </c>
      <c r="AC2656" s="9">
        <v>29.782495454042895</v>
      </c>
      <c r="AD2656" s="3">
        <v>29.369138748648904</v>
      </c>
      <c r="AE2656" s="3">
        <v>40.848365797308198</v>
      </c>
    </row>
    <row r="2657" spans="1:31" ht="13" x14ac:dyDescent="0.3">
      <c r="A2657" s="2">
        <v>2022</v>
      </c>
      <c r="B2657" s="13" t="s">
        <v>630</v>
      </c>
      <c r="C2657" s="2" t="s">
        <v>256</v>
      </c>
      <c r="D2657" s="2" t="str">
        <f t="shared" si="82"/>
        <v>M1</v>
      </c>
      <c r="E2657" s="2" t="str">
        <f t="shared" si="83"/>
        <v>H09b_M1_11</v>
      </c>
      <c r="F2657" s="21" t="s">
        <v>215</v>
      </c>
      <c r="G2657" s="2">
        <v>2011</v>
      </c>
      <c r="H2657" s="2" t="s">
        <v>740</v>
      </c>
      <c r="I2657" s="4">
        <v>2.4300000000000002</v>
      </c>
      <c r="J2657" s="5">
        <v>0.151</v>
      </c>
      <c r="K2657" s="4">
        <v>0.92700000000000005</v>
      </c>
      <c r="L2657" s="4">
        <v>0.59799999999999998</v>
      </c>
      <c r="M2657" s="4">
        <v>0.2</v>
      </c>
      <c r="N2657" s="4">
        <v>0.56599999999999995</v>
      </c>
      <c r="O2657" s="4">
        <v>0.20699999999999999</v>
      </c>
      <c r="P2657" s="6">
        <v>24.66</v>
      </c>
      <c r="Q2657" s="6">
        <v>63.7</v>
      </c>
      <c r="R2657" s="4">
        <v>5.8479999999999999</v>
      </c>
      <c r="S2657" s="7">
        <v>439.76600000000002</v>
      </c>
      <c r="T2657" s="4">
        <v>16.265000000000001</v>
      </c>
      <c r="U2657" s="4">
        <v>21.50665</v>
      </c>
      <c r="V2657" s="8">
        <v>95.422905101679405</v>
      </c>
      <c r="W2657" s="8">
        <v>92.62815241712336</v>
      </c>
      <c r="X2657" s="8">
        <v>109.05882352941177</v>
      </c>
      <c r="Y2657" s="8">
        <v>105.26315789473684</v>
      </c>
      <c r="Z2657" s="8">
        <v>94.333333333333329</v>
      </c>
      <c r="AA2657" s="8">
        <v>164.39999999999998</v>
      </c>
      <c r="AB2657" s="9">
        <v>70.023223838876817</v>
      </c>
      <c r="AC2657" s="9">
        <v>23.52714381989729</v>
      </c>
      <c r="AD2657" s="3">
        <v>33.857966825765182</v>
      </c>
      <c r="AE2657" s="3">
        <v>42.614889354337514</v>
      </c>
    </row>
    <row r="2658" spans="1:31" ht="13" x14ac:dyDescent="0.3">
      <c r="A2658" s="2">
        <v>2022</v>
      </c>
      <c r="B2658" s="13" t="s">
        <v>630</v>
      </c>
      <c r="C2658" s="2" t="s">
        <v>257</v>
      </c>
      <c r="D2658" s="2" t="str">
        <f t="shared" si="82"/>
        <v>M2</v>
      </c>
      <c r="E2658" s="2" t="str">
        <f t="shared" si="83"/>
        <v>H09b_M2_11</v>
      </c>
      <c r="F2658" s="21" t="s">
        <v>215</v>
      </c>
      <c r="G2658" s="2">
        <v>2011</v>
      </c>
      <c r="H2658" s="2" t="s">
        <v>740</v>
      </c>
      <c r="I2658" s="4">
        <v>2.21</v>
      </c>
      <c r="J2658" s="5">
        <v>0.14699999999999999</v>
      </c>
      <c r="K2658" s="4">
        <v>0.96099999999999997</v>
      </c>
      <c r="L2658" s="4">
        <v>0.46200000000000002</v>
      </c>
      <c r="M2658" s="4">
        <v>0.20300000000000001</v>
      </c>
      <c r="N2658" s="4">
        <v>0.51600000000000001</v>
      </c>
      <c r="O2658" s="4">
        <v>0.19400000000000001</v>
      </c>
      <c r="P2658" s="6">
        <v>19.989999999999998</v>
      </c>
      <c r="Q2658" s="6">
        <v>53.006999999999998</v>
      </c>
      <c r="R2658" s="4">
        <v>5.5350000000000001</v>
      </c>
      <c r="S2658" s="7">
        <v>360.64699999999999</v>
      </c>
      <c r="T2658" s="4">
        <v>16.895</v>
      </c>
      <c r="U2658" s="4">
        <v>21.50665</v>
      </c>
      <c r="V2658" s="8">
        <v>86.783794351733107</v>
      </c>
      <c r="W2658" s="8">
        <v>90.174426525279046</v>
      </c>
      <c r="X2658" s="8">
        <v>113.05882352941177</v>
      </c>
      <c r="Y2658" s="8">
        <v>106.84210526315789</v>
      </c>
      <c r="Z2658" s="8">
        <v>86.000000000000014</v>
      </c>
      <c r="AA2658" s="8">
        <v>133.26666666666668</v>
      </c>
      <c r="AB2658" s="9">
        <v>64.353478879258049</v>
      </c>
      <c r="AC2658" s="9">
        <v>25.983958971314063</v>
      </c>
      <c r="AD2658" s="3">
        <v>38.192193402944866</v>
      </c>
      <c r="AE2658" s="3">
        <v>35.823847625741067</v>
      </c>
    </row>
    <row r="2659" spans="1:31" ht="13" x14ac:dyDescent="0.3">
      <c r="A2659" s="2">
        <v>2022</v>
      </c>
      <c r="B2659" s="13" t="s">
        <v>630</v>
      </c>
      <c r="C2659" s="2" t="s">
        <v>258</v>
      </c>
      <c r="D2659" s="2" t="str">
        <f t="shared" si="82"/>
        <v>M1</v>
      </c>
      <c r="E2659" s="2" t="str">
        <f t="shared" si="83"/>
        <v>H09c_M1_11</v>
      </c>
      <c r="F2659" s="21" t="s">
        <v>216</v>
      </c>
      <c r="G2659" s="2">
        <v>2011</v>
      </c>
      <c r="H2659" s="2" t="s">
        <v>763</v>
      </c>
      <c r="I2659" s="4">
        <v>2.35</v>
      </c>
      <c r="J2659" s="5">
        <v>0.156</v>
      </c>
      <c r="K2659" s="4">
        <v>0.94299999999999995</v>
      </c>
      <c r="L2659" s="4">
        <v>0.58399999999999996</v>
      </c>
      <c r="M2659" s="4">
        <v>0.23599999999999999</v>
      </c>
      <c r="N2659" s="4">
        <v>0.64200000000000002</v>
      </c>
      <c r="O2659" s="4">
        <v>0.19400000000000001</v>
      </c>
      <c r="P2659" s="6">
        <v>16.5</v>
      </c>
      <c r="Q2659" s="6">
        <v>59.593000000000004</v>
      </c>
      <c r="R2659" s="4">
        <v>6.6520000000000001</v>
      </c>
      <c r="S2659" s="7">
        <v>327.22800000000001</v>
      </c>
      <c r="T2659" s="4">
        <v>15.967000000000001</v>
      </c>
      <c r="U2659" s="4">
        <v>23.853548</v>
      </c>
      <c r="V2659" s="8">
        <v>92.281410283517104</v>
      </c>
      <c r="W2659" s="8">
        <v>95.695309781928771</v>
      </c>
      <c r="X2659" s="8">
        <v>110.94117647058823</v>
      </c>
      <c r="Y2659" s="8">
        <v>124.21052631578947</v>
      </c>
      <c r="Z2659" s="8">
        <v>107</v>
      </c>
      <c r="AA2659" s="8">
        <v>110.00000000000001</v>
      </c>
      <c r="AB2659" s="9">
        <v>72.699231829973144</v>
      </c>
      <c r="AC2659" s="9">
        <v>26.740128767452127</v>
      </c>
      <c r="AD2659" s="3">
        <v>33.1745555650838</v>
      </c>
      <c r="AE2659" s="3">
        <v>40.085315667464094</v>
      </c>
    </row>
    <row r="2660" spans="1:31" ht="13" x14ac:dyDescent="0.3">
      <c r="A2660" s="2">
        <v>2022</v>
      </c>
      <c r="B2660" s="13" t="s">
        <v>630</v>
      </c>
      <c r="C2660" s="2" t="s">
        <v>259</v>
      </c>
      <c r="D2660" s="2" t="str">
        <f t="shared" si="82"/>
        <v>M2</v>
      </c>
      <c r="E2660" s="2" t="str">
        <f t="shared" si="83"/>
        <v>H09c_M2_11</v>
      </c>
      <c r="F2660" s="21" t="s">
        <v>216</v>
      </c>
      <c r="G2660" s="2">
        <v>2011</v>
      </c>
      <c r="H2660" s="2" t="s">
        <v>763</v>
      </c>
      <c r="I2660" s="4">
        <v>1.89</v>
      </c>
      <c r="J2660" s="5">
        <v>0.13</v>
      </c>
      <c r="K2660" s="4">
        <v>0.753</v>
      </c>
      <c r="L2660" s="4">
        <v>0.60699999999999998</v>
      </c>
      <c r="M2660" s="4">
        <v>0.24099999999999999</v>
      </c>
      <c r="N2660" s="4">
        <v>0.621</v>
      </c>
      <c r="O2660" s="4">
        <v>0.152</v>
      </c>
      <c r="P2660" s="6">
        <v>12.201000000000001</v>
      </c>
      <c r="Q2660" s="6">
        <v>53.313000000000002</v>
      </c>
      <c r="R2660" s="4">
        <v>5.1749999999999998</v>
      </c>
      <c r="S2660" s="7">
        <v>378.48200000000003</v>
      </c>
      <c r="T2660" s="4">
        <v>17.321000000000002</v>
      </c>
      <c r="U2660" s="4">
        <v>23.853548</v>
      </c>
      <c r="V2660" s="8">
        <v>74.217815079083977</v>
      </c>
      <c r="W2660" s="8">
        <v>79.746091484940649</v>
      </c>
      <c r="X2660" s="8">
        <v>88.588235294117652</v>
      </c>
      <c r="Y2660" s="8">
        <v>126.84210526315789</v>
      </c>
      <c r="Z2660" s="8">
        <v>103.50000000000001</v>
      </c>
      <c r="AA2660" s="8">
        <v>81.34</v>
      </c>
      <c r="AB2660" s="9">
        <v>69.399462996925877</v>
      </c>
      <c r="AC2660" s="9">
        <v>28.605019349588112</v>
      </c>
      <c r="AD2660" s="3">
        <v>27.74994385952731</v>
      </c>
      <c r="AE2660" s="3">
        <v>43.645036790884575</v>
      </c>
    </row>
    <row r="2661" spans="1:31" ht="13" x14ac:dyDescent="0.3">
      <c r="A2661" s="2">
        <v>2022</v>
      </c>
      <c r="B2661" s="13" t="s">
        <v>630</v>
      </c>
      <c r="C2661" s="2" t="s">
        <v>260</v>
      </c>
      <c r="D2661" s="2" t="str">
        <f t="shared" si="82"/>
        <v>M1</v>
      </c>
      <c r="E2661" s="2" t="str">
        <f t="shared" si="83"/>
        <v>I08a_M1_11</v>
      </c>
      <c r="F2661" s="21" t="s">
        <v>508</v>
      </c>
      <c r="G2661" s="2">
        <v>2011</v>
      </c>
      <c r="H2661" s="2" t="s">
        <v>739</v>
      </c>
      <c r="I2661" s="4">
        <v>2.0099999999999998</v>
      </c>
      <c r="J2661" s="5">
        <v>0.13900000000000001</v>
      </c>
      <c r="K2661" s="4">
        <v>0.92900000000000005</v>
      </c>
      <c r="L2661" s="4">
        <v>0.503</v>
      </c>
      <c r="M2661" s="4">
        <v>0.245</v>
      </c>
      <c r="N2661" s="4">
        <v>0.63600000000000001</v>
      </c>
      <c r="O2661" s="4">
        <v>0.16900000000000001</v>
      </c>
      <c r="P2661" s="6">
        <v>16.571000000000002</v>
      </c>
      <c r="Q2661" s="6">
        <v>50.302999999999997</v>
      </c>
      <c r="R2661" s="4">
        <v>4.9359999999999999</v>
      </c>
      <c r="S2661" s="7">
        <v>533.73099999999999</v>
      </c>
      <c r="T2661" s="4">
        <v>13.358000000000001</v>
      </c>
      <c r="U2661" s="4">
        <v>23.283144</v>
      </c>
      <c r="V2661" s="8">
        <v>78.930057306327384</v>
      </c>
      <c r="W2661" s="8">
        <v>85.266974741590388</v>
      </c>
      <c r="X2661" s="8">
        <v>109.29411764705883</v>
      </c>
      <c r="Y2661" s="8">
        <v>128.94736842105263</v>
      </c>
      <c r="Z2661" s="8">
        <v>106</v>
      </c>
      <c r="AA2661" s="8">
        <v>110.47333333333333</v>
      </c>
      <c r="AB2661" s="9">
        <v>69.040610302419381</v>
      </c>
      <c r="AC2661" s="9">
        <v>29.230939619419477</v>
      </c>
      <c r="AD2661" s="3">
        <v>34.413935057590692</v>
      </c>
      <c r="AE2661" s="3">
        <v>36.355125322989835</v>
      </c>
    </row>
    <row r="2662" spans="1:31" ht="13" x14ac:dyDescent="0.3">
      <c r="A2662" s="2">
        <v>2022</v>
      </c>
      <c r="B2662" s="13" t="s">
        <v>630</v>
      </c>
      <c r="C2662" s="2" t="s">
        <v>268</v>
      </c>
      <c r="D2662" s="2" t="str">
        <f t="shared" si="82"/>
        <v>M1</v>
      </c>
      <c r="E2662" s="2" t="str">
        <f t="shared" si="83"/>
        <v>I10a_M1_11</v>
      </c>
      <c r="F2662" s="21" t="s">
        <v>451</v>
      </c>
      <c r="G2662" s="2">
        <v>2011</v>
      </c>
      <c r="H2662" s="2" t="s">
        <v>771</v>
      </c>
      <c r="I2662" s="4">
        <v>2.39</v>
      </c>
      <c r="J2662" s="5">
        <v>0.153</v>
      </c>
      <c r="K2662" s="4">
        <v>0.95399999999999996</v>
      </c>
      <c r="L2662" s="4">
        <v>0.55700000000000005</v>
      </c>
      <c r="M2662" s="4">
        <v>0.19600000000000001</v>
      </c>
      <c r="N2662" s="4">
        <v>0.55300000000000005</v>
      </c>
      <c r="O2662" s="4">
        <v>0.19500000000000001</v>
      </c>
      <c r="P2662" s="6">
        <v>22.513999999999999</v>
      </c>
      <c r="Q2662" s="6">
        <v>62.075000000000003</v>
      </c>
      <c r="R2662" s="4">
        <v>5.6779999999999999</v>
      </c>
      <c r="S2662" s="7">
        <v>364.60899999999998</v>
      </c>
      <c r="T2662" s="4">
        <v>15.045999999999999</v>
      </c>
      <c r="U2662" s="4">
        <v>22.066268000000001</v>
      </c>
      <c r="V2662" s="8">
        <v>93.852157692598254</v>
      </c>
      <c r="W2662" s="8">
        <v>93.855015363045538</v>
      </c>
      <c r="X2662" s="8">
        <v>112.23529411764706</v>
      </c>
      <c r="Y2662" s="8">
        <v>103.15789473684211</v>
      </c>
      <c r="Z2662" s="8">
        <v>92.166666666666671</v>
      </c>
      <c r="AA2662" s="8">
        <v>150.09333333333333</v>
      </c>
      <c r="AB2662" s="9">
        <v>68.33836344804503</v>
      </c>
      <c r="AC2662" s="9">
        <v>23.625054030709293</v>
      </c>
      <c r="AD2662" s="3">
        <v>35.703191810624453</v>
      </c>
      <c r="AE2662" s="3">
        <v>40.671754158666253</v>
      </c>
    </row>
    <row r="2663" spans="1:31" ht="13" x14ac:dyDescent="0.3">
      <c r="A2663" s="2">
        <v>2022</v>
      </c>
      <c r="B2663" s="13" t="s">
        <v>630</v>
      </c>
      <c r="C2663" s="2" t="s">
        <v>269</v>
      </c>
      <c r="D2663" s="2" t="str">
        <f t="shared" si="82"/>
        <v>M1</v>
      </c>
      <c r="E2663" s="2" t="str">
        <f t="shared" si="83"/>
        <v>I10b_M1_11</v>
      </c>
      <c r="F2663" s="21" t="s">
        <v>452</v>
      </c>
      <c r="G2663" s="2">
        <v>2011</v>
      </c>
      <c r="H2663" s="2" t="s">
        <v>770</v>
      </c>
      <c r="I2663" s="4">
        <v>2.14</v>
      </c>
      <c r="J2663" s="5">
        <v>0.14199999999999999</v>
      </c>
      <c r="K2663" s="4">
        <v>1.0660000000000001</v>
      </c>
      <c r="L2663" s="4">
        <v>0.56699999999999995</v>
      </c>
      <c r="M2663" s="4">
        <v>0.20100000000000001</v>
      </c>
      <c r="N2663" s="4">
        <v>0.61099999999999999</v>
      </c>
      <c r="O2663" s="4">
        <v>0.16300000000000001</v>
      </c>
      <c r="P2663" s="6">
        <v>16.152000000000001</v>
      </c>
      <c r="Q2663" s="6">
        <v>66.745000000000005</v>
      </c>
      <c r="R2663" s="4">
        <v>6.0069999999999997</v>
      </c>
      <c r="S2663" s="7">
        <v>429.548</v>
      </c>
      <c r="T2663" s="4">
        <v>16.233000000000001</v>
      </c>
      <c r="U2663" s="4">
        <v>22.519549999999999</v>
      </c>
      <c r="V2663" s="8">
        <v>84.034986385841108</v>
      </c>
      <c r="W2663" s="8">
        <v>87.107269160473621</v>
      </c>
      <c r="X2663" s="8">
        <v>125.41176470588236</v>
      </c>
      <c r="Y2663" s="8">
        <v>105.78947368421052</v>
      </c>
      <c r="Z2663" s="8">
        <v>101.83333333333333</v>
      </c>
      <c r="AA2663" s="8">
        <v>107.67999999999999</v>
      </c>
      <c r="AB2663" s="9">
        <v>72.113677186427779</v>
      </c>
      <c r="AC2663" s="9">
        <v>22.959357432291295</v>
      </c>
      <c r="AD2663" s="3">
        <v>37.806180704796404</v>
      </c>
      <c r="AE2663" s="3">
        <v>39.234461862912298</v>
      </c>
    </row>
    <row r="2664" spans="1:31" ht="13" x14ac:dyDescent="0.3">
      <c r="A2664" s="2">
        <v>2022</v>
      </c>
      <c r="B2664" s="13" t="s">
        <v>630</v>
      </c>
      <c r="C2664" s="2" t="s">
        <v>270</v>
      </c>
      <c r="D2664" s="2" t="str">
        <f t="shared" si="82"/>
        <v>M1</v>
      </c>
      <c r="E2664" s="2" t="str">
        <f t="shared" si="83"/>
        <v>I10c_M1_11</v>
      </c>
      <c r="F2664" s="21" t="s">
        <v>453</v>
      </c>
      <c r="G2664" s="2">
        <v>2011</v>
      </c>
      <c r="H2664" s="2" t="s">
        <v>772</v>
      </c>
      <c r="I2664" s="4">
        <v>2.2400000000000002</v>
      </c>
      <c r="J2664" s="5">
        <v>0.151</v>
      </c>
      <c r="K2664" s="4">
        <v>0.92600000000000005</v>
      </c>
      <c r="L2664" s="4">
        <v>0.747</v>
      </c>
      <c r="M2664" s="4">
        <v>0.23699999999999999</v>
      </c>
      <c r="N2664" s="4">
        <v>0.60799999999999998</v>
      </c>
      <c r="O2664" s="4">
        <v>0.18</v>
      </c>
      <c r="P2664" s="6">
        <v>21.718</v>
      </c>
      <c r="Q2664" s="6">
        <v>59.755000000000003</v>
      </c>
      <c r="R2664" s="4">
        <v>6.5819999999999999</v>
      </c>
      <c r="S2664" s="7">
        <v>498.87</v>
      </c>
      <c r="T2664" s="4">
        <v>17.135000000000002</v>
      </c>
      <c r="U2664" s="4">
        <v>22.110699</v>
      </c>
      <c r="V2664" s="8">
        <v>87.96185490854397</v>
      </c>
      <c r="W2664" s="8">
        <v>92.62815241712336</v>
      </c>
      <c r="X2664" s="8">
        <v>108.94117647058825</v>
      </c>
      <c r="Y2664" s="8">
        <v>124.73684210526315</v>
      </c>
      <c r="Z2664" s="8">
        <v>101.33333333333334</v>
      </c>
      <c r="AA2664" s="8">
        <v>144.78666666666666</v>
      </c>
      <c r="AB2664" s="9">
        <v>80.480554079107151</v>
      </c>
      <c r="AC2664" s="9">
        <v>24.257090113959418</v>
      </c>
      <c r="AD2664" s="3">
        <v>29.426815857715344</v>
      </c>
      <c r="AE2664" s="3">
        <v>46.316094028325224</v>
      </c>
    </row>
    <row r="2665" spans="1:31" ht="13" x14ac:dyDescent="0.3">
      <c r="A2665" s="2">
        <v>2022</v>
      </c>
      <c r="B2665" s="13" t="s">
        <v>630</v>
      </c>
      <c r="C2665" s="2" t="s">
        <v>276</v>
      </c>
      <c r="D2665" s="2" t="str">
        <f t="shared" si="82"/>
        <v>M1</v>
      </c>
      <c r="E2665" s="2" t="str">
        <f t="shared" si="83"/>
        <v>D10c_M1_11</v>
      </c>
      <c r="F2665" s="21" t="s">
        <v>456</v>
      </c>
      <c r="G2665" s="2">
        <v>2011</v>
      </c>
      <c r="H2665" s="2" t="s">
        <v>758</v>
      </c>
      <c r="I2665" s="4">
        <v>2.14</v>
      </c>
      <c r="J2665" s="5">
        <v>0.13700000000000001</v>
      </c>
      <c r="K2665" s="4">
        <v>0.89900000000000002</v>
      </c>
      <c r="L2665" s="4">
        <v>0.57699999999999996</v>
      </c>
      <c r="M2665" s="4">
        <v>0.20699999999999999</v>
      </c>
      <c r="N2665" s="4">
        <v>0.71499999999999997</v>
      </c>
      <c r="O2665" s="4">
        <v>0.154</v>
      </c>
      <c r="P2665" s="6">
        <v>13.579000000000001</v>
      </c>
      <c r="Q2665" s="6">
        <v>59.067</v>
      </c>
      <c r="R2665" s="4">
        <v>4.8310000000000004</v>
      </c>
      <c r="S2665" s="7">
        <v>367.07</v>
      </c>
      <c r="T2665" s="4">
        <v>16.777000000000001</v>
      </c>
      <c r="U2665" s="4">
        <v>18.287261999999998</v>
      </c>
      <c r="V2665" s="8">
        <v>84.034986385841108</v>
      </c>
      <c r="W2665" s="8">
        <v>84.040111795668224</v>
      </c>
      <c r="X2665" s="8">
        <v>105.76470588235294</v>
      </c>
      <c r="Y2665" s="8">
        <v>108.94736842105262</v>
      </c>
      <c r="Z2665" s="8">
        <v>119.16666666666667</v>
      </c>
      <c r="AA2665" s="8">
        <v>90.526666666666671</v>
      </c>
      <c r="AB2665" s="9">
        <v>68.835813375587264</v>
      </c>
      <c r="AC2665" s="9">
        <v>24.77063900903201</v>
      </c>
      <c r="AD2665" s="3">
        <v>33.401693447386741</v>
      </c>
      <c r="AE2665" s="3">
        <v>41.827667543581249</v>
      </c>
    </row>
    <row r="2666" spans="1:31" ht="13" x14ac:dyDescent="0.3">
      <c r="A2666" s="2">
        <v>2022</v>
      </c>
      <c r="B2666" s="13" t="s">
        <v>630</v>
      </c>
      <c r="C2666" s="2" t="s">
        <v>277</v>
      </c>
      <c r="D2666" s="2" t="str">
        <f t="shared" si="82"/>
        <v>M2</v>
      </c>
      <c r="E2666" s="2" t="str">
        <f t="shared" si="83"/>
        <v>D10c_M2_11</v>
      </c>
      <c r="F2666" s="21" t="s">
        <v>456</v>
      </c>
      <c r="G2666" s="2">
        <v>2011</v>
      </c>
      <c r="H2666" s="2" t="s">
        <v>758</v>
      </c>
      <c r="I2666" s="4">
        <v>2.29</v>
      </c>
      <c r="J2666" s="5">
        <v>0.14699999999999999</v>
      </c>
      <c r="K2666" s="4">
        <v>0.80600000000000005</v>
      </c>
      <c r="L2666" s="4">
        <v>0.76100000000000001</v>
      </c>
      <c r="M2666" s="4">
        <v>0.245</v>
      </c>
      <c r="N2666" s="4">
        <v>0.66700000000000004</v>
      </c>
      <c r="O2666" s="4">
        <v>0.17599999999999999</v>
      </c>
      <c r="P2666" s="6">
        <v>14.475</v>
      </c>
      <c r="Q2666" s="6">
        <v>69.709000000000003</v>
      </c>
      <c r="R2666" s="4">
        <v>8.9149999999999991</v>
      </c>
      <c r="S2666" s="7">
        <v>233.39400000000001</v>
      </c>
      <c r="T2666" s="4">
        <v>19.035</v>
      </c>
      <c r="U2666" s="4">
        <v>18.287261999999998</v>
      </c>
      <c r="V2666" s="8">
        <v>89.925289169895393</v>
      </c>
      <c r="W2666" s="8">
        <v>90.174426525279046</v>
      </c>
      <c r="X2666" s="8">
        <v>94.823529411764724</v>
      </c>
      <c r="Y2666" s="8">
        <v>128.94736842105263</v>
      </c>
      <c r="Z2666" s="8">
        <v>111.16666666666669</v>
      </c>
      <c r="AA2666" s="8">
        <v>96.5</v>
      </c>
      <c r="AB2666" s="9">
        <v>78.769081748274488</v>
      </c>
      <c r="AC2666" s="9">
        <v>25.620736794765293</v>
      </c>
      <c r="AD2666" s="3">
        <v>26.169926428194714</v>
      </c>
      <c r="AE2666" s="3">
        <v>48.209336777039994</v>
      </c>
    </row>
    <row r="2667" spans="1:31" ht="13" x14ac:dyDescent="0.3">
      <c r="A2667" s="2">
        <v>2022</v>
      </c>
      <c r="B2667" s="13" t="s">
        <v>630</v>
      </c>
      <c r="C2667" s="2" t="s">
        <v>283</v>
      </c>
      <c r="D2667" s="2" t="str">
        <f t="shared" si="82"/>
        <v>M2</v>
      </c>
      <c r="E2667" s="2" t="str">
        <f t="shared" si="83"/>
        <v>I10a_M2_13</v>
      </c>
      <c r="F2667" s="21" t="s">
        <v>451</v>
      </c>
      <c r="G2667" s="2">
        <v>2013</v>
      </c>
      <c r="H2667" s="2" t="s">
        <v>851</v>
      </c>
      <c r="I2667" s="4">
        <v>2.33</v>
      </c>
      <c r="J2667" s="5">
        <v>0.14399999999999999</v>
      </c>
      <c r="K2667" s="4">
        <v>0.81299999999999994</v>
      </c>
      <c r="L2667" s="4">
        <v>0.50900000000000001</v>
      </c>
      <c r="M2667" s="4">
        <v>0.249</v>
      </c>
      <c r="N2667" s="4">
        <v>0.60099999999999998</v>
      </c>
      <c r="O2667" s="4">
        <v>0.16500000000000001</v>
      </c>
      <c r="P2667" s="6">
        <v>15.709</v>
      </c>
      <c r="Q2667" s="6">
        <v>66.195999999999998</v>
      </c>
      <c r="R2667" s="4">
        <v>5.1230000000000002</v>
      </c>
      <c r="S2667" s="7">
        <v>564.08600000000001</v>
      </c>
      <c r="T2667" s="4">
        <v>12.535</v>
      </c>
      <c r="U2667" s="4">
        <v>20.256519999999998</v>
      </c>
      <c r="V2667" s="8">
        <v>89.833213855502834</v>
      </c>
      <c r="W2667" s="8">
        <v>87.107503091352854</v>
      </c>
      <c r="X2667" s="8">
        <v>95.647058823529406</v>
      </c>
      <c r="Y2667" s="8">
        <v>131.05263157894737</v>
      </c>
      <c r="Z2667" s="8">
        <v>100.16666666666667</v>
      </c>
      <c r="AA2667" s="8">
        <v>104.72666666666666</v>
      </c>
      <c r="AB2667" s="9">
        <v>66.702748873463634</v>
      </c>
      <c r="AC2667" s="9">
        <v>30.749419998996043</v>
      </c>
      <c r="AD2667" s="3">
        <v>31.172386784425797</v>
      </c>
      <c r="AE2667" s="3">
        <v>38.078193216578157</v>
      </c>
    </row>
    <row r="2668" spans="1:31" ht="13" x14ac:dyDescent="0.3">
      <c r="A2668" s="2">
        <v>2022</v>
      </c>
      <c r="B2668" s="13" t="s">
        <v>630</v>
      </c>
      <c r="C2668" s="2" t="s">
        <v>284</v>
      </c>
      <c r="D2668" s="2" t="str">
        <f t="shared" si="82"/>
        <v>M1</v>
      </c>
      <c r="E2668" s="2" t="str">
        <f t="shared" si="83"/>
        <v>J10a_M1_13</v>
      </c>
      <c r="F2668" s="21" t="s">
        <v>271</v>
      </c>
      <c r="G2668" s="2">
        <v>2013</v>
      </c>
      <c r="H2668" s="2" t="s">
        <v>847</v>
      </c>
      <c r="I2668" s="4">
        <v>2.37</v>
      </c>
      <c r="J2668" s="5">
        <v>0.151</v>
      </c>
      <c r="K2668" s="4">
        <v>0.77</v>
      </c>
      <c r="L2668" s="4">
        <v>0.80200000000000005</v>
      </c>
      <c r="M2668" s="4">
        <v>0.20499999999999999</v>
      </c>
      <c r="N2668" s="4">
        <v>0.51</v>
      </c>
      <c r="O2668" s="4">
        <v>0.183</v>
      </c>
      <c r="P2668" s="6">
        <v>20.268999999999998</v>
      </c>
      <c r="Q2668" s="6">
        <v>57.962000000000003</v>
      </c>
      <c r="R2668" s="4">
        <v>5.008</v>
      </c>
      <c r="S2668" s="7">
        <v>337.16899999999998</v>
      </c>
      <c r="T2668" s="4">
        <v>16.591999999999999</v>
      </c>
      <c r="U2668" s="4">
        <v>19.281496000000001</v>
      </c>
      <c r="V2668" s="8">
        <v>91.375414951734641</v>
      </c>
      <c r="W2668" s="8">
        <v>91.341895602738063</v>
      </c>
      <c r="X2668" s="8">
        <v>90.588235294117652</v>
      </c>
      <c r="Y2668" s="8">
        <v>107.89473684210526</v>
      </c>
      <c r="Z2668" s="8">
        <v>85.000000000000014</v>
      </c>
      <c r="AA2668" s="8">
        <v>135.12666666666667</v>
      </c>
      <c r="AB2668" s="9">
        <v>76.599380903395016</v>
      </c>
      <c r="AC2668" s="9">
        <v>22.044990436274205</v>
      </c>
      <c r="AD2668" s="3">
        <v>25.709208608346835</v>
      </c>
      <c r="AE2668" s="3">
        <v>52.245800955378961</v>
      </c>
    </row>
    <row r="2669" spans="1:31" ht="13" x14ac:dyDescent="0.3">
      <c r="A2669" s="2">
        <v>2022</v>
      </c>
      <c r="B2669" s="13" t="s">
        <v>630</v>
      </c>
      <c r="C2669" s="2" t="s">
        <v>285</v>
      </c>
      <c r="D2669" s="2" t="str">
        <f t="shared" si="82"/>
        <v>M2</v>
      </c>
      <c r="E2669" s="2" t="str">
        <f t="shared" si="83"/>
        <v>J10a_M2_13</v>
      </c>
      <c r="F2669" s="21" t="s">
        <v>271</v>
      </c>
      <c r="G2669" s="2">
        <v>2013</v>
      </c>
      <c r="H2669" s="2" t="s">
        <v>847</v>
      </c>
      <c r="I2669" s="4">
        <v>2.4300000000000002</v>
      </c>
      <c r="J2669" s="5">
        <v>0.15</v>
      </c>
      <c r="K2669" s="4">
        <v>0.88300000000000001</v>
      </c>
      <c r="L2669" s="4">
        <v>0.71699999999999997</v>
      </c>
      <c r="M2669" s="4">
        <v>0.23699999999999999</v>
      </c>
      <c r="N2669" s="4">
        <v>0.60899999999999999</v>
      </c>
      <c r="O2669" s="4">
        <v>0.187</v>
      </c>
      <c r="P2669" s="6">
        <v>18.57</v>
      </c>
      <c r="Q2669" s="6">
        <v>64.947000000000003</v>
      </c>
      <c r="R2669" s="4">
        <v>7.4240000000000004</v>
      </c>
      <c r="S2669" s="7">
        <v>318.75400000000002</v>
      </c>
      <c r="T2669" s="4">
        <v>18.628</v>
      </c>
      <c r="U2669" s="4">
        <v>19.281496000000001</v>
      </c>
      <c r="V2669" s="8">
        <v>93.688716596082358</v>
      </c>
      <c r="W2669" s="8">
        <v>90.736982386825886</v>
      </c>
      <c r="X2669" s="8">
        <v>103.88235294117646</v>
      </c>
      <c r="Y2669" s="8">
        <v>124.73684210526315</v>
      </c>
      <c r="Z2669" s="8">
        <v>101.50000000000001</v>
      </c>
      <c r="AA2669" s="8">
        <v>123.8</v>
      </c>
      <c r="AB2669" s="9">
        <v>77.883803845558901</v>
      </c>
      <c r="AC2669" s="9">
        <v>25.065853955842787</v>
      </c>
      <c r="AD2669" s="3">
        <v>28.995913257376571</v>
      </c>
      <c r="AE2669" s="3">
        <v>45.938232786780631</v>
      </c>
    </row>
    <row r="2670" spans="1:31" ht="13" x14ac:dyDescent="0.3">
      <c r="A2670" s="2">
        <v>2022</v>
      </c>
      <c r="B2670" s="13" t="s">
        <v>630</v>
      </c>
      <c r="C2670" s="2" t="s">
        <v>286</v>
      </c>
      <c r="D2670" s="2" t="str">
        <f t="shared" si="82"/>
        <v>M1</v>
      </c>
      <c r="E2670" s="2" t="str">
        <f t="shared" si="83"/>
        <v>J10b_M1_13</v>
      </c>
      <c r="F2670" s="21" t="s">
        <v>458</v>
      </c>
      <c r="G2670" s="2">
        <v>2013</v>
      </c>
      <c r="H2670" s="2" t="s">
        <v>848</v>
      </c>
      <c r="I2670" s="4">
        <v>2.2999999999999998</v>
      </c>
      <c r="J2670" s="5">
        <v>0.14399999999999999</v>
      </c>
      <c r="K2670" s="4">
        <v>0.83599999999999997</v>
      </c>
      <c r="L2670" s="4">
        <v>0.625</v>
      </c>
      <c r="M2670" s="4">
        <v>0.245</v>
      </c>
      <c r="N2670" s="4">
        <v>0.60899999999999999</v>
      </c>
      <c r="O2670" s="4">
        <v>0.161</v>
      </c>
      <c r="P2670" s="6">
        <v>15.744999999999999</v>
      </c>
      <c r="Q2670" s="6">
        <v>58.414999999999999</v>
      </c>
      <c r="R2670" s="4">
        <v>5.7880000000000003</v>
      </c>
      <c r="S2670" s="7">
        <v>339.24900000000002</v>
      </c>
      <c r="T2670" s="4">
        <v>17.283999999999999</v>
      </c>
      <c r="U2670" s="4">
        <v>22.686730000000001</v>
      </c>
      <c r="V2670" s="8">
        <v>88.676563033328975</v>
      </c>
      <c r="W2670" s="8">
        <v>87.107503091352854</v>
      </c>
      <c r="X2670" s="8">
        <v>98.352941176470594</v>
      </c>
      <c r="Y2670" s="8">
        <v>128.94736842105263</v>
      </c>
      <c r="Z2670" s="8">
        <v>101.50000000000001</v>
      </c>
      <c r="AA2670" s="8">
        <v>104.96666666666665</v>
      </c>
      <c r="AB2670" s="9">
        <v>72.749918029675868</v>
      </c>
      <c r="AC2670" s="9">
        <v>27.74053862458878</v>
      </c>
      <c r="AD2670" s="3">
        <v>29.389825786575134</v>
      </c>
      <c r="AE2670" s="3">
        <v>42.869635588836083</v>
      </c>
    </row>
    <row r="2671" spans="1:31" ht="13" x14ac:dyDescent="0.3">
      <c r="A2671" s="2">
        <v>2022</v>
      </c>
      <c r="B2671" s="13" t="s">
        <v>630</v>
      </c>
      <c r="C2671" s="2" t="s">
        <v>287</v>
      </c>
      <c r="D2671" s="2" t="str">
        <f t="shared" si="82"/>
        <v>M2</v>
      </c>
      <c r="E2671" s="2" t="str">
        <f t="shared" si="83"/>
        <v>J10b_M2_13</v>
      </c>
      <c r="F2671" s="21" t="s">
        <v>458</v>
      </c>
      <c r="G2671" s="2">
        <v>2013</v>
      </c>
      <c r="H2671" s="2" t="s">
        <v>848</v>
      </c>
      <c r="I2671" s="4">
        <v>2.29</v>
      </c>
      <c r="J2671" s="5">
        <v>0.14299999999999999</v>
      </c>
      <c r="K2671" s="4">
        <v>0.91600000000000004</v>
      </c>
      <c r="L2671" s="4">
        <v>0.70699999999999996</v>
      </c>
      <c r="M2671" s="4">
        <v>0.193</v>
      </c>
      <c r="N2671" s="4">
        <v>0.52900000000000003</v>
      </c>
      <c r="O2671" s="4">
        <v>0.16700000000000001</v>
      </c>
      <c r="P2671" s="6">
        <v>18.363</v>
      </c>
      <c r="Q2671" s="6">
        <v>57.936999999999998</v>
      </c>
      <c r="R2671" s="4">
        <v>6.2089999999999996</v>
      </c>
      <c r="S2671" s="7">
        <v>417.642</v>
      </c>
      <c r="T2671" s="4">
        <v>15.353</v>
      </c>
      <c r="U2671" s="4">
        <v>22.686730000000001</v>
      </c>
      <c r="V2671" s="8">
        <v>88.291012759271027</v>
      </c>
      <c r="W2671" s="8">
        <v>86.502589875440677</v>
      </c>
      <c r="X2671" s="8">
        <v>107.76470588235294</v>
      </c>
      <c r="Y2671" s="8">
        <v>101.57894736842105</v>
      </c>
      <c r="Z2671" s="8">
        <v>88.166666666666671</v>
      </c>
      <c r="AA2671" s="8">
        <v>122.42</v>
      </c>
      <c r="AB2671" s="9">
        <v>74.60440941179364</v>
      </c>
      <c r="AC2671" s="9">
        <v>21.309542485422369</v>
      </c>
      <c r="AD2671" s="3">
        <v>31.40177659622508</v>
      </c>
      <c r="AE2671" s="3">
        <v>47.288680918352547</v>
      </c>
    </row>
    <row r="2672" spans="1:31" ht="13" x14ac:dyDescent="0.3">
      <c r="A2672" s="2">
        <v>2022</v>
      </c>
      <c r="B2672" s="13" t="s">
        <v>630</v>
      </c>
      <c r="C2672" s="2" t="s">
        <v>298</v>
      </c>
      <c r="D2672" s="2" t="str">
        <f t="shared" si="82"/>
        <v>M1</v>
      </c>
      <c r="E2672" s="2" t="str">
        <f t="shared" si="83"/>
        <v>H11b_M1_13</v>
      </c>
      <c r="F2672" s="21" t="s">
        <v>463</v>
      </c>
      <c r="G2672" s="2">
        <v>2013</v>
      </c>
      <c r="H2672" s="2" t="s">
        <v>824</v>
      </c>
      <c r="I2672" s="4">
        <v>2.08</v>
      </c>
      <c r="J2672" s="5">
        <v>0.13500000000000001</v>
      </c>
      <c r="K2672" s="4">
        <v>0.89600000000000002</v>
      </c>
      <c r="L2672" s="4">
        <v>0.76800000000000002</v>
      </c>
      <c r="M2672" s="4">
        <v>0.20100000000000001</v>
      </c>
      <c r="N2672" s="4">
        <v>0.64300000000000002</v>
      </c>
      <c r="O2672" s="4">
        <v>0.14699999999999999</v>
      </c>
      <c r="P2672" s="6">
        <v>14.365</v>
      </c>
      <c r="Q2672" s="6">
        <v>51.747999999999998</v>
      </c>
      <c r="R2672" s="4">
        <v>9.5299999999999994</v>
      </c>
      <c r="S2672" s="7">
        <v>331.19</v>
      </c>
      <c r="T2672" s="4">
        <v>17.38</v>
      </c>
      <c r="U2672" s="4">
        <v>24.803878999999998</v>
      </c>
      <c r="V2672" s="8">
        <v>80.19445700405403</v>
      </c>
      <c r="W2672" s="8">
        <v>81.663284148143305</v>
      </c>
      <c r="X2672" s="8">
        <v>105.41176470588236</v>
      </c>
      <c r="Y2672" s="8">
        <v>105.78947368421052</v>
      </c>
      <c r="Z2672" s="8">
        <v>107.16666666666667</v>
      </c>
      <c r="AA2672" s="8">
        <v>95.766666666666666</v>
      </c>
      <c r="AB2672" s="9">
        <v>77.795791219231731</v>
      </c>
      <c r="AC2672" s="9">
        <v>21.282432691175813</v>
      </c>
      <c r="AD2672" s="3">
        <v>29.456093528814169</v>
      </c>
      <c r="AE2672" s="3">
        <v>49.261473780010014</v>
      </c>
    </row>
    <row r="2673" spans="1:31" ht="13" x14ac:dyDescent="0.3">
      <c r="A2673" s="2">
        <v>2022</v>
      </c>
      <c r="B2673" s="13" t="s">
        <v>630</v>
      </c>
      <c r="C2673" s="2" t="s">
        <v>301</v>
      </c>
      <c r="D2673" s="2" t="str">
        <f t="shared" si="82"/>
        <v>M2</v>
      </c>
      <c r="E2673" s="2" t="str">
        <f t="shared" si="83"/>
        <v>H11c_M2_13</v>
      </c>
      <c r="F2673" s="21" t="s">
        <v>464</v>
      </c>
      <c r="G2673" s="2">
        <v>2013</v>
      </c>
      <c r="H2673" s="2" t="s">
        <v>825</v>
      </c>
      <c r="I2673" s="4">
        <v>2.3199999999999998</v>
      </c>
      <c r="J2673" s="5">
        <v>0.14199999999999999</v>
      </c>
      <c r="K2673" s="4">
        <v>0.84599999999999997</v>
      </c>
      <c r="L2673" s="4">
        <v>0.80600000000000005</v>
      </c>
      <c r="M2673" s="4">
        <v>0.16500000000000001</v>
      </c>
      <c r="N2673" s="4">
        <v>0.51100000000000001</v>
      </c>
      <c r="O2673" s="4">
        <v>0.17199999999999999</v>
      </c>
      <c r="P2673" s="6">
        <v>18.573</v>
      </c>
      <c r="Q2673" s="6">
        <v>56.841999999999999</v>
      </c>
      <c r="R2673" s="4">
        <v>4.7640000000000002</v>
      </c>
      <c r="S2673" s="7">
        <v>404.57499999999999</v>
      </c>
      <c r="T2673" s="4">
        <v>15.564</v>
      </c>
      <c r="U2673" s="4">
        <v>24.164812000000001</v>
      </c>
      <c r="V2673" s="8">
        <v>89.447663581444871</v>
      </c>
      <c r="W2673" s="8">
        <v>85.897676659528514</v>
      </c>
      <c r="X2673" s="8">
        <v>99.529411764705884</v>
      </c>
      <c r="Y2673" s="8">
        <v>86.842105263157904</v>
      </c>
      <c r="Z2673" s="8">
        <v>85.166666666666671</v>
      </c>
      <c r="AA2673" s="8">
        <v>123.82</v>
      </c>
      <c r="AB2673" s="9">
        <v>75.447822801163241</v>
      </c>
      <c r="AC2673" s="9">
        <v>18.014347894753168</v>
      </c>
      <c r="AD2673" s="3">
        <v>28.67787013751666</v>
      </c>
      <c r="AE2673" s="3">
        <v>53.307781967730172</v>
      </c>
    </row>
    <row r="2674" spans="1:31" ht="13" x14ac:dyDescent="0.3">
      <c r="A2674" s="2">
        <v>2022</v>
      </c>
      <c r="B2674" s="13" t="s">
        <v>630</v>
      </c>
      <c r="C2674" s="2" t="s">
        <v>302</v>
      </c>
      <c r="D2674" s="2" t="str">
        <f t="shared" si="82"/>
        <v>M1</v>
      </c>
      <c r="E2674" s="2" t="str">
        <f t="shared" si="83"/>
        <v>I11a_M1_13</v>
      </c>
      <c r="F2674" s="21" t="s">
        <v>465</v>
      </c>
      <c r="G2674" s="2">
        <v>2013</v>
      </c>
      <c r="H2674" s="2" t="s">
        <v>822</v>
      </c>
      <c r="I2674" s="4">
        <v>2.2799999999999998</v>
      </c>
      <c r="J2674" s="5">
        <v>0.14199999999999999</v>
      </c>
      <c r="K2674" s="4">
        <v>0.92500000000000004</v>
      </c>
      <c r="L2674" s="4">
        <v>0.77100000000000002</v>
      </c>
      <c r="M2674" s="4">
        <v>0.20599999999999999</v>
      </c>
      <c r="N2674" s="4">
        <v>0.60699999999999998</v>
      </c>
      <c r="O2674" s="4">
        <v>0.16200000000000001</v>
      </c>
      <c r="P2674" s="6">
        <v>17.975999999999999</v>
      </c>
      <c r="Q2674" s="6">
        <v>64.593000000000004</v>
      </c>
      <c r="R2674" s="4">
        <v>5.3220000000000001</v>
      </c>
      <c r="S2674" s="7">
        <v>433.65899999999999</v>
      </c>
      <c r="T2674" s="4">
        <v>18.706</v>
      </c>
      <c r="U2674" s="4">
        <v>16.605139000000001</v>
      </c>
      <c r="V2674" s="8">
        <v>87.905462485213064</v>
      </c>
      <c r="W2674" s="8">
        <v>85.897676659528514</v>
      </c>
      <c r="X2674" s="8">
        <v>108.82352941176472</v>
      </c>
      <c r="Y2674" s="8">
        <v>108.42105263157893</v>
      </c>
      <c r="Z2674" s="8">
        <v>101.16666666666667</v>
      </c>
      <c r="AA2674" s="8">
        <v>119.83999999999999</v>
      </c>
      <c r="AB2674" s="9">
        <v>79.099041412071301</v>
      </c>
      <c r="AC2674" s="9">
        <v>21.452470490633019</v>
      </c>
      <c r="AD2674" s="3">
        <v>29.908439571743294</v>
      </c>
      <c r="AE2674" s="3">
        <v>48.639089937623694</v>
      </c>
    </row>
    <row r="2675" spans="1:31" ht="13" x14ac:dyDescent="0.3">
      <c r="A2675" s="2">
        <v>2022</v>
      </c>
      <c r="B2675" s="13" t="s">
        <v>630</v>
      </c>
      <c r="C2675" s="2" t="s">
        <v>303</v>
      </c>
      <c r="D2675" s="2" t="str">
        <f t="shared" si="82"/>
        <v>M2</v>
      </c>
      <c r="E2675" s="2" t="str">
        <f t="shared" si="83"/>
        <v>I11a_M2_13</v>
      </c>
      <c r="F2675" s="21" t="s">
        <v>465</v>
      </c>
      <c r="G2675" s="2">
        <v>2013</v>
      </c>
      <c r="H2675" s="2" t="s">
        <v>822</v>
      </c>
      <c r="I2675" s="4">
        <v>2.19</v>
      </c>
      <c r="J2675" s="5">
        <v>0.14499999999999999</v>
      </c>
      <c r="K2675" s="4">
        <v>0.92900000000000005</v>
      </c>
      <c r="L2675" s="4">
        <v>0.88</v>
      </c>
      <c r="M2675" s="4">
        <v>0.183</v>
      </c>
      <c r="N2675" s="4">
        <v>0.56699999999999995</v>
      </c>
      <c r="O2675" s="4">
        <v>0.16900000000000001</v>
      </c>
      <c r="P2675" s="6">
        <v>16.655000000000001</v>
      </c>
      <c r="Q2675" s="6">
        <v>63.973999999999997</v>
      </c>
      <c r="R2675" s="4">
        <v>5.8570000000000002</v>
      </c>
      <c r="S2675" s="7">
        <v>371.858</v>
      </c>
      <c r="T2675" s="4">
        <v>20.253</v>
      </c>
      <c r="U2675" s="4">
        <v>16.605139000000001</v>
      </c>
      <c r="V2675" s="8">
        <v>84.435510018691502</v>
      </c>
      <c r="W2675" s="8">
        <v>87.71241630726503</v>
      </c>
      <c r="X2675" s="8">
        <v>109.29411764705883</v>
      </c>
      <c r="Y2675" s="8">
        <v>96.315789473684205</v>
      </c>
      <c r="Z2675" s="8">
        <v>94.5</v>
      </c>
      <c r="AA2675" s="8">
        <v>111.03333333333335</v>
      </c>
      <c r="AB2675" s="9">
        <v>82.745901532151024</v>
      </c>
      <c r="AC2675" s="9">
        <v>18.217379726961436</v>
      </c>
      <c r="AD2675" s="3">
        <v>28.713918578320229</v>
      </c>
      <c r="AE2675" s="3">
        <v>53.068701694718335</v>
      </c>
    </row>
    <row r="2676" spans="1:31" ht="13" x14ac:dyDescent="0.3">
      <c r="A2676" s="2">
        <v>2022</v>
      </c>
      <c r="B2676" s="13" t="s">
        <v>630</v>
      </c>
      <c r="C2676" s="2" t="s">
        <v>304</v>
      </c>
      <c r="D2676" s="2" t="str">
        <f t="shared" si="82"/>
        <v>M1</v>
      </c>
      <c r="E2676" s="2" t="str">
        <f t="shared" si="83"/>
        <v>I11b_M1_13</v>
      </c>
      <c r="F2676" s="21" t="s">
        <v>466</v>
      </c>
      <c r="G2676" s="2">
        <v>2013</v>
      </c>
      <c r="H2676" s="2" t="s">
        <v>823</v>
      </c>
      <c r="I2676" s="4">
        <v>2.2599999999999998</v>
      </c>
      <c r="J2676" s="5">
        <v>0.15</v>
      </c>
      <c r="K2676" s="4">
        <v>0.879</v>
      </c>
      <c r="L2676" s="4">
        <v>0.68899999999999995</v>
      </c>
      <c r="M2676" s="4">
        <v>0.20300000000000001</v>
      </c>
      <c r="N2676" s="4">
        <v>0.60199999999999998</v>
      </c>
      <c r="O2676" s="4">
        <v>0.16400000000000001</v>
      </c>
      <c r="P2676" s="6">
        <v>15.242000000000001</v>
      </c>
      <c r="Q2676" s="6">
        <v>49.654000000000003</v>
      </c>
      <c r="R2676" s="4">
        <v>5.9809999999999999</v>
      </c>
      <c r="S2676" s="7">
        <v>321.90600000000001</v>
      </c>
      <c r="T2676" s="4">
        <v>15.295999999999999</v>
      </c>
      <c r="U2676" s="4">
        <v>19.542808000000001</v>
      </c>
      <c r="V2676" s="8">
        <v>87.134361937097154</v>
      </c>
      <c r="W2676" s="8">
        <v>90.736982386825886</v>
      </c>
      <c r="X2676" s="8">
        <v>103.41176470588236</v>
      </c>
      <c r="Y2676" s="8">
        <v>106.84210526315789</v>
      </c>
      <c r="Z2676" s="8">
        <v>100.33333333333334</v>
      </c>
      <c r="AA2676" s="8">
        <v>101.61333333333333</v>
      </c>
      <c r="AB2676" s="9">
        <v>73.583637487872025</v>
      </c>
      <c r="AC2676" s="9">
        <v>22.724592204830461</v>
      </c>
      <c r="AD2676" s="3">
        <v>30.551382320597448</v>
      </c>
      <c r="AE2676" s="3">
        <v>46.724025474572088</v>
      </c>
    </row>
    <row r="2677" spans="1:31" ht="13" x14ac:dyDescent="0.3">
      <c r="A2677" s="2">
        <v>2022</v>
      </c>
      <c r="B2677" s="13" t="s">
        <v>630</v>
      </c>
      <c r="C2677" s="2" t="s">
        <v>305</v>
      </c>
      <c r="D2677" s="2" t="str">
        <f t="shared" si="82"/>
        <v>M2</v>
      </c>
      <c r="E2677" s="2" t="str">
        <f t="shared" si="83"/>
        <v>I11b_M2_13</v>
      </c>
      <c r="F2677" s="21" t="s">
        <v>466</v>
      </c>
      <c r="G2677" s="2">
        <v>2013</v>
      </c>
      <c r="H2677" s="2" t="s">
        <v>823</v>
      </c>
      <c r="I2677" s="4">
        <v>2.2799999999999998</v>
      </c>
      <c r="J2677" s="5">
        <v>0.14399999999999999</v>
      </c>
      <c r="K2677" s="4">
        <v>0.91600000000000004</v>
      </c>
      <c r="L2677" s="4">
        <v>0.71099999999999997</v>
      </c>
      <c r="M2677" s="4">
        <v>0.159</v>
      </c>
      <c r="N2677" s="4">
        <v>0.59599999999999997</v>
      </c>
      <c r="O2677" s="4">
        <v>0.16</v>
      </c>
      <c r="P2677" s="6">
        <v>15.923</v>
      </c>
      <c r="Q2677" s="6">
        <v>49.113999999999997</v>
      </c>
      <c r="R2677" s="4">
        <v>4.8860000000000001</v>
      </c>
      <c r="S2677" s="7">
        <v>364.41</v>
      </c>
      <c r="T2677" s="4">
        <v>15.861000000000001</v>
      </c>
      <c r="U2677" s="4">
        <v>19.542808000000001</v>
      </c>
      <c r="V2677" s="8">
        <v>87.905462485213064</v>
      </c>
      <c r="W2677" s="8">
        <v>87.107503091352854</v>
      </c>
      <c r="X2677" s="8">
        <v>107.76470588235294</v>
      </c>
      <c r="Y2677" s="8">
        <v>83.684210526315795</v>
      </c>
      <c r="Z2677" s="8">
        <v>99.333333333333329</v>
      </c>
      <c r="AA2677" s="8">
        <v>106.15333333333335</v>
      </c>
      <c r="AB2677" s="9">
        <v>72.003351231613635</v>
      </c>
      <c r="AC2677" s="9">
        <v>18.189708002467235</v>
      </c>
      <c r="AD2677" s="3">
        <v>32.536138351486478</v>
      </c>
      <c r="AE2677" s="3">
        <v>49.274153646046294</v>
      </c>
    </row>
    <row r="2678" spans="1:31" ht="13" x14ac:dyDescent="0.3">
      <c r="A2678" s="2">
        <v>2022</v>
      </c>
      <c r="B2678" s="13" t="s">
        <v>630</v>
      </c>
      <c r="C2678" s="2" t="s">
        <v>306</v>
      </c>
      <c r="D2678" s="2" t="str">
        <f t="shared" si="82"/>
        <v>M1</v>
      </c>
      <c r="E2678" s="2" t="str">
        <f t="shared" si="83"/>
        <v>I11c_M1_13</v>
      </c>
      <c r="F2678" s="21" t="s">
        <v>467</v>
      </c>
      <c r="G2678" s="2">
        <v>2013</v>
      </c>
      <c r="H2678" s="2" t="s">
        <v>817</v>
      </c>
      <c r="I2678" s="4">
        <v>2.3199999999999998</v>
      </c>
      <c r="J2678" s="5">
        <v>0.14399999999999999</v>
      </c>
      <c r="K2678" s="4">
        <v>0.876</v>
      </c>
      <c r="L2678" s="4">
        <v>0.68899999999999995</v>
      </c>
      <c r="M2678" s="4">
        <v>0.19900000000000001</v>
      </c>
      <c r="N2678" s="4">
        <v>0.58699999999999997</v>
      </c>
      <c r="O2678" s="4">
        <v>0.16</v>
      </c>
      <c r="P2678" s="6">
        <v>12.303000000000001</v>
      </c>
      <c r="Q2678" s="6">
        <v>55.343000000000004</v>
      </c>
      <c r="R2678" s="4">
        <v>6.63</v>
      </c>
      <c r="S2678" s="7">
        <v>260.14800000000002</v>
      </c>
      <c r="T2678" s="4">
        <v>19.523</v>
      </c>
      <c r="U2678" s="4">
        <v>20.210607</v>
      </c>
      <c r="V2678" s="8">
        <v>89.447663581444871</v>
      </c>
      <c r="W2678" s="8">
        <v>87.107503091352854</v>
      </c>
      <c r="X2678" s="8">
        <v>103.05882352941175</v>
      </c>
      <c r="Y2678" s="8">
        <v>104.73684210526318</v>
      </c>
      <c r="Z2678" s="8">
        <v>97.833333333333329</v>
      </c>
      <c r="AA2678" s="8">
        <v>82.02000000000001</v>
      </c>
      <c r="AB2678" s="9">
        <v>73.17742185356299</v>
      </c>
      <c r="AC2678" s="9">
        <v>22.400477964096954</v>
      </c>
      <c r="AD2678" s="3">
        <v>30.61612653756044</v>
      </c>
      <c r="AE2678" s="3">
        <v>46.983395498342617</v>
      </c>
    </row>
    <row r="2679" spans="1:31" ht="13" x14ac:dyDescent="0.3">
      <c r="A2679" s="2">
        <v>2022</v>
      </c>
      <c r="B2679" s="13" t="s">
        <v>630</v>
      </c>
      <c r="C2679" s="2" t="s">
        <v>307</v>
      </c>
      <c r="D2679" s="2" t="str">
        <f t="shared" si="82"/>
        <v>M2</v>
      </c>
      <c r="E2679" s="2" t="str">
        <f t="shared" si="83"/>
        <v>I11c_M2_13</v>
      </c>
      <c r="F2679" s="21" t="s">
        <v>467</v>
      </c>
      <c r="G2679" s="2">
        <v>2013</v>
      </c>
      <c r="H2679" s="2" t="s">
        <v>817</v>
      </c>
      <c r="I2679" s="4">
        <v>2.36</v>
      </c>
      <c r="J2679" s="5">
        <v>0.151</v>
      </c>
      <c r="K2679" s="4">
        <v>0.94499999999999995</v>
      </c>
      <c r="L2679" s="4">
        <v>0.76300000000000001</v>
      </c>
      <c r="M2679" s="4">
        <v>0.14599999999999999</v>
      </c>
      <c r="N2679" s="4">
        <v>0.55000000000000004</v>
      </c>
      <c r="O2679" s="4">
        <v>0.16900000000000001</v>
      </c>
      <c r="P2679" s="6">
        <v>20.858000000000001</v>
      </c>
      <c r="Q2679" s="6">
        <v>57.582000000000001</v>
      </c>
      <c r="R2679" s="4">
        <v>4.4889999999999999</v>
      </c>
      <c r="S2679" s="7">
        <v>448.35899999999998</v>
      </c>
      <c r="T2679" s="4">
        <v>15.417999999999999</v>
      </c>
      <c r="U2679" s="4">
        <v>20.210607</v>
      </c>
      <c r="V2679" s="8">
        <v>90.989864677676678</v>
      </c>
      <c r="W2679" s="8">
        <v>91.341895602738063</v>
      </c>
      <c r="X2679" s="8">
        <v>111.1764705882353</v>
      </c>
      <c r="Y2679" s="8">
        <v>76.84210526315789</v>
      </c>
      <c r="Z2679" s="8">
        <v>91.666666666666671</v>
      </c>
      <c r="AA2679" s="8">
        <v>139.05333333333334</v>
      </c>
      <c r="AB2679" s="9">
        <v>74.269009392701221</v>
      </c>
      <c r="AC2679" s="9">
        <v>16.192970987047701</v>
      </c>
      <c r="AD2679" s="3">
        <v>32.542238211594324</v>
      </c>
      <c r="AE2679" s="3">
        <v>51.264790801357975</v>
      </c>
    </row>
    <row r="2680" spans="1:31" ht="13" x14ac:dyDescent="0.3">
      <c r="A2680" s="2">
        <v>2022</v>
      </c>
      <c r="B2680" s="13" t="s">
        <v>630</v>
      </c>
      <c r="C2680" s="2" t="s">
        <v>308</v>
      </c>
      <c r="D2680" s="2" t="str">
        <f t="shared" si="82"/>
        <v>M1</v>
      </c>
      <c r="E2680" s="2" t="str">
        <f t="shared" si="83"/>
        <v>J11a_M1_13</v>
      </c>
      <c r="F2680" s="21" t="s">
        <v>468</v>
      </c>
      <c r="G2680" s="2">
        <v>2013</v>
      </c>
      <c r="H2680" s="2" t="s">
        <v>826</v>
      </c>
      <c r="I2680" s="4">
        <v>2.3199999999999998</v>
      </c>
      <c r="J2680" s="5">
        <v>0.14499999999999999</v>
      </c>
      <c r="K2680" s="4">
        <v>0.84199999999999997</v>
      </c>
      <c r="L2680" s="4">
        <v>0.69799999999999995</v>
      </c>
      <c r="M2680" s="4">
        <v>0.188</v>
      </c>
      <c r="N2680" s="4">
        <v>0.54</v>
      </c>
      <c r="O2680" s="4">
        <v>0.17299999999999999</v>
      </c>
      <c r="P2680" s="6">
        <v>13.483000000000001</v>
      </c>
      <c r="Q2680" s="6">
        <v>43.951000000000001</v>
      </c>
      <c r="R2680" s="4">
        <v>5.6950000000000003</v>
      </c>
      <c r="S2680" s="7">
        <v>222.863</v>
      </c>
      <c r="T2680" s="4">
        <v>16.440000000000001</v>
      </c>
      <c r="U2680" s="4">
        <v>19.200607000000002</v>
      </c>
      <c r="V2680" s="8">
        <v>89.447663581444871</v>
      </c>
      <c r="W2680" s="8">
        <v>87.71241630726503</v>
      </c>
      <c r="X2680" s="8">
        <v>99.058823529411768</v>
      </c>
      <c r="Y2680" s="8">
        <v>98.94736842105263</v>
      </c>
      <c r="Z2680" s="8">
        <v>90.000000000000014</v>
      </c>
      <c r="AA2680" s="8">
        <v>89.88666666666667</v>
      </c>
      <c r="AB2680" s="9">
        <v>71.850862880684318</v>
      </c>
      <c r="AC2680" s="9">
        <v>21.552972482492187</v>
      </c>
      <c r="AD2680" s="3">
        <v>29.971145774519403</v>
      </c>
      <c r="AE2680" s="3">
        <v>48.475881742988406</v>
      </c>
    </row>
    <row r="2681" spans="1:31" ht="13" x14ac:dyDescent="0.3">
      <c r="A2681" s="2">
        <v>2022</v>
      </c>
      <c r="B2681" s="13" t="s">
        <v>630</v>
      </c>
      <c r="C2681" s="2" t="s">
        <v>309</v>
      </c>
      <c r="D2681" s="2" t="str">
        <f t="shared" si="82"/>
        <v>M2</v>
      </c>
      <c r="E2681" s="2" t="str">
        <f t="shared" si="83"/>
        <v>J11a_M2_13</v>
      </c>
      <c r="F2681" s="21" t="s">
        <v>468</v>
      </c>
      <c r="G2681" s="2">
        <v>2013</v>
      </c>
      <c r="H2681" s="2" t="s">
        <v>826</v>
      </c>
      <c r="I2681" s="4">
        <v>2.2400000000000002</v>
      </c>
      <c r="J2681" s="5">
        <v>0.14099999999999999</v>
      </c>
      <c r="K2681" s="4">
        <v>0.81899999999999995</v>
      </c>
      <c r="L2681" s="4">
        <v>0.78700000000000003</v>
      </c>
      <c r="M2681" s="4">
        <v>0.16900000000000001</v>
      </c>
      <c r="N2681" s="4">
        <v>0.55600000000000005</v>
      </c>
      <c r="O2681" s="4">
        <v>0.16600000000000001</v>
      </c>
      <c r="P2681" s="6">
        <v>19.443999999999999</v>
      </c>
      <c r="Q2681" s="6">
        <v>51.997999999999998</v>
      </c>
      <c r="R2681" s="4">
        <v>5.7220000000000004</v>
      </c>
      <c r="S2681" s="7">
        <v>448.11700000000002</v>
      </c>
      <c r="T2681" s="4">
        <v>16.198</v>
      </c>
      <c r="U2681" s="4">
        <v>19.200607000000002</v>
      </c>
      <c r="V2681" s="8">
        <v>86.363261388981272</v>
      </c>
      <c r="W2681" s="8">
        <v>85.292763443616337</v>
      </c>
      <c r="X2681" s="8">
        <v>96.35294117647058</v>
      </c>
      <c r="Y2681" s="8">
        <v>88.947368421052644</v>
      </c>
      <c r="Z2681" s="8">
        <v>92.666666666666671</v>
      </c>
      <c r="AA2681" s="8">
        <v>129.62666666666667</v>
      </c>
      <c r="AB2681" s="9">
        <v>74.138671215947127</v>
      </c>
      <c r="AC2681" s="9">
        <v>18.776870884923689</v>
      </c>
      <c r="AD2681" s="3">
        <v>28.252855381088594</v>
      </c>
      <c r="AE2681" s="3">
        <v>52.970273733987703</v>
      </c>
    </row>
    <row r="2682" spans="1:31" ht="13" x14ac:dyDescent="0.3">
      <c r="A2682" s="2">
        <v>2022</v>
      </c>
      <c r="B2682" s="13" t="s">
        <v>630</v>
      </c>
      <c r="C2682" s="2" t="s">
        <v>310</v>
      </c>
      <c r="D2682" s="2" t="str">
        <f t="shared" si="82"/>
        <v>M1</v>
      </c>
      <c r="E2682" s="2" t="str">
        <f t="shared" si="83"/>
        <v>J11b_M1_13</v>
      </c>
      <c r="F2682" s="21" t="s">
        <v>469</v>
      </c>
      <c r="G2682" s="2">
        <v>2013</v>
      </c>
      <c r="H2682" s="2" t="s">
        <v>839</v>
      </c>
      <c r="I2682" s="4">
        <v>2.29</v>
      </c>
      <c r="J2682" s="5">
        <v>0.14399999999999999</v>
      </c>
      <c r="K2682" s="4">
        <v>0.86199999999999999</v>
      </c>
      <c r="L2682" s="4">
        <v>0.76</v>
      </c>
      <c r="M2682" s="4">
        <v>0.17599999999999999</v>
      </c>
      <c r="N2682" s="4">
        <v>0.47</v>
      </c>
      <c r="O2682" s="4">
        <v>0.17499999999999999</v>
      </c>
      <c r="P2682" s="6">
        <v>16.879000000000001</v>
      </c>
      <c r="Q2682" s="6">
        <v>58.52</v>
      </c>
      <c r="R2682" s="4">
        <v>9.1809999999999992</v>
      </c>
      <c r="S2682" s="7">
        <v>241.50800000000001</v>
      </c>
      <c r="T2682" s="4">
        <v>14.282</v>
      </c>
      <c r="U2682" s="4">
        <v>19.267783000000001</v>
      </c>
      <c r="V2682" s="8">
        <v>88.291012759271027</v>
      </c>
      <c r="W2682" s="8">
        <v>87.107503091352854</v>
      </c>
      <c r="X2682" s="8">
        <v>101.41176470588236</v>
      </c>
      <c r="Y2682" s="8">
        <v>92.631578947368411</v>
      </c>
      <c r="Z2682" s="8">
        <v>78.333333333333329</v>
      </c>
      <c r="AA2682" s="8">
        <v>112.52666666666669</v>
      </c>
      <c r="AB2682" s="9">
        <v>74.467716332546402</v>
      </c>
      <c r="AC2682" s="9">
        <v>19.468206552181879</v>
      </c>
      <c r="AD2682" s="3">
        <v>29.604823259487134</v>
      </c>
      <c r="AE2682" s="3">
        <v>50.926970188330991</v>
      </c>
    </row>
    <row r="2683" spans="1:31" ht="13" x14ac:dyDescent="0.3">
      <c r="A2683" s="2">
        <v>2022</v>
      </c>
      <c r="B2683" s="13" t="s">
        <v>630</v>
      </c>
      <c r="C2683" s="2" t="s">
        <v>312</v>
      </c>
      <c r="D2683" s="2" t="str">
        <f t="shared" si="82"/>
        <v>M1</v>
      </c>
      <c r="E2683" s="2" t="str">
        <f t="shared" si="83"/>
        <v>J11c_M1_13</v>
      </c>
      <c r="F2683" s="21" t="s">
        <v>470</v>
      </c>
      <c r="G2683" s="2">
        <v>2013</v>
      </c>
      <c r="H2683" s="2" t="s">
        <v>842</v>
      </c>
      <c r="I2683" s="4">
        <v>2.2400000000000002</v>
      </c>
      <c r="J2683" s="5">
        <v>0.14199999999999999</v>
      </c>
      <c r="K2683" s="4">
        <v>0.78200000000000003</v>
      </c>
      <c r="L2683" s="4">
        <v>0.84099999999999997</v>
      </c>
      <c r="M2683" s="4">
        <v>0.17199999999999999</v>
      </c>
      <c r="N2683" s="4">
        <v>0.50700000000000001</v>
      </c>
      <c r="O2683" s="4">
        <v>0.16</v>
      </c>
      <c r="P2683" s="6">
        <v>16.823</v>
      </c>
      <c r="Q2683" s="6">
        <v>50.597000000000001</v>
      </c>
      <c r="R2683" s="4">
        <v>5.78</v>
      </c>
      <c r="S2683" s="7">
        <v>325.709</v>
      </c>
      <c r="T2683" s="4">
        <v>19.018999999999998</v>
      </c>
      <c r="U2683" s="4">
        <v>20.431688000000001</v>
      </c>
      <c r="V2683" s="8">
        <v>86.363261388981272</v>
      </c>
      <c r="W2683" s="8">
        <v>85.897676659528514</v>
      </c>
      <c r="X2683" s="8">
        <v>92</v>
      </c>
      <c r="Y2683" s="8">
        <v>90.526315789473671</v>
      </c>
      <c r="Z2683" s="8">
        <v>84.500000000000014</v>
      </c>
      <c r="AA2683" s="8">
        <v>112.15333333333332</v>
      </c>
      <c r="AB2683" s="9">
        <v>76.134107402986444</v>
      </c>
      <c r="AC2683" s="9">
        <v>18.609319819988109</v>
      </c>
      <c r="AD2683" s="3">
        <v>26.269435187750656</v>
      </c>
      <c r="AE2683" s="3">
        <v>55.121244992261239</v>
      </c>
    </row>
    <row r="2684" spans="1:31" ht="13" x14ac:dyDescent="0.3">
      <c r="A2684" s="2">
        <v>2022</v>
      </c>
      <c r="B2684" s="13" t="s">
        <v>630</v>
      </c>
      <c r="C2684" s="2" t="s">
        <v>313</v>
      </c>
      <c r="D2684" s="2" t="str">
        <f t="shared" si="82"/>
        <v>M2</v>
      </c>
      <c r="E2684" s="2" t="str">
        <f t="shared" si="83"/>
        <v>J11c_M2_13</v>
      </c>
      <c r="F2684" s="21" t="s">
        <v>470</v>
      </c>
      <c r="G2684" s="2">
        <v>2013</v>
      </c>
      <c r="H2684" s="2" t="s">
        <v>842</v>
      </c>
      <c r="I2684" s="4">
        <v>2.37</v>
      </c>
      <c r="J2684" s="5">
        <v>0.14799999999999999</v>
      </c>
      <c r="K2684" s="4">
        <v>0.86799999999999999</v>
      </c>
      <c r="L2684" s="4">
        <v>0.754</v>
      </c>
      <c r="M2684" s="4">
        <v>0.17799999999999999</v>
      </c>
      <c r="N2684" s="4">
        <v>0.58399999999999996</v>
      </c>
      <c r="O2684" s="4">
        <v>0.17599999999999999</v>
      </c>
      <c r="P2684" s="6">
        <v>17.065000000000001</v>
      </c>
      <c r="Q2684" s="6">
        <v>55.042000000000002</v>
      </c>
      <c r="R2684" s="4">
        <v>6.8440000000000003</v>
      </c>
      <c r="S2684" s="7">
        <v>311.702</v>
      </c>
      <c r="T2684" s="4">
        <v>18.184000000000001</v>
      </c>
      <c r="U2684" s="4">
        <v>20.431688000000001</v>
      </c>
      <c r="V2684" s="8">
        <v>91.375414951734641</v>
      </c>
      <c r="W2684" s="8">
        <v>89.527155955001547</v>
      </c>
      <c r="X2684" s="8">
        <v>102.11764705882354</v>
      </c>
      <c r="Y2684" s="8">
        <v>93.68421052631578</v>
      </c>
      <c r="Z2684" s="8">
        <v>97.333333333333329</v>
      </c>
      <c r="AA2684" s="8">
        <v>113.76666666666668</v>
      </c>
      <c r="AB2684" s="9">
        <v>74.486512466162608</v>
      </c>
      <c r="AC2684" s="9">
        <v>19.684467685035912</v>
      </c>
      <c r="AD2684" s="3">
        <v>29.803366751978455</v>
      </c>
      <c r="AE2684" s="3">
        <v>50.512165562985643</v>
      </c>
    </row>
    <row r="2685" spans="1:31" ht="13" x14ac:dyDescent="0.3">
      <c r="A2685" s="2">
        <v>2022</v>
      </c>
      <c r="B2685" s="13" t="s">
        <v>630</v>
      </c>
      <c r="C2685" s="2" t="s">
        <v>314</v>
      </c>
      <c r="D2685" s="2" t="str">
        <f t="shared" si="82"/>
        <v>M1</v>
      </c>
      <c r="E2685" s="2" t="str">
        <f t="shared" si="83"/>
        <v>K11a_M1_13</v>
      </c>
      <c r="F2685" s="21" t="s">
        <v>471</v>
      </c>
      <c r="G2685" s="2">
        <v>2013</v>
      </c>
      <c r="H2685" s="2" t="s">
        <v>843</v>
      </c>
      <c r="I2685" s="4">
        <v>2.0699999999999998</v>
      </c>
      <c r="J2685" s="5">
        <v>0.13400000000000001</v>
      </c>
      <c r="K2685" s="4">
        <v>0.80800000000000005</v>
      </c>
      <c r="L2685" s="4">
        <v>0.89100000000000001</v>
      </c>
      <c r="M2685" s="4">
        <v>0.21</v>
      </c>
      <c r="N2685" s="4">
        <v>0.58399999999999996</v>
      </c>
      <c r="O2685" s="4">
        <v>0.154</v>
      </c>
      <c r="P2685" s="6">
        <v>14.129</v>
      </c>
      <c r="Q2685" s="6">
        <v>57.398000000000003</v>
      </c>
      <c r="R2685" s="4">
        <v>6.2569999999999997</v>
      </c>
      <c r="S2685" s="7">
        <v>336.82799999999997</v>
      </c>
      <c r="T2685" s="4">
        <v>17.007000000000001</v>
      </c>
      <c r="U2685" s="4">
        <v>15.931194</v>
      </c>
      <c r="V2685" s="8">
        <v>79.808906729996082</v>
      </c>
      <c r="W2685" s="8">
        <v>81.058370932231142</v>
      </c>
      <c r="X2685" s="8">
        <v>95.058823529411768</v>
      </c>
      <c r="Y2685" s="8">
        <v>110.52631578947367</v>
      </c>
      <c r="Z2685" s="8">
        <v>97.333333333333329</v>
      </c>
      <c r="AA2685" s="8">
        <v>94.193333333333328</v>
      </c>
      <c r="AB2685" s="9">
        <v>82.424227290036228</v>
      </c>
      <c r="AC2685" s="9">
        <v>20.986775827484504</v>
      </c>
      <c r="AD2685" s="3">
        <v>25.071465412847989</v>
      </c>
      <c r="AE2685" s="3">
        <v>53.941758759667515</v>
      </c>
    </row>
    <row r="2686" spans="1:31" ht="13" x14ac:dyDescent="0.3">
      <c r="A2686" s="2">
        <v>2022</v>
      </c>
      <c r="B2686" s="13" t="s">
        <v>630</v>
      </c>
      <c r="C2686" s="2" t="s">
        <v>315</v>
      </c>
      <c r="D2686" s="2" t="str">
        <f t="shared" si="82"/>
        <v>M2</v>
      </c>
      <c r="E2686" s="2" t="str">
        <f t="shared" si="83"/>
        <v>K11a_M2_13</v>
      </c>
      <c r="F2686" s="21" t="s">
        <v>471</v>
      </c>
      <c r="G2686" s="2">
        <v>2013</v>
      </c>
      <c r="H2686" s="2" t="s">
        <v>843</v>
      </c>
      <c r="I2686" s="4">
        <v>2.23</v>
      </c>
      <c r="J2686" s="5">
        <v>0.14599999999999999</v>
      </c>
      <c r="K2686" s="4">
        <v>0.88700000000000001</v>
      </c>
      <c r="L2686" s="4">
        <v>0.95399999999999996</v>
      </c>
      <c r="M2686" s="4">
        <v>0.16500000000000001</v>
      </c>
      <c r="N2686" s="4">
        <v>0.56000000000000005</v>
      </c>
      <c r="O2686" s="4">
        <v>0.16</v>
      </c>
      <c r="P2686" s="6">
        <v>14.286</v>
      </c>
      <c r="Q2686" s="6">
        <v>55.313000000000002</v>
      </c>
      <c r="R2686" s="4">
        <v>5.6509999999999998</v>
      </c>
      <c r="S2686" s="7">
        <v>238.393</v>
      </c>
      <c r="T2686" s="4">
        <v>16.937999999999999</v>
      </c>
      <c r="U2686" s="4">
        <v>15.931194</v>
      </c>
      <c r="V2686" s="8">
        <v>85.977711114923324</v>
      </c>
      <c r="W2686" s="8">
        <v>88.317329523177207</v>
      </c>
      <c r="X2686" s="8">
        <v>104.35294117647058</v>
      </c>
      <c r="Y2686" s="8">
        <v>86.842105263157904</v>
      </c>
      <c r="Z2686" s="8">
        <v>93.333333333333343</v>
      </c>
      <c r="AA2686" s="8">
        <v>95.240000000000009</v>
      </c>
      <c r="AB2686" s="9">
        <v>83.881645692465028</v>
      </c>
      <c r="AC2686" s="9">
        <v>16.203107564494708</v>
      </c>
      <c r="AD2686" s="3">
        <v>27.044559995945228</v>
      </c>
      <c r="AE2686" s="3">
        <v>56.752332439560085</v>
      </c>
    </row>
    <row r="2687" spans="1:31" ht="13" x14ac:dyDescent="0.3">
      <c r="A2687" s="2">
        <v>2022</v>
      </c>
      <c r="B2687" s="13" t="s">
        <v>630</v>
      </c>
      <c r="C2687" s="2" t="s">
        <v>316</v>
      </c>
      <c r="D2687" s="2" t="str">
        <f t="shared" si="82"/>
        <v>M1</v>
      </c>
      <c r="E2687" s="2" t="str">
        <f t="shared" si="83"/>
        <v>K11b_M1_13</v>
      </c>
      <c r="F2687" s="21" t="s">
        <v>472</v>
      </c>
      <c r="G2687" s="2">
        <v>2013</v>
      </c>
      <c r="H2687" s="2" t="s">
        <v>846</v>
      </c>
      <c r="I2687" s="4">
        <v>2.14</v>
      </c>
      <c r="J2687" s="5">
        <v>0.14299999999999999</v>
      </c>
      <c r="K2687" s="4">
        <v>0.73199999999999998</v>
      </c>
      <c r="L2687" s="4">
        <v>0.99199999999999999</v>
      </c>
      <c r="M2687" s="4">
        <v>0.17699999999999999</v>
      </c>
      <c r="N2687" s="4">
        <v>0.66500000000000004</v>
      </c>
      <c r="O2687" s="4">
        <v>0.16200000000000001</v>
      </c>
      <c r="P2687" s="6">
        <v>14.992000000000001</v>
      </c>
      <c r="Q2687" s="6">
        <v>48.222999999999999</v>
      </c>
      <c r="R2687" s="4">
        <v>6.2210000000000001</v>
      </c>
      <c r="S2687" s="7">
        <v>304.97300000000001</v>
      </c>
      <c r="T2687" s="4">
        <v>19.498999999999999</v>
      </c>
      <c r="U2687" s="4">
        <v>18.157544000000001</v>
      </c>
      <c r="V2687" s="8">
        <v>82.507758648401747</v>
      </c>
      <c r="W2687" s="8">
        <v>86.502589875440677</v>
      </c>
      <c r="X2687" s="8">
        <v>86.117647058823536</v>
      </c>
      <c r="Y2687" s="8">
        <v>93.157894736842096</v>
      </c>
      <c r="Z2687" s="8">
        <v>110.83333333333334</v>
      </c>
      <c r="AA2687" s="8">
        <v>99.946666666666673</v>
      </c>
      <c r="AB2687" s="9">
        <v>82.802126778687906</v>
      </c>
      <c r="AC2687" s="9">
        <v>17.608123994425199</v>
      </c>
      <c r="AD2687" s="3">
        <v>22.609597542731176</v>
      </c>
      <c r="AE2687" s="3">
        <v>59.782278462843628</v>
      </c>
    </row>
    <row r="2688" spans="1:31" ht="13" x14ac:dyDescent="0.3">
      <c r="A2688" s="2">
        <v>2022</v>
      </c>
      <c r="B2688" s="13" t="s">
        <v>630</v>
      </c>
      <c r="C2688" s="2" t="s">
        <v>317</v>
      </c>
      <c r="D2688" s="2" t="str">
        <f t="shared" si="82"/>
        <v>M2</v>
      </c>
      <c r="E2688" s="2" t="str">
        <f t="shared" si="83"/>
        <v>K11b_M2_13</v>
      </c>
      <c r="F2688" s="21" t="s">
        <v>472</v>
      </c>
      <c r="G2688" s="2">
        <v>2013</v>
      </c>
      <c r="H2688" s="2" t="s">
        <v>846</v>
      </c>
      <c r="I2688" s="4">
        <v>2.12</v>
      </c>
      <c r="J2688" s="5">
        <v>0.14499999999999999</v>
      </c>
      <c r="K2688" s="4">
        <v>0.77</v>
      </c>
      <c r="L2688" s="4">
        <v>0.99</v>
      </c>
      <c r="M2688" s="4">
        <v>0.18</v>
      </c>
      <c r="N2688" s="4">
        <v>0.68400000000000005</v>
      </c>
      <c r="O2688" s="4">
        <v>0.16300000000000001</v>
      </c>
      <c r="P2688" s="6">
        <v>15.135999999999999</v>
      </c>
      <c r="Q2688" s="6">
        <v>51.034999999999997</v>
      </c>
      <c r="R2688" s="4">
        <v>5.5140000000000002</v>
      </c>
      <c r="S2688" s="7">
        <v>328.48099999999999</v>
      </c>
      <c r="T2688" s="4">
        <v>17.898</v>
      </c>
      <c r="U2688" s="4">
        <v>18.157544000000001</v>
      </c>
      <c r="V2688" s="8">
        <v>81.736658100285837</v>
      </c>
      <c r="W2688" s="8">
        <v>87.71241630726503</v>
      </c>
      <c r="X2688" s="8">
        <v>90.588235294117652</v>
      </c>
      <c r="Y2688" s="8">
        <v>94.73684210526315</v>
      </c>
      <c r="Z2688" s="8">
        <v>114.00000000000001</v>
      </c>
      <c r="AA2688" s="8">
        <v>100.90666666666665</v>
      </c>
      <c r="AB2688" s="9">
        <v>83.921310355857472</v>
      </c>
      <c r="AC2688" s="9">
        <v>17.667762882918513</v>
      </c>
      <c r="AD2688" s="3">
        <v>23.466142920850483</v>
      </c>
      <c r="AE2688" s="3">
        <v>58.866094196231003</v>
      </c>
    </row>
    <row r="2689" spans="1:31" ht="13" x14ac:dyDescent="0.3">
      <c r="A2689" s="2">
        <v>2022</v>
      </c>
      <c r="B2689" s="13" t="s">
        <v>630</v>
      </c>
      <c r="C2689" s="2" t="s">
        <v>318</v>
      </c>
      <c r="D2689" s="2" t="str">
        <f t="shared" si="82"/>
        <v>M1</v>
      </c>
      <c r="E2689" s="2" t="str">
        <f t="shared" si="83"/>
        <v>K11c_M1_13</v>
      </c>
      <c r="F2689" s="21" t="s">
        <v>473</v>
      </c>
      <c r="G2689" s="2">
        <v>2013</v>
      </c>
      <c r="H2689" s="2" t="s">
        <v>845</v>
      </c>
      <c r="I2689" s="4">
        <v>2.2799999999999998</v>
      </c>
      <c r="J2689" s="5">
        <v>0.14799999999999999</v>
      </c>
      <c r="K2689" s="4">
        <v>0.83799999999999997</v>
      </c>
      <c r="L2689" s="4">
        <v>0.91300000000000003</v>
      </c>
      <c r="M2689" s="4">
        <v>0.16200000000000001</v>
      </c>
      <c r="N2689" s="4">
        <v>0.64100000000000001</v>
      </c>
      <c r="O2689" s="4">
        <v>0.17100000000000001</v>
      </c>
      <c r="P2689" s="6">
        <v>16.013000000000002</v>
      </c>
      <c r="Q2689" s="6">
        <v>52.96</v>
      </c>
      <c r="R2689" s="4">
        <v>5.27</v>
      </c>
      <c r="S2689" s="7">
        <v>271.98200000000003</v>
      </c>
      <c r="T2689" s="4">
        <v>20.021000000000001</v>
      </c>
      <c r="U2689" s="4">
        <v>20.242740999999999</v>
      </c>
      <c r="V2689" s="8">
        <v>87.905462485213064</v>
      </c>
      <c r="W2689" s="8">
        <v>89.527155955001547</v>
      </c>
      <c r="X2689" s="8">
        <v>98.588235294117638</v>
      </c>
      <c r="Y2689" s="8">
        <v>85.263157894736835</v>
      </c>
      <c r="Z2689" s="8">
        <v>106.83333333333334</v>
      </c>
      <c r="AA2689" s="8">
        <v>106.75333333333334</v>
      </c>
      <c r="AB2689" s="9">
        <v>80.335423609187501</v>
      </c>
      <c r="AC2689" s="9">
        <v>16.610749916048022</v>
      </c>
      <c r="AD2689" s="3">
        <v>26.678424163419155</v>
      </c>
      <c r="AE2689" s="3">
        <v>56.710825920532812</v>
      </c>
    </row>
    <row r="2690" spans="1:31" ht="13" x14ac:dyDescent="0.3">
      <c r="A2690" s="2">
        <v>2022</v>
      </c>
      <c r="B2690" s="13" t="s">
        <v>630</v>
      </c>
      <c r="C2690" s="2" t="s">
        <v>319</v>
      </c>
      <c r="D2690" s="2" t="str">
        <f t="shared" si="82"/>
        <v>M2</v>
      </c>
      <c r="E2690" s="2" t="str">
        <f t="shared" si="83"/>
        <v>K11c_M2_13</v>
      </c>
      <c r="F2690" s="21" t="s">
        <v>473</v>
      </c>
      <c r="G2690" s="2">
        <v>2013</v>
      </c>
      <c r="H2690" s="2" t="s">
        <v>845</v>
      </c>
      <c r="I2690" s="4">
        <v>2.27</v>
      </c>
      <c r="J2690" s="5">
        <v>0.14199999999999999</v>
      </c>
      <c r="K2690" s="4">
        <v>0.71399999999999997</v>
      </c>
      <c r="L2690" s="4">
        <v>0.98299999999999998</v>
      </c>
      <c r="M2690" s="4">
        <v>0.151</v>
      </c>
      <c r="N2690" s="4">
        <v>0.503</v>
      </c>
      <c r="O2690" s="4">
        <v>0.17100000000000001</v>
      </c>
      <c r="P2690" s="6">
        <v>21.75</v>
      </c>
      <c r="Q2690" s="6">
        <v>52.191000000000003</v>
      </c>
      <c r="R2690" s="4">
        <v>4.8070000000000004</v>
      </c>
      <c r="S2690" s="7">
        <v>433.54899999999998</v>
      </c>
      <c r="T2690" s="4">
        <v>16.37</v>
      </c>
      <c r="U2690" s="4">
        <v>20.242740999999999</v>
      </c>
      <c r="V2690" s="8">
        <v>87.51991221115513</v>
      </c>
      <c r="W2690" s="8">
        <v>85.897676659528514</v>
      </c>
      <c r="X2690" s="8">
        <v>84</v>
      </c>
      <c r="Y2690" s="8">
        <v>79.473684210526301</v>
      </c>
      <c r="Z2690" s="8">
        <v>83.833333333333343</v>
      </c>
      <c r="AA2690" s="8">
        <v>145</v>
      </c>
      <c r="AB2690" s="9">
        <v>79.7509865306276</v>
      </c>
      <c r="AC2690" s="9">
        <v>15.596322125806669</v>
      </c>
      <c r="AD2690" s="3">
        <v>22.897358841077757</v>
      </c>
      <c r="AE2690" s="3">
        <v>61.506319033115567</v>
      </c>
    </row>
    <row r="2691" spans="1:31" ht="13" x14ac:dyDescent="0.3">
      <c r="A2691" s="2">
        <v>2022</v>
      </c>
      <c r="B2691" s="13" t="s">
        <v>630</v>
      </c>
      <c r="C2691" s="2" t="s">
        <v>320</v>
      </c>
      <c r="D2691" s="2" t="str">
        <f t="shared" si="82"/>
        <v>M1</v>
      </c>
      <c r="E2691" s="2" t="str">
        <f t="shared" si="83"/>
        <v>L11a_M1_13</v>
      </c>
      <c r="F2691" s="21" t="s">
        <v>474</v>
      </c>
      <c r="G2691" s="2">
        <v>2013</v>
      </c>
      <c r="H2691" s="2" t="s">
        <v>844</v>
      </c>
      <c r="I2691" s="4">
        <v>2.06</v>
      </c>
      <c r="J2691" s="5">
        <v>0.13400000000000001</v>
      </c>
      <c r="K2691" s="4">
        <v>0.79500000000000004</v>
      </c>
      <c r="L2691" s="4">
        <v>0.86399999999999999</v>
      </c>
      <c r="M2691" s="4">
        <v>0.14899999999999999</v>
      </c>
      <c r="N2691" s="4">
        <v>0.66700000000000004</v>
      </c>
      <c r="O2691" s="4">
        <v>0.151</v>
      </c>
      <c r="P2691" s="6">
        <v>18.806999999999999</v>
      </c>
      <c r="Q2691" s="6">
        <v>50.027000000000001</v>
      </c>
      <c r="R2691" s="4">
        <v>5.2089999999999996</v>
      </c>
      <c r="S2691" s="7">
        <v>258.58</v>
      </c>
      <c r="T2691" s="4">
        <v>15.010999999999999</v>
      </c>
      <c r="U2691" s="4">
        <v>21.701951000000001</v>
      </c>
      <c r="V2691" s="8">
        <v>79.423356455938134</v>
      </c>
      <c r="W2691" s="8">
        <v>81.058370932231142</v>
      </c>
      <c r="X2691" s="8">
        <v>93.529411764705898</v>
      </c>
      <c r="Y2691" s="8">
        <v>78.421052631578945</v>
      </c>
      <c r="Z2691" s="8">
        <v>111.16666666666669</v>
      </c>
      <c r="AA2691" s="8">
        <v>125.37999999999998</v>
      </c>
      <c r="AB2691" s="9">
        <v>75.719729385530513</v>
      </c>
      <c r="AC2691" s="9">
        <v>16.209086075222729</v>
      </c>
      <c r="AD2691" s="3">
        <v>26.852289335175183</v>
      </c>
      <c r="AE2691" s="3">
        <v>56.938624589602071</v>
      </c>
    </row>
    <row r="2692" spans="1:31" ht="13" x14ac:dyDescent="0.3">
      <c r="A2692" s="2">
        <v>2022</v>
      </c>
      <c r="B2692" s="13" t="s">
        <v>630</v>
      </c>
      <c r="C2692" s="2" t="s">
        <v>332</v>
      </c>
      <c r="D2692" s="2" t="str">
        <f t="shared" si="82"/>
        <v>M1</v>
      </c>
      <c r="E2692" s="2" t="str">
        <f t="shared" si="83"/>
        <v>G13c_M1_13</v>
      </c>
      <c r="F2692" s="21" t="s">
        <v>481</v>
      </c>
      <c r="G2692" s="2">
        <v>2013</v>
      </c>
      <c r="H2692" s="2" t="s">
        <v>831</v>
      </c>
      <c r="I2692" s="4">
        <v>2.4500000000000002</v>
      </c>
      <c r="J2692" s="5">
        <v>0.151</v>
      </c>
      <c r="K2692" s="4">
        <v>0.93600000000000005</v>
      </c>
      <c r="L2692" s="4">
        <v>0.752</v>
      </c>
      <c r="M2692" s="4">
        <v>0.17</v>
      </c>
      <c r="N2692" s="4">
        <v>0.60399999999999998</v>
      </c>
      <c r="O2692" s="4">
        <v>0.17899999999999999</v>
      </c>
      <c r="P2692" s="6">
        <v>20.202999999999999</v>
      </c>
      <c r="Q2692" s="6">
        <v>56.689</v>
      </c>
      <c r="R2692" s="4">
        <v>5.633</v>
      </c>
      <c r="S2692" s="7">
        <v>387.346</v>
      </c>
      <c r="T2692" s="4">
        <v>16.64</v>
      </c>
      <c r="U2692" s="4">
        <v>24.525008</v>
      </c>
      <c r="V2692" s="8">
        <v>94.459817144198269</v>
      </c>
      <c r="W2692" s="8">
        <v>91.341895602738063</v>
      </c>
      <c r="X2692" s="8">
        <v>110.11764705882354</v>
      </c>
      <c r="Y2692" s="8">
        <v>89.473684210526315</v>
      </c>
      <c r="Z2692" s="8">
        <v>100.66666666666666</v>
      </c>
      <c r="AA2692" s="8">
        <v>134.68666666666667</v>
      </c>
      <c r="AB2692" s="9">
        <v>75.466863918547574</v>
      </c>
      <c r="AC2692" s="9">
        <v>18.555554273501983</v>
      </c>
      <c r="AD2692" s="3">
        <v>31.720701885357901</v>
      </c>
      <c r="AE2692" s="3">
        <v>49.723743841140127</v>
      </c>
    </row>
    <row r="2693" spans="1:31" ht="13" x14ac:dyDescent="0.3">
      <c r="A2693" s="2">
        <v>2022</v>
      </c>
      <c r="B2693" s="13" t="s">
        <v>630</v>
      </c>
      <c r="C2693" s="2" t="s">
        <v>333</v>
      </c>
      <c r="D2693" s="2" t="str">
        <f t="shared" ref="D2693:D2849" si="84">MID(C2693,8,2)</f>
        <v>M2</v>
      </c>
      <c r="E2693" s="2" t="str">
        <f t="shared" si="83"/>
        <v>G13c_M2_13</v>
      </c>
      <c r="F2693" s="21" t="s">
        <v>481</v>
      </c>
      <c r="G2693" s="2">
        <v>2013</v>
      </c>
      <c r="H2693" s="2" t="s">
        <v>831</v>
      </c>
      <c r="I2693" s="4">
        <v>2.33</v>
      </c>
      <c r="J2693" s="5">
        <v>0.14899999999999999</v>
      </c>
      <c r="K2693" s="4">
        <v>0.95499999999999996</v>
      </c>
      <c r="L2693" s="4">
        <v>0.73599999999999999</v>
      </c>
      <c r="M2693" s="4">
        <v>0.19800000000000001</v>
      </c>
      <c r="N2693" s="4">
        <v>0.66300000000000003</v>
      </c>
      <c r="O2693" s="4">
        <v>0.16700000000000001</v>
      </c>
      <c r="P2693" s="6">
        <v>17.352</v>
      </c>
      <c r="Q2693" s="6">
        <v>55.637999999999998</v>
      </c>
      <c r="R2693" s="4">
        <v>5.7549999999999999</v>
      </c>
      <c r="S2693" s="7">
        <v>342.25900000000001</v>
      </c>
      <c r="T2693" s="4">
        <v>18.254000000000001</v>
      </c>
      <c r="U2693" s="4">
        <v>24.525008</v>
      </c>
      <c r="V2693" s="8">
        <v>89.833213855502834</v>
      </c>
      <c r="W2693" s="8">
        <v>90.132069170913724</v>
      </c>
      <c r="X2693" s="8">
        <v>112.35294117647059</v>
      </c>
      <c r="Y2693" s="8">
        <v>104.21052631578948</v>
      </c>
      <c r="Z2693" s="8">
        <v>110.50000000000001</v>
      </c>
      <c r="AA2693" s="8">
        <v>115.68</v>
      </c>
      <c r="AB2693" s="9">
        <v>77.460819269957298</v>
      </c>
      <c r="AC2693" s="9">
        <v>21.055444659397978</v>
      </c>
      <c r="AD2693" s="3">
        <v>31.531492514358717</v>
      </c>
      <c r="AE2693" s="3">
        <v>47.413062826243291</v>
      </c>
    </row>
    <row r="2694" spans="1:31" ht="13" x14ac:dyDescent="0.3">
      <c r="A2694" s="2">
        <v>2022</v>
      </c>
      <c r="B2694" s="13" t="s">
        <v>630</v>
      </c>
      <c r="C2694" s="2" t="s">
        <v>334</v>
      </c>
      <c r="D2694" s="2" t="str">
        <f t="shared" si="84"/>
        <v>M1</v>
      </c>
      <c r="E2694" s="2" t="str">
        <f t="shared" ref="E2694:E2850" si="85">CONCATENATE(F2694,"_",D2694,"_",MID(G2694,3,2))</f>
        <v>H13a_M1_13</v>
      </c>
      <c r="F2694" s="21" t="s">
        <v>482</v>
      </c>
      <c r="G2694" s="2">
        <v>2013</v>
      </c>
      <c r="H2694" s="2" t="s">
        <v>821</v>
      </c>
      <c r="I2694" s="4">
        <v>2.64</v>
      </c>
      <c r="J2694" s="5">
        <v>0.16400000000000001</v>
      </c>
      <c r="K2694" s="4">
        <v>0.88700000000000001</v>
      </c>
      <c r="L2694" s="4">
        <v>0.90700000000000003</v>
      </c>
      <c r="M2694" s="4">
        <v>0.182</v>
      </c>
      <c r="N2694" s="4">
        <v>0.55300000000000005</v>
      </c>
      <c r="O2694" s="4">
        <v>0.182</v>
      </c>
      <c r="P2694" s="6">
        <v>22.792000000000002</v>
      </c>
      <c r="Q2694" s="6">
        <v>58.768999999999998</v>
      </c>
      <c r="R2694" s="4">
        <v>5.9989999999999997</v>
      </c>
      <c r="S2694" s="7">
        <v>431.26600000000002</v>
      </c>
      <c r="T2694" s="4">
        <v>16.66</v>
      </c>
      <c r="U2694" s="4">
        <v>24.217025</v>
      </c>
      <c r="V2694" s="8">
        <v>101.78527235129935</v>
      </c>
      <c r="W2694" s="8">
        <v>99.205767409596319</v>
      </c>
      <c r="X2694" s="8">
        <v>104.35294117647058</v>
      </c>
      <c r="Y2694" s="8">
        <v>95.78947368421052</v>
      </c>
      <c r="Z2694" s="8">
        <v>92.166666666666671</v>
      </c>
      <c r="AA2694" s="8">
        <v>151.94666666666669</v>
      </c>
      <c r="AB2694" s="9">
        <v>82.936665800519123</v>
      </c>
      <c r="AC2694" s="9">
        <v>18.076158021312946</v>
      </c>
      <c r="AD2694" s="3">
        <v>27.352705556609099</v>
      </c>
      <c r="AE2694" s="3">
        <v>54.571136422077949</v>
      </c>
    </row>
    <row r="2695" spans="1:31" ht="13" x14ac:dyDescent="0.3">
      <c r="A2695" s="2">
        <v>2022</v>
      </c>
      <c r="B2695" s="13" t="s">
        <v>630</v>
      </c>
      <c r="C2695" s="2" t="s">
        <v>335</v>
      </c>
      <c r="D2695" s="2" t="str">
        <f t="shared" si="84"/>
        <v>M2</v>
      </c>
      <c r="E2695" s="2" t="str">
        <f t="shared" si="85"/>
        <v>H13a_M2_13</v>
      </c>
      <c r="F2695" s="21" t="s">
        <v>482</v>
      </c>
      <c r="G2695" s="2">
        <v>2013</v>
      </c>
      <c r="H2695" s="2" t="s">
        <v>821</v>
      </c>
      <c r="I2695" s="4">
        <v>2.41</v>
      </c>
      <c r="J2695" s="5">
        <v>0.151</v>
      </c>
      <c r="K2695" s="4">
        <v>0.877</v>
      </c>
      <c r="L2695" s="4">
        <v>0.83099999999999996</v>
      </c>
      <c r="M2695" s="4">
        <v>0.19400000000000001</v>
      </c>
      <c r="N2695" s="4">
        <v>0.55600000000000005</v>
      </c>
      <c r="O2695" s="4">
        <v>0.17100000000000001</v>
      </c>
      <c r="P2695" s="6">
        <v>20.776</v>
      </c>
      <c r="Q2695" s="6">
        <v>63.889000000000003</v>
      </c>
      <c r="R2695" s="4">
        <v>5.55</v>
      </c>
      <c r="S2695" s="7">
        <v>444.42</v>
      </c>
      <c r="T2695" s="4">
        <v>17.46</v>
      </c>
      <c r="U2695" s="4">
        <v>24.217025</v>
      </c>
      <c r="V2695" s="8">
        <v>92.917616047966462</v>
      </c>
      <c r="W2695" s="8">
        <v>91.341895602738063</v>
      </c>
      <c r="X2695" s="8">
        <v>103.17647058823529</v>
      </c>
      <c r="Y2695" s="8">
        <v>102.10526315789474</v>
      </c>
      <c r="Z2695" s="8">
        <v>92.666666666666671</v>
      </c>
      <c r="AA2695" s="8">
        <v>138.50666666666666</v>
      </c>
      <c r="AB2695" s="9">
        <v>79.876964029949178</v>
      </c>
      <c r="AC2695" s="9">
        <v>20.006056610404556</v>
      </c>
      <c r="AD2695" s="3">
        <v>28.080270440388517</v>
      </c>
      <c r="AE2695" s="3">
        <v>51.913672949206926</v>
      </c>
    </row>
    <row r="2696" spans="1:31" ht="13" x14ac:dyDescent="0.3">
      <c r="A2696" s="2">
        <v>2022</v>
      </c>
      <c r="B2696" s="13" t="s">
        <v>630</v>
      </c>
      <c r="C2696" s="2" t="s">
        <v>337</v>
      </c>
      <c r="D2696" s="2" t="str">
        <f t="shared" si="84"/>
        <v>M2</v>
      </c>
      <c r="E2696" s="2" t="str">
        <f t="shared" si="85"/>
        <v>H13b_M2_13</v>
      </c>
      <c r="F2696" s="21" t="s">
        <v>483</v>
      </c>
      <c r="G2696" s="2">
        <v>2013</v>
      </c>
      <c r="H2696" s="2" t="s">
        <v>830</v>
      </c>
      <c r="I2696" s="4">
        <v>2.5</v>
      </c>
      <c r="J2696" s="5">
        <v>0.153</v>
      </c>
      <c r="K2696" s="4">
        <v>0.73899999999999999</v>
      </c>
      <c r="L2696" s="4">
        <v>0.85699999999999998</v>
      </c>
      <c r="M2696" s="4">
        <v>0.193</v>
      </c>
      <c r="N2696" s="4">
        <v>0.44400000000000001</v>
      </c>
      <c r="O2696" s="4">
        <v>0.18</v>
      </c>
      <c r="P2696" s="6">
        <v>20.346</v>
      </c>
      <c r="Q2696" s="6">
        <v>53.094999999999999</v>
      </c>
      <c r="R2696" s="4">
        <v>5.4640000000000004</v>
      </c>
      <c r="S2696" s="7">
        <v>405.63900000000001</v>
      </c>
      <c r="T2696" s="4">
        <v>14.827</v>
      </c>
      <c r="U2696" s="4">
        <v>23.866859999999999</v>
      </c>
      <c r="V2696" s="8">
        <v>96.387568514488024</v>
      </c>
      <c r="W2696" s="8">
        <v>92.551722034562417</v>
      </c>
      <c r="X2696" s="8">
        <v>86.941176470588232</v>
      </c>
      <c r="Y2696" s="8">
        <v>101.57894736842105</v>
      </c>
      <c r="Z2696" s="8">
        <v>74</v>
      </c>
      <c r="AA2696" s="8">
        <v>135.64000000000001</v>
      </c>
      <c r="AB2696" s="9">
        <v>77.562585131964539</v>
      </c>
      <c r="AC2696" s="9">
        <v>20.496813370204315</v>
      </c>
      <c r="AD2696" s="3">
        <v>24.367748602394972</v>
      </c>
      <c r="AE2696" s="3">
        <v>55.135438027400717</v>
      </c>
    </row>
    <row r="2697" spans="1:31" ht="13" x14ac:dyDescent="0.3">
      <c r="A2697" s="2">
        <v>2022</v>
      </c>
      <c r="B2697" s="13" t="s">
        <v>630</v>
      </c>
      <c r="C2697" s="2" t="s">
        <v>354</v>
      </c>
      <c r="D2697" s="2" t="str">
        <f t="shared" si="84"/>
        <v>M1</v>
      </c>
      <c r="E2697" s="2" t="str">
        <f t="shared" si="85"/>
        <v>H05c_M1_14</v>
      </c>
      <c r="F2697" s="21" t="s">
        <v>495</v>
      </c>
      <c r="G2697" s="2">
        <v>2014</v>
      </c>
      <c r="H2697" s="2" t="s">
        <v>895</v>
      </c>
      <c r="I2697" s="4">
        <v>2.65</v>
      </c>
      <c r="J2697" s="5">
        <v>0.161</v>
      </c>
      <c r="K2697" s="4">
        <v>0.80800000000000005</v>
      </c>
      <c r="L2697" s="4">
        <v>0.71499999999999997</v>
      </c>
      <c r="M2697" s="4">
        <v>0.188</v>
      </c>
      <c r="N2697" s="4">
        <v>0.55400000000000005</v>
      </c>
      <c r="O2697" s="4">
        <v>0.19500000000000001</v>
      </c>
      <c r="P2697" s="6">
        <v>20.36</v>
      </c>
      <c r="Q2697" s="6">
        <v>69.355000000000004</v>
      </c>
      <c r="R2697" s="4">
        <v>5.0990000000000002</v>
      </c>
      <c r="S2697" s="7">
        <v>365.85399999999998</v>
      </c>
      <c r="T2697" s="4">
        <v>15.583</v>
      </c>
      <c r="U2697" s="4">
        <v>13.398274000000001</v>
      </c>
      <c r="V2697" s="8">
        <v>101.1086556005073</v>
      </c>
      <c r="W2697" s="8">
        <v>96.615508939928304</v>
      </c>
      <c r="X2697" s="8">
        <v>95.058823529411768</v>
      </c>
      <c r="Y2697" s="8">
        <v>98.94736842105263</v>
      </c>
      <c r="Z2697" s="8">
        <v>92.333333333333343</v>
      </c>
      <c r="AA2697" s="8">
        <v>135.73333333333332</v>
      </c>
      <c r="AB2697" s="9">
        <v>71.82960105650659</v>
      </c>
      <c r="AC2697" s="9">
        <v>21.559352241041445</v>
      </c>
      <c r="AD2697" s="3">
        <v>28.769422818556411</v>
      </c>
      <c r="AE2697" s="3">
        <v>49.671224940402134</v>
      </c>
    </row>
    <row r="2698" spans="1:31" ht="13" x14ac:dyDescent="0.3">
      <c r="A2698" s="2">
        <v>2022</v>
      </c>
      <c r="B2698" s="13" t="s">
        <v>630</v>
      </c>
      <c r="C2698" s="2" t="s">
        <v>355</v>
      </c>
      <c r="D2698" s="2" t="str">
        <f t="shared" si="84"/>
        <v>M1</v>
      </c>
      <c r="E2698" s="2" t="str">
        <f t="shared" si="85"/>
        <v>I05a_M1_14</v>
      </c>
      <c r="F2698" s="21" t="s">
        <v>496</v>
      </c>
      <c r="G2698" s="2">
        <v>2014</v>
      </c>
      <c r="H2698" s="2" t="s">
        <v>869</v>
      </c>
      <c r="I2698" s="4">
        <v>2.4700000000000002</v>
      </c>
      <c r="J2698" s="5">
        <v>0.155</v>
      </c>
      <c r="K2698" s="4">
        <v>0.99099999999999999</v>
      </c>
      <c r="L2698" s="4">
        <v>0.66700000000000004</v>
      </c>
      <c r="M2698" s="4">
        <v>0.24</v>
      </c>
      <c r="N2698" s="4">
        <v>0.70099999999999996</v>
      </c>
      <c r="O2698" s="4">
        <v>0.17100000000000001</v>
      </c>
      <c r="P2698" s="6">
        <v>22.623999999999999</v>
      </c>
      <c r="Q2698" s="6">
        <v>67.471000000000004</v>
      </c>
      <c r="R2698" s="4">
        <v>6.1639999999999997</v>
      </c>
      <c r="S2698" s="7">
        <v>312.50700000000001</v>
      </c>
      <c r="T2698" s="4">
        <v>16.559000000000001</v>
      </c>
      <c r="U2698" s="4">
        <v>20.186360000000001</v>
      </c>
      <c r="V2698" s="8">
        <v>94.240897861604935</v>
      </c>
      <c r="W2698" s="8">
        <v>93.014930967011722</v>
      </c>
      <c r="X2698" s="8">
        <v>116.58823529411765</v>
      </c>
      <c r="Y2698" s="8">
        <v>126.31578947368421</v>
      </c>
      <c r="Z2698" s="8">
        <v>116.83333333333333</v>
      </c>
      <c r="AA2698" s="8">
        <v>150.82666666666665</v>
      </c>
      <c r="AB2698" s="9">
        <v>78.398059171813415</v>
      </c>
      <c r="AC2698" s="9">
        <v>25.216641463732937</v>
      </c>
      <c r="AD2698" s="3">
        <v>32.328948968818246</v>
      </c>
      <c r="AE2698" s="3">
        <v>42.454409567448813</v>
      </c>
    </row>
    <row r="2699" spans="1:31" ht="13" x14ac:dyDescent="0.3">
      <c r="A2699" s="2">
        <v>2022</v>
      </c>
      <c r="B2699" s="13" t="s">
        <v>630</v>
      </c>
      <c r="C2699" s="2" t="s">
        <v>356</v>
      </c>
      <c r="D2699" s="2" t="str">
        <f t="shared" si="84"/>
        <v>M1</v>
      </c>
      <c r="E2699" s="2" t="str">
        <f t="shared" si="85"/>
        <v>I05b_M1_14</v>
      </c>
      <c r="F2699" s="21" t="s">
        <v>497</v>
      </c>
      <c r="G2699" s="2">
        <v>2014</v>
      </c>
      <c r="H2699" s="2" t="s">
        <v>868</v>
      </c>
      <c r="I2699" s="4">
        <v>2.09</v>
      </c>
      <c r="J2699" s="5">
        <v>0.13900000000000001</v>
      </c>
      <c r="K2699" s="4">
        <v>0.76500000000000001</v>
      </c>
      <c r="L2699" s="4">
        <v>0.748</v>
      </c>
      <c r="M2699" s="4">
        <v>0.216</v>
      </c>
      <c r="N2699" s="4">
        <v>0.65400000000000003</v>
      </c>
      <c r="O2699" s="4">
        <v>0.16500000000000001</v>
      </c>
      <c r="P2699" s="6">
        <v>19.384</v>
      </c>
      <c r="Q2699" s="6">
        <v>51.390999999999998</v>
      </c>
      <c r="R2699" s="4">
        <v>6.0330000000000004</v>
      </c>
      <c r="S2699" s="7">
        <v>441.18</v>
      </c>
      <c r="T2699" s="4">
        <v>14.691000000000001</v>
      </c>
      <c r="U2699" s="4">
        <v>21.637637999999999</v>
      </c>
      <c r="V2699" s="8">
        <v>79.742298190588784</v>
      </c>
      <c r="W2699" s="8">
        <v>83.41338970590084</v>
      </c>
      <c r="X2699" s="8">
        <v>90</v>
      </c>
      <c r="Y2699" s="8">
        <v>113.68421052631578</v>
      </c>
      <c r="Z2699" s="8">
        <v>109.00000000000001</v>
      </c>
      <c r="AA2699" s="8">
        <v>129.22666666666666</v>
      </c>
      <c r="AB2699" s="9">
        <v>74.682988438994784</v>
      </c>
      <c r="AC2699" s="9">
        <v>23.823928471779201</v>
      </c>
      <c r="AD2699" s="3">
        <v>26.197689460815166</v>
      </c>
      <c r="AE2699" s="3">
        <v>49.978382067405654</v>
      </c>
    </row>
    <row r="2700" spans="1:31" ht="13" x14ac:dyDescent="0.3">
      <c r="A2700" s="2">
        <v>2022</v>
      </c>
      <c r="B2700" s="13" t="s">
        <v>630</v>
      </c>
      <c r="C2700" s="2" t="s">
        <v>357</v>
      </c>
      <c r="D2700" s="2" t="str">
        <f t="shared" si="84"/>
        <v>M1</v>
      </c>
      <c r="E2700" s="2" t="str">
        <f t="shared" si="85"/>
        <v>I05c_M1_14</v>
      </c>
      <c r="F2700" s="21" t="s">
        <v>498</v>
      </c>
      <c r="G2700" s="2">
        <v>2014</v>
      </c>
      <c r="H2700" s="2" t="s">
        <v>870</v>
      </c>
      <c r="I2700" s="4">
        <v>2.23</v>
      </c>
      <c r="J2700" s="5">
        <v>0.14199999999999999</v>
      </c>
      <c r="K2700" s="4">
        <v>0.82299999999999995</v>
      </c>
      <c r="L2700" s="4">
        <v>0.67600000000000005</v>
      </c>
      <c r="M2700" s="4">
        <v>0.22700000000000001</v>
      </c>
      <c r="N2700" s="4">
        <v>0.60199999999999998</v>
      </c>
      <c r="O2700" s="4">
        <v>0.17399999999999999</v>
      </c>
      <c r="P2700" s="6">
        <v>14.377000000000001</v>
      </c>
      <c r="Q2700" s="6">
        <v>60.008000000000003</v>
      </c>
      <c r="R2700" s="4">
        <v>6.3280000000000003</v>
      </c>
      <c r="S2700" s="7">
        <v>461.38900000000001</v>
      </c>
      <c r="T2700" s="4">
        <v>14.132</v>
      </c>
      <c r="U2700" s="4">
        <v>24.348466999999999</v>
      </c>
      <c r="V2700" s="8">
        <v>85.083887543068414</v>
      </c>
      <c r="W2700" s="8">
        <v>85.213678692359125</v>
      </c>
      <c r="X2700" s="8">
        <v>96.82352941176471</v>
      </c>
      <c r="Y2700" s="8">
        <v>119.47368421052632</v>
      </c>
      <c r="Z2700" s="8">
        <v>100.33333333333334</v>
      </c>
      <c r="AA2700" s="8">
        <v>95.846666666666664</v>
      </c>
      <c r="AB2700" s="9">
        <v>73.479645578711157</v>
      </c>
      <c r="AC2700" s="9">
        <v>25.447206707275171</v>
      </c>
      <c r="AD2700" s="3">
        <v>28.645474790479831</v>
      </c>
      <c r="AE2700" s="3">
        <v>45.907318502245005</v>
      </c>
    </row>
    <row r="2701" spans="1:31" ht="13" x14ac:dyDescent="0.3">
      <c r="A2701" s="2">
        <v>2022</v>
      </c>
      <c r="B2701" s="13" t="s">
        <v>630</v>
      </c>
      <c r="C2701" s="2" t="s">
        <v>358</v>
      </c>
      <c r="D2701" s="2" t="str">
        <f t="shared" si="84"/>
        <v>M1</v>
      </c>
      <c r="E2701" s="2" t="str">
        <f t="shared" si="85"/>
        <v>H06a_M1_14</v>
      </c>
      <c r="F2701" s="21" t="s">
        <v>499</v>
      </c>
      <c r="G2701" s="2">
        <v>2014</v>
      </c>
      <c r="H2701" s="2" t="s">
        <v>867</v>
      </c>
      <c r="I2701" s="4">
        <v>2.4500000000000002</v>
      </c>
      <c r="J2701" s="5">
        <v>0.14799999999999999</v>
      </c>
      <c r="K2701" s="4">
        <v>0.94599999999999995</v>
      </c>
      <c r="L2701" s="4">
        <v>0.61399999999999999</v>
      </c>
      <c r="M2701" s="4">
        <v>0.22700000000000001</v>
      </c>
      <c r="N2701" s="4">
        <v>0.47199999999999998</v>
      </c>
      <c r="O2701" s="4">
        <v>0.2</v>
      </c>
      <c r="P2701" s="6">
        <v>25.187999999999999</v>
      </c>
      <c r="Q2701" s="6">
        <v>79.013999999999996</v>
      </c>
      <c r="R2701" s="4">
        <v>6.5410000000000004</v>
      </c>
      <c r="S2701" s="7">
        <v>733.96500000000003</v>
      </c>
      <c r="T2701" s="4">
        <v>15.929</v>
      </c>
      <c r="U2701" s="4">
        <v>22.390578000000001</v>
      </c>
      <c r="V2701" s="8">
        <v>93.477813668393551</v>
      </c>
      <c r="W2701" s="8">
        <v>88.814256665275707</v>
      </c>
      <c r="X2701" s="8">
        <v>111.29411764705881</v>
      </c>
      <c r="Y2701" s="8">
        <v>119.47368421052632</v>
      </c>
      <c r="Z2701" s="8">
        <v>78.666666666666657</v>
      </c>
      <c r="AA2701" s="8">
        <v>167.92000000000002</v>
      </c>
      <c r="AB2701" s="9">
        <v>73.531613254612566</v>
      </c>
      <c r="AC2701" s="9">
        <v>25.429222167942672</v>
      </c>
      <c r="AD2701" s="3">
        <v>32.903362690763267</v>
      </c>
      <c r="AE2701" s="3">
        <v>41.667415141294057</v>
      </c>
    </row>
    <row r="2702" spans="1:31" ht="13" x14ac:dyDescent="0.3">
      <c r="A2702" s="2">
        <v>2022</v>
      </c>
      <c r="B2702" s="13" t="s">
        <v>630</v>
      </c>
      <c r="C2702" s="2" t="s">
        <v>359</v>
      </c>
      <c r="D2702" s="2" t="str">
        <f t="shared" si="84"/>
        <v>M2</v>
      </c>
      <c r="E2702" s="2" t="str">
        <f t="shared" si="85"/>
        <v>H06a_M2_14</v>
      </c>
      <c r="F2702" s="21" t="s">
        <v>499</v>
      </c>
      <c r="G2702" s="2">
        <v>2014</v>
      </c>
      <c r="H2702" s="2" t="s">
        <v>867</v>
      </c>
      <c r="I2702" s="4">
        <v>2.23</v>
      </c>
      <c r="J2702" s="5">
        <v>0.14000000000000001</v>
      </c>
      <c r="K2702" s="4">
        <v>0.9</v>
      </c>
      <c r="L2702" s="4">
        <v>0.53700000000000003</v>
      </c>
      <c r="M2702" s="4">
        <v>0.23300000000000001</v>
      </c>
      <c r="N2702" s="4">
        <v>0.48299999999999998</v>
      </c>
      <c r="O2702" s="4">
        <v>0.16400000000000001</v>
      </c>
      <c r="P2702" s="6">
        <v>17.439</v>
      </c>
      <c r="Q2702" s="6">
        <v>58.104999999999997</v>
      </c>
      <c r="R2702" s="4">
        <v>4.4550000000000001</v>
      </c>
      <c r="S2702" s="7">
        <v>579.52700000000004</v>
      </c>
      <c r="T2702" s="4">
        <v>15.590999999999999</v>
      </c>
      <c r="U2702" s="4">
        <v>22.390578000000001</v>
      </c>
      <c r="V2702" s="8">
        <v>85.083887543068414</v>
      </c>
      <c r="W2702" s="8">
        <v>84.013486034720273</v>
      </c>
      <c r="X2702" s="8">
        <v>105.88235294117648</v>
      </c>
      <c r="Y2702" s="8">
        <v>122.63157894736842</v>
      </c>
      <c r="Z2702" s="8">
        <v>80.5</v>
      </c>
      <c r="AA2702" s="8">
        <v>116.26</v>
      </c>
      <c r="AB2702" s="9">
        <v>69.007061234512818</v>
      </c>
      <c r="AC2702" s="9">
        <v>27.812735236413584</v>
      </c>
      <c r="AD2702" s="3">
        <v>33.355865909251591</v>
      </c>
      <c r="AE2702" s="3">
        <v>38.831398854334829</v>
      </c>
    </row>
    <row r="2703" spans="1:31" ht="13" x14ac:dyDescent="0.3">
      <c r="A2703" s="2">
        <v>2022</v>
      </c>
      <c r="B2703" s="13" t="s">
        <v>630</v>
      </c>
      <c r="C2703" s="2" t="s">
        <v>360</v>
      </c>
      <c r="D2703" s="2" t="str">
        <f t="shared" si="84"/>
        <v>M1</v>
      </c>
      <c r="E2703" s="2" t="str">
        <f t="shared" si="85"/>
        <v>H06b_M1_14</v>
      </c>
      <c r="F2703" s="21" t="s">
        <v>500</v>
      </c>
      <c r="G2703" s="2">
        <v>2014</v>
      </c>
      <c r="H2703" s="2" t="s">
        <v>880</v>
      </c>
      <c r="I2703" s="4">
        <v>2.1</v>
      </c>
      <c r="J2703" s="5">
        <v>0.13800000000000001</v>
      </c>
      <c r="K2703" s="4">
        <v>1.0329999999999999</v>
      </c>
      <c r="L2703" s="4">
        <v>0.505</v>
      </c>
      <c r="M2703" s="4">
        <v>0.23599999999999999</v>
      </c>
      <c r="N2703" s="4">
        <v>0.60799999999999998</v>
      </c>
      <c r="O2703" s="4">
        <v>0.182</v>
      </c>
      <c r="P2703" s="6">
        <v>15.054</v>
      </c>
      <c r="Q2703" s="6">
        <v>60.634999999999998</v>
      </c>
      <c r="R2703" s="4">
        <v>5.548</v>
      </c>
      <c r="S2703" s="7">
        <v>556.62300000000005</v>
      </c>
      <c r="T2703" s="4">
        <v>15.609</v>
      </c>
      <c r="U2703" s="4">
        <v>22.240808999999999</v>
      </c>
      <c r="V2703" s="8">
        <v>80.123840287194469</v>
      </c>
      <c r="W2703" s="8">
        <v>82.813293377081408</v>
      </c>
      <c r="X2703" s="8">
        <v>121.52941176470588</v>
      </c>
      <c r="Y2703" s="8">
        <v>124.21052631578947</v>
      </c>
      <c r="Z2703" s="8">
        <v>101.33333333333334</v>
      </c>
      <c r="AA2703" s="8">
        <v>100.36</v>
      </c>
      <c r="AB2703" s="9">
        <v>71.058906342840018</v>
      </c>
      <c r="AC2703" s="9">
        <v>27.357398537054952</v>
      </c>
      <c r="AD2703" s="3">
        <v>37.179628423616322</v>
      </c>
      <c r="AE2703" s="3">
        <v>35.462973039328709</v>
      </c>
    </row>
    <row r="2704" spans="1:31" ht="13" x14ac:dyDescent="0.3">
      <c r="A2704" s="2">
        <v>2022</v>
      </c>
      <c r="B2704" s="13" t="s">
        <v>630</v>
      </c>
      <c r="C2704" s="2" t="s">
        <v>361</v>
      </c>
      <c r="D2704" s="2" t="str">
        <f t="shared" si="84"/>
        <v>M2</v>
      </c>
      <c r="E2704" s="2" t="str">
        <f t="shared" si="85"/>
        <v>H06b_M2_14</v>
      </c>
      <c r="F2704" s="21" t="s">
        <v>500</v>
      </c>
      <c r="G2704" s="2">
        <v>2014</v>
      </c>
      <c r="H2704" s="2" t="s">
        <v>880</v>
      </c>
      <c r="I2704" s="4">
        <v>2.2999999999999998</v>
      </c>
      <c r="J2704" s="5">
        <v>0.14099999999999999</v>
      </c>
      <c r="K2704" s="4">
        <v>1.0309999999999999</v>
      </c>
      <c r="L2704" s="4">
        <v>0.58899999999999997</v>
      </c>
      <c r="M2704" s="4">
        <v>0.187</v>
      </c>
      <c r="N2704" s="4">
        <v>0.58699999999999997</v>
      </c>
      <c r="O2704" s="4">
        <v>0.17899999999999999</v>
      </c>
      <c r="P2704" s="6">
        <v>12.15</v>
      </c>
      <c r="Q2704" s="6">
        <v>58.613</v>
      </c>
      <c r="R2704" s="4">
        <v>6.8490000000000002</v>
      </c>
      <c r="S2704" s="7">
        <v>467.29399999999998</v>
      </c>
      <c r="T2704" s="4">
        <v>17.29</v>
      </c>
      <c r="U2704" s="4">
        <v>22.240808999999999</v>
      </c>
      <c r="V2704" s="8">
        <v>87.754682219308222</v>
      </c>
      <c r="W2704" s="8">
        <v>84.613582363539692</v>
      </c>
      <c r="X2704" s="8">
        <v>121.29411764705881</v>
      </c>
      <c r="Y2704" s="8">
        <v>98.421052631578945</v>
      </c>
      <c r="Z2704" s="8">
        <v>97.833333333333329</v>
      </c>
      <c r="AA2704" s="8">
        <v>81</v>
      </c>
      <c r="AB2704" s="9">
        <v>71.163128392090627</v>
      </c>
      <c r="AC2704" s="9">
        <v>21.645513245760569</v>
      </c>
      <c r="AD2704" s="3">
        <v>37.05329858424755</v>
      </c>
      <c r="AE2704" s="3">
        <v>41.301188169991867</v>
      </c>
    </row>
    <row r="2705" spans="1:31" ht="13" x14ac:dyDescent="0.3">
      <c r="A2705" s="2">
        <v>2022</v>
      </c>
      <c r="B2705" s="13" t="s">
        <v>630</v>
      </c>
      <c r="C2705" s="2" t="s">
        <v>362</v>
      </c>
      <c r="D2705" s="2" t="str">
        <f t="shared" si="84"/>
        <v>M1</v>
      </c>
      <c r="E2705" s="2" t="str">
        <f t="shared" si="85"/>
        <v>H06c_M1_14</v>
      </c>
      <c r="F2705" s="21" t="s">
        <v>247</v>
      </c>
      <c r="G2705" s="2">
        <v>2014</v>
      </c>
      <c r="H2705" s="2" t="s">
        <v>882</v>
      </c>
      <c r="I2705" s="4">
        <v>2.21</v>
      </c>
      <c r="J2705" s="5">
        <v>0.14899999999999999</v>
      </c>
      <c r="K2705" s="4">
        <v>0.8</v>
      </c>
      <c r="L2705" s="4">
        <v>0.77700000000000002</v>
      </c>
      <c r="M2705" s="4">
        <v>0.253</v>
      </c>
      <c r="N2705" s="4">
        <v>0.65200000000000002</v>
      </c>
      <c r="O2705" s="4">
        <v>0.17499999999999999</v>
      </c>
      <c r="P2705" s="6">
        <v>12.827999999999999</v>
      </c>
      <c r="Q2705" s="6">
        <v>49.936</v>
      </c>
      <c r="R2705" s="4">
        <v>5.7359999999999998</v>
      </c>
      <c r="S2705" s="7">
        <v>311.05200000000002</v>
      </c>
      <c r="T2705" s="4">
        <v>19.853999999999999</v>
      </c>
      <c r="U2705" s="4">
        <v>25.450786000000001</v>
      </c>
      <c r="V2705" s="8">
        <v>84.32080334985703</v>
      </c>
      <c r="W2705" s="8">
        <v>89.41435299409514</v>
      </c>
      <c r="X2705" s="8">
        <v>94.117647058823536</v>
      </c>
      <c r="Y2705" s="8">
        <v>133.15789473684211</v>
      </c>
      <c r="Z2705" s="8">
        <v>108.66666666666667</v>
      </c>
      <c r="AA2705" s="8">
        <v>85.52</v>
      </c>
      <c r="AB2705" s="9">
        <v>80.073010839661308</v>
      </c>
      <c r="AC2705" s="9">
        <v>26.026494414335815</v>
      </c>
      <c r="AD2705" s="3">
        <v>25.552127791517588</v>
      </c>
      <c r="AE2705" s="3">
        <v>48.421377794146601</v>
      </c>
    </row>
    <row r="2706" spans="1:31" ht="13" x14ac:dyDescent="0.3">
      <c r="A2706" s="2">
        <v>2022</v>
      </c>
      <c r="B2706" s="13" t="s">
        <v>630</v>
      </c>
      <c r="C2706" s="2" t="s">
        <v>363</v>
      </c>
      <c r="D2706" s="2" t="str">
        <f t="shared" si="84"/>
        <v>M2</v>
      </c>
      <c r="E2706" s="2" t="str">
        <f t="shared" si="85"/>
        <v>H06c_M2_14</v>
      </c>
      <c r="F2706" s="21" t="s">
        <v>247</v>
      </c>
      <c r="G2706" s="2">
        <v>2014</v>
      </c>
      <c r="H2706" s="2" t="s">
        <v>882</v>
      </c>
      <c r="I2706" s="4">
        <v>2.14</v>
      </c>
      <c r="J2706" s="5">
        <v>0.14000000000000001</v>
      </c>
      <c r="K2706" s="4">
        <v>0.877</v>
      </c>
      <c r="L2706" s="4">
        <v>0.54200000000000004</v>
      </c>
      <c r="M2706" s="4">
        <v>0.23499999999999999</v>
      </c>
      <c r="N2706" s="4">
        <v>0.63</v>
      </c>
      <c r="O2706" s="4">
        <v>0.159</v>
      </c>
      <c r="P2706" s="6">
        <v>14.535</v>
      </c>
      <c r="Q2706" s="6">
        <v>50.11</v>
      </c>
      <c r="R2706" s="4">
        <v>6.0190000000000001</v>
      </c>
      <c r="S2706" s="7">
        <v>481.49799999999999</v>
      </c>
      <c r="T2706" s="4">
        <v>15.364000000000001</v>
      </c>
      <c r="U2706" s="4">
        <v>25.450786000000001</v>
      </c>
      <c r="V2706" s="8">
        <v>81.650008673617222</v>
      </c>
      <c r="W2706" s="8">
        <v>84.013486034720273</v>
      </c>
      <c r="X2706" s="8">
        <v>103.17647058823529</v>
      </c>
      <c r="Y2706" s="8">
        <v>123.68421052631578</v>
      </c>
      <c r="Z2706" s="8">
        <v>105</v>
      </c>
      <c r="AA2706" s="8">
        <v>96.899999999999991</v>
      </c>
      <c r="AB2706" s="9">
        <v>68.833071584198166</v>
      </c>
      <c r="AC2706" s="9">
        <v>28.1223769851754</v>
      </c>
      <c r="AD2706" s="3">
        <v>32.585597305134215</v>
      </c>
      <c r="AE2706" s="3">
        <v>39.292025709690392</v>
      </c>
    </row>
    <row r="2707" spans="1:31" ht="13" x14ac:dyDescent="0.3">
      <c r="A2707" s="2">
        <v>2022</v>
      </c>
      <c r="B2707" s="13" t="s">
        <v>630</v>
      </c>
      <c r="C2707" s="2" t="s">
        <v>364</v>
      </c>
      <c r="D2707" s="2" t="str">
        <f t="shared" si="84"/>
        <v>M1</v>
      </c>
      <c r="E2707" s="2" t="str">
        <f t="shared" si="85"/>
        <v>I06a_M1_14</v>
      </c>
      <c r="F2707" s="21" t="s">
        <v>501</v>
      </c>
      <c r="G2707" s="2">
        <v>2014</v>
      </c>
      <c r="H2707" s="2" t="s">
        <v>863</v>
      </c>
      <c r="I2707" s="4">
        <v>2.41</v>
      </c>
      <c r="J2707" s="5">
        <v>0.153</v>
      </c>
      <c r="K2707" s="4">
        <v>1.0269999999999999</v>
      </c>
      <c r="L2707" s="4">
        <v>0.6</v>
      </c>
      <c r="M2707" s="4">
        <v>0.21299999999999999</v>
      </c>
      <c r="N2707" s="4">
        <v>0.68100000000000005</v>
      </c>
      <c r="O2707" s="4">
        <v>0.17199999999999999</v>
      </c>
      <c r="P2707" s="6">
        <v>15.802</v>
      </c>
      <c r="Q2707" s="6">
        <v>56.048000000000002</v>
      </c>
      <c r="R2707" s="4">
        <v>6.6180000000000003</v>
      </c>
      <c r="S2707" s="7">
        <v>502.51</v>
      </c>
      <c r="T2707" s="4">
        <v>16.896000000000001</v>
      </c>
      <c r="U2707" s="4">
        <v>24.75018</v>
      </c>
      <c r="V2707" s="8">
        <v>91.951645281970812</v>
      </c>
      <c r="W2707" s="8">
        <v>91.814738309372871</v>
      </c>
      <c r="X2707" s="8">
        <v>120.82352941176471</v>
      </c>
      <c r="Y2707" s="8">
        <v>112.10526315789473</v>
      </c>
      <c r="Z2707" s="8">
        <v>113.50000000000003</v>
      </c>
      <c r="AA2707" s="8">
        <v>105.34666666666665</v>
      </c>
      <c r="AB2707" s="9">
        <v>73.751409192805227</v>
      </c>
      <c r="AC2707" s="9">
        <v>23.789789198097584</v>
      </c>
      <c r="AD2707" s="3">
        <v>35.614213941411464</v>
      </c>
      <c r="AE2707" s="3">
        <v>40.595996860490949</v>
      </c>
    </row>
    <row r="2708" spans="1:31" ht="13" x14ac:dyDescent="0.3">
      <c r="A2708" s="2">
        <v>2022</v>
      </c>
      <c r="B2708" s="13" t="s">
        <v>630</v>
      </c>
      <c r="C2708" s="2" t="s">
        <v>365</v>
      </c>
      <c r="D2708" s="2" t="str">
        <f t="shared" si="84"/>
        <v>M2</v>
      </c>
      <c r="E2708" s="2" t="str">
        <f t="shared" si="85"/>
        <v>I06a_M2_14</v>
      </c>
      <c r="F2708" s="21" t="s">
        <v>501</v>
      </c>
      <c r="G2708" s="2">
        <v>2014</v>
      </c>
      <c r="H2708" s="2" t="s">
        <v>863</v>
      </c>
      <c r="I2708" s="4">
        <v>2.42</v>
      </c>
      <c r="J2708" s="5">
        <v>0.151</v>
      </c>
      <c r="K2708" s="4">
        <v>0.96</v>
      </c>
      <c r="L2708" s="4">
        <v>0.60599999999999998</v>
      </c>
      <c r="M2708" s="4">
        <v>0.23599999999999999</v>
      </c>
      <c r="N2708" s="4">
        <v>0.64900000000000002</v>
      </c>
      <c r="O2708" s="4">
        <v>0.17</v>
      </c>
      <c r="P2708" s="6">
        <v>11.874000000000001</v>
      </c>
      <c r="Q2708" s="6">
        <v>58.526000000000003</v>
      </c>
      <c r="R2708" s="4">
        <v>7.3620000000000001</v>
      </c>
      <c r="S2708" s="7">
        <v>267.07600000000002</v>
      </c>
      <c r="T2708" s="4">
        <v>16.655999999999999</v>
      </c>
      <c r="U2708" s="4">
        <v>24.75018</v>
      </c>
      <c r="V2708" s="8">
        <v>92.333187378576483</v>
      </c>
      <c r="W2708" s="8">
        <v>90.614545651734005</v>
      </c>
      <c r="X2708" s="8">
        <v>112.94117647058823</v>
      </c>
      <c r="Y2708" s="8">
        <v>124.21052631578947</v>
      </c>
      <c r="Z2708" s="8">
        <v>108.16666666666667</v>
      </c>
      <c r="AA2708" s="8">
        <v>79.160000000000011</v>
      </c>
      <c r="AB2708" s="9">
        <v>74.231818829886379</v>
      </c>
      <c r="AC2708" s="9">
        <v>26.188053197016238</v>
      </c>
      <c r="AD2708" s="3">
        <v>33.075344312638819</v>
      </c>
      <c r="AE2708" s="3">
        <v>40.736602490344929</v>
      </c>
    </row>
    <row r="2709" spans="1:31" ht="13" x14ac:dyDescent="0.3">
      <c r="A2709" s="2">
        <v>2022</v>
      </c>
      <c r="B2709" s="13" t="s">
        <v>630</v>
      </c>
      <c r="C2709" s="2" t="s">
        <v>366</v>
      </c>
      <c r="D2709" s="2" t="str">
        <f t="shared" si="84"/>
        <v>M1</v>
      </c>
      <c r="E2709" s="2" t="str">
        <f t="shared" si="85"/>
        <v>I06b_M1_14</v>
      </c>
      <c r="F2709" s="21" t="s">
        <v>416</v>
      </c>
      <c r="G2709" s="2">
        <v>2014</v>
      </c>
      <c r="H2709" s="2" t="s">
        <v>881</v>
      </c>
      <c r="I2709" s="4">
        <v>2.25</v>
      </c>
      <c r="J2709" s="5">
        <v>0.14199999999999999</v>
      </c>
      <c r="K2709" s="4">
        <v>0.75700000000000001</v>
      </c>
      <c r="L2709" s="4">
        <v>0.70599999999999996</v>
      </c>
      <c r="M2709" s="4">
        <v>0.23699999999999999</v>
      </c>
      <c r="N2709" s="4">
        <v>0.59399999999999997</v>
      </c>
      <c r="O2709" s="4">
        <v>0.16600000000000001</v>
      </c>
      <c r="P2709" s="6">
        <v>11.353999999999999</v>
      </c>
      <c r="Q2709" s="6">
        <v>51.220999999999997</v>
      </c>
      <c r="R2709" s="4">
        <v>6.6950000000000003</v>
      </c>
      <c r="S2709" s="7">
        <v>299.73399999999998</v>
      </c>
      <c r="T2709" s="4">
        <v>18.995000000000001</v>
      </c>
      <c r="U2709" s="4">
        <v>27.865411999999999</v>
      </c>
      <c r="V2709" s="8">
        <v>85.846971736279784</v>
      </c>
      <c r="W2709" s="8">
        <v>85.213678692359125</v>
      </c>
      <c r="X2709" s="8">
        <v>89.058823529411768</v>
      </c>
      <c r="Y2709" s="8">
        <v>124.73684210526315</v>
      </c>
      <c r="Z2709" s="8">
        <v>99</v>
      </c>
      <c r="AA2709" s="8">
        <v>75.693333333333328</v>
      </c>
      <c r="AB2709" s="9">
        <v>74.112395256088234</v>
      </c>
      <c r="AC2709" s="9">
        <v>26.341397359680041</v>
      </c>
      <c r="AD2709" s="3">
        <v>26.123314114788698</v>
      </c>
      <c r="AE2709" s="3">
        <v>47.535288525531243</v>
      </c>
    </row>
    <row r="2710" spans="1:31" ht="13" x14ac:dyDescent="0.3">
      <c r="A2710" s="2">
        <v>2022</v>
      </c>
      <c r="B2710" s="13" t="s">
        <v>630</v>
      </c>
      <c r="C2710" s="2" t="s">
        <v>367</v>
      </c>
      <c r="D2710" s="2" t="str">
        <f t="shared" si="84"/>
        <v>M2</v>
      </c>
      <c r="E2710" s="2" t="str">
        <f t="shared" si="85"/>
        <v>I06b_M2_14</v>
      </c>
      <c r="F2710" s="21" t="s">
        <v>416</v>
      </c>
      <c r="G2710" s="2">
        <v>2014</v>
      </c>
      <c r="H2710" s="2" t="s">
        <v>881</v>
      </c>
      <c r="I2710" s="4">
        <v>2.4300000000000002</v>
      </c>
      <c r="J2710" s="5">
        <v>0.16</v>
      </c>
      <c r="K2710" s="4">
        <v>0.82599999999999996</v>
      </c>
      <c r="L2710" s="4">
        <v>0.79500000000000004</v>
      </c>
      <c r="M2710" s="4">
        <v>0.248</v>
      </c>
      <c r="N2710" s="4">
        <v>0.72899999999999998</v>
      </c>
      <c r="O2710" s="4">
        <v>0.16900000000000001</v>
      </c>
      <c r="P2710" s="6">
        <v>15.855</v>
      </c>
      <c r="Q2710" s="6">
        <v>59.148000000000003</v>
      </c>
      <c r="R2710" s="4">
        <v>5.1509999999999998</v>
      </c>
      <c r="S2710" s="7">
        <v>369.47500000000002</v>
      </c>
      <c r="T2710" s="4">
        <v>20.559000000000001</v>
      </c>
      <c r="U2710" s="4">
        <v>27.865411999999999</v>
      </c>
      <c r="V2710" s="8">
        <v>92.714729475182182</v>
      </c>
      <c r="W2710" s="8">
        <v>96.015412611108871</v>
      </c>
      <c r="X2710" s="8">
        <v>97.17647058823529</v>
      </c>
      <c r="Y2710" s="8">
        <v>130.5263157894737</v>
      </c>
      <c r="Z2710" s="8">
        <v>121.50000000000001</v>
      </c>
      <c r="AA2710" s="8">
        <v>105.69999999999999</v>
      </c>
      <c r="AB2710" s="9">
        <v>81.224314454806802</v>
      </c>
      <c r="AC2710" s="9">
        <v>25.150518309937542</v>
      </c>
      <c r="AD2710" s="3">
        <v>26.00861556652319</v>
      </c>
      <c r="AE2710" s="3">
        <v>48.84086612353925</v>
      </c>
    </row>
    <row r="2711" spans="1:31" ht="13" x14ac:dyDescent="0.3">
      <c r="A2711" s="2">
        <v>2022</v>
      </c>
      <c r="B2711" s="13" t="s">
        <v>630</v>
      </c>
      <c r="C2711" s="2" t="s">
        <v>368</v>
      </c>
      <c r="D2711" s="2" t="str">
        <f t="shared" si="84"/>
        <v>M2</v>
      </c>
      <c r="E2711" s="2" t="str">
        <f t="shared" si="85"/>
        <v>I06c_M2_14</v>
      </c>
      <c r="F2711" s="21" t="s">
        <v>502</v>
      </c>
      <c r="G2711" s="2">
        <v>2014</v>
      </c>
      <c r="H2711" s="2" t="s">
        <v>883</v>
      </c>
      <c r="I2711" s="4">
        <v>2.14</v>
      </c>
      <c r="J2711" s="5">
        <v>0.14399999999999999</v>
      </c>
      <c r="K2711" s="4">
        <v>0.88400000000000001</v>
      </c>
      <c r="L2711" s="4">
        <v>0.56200000000000006</v>
      </c>
      <c r="M2711" s="4">
        <v>0.249</v>
      </c>
      <c r="N2711" s="4">
        <v>0.71499999999999997</v>
      </c>
      <c r="O2711" s="4">
        <v>0.158</v>
      </c>
      <c r="P2711" s="6">
        <v>10.071999999999999</v>
      </c>
      <c r="Q2711" s="6">
        <v>56.164999999999999</v>
      </c>
      <c r="R2711" s="4">
        <v>6.8209999999999997</v>
      </c>
      <c r="S2711" s="7">
        <v>358.99400000000003</v>
      </c>
      <c r="T2711" s="4">
        <v>19.815999999999999</v>
      </c>
      <c r="U2711" s="4">
        <v>26.029181000000001</v>
      </c>
      <c r="V2711" s="8">
        <v>81.650008673617222</v>
      </c>
      <c r="W2711" s="8">
        <v>86.41387134999799</v>
      </c>
      <c r="X2711" s="8">
        <v>104</v>
      </c>
      <c r="Y2711" s="8">
        <v>131.05263157894737</v>
      </c>
      <c r="Z2711" s="8">
        <v>119.16666666666667</v>
      </c>
      <c r="AA2711" s="8">
        <v>67.146666666666661</v>
      </c>
      <c r="AB2711" s="9">
        <v>71.163316229799563</v>
      </c>
      <c r="AC2711" s="9">
        <v>28.822024448304305</v>
      </c>
      <c r="AD2711" s="3">
        <v>31.770154694823717</v>
      </c>
      <c r="AE2711" s="3">
        <v>39.407820856871965</v>
      </c>
    </row>
    <row r="2712" spans="1:31" ht="13" x14ac:dyDescent="0.3">
      <c r="A2712" s="2">
        <v>2022</v>
      </c>
      <c r="B2712" s="13" t="s">
        <v>630</v>
      </c>
      <c r="C2712" s="2" t="s">
        <v>369</v>
      </c>
      <c r="D2712" s="2" t="str">
        <f t="shared" si="84"/>
        <v>M2</v>
      </c>
      <c r="E2712" s="2" t="str">
        <f t="shared" si="85"/>
        <v>J06a_M2_14</v>
      </c>
      <c r="F2712" s="21" t="s">
        <v>418</v>
      </c>
      <c r="G2712" s="2">
        <v>2014</v>
      </c>
      <c r="H2712" s="2" t="s">
        <v>892</v>
      </c>
      <c r="I2712" s="4">
        <v>2.02</v>
      </c>
      <c r="J2712" s="5">
        <v>0.13900000000000001</v>
      </c>
      <c r="K2712" s="4">
        <v>0.72499999999999998</v>
      </c>
      <c r="L2712" s="4">
        <v>0.70799999999999996</v>
      </c>
      <c r="M2712" s="4">
        <v>0.22</v>
      </c>
      <c r="N2712" s="4">
        <v>0.61599999999999999</v>
      </c>
      <c r="O2712" s="4">
        <v>0.155</v>
      </c>
      <c r="P2712" s="6">
        <v>11.464</v>
      </c>
      <c r="Q2712" s="6">
        <v>50.13</v>
      </c>
      <c r="R2712" s="4">
        <v>4.5869999999999997</v>
      </c>
      <c r="S2712" s="7">
        <v>335.005</v>
      </c>
      <c r="T2712" s="4">
        <v>16.495000000000001</v>
      </c>
      <c r="U2712" s="4">
        <v>26.506141</v>
      </c>
      <c r="V2712" s="8">
        <v>77.071503514348976</v>
      </c>
      <c r="W2712" s="8">
        <v>83.41338970590084</v>
      </c>
      <c r="X2712" s="8">
        <v>85.294117647058826</v>
      </c>
      <c r="Y2712" s="8">
        <v>115.78947368421053</v>
      </c>
      <c r="Z2712" s="8">
        <v>102.66666666666666</v>
      </c>
      <c r="AA2712" s="8">
        <v>76.426666666666662</v>
      </c>
      <c r="AB2712" s="9">
        <v>71.993451843747579</v>
      </c>
      <c r="AC2712" s="9">
        <v>25.171610158688484</v>
      </c>
      <c r="AD2712" s="3">
        <v>25.755397211310939</v>
      </c>
      <c r="AE2712" s="3">
        <v>49.072992630000584</v>
      </c>
    </row>
    <row r="2713" spans="1:31" ht="13" x14ac:dyDescent="0.3">
      <c r="A2713" s="2">
        <v>2022</v>
      </c>
      <c r="B2713" s="13" t="s">
        <v>630</v>
      </c>
      <c r="C2713" s="2" t="s">
        <v>370</v>
      </c>
      <c r="D2713" s="2" t="str">
        <f t="shared" si="84"/>
        <v>M2</v>
      </c>
      <c r="E2713" s="2" t="str">
        <f t="shared" si="85"/>
        <v>J06b_M2_14</v>
      </c>
      <c r="F2713" s="21" t="s">
        <v>503</v>
      </c>
      <c r="G2713" s="2">
        <v>2014</v>
      </c>
      <c r="H2713" s="2" t="s">
        <v>874</v>
      </c>
      <c r="I2713" s="4">
        <v>2.0099999999999998</v>
      </c>
      <c r="J2713" s="5">
        <v>0.13500000000000001</v>
      </c>
      <c r="K2713" s="4">
        <v>0.72499999999999998</v>
      </c>
      <c r="L2713" s="4">
        <v>0.61</v>
      </c>
      <c r="M2713" s="4">
        <v>0.253</v>
      </c>
      <c r="N2713" s="4">
        <v>0.65200000000000002</v>
      </c>
      <c r="O2713" s="4">
        <v>0.157</v>
      </c>
      <c r="P2713" s="6">
        <v>12.401</v>
      </c>
      <c r="Q2713" s="6">
        <v>53.030999999999999</v>
      </c>
      <c r="R2713" s="4">
        <v>1.5720000000000001</v>
      </c>
      <c r="S2713" s="7">
        <v>404.73700000000002</v>
      </c>
      <c r="T2713" s="4">
        <v>15.582000000000001</v>
      </c>
      <c r="U2713" s="4">
        <v>24.854047000000001</v>
      </c>
      <c r="V2713" s="8">
        <v>76.689961417743262</v>
      </c>
      <c r="W2713" s="8">
        <v>81.013004390623124</v>
      </c>
      <c r="X2713" s="8">
        <v>85.294117647058826</v>
      </c>
      <c r="Y2713" s="8">
        <v>133.15789473684211</v>
      </c>
      <c r="Z2713" s="8">
        <v>108.66666666666667</v>
      </c>
      <c r="AA2713" s="8">
        <v>82.673333333333332</v>
      </c>
      <c r="AB2713" s="9">
        <v>69.821518938553041</v>
      </c>
      <c r="AC2713" s="9">
        <v>29.847814843322922</v>
      </c>
      <c r="AD2713" s="3">
        <v>26.556568476846298</v>
      </c>
      <c r="AE2713" s="3">
        <v>43.595616679830769</v>
      </c>
    </row>
    <row r="2714" spans="1:31" ht="13" x14ac:dyDescent="0.3">
      <c r="A2714" s="2">
        <v>2022</v>
      </c>
      <c r="B2714" s="13" t="s">
        <v>630</v>
      </c>
      <c r="C2714" s="2" t="s">
        <v>371</v>
      </c>
      <c r="D2714" s="2" t="str">
        <f t="shared" si="84"/>
        <v>M2</v>
      </c>
      <c r="E2714" s="2" t="str">
        <f t="shared" si="85"/>
        <v>J06c_M2_14</v>
      </c>
      <c r="F2714" s="21" t="s">
        <v>504</v>
      </c>
      <c r="G2714" s="2">
        <v>2014</v>
      </c>
      <c r="H2714" s="2" t="s">
        <v>852</v>
      </c>
      <c r="I2714" s="4">
        <v>2.34</v>
      </c>
      <c r="J2714" s="5">
        <v>0.153</v>
      </c>
      <c r="K2714" s="4">
        <v>0.71299999999999997</v>
      </c>
      <c r="L2714" s="4">
        <v>0.72099999999999997</v>
      </c>
      <c r="M2714" s="4">
        <v>0.26400000000000001</v>
      </c>
      <c r="N2714" s="4">
        <v>0.67500000000000004</v>
      </c>
      <c r="O2714" s="4">
        <v>0.17199999999999999</v>
      </c>
      <c r="P2714" s="6">
        <v>14.041</v>
      </c>
      <c r="Q2714" s="6">
        <v>53.856999999999999</v>
      </c>
      <c r="R2714" s="4">
        <v>5.4580000000000002</v>
      </c>
      <c r="S2714" s="7">
        <v>376.67700000000002</v>
      </c>
      <c r="T2714" s="4">
        <v>17.684999999999999</v>
      </c>
      <c r="U2714" s="4">
        <v>25.144998000000001</v>
      </c>
      <c r="V2714" s="8">
        <v>89.280850605730976</v>
      </c>
      <c r="W2714" s="8">
        <v>91.814738309372871</v>
      </c>
      <c r="X2714" s="8">
        <v>83.882352941176464</v>
      </c>
      <c r="Y2714" s="8">
        <v>138.94736842105263</v>
      </c>
      <c r="Z2714" s="8">
        <v>112.50000000000003</v>
      </c>
      <c r="AA2714" s="8">
        <v>93.606666666666669</v>
      </c>
      <c r="AB2714" s="9">
        <v>75.959631275292239</v>
      </c>
      <c r="AC2714" s="9">
        <v>28.628750403825414</v>
      </c>
      <c r="AD2714" s="3">
        <v>24.006559552084795</v>
      </c>
      <c r="AE2714" s="3">
        <v>47.364690044089777</v>
      </c>
    </row>
    <row r="2715" spans="1:31" ht="13" x14ac:dyDescent="0.3">
      <c r="A2715" s="2">
        <v>2022</v>
      </c>
      <c r="B2715" s="13" t="s">
        <v>630</v>
      </c>
      <c r="C2715" s="2" t="s">
        <v>372</v>
      </c>
      <c r="D2715" s="2" t="str">
        <f t="shared" si="84"/>
        <v>M2</v>
      </c>
      <c r="E2715" s="2" t="str">
        <f t="shared" si="85"/>
        <v>K06a_M2_14</v>
      </c>
      <c r="F2715" s="21" t="s">
        <v>505</v>
      </c>
      <c r="G2715" s="2">
        <v>2014</v>
      </c>
      <c r="H2715" s="2" t="s">
        <v>875</v>
      </c>
      <c r="I2715" s="4">
        <v>2.17</v>
      </c>
      <c r="J2715" s="5">
        <v>0.151</v>
      </c>
      <c r="K2715" s="4">
        <v>0.82499999999999996</v>
      </c>
      <c r="L2715" s="4">
        <v>0.69899999999999995</v>
      </c>
      <c r="M2715" s="4">
        <v>0.245</v>
      </c>
      <c r="N2715" s="4">
        <v>0.65100000000000002</v>
      </c>
      <c r="O2715" s="4">
        <v>0.17</v>
      </c>
      <c r="P2715" s="6">
        <v>14.492000000000001</v>
      </c>
      <c r="Q2715" s="6">
        <v>48.067999999999998</v>
      </c>
      <c r="R2715" s="4">
        <v>5.157</v>
      </c>
      <c r="S2715" s="7">
        <v>411.36099999999999</v>
      </c>
      <c r="T2715" s="4">
        <v>17.920000000000002</v>
      </c>
      <c r="U2715" s="4">
        <v>26.487670999999999</v>
      </c>
      <c r="V2715" s="8">
        <v>82.794634963434291</v>
      </c>
      <c r="W2715" s="8">
        <v>90.614545651734005</v>
      </c>
      <c r="X2715" s="8">
        <v>97.058823529411768</v>
      </c>
      <c r="Y2715" s="8">
        <v>128.94736842105263</v>
      </c>
      <c r="Z2715" s="8">
        <v>108.50000000000001</v>
      </c>
      <c r="AA2715" s="8">
        <v>96.613333333333344</v>
      </c>
      <c r="AB2715" s="9">
        <v>76.161202876861296</v>
      </c>
      <c r="AC2715" s="9">
        <v>26.498030950230977</v>
      </c>
      <c r="AD2715" s="3">
        <v>27.704058560680451</v>
      </c>
      <c r="AE2715" s="3">
        <v>45.797910489088572</v>
      </c>
    </row>
    <row r="2716" spans="1:31" ht="13" x14ac:dyDescent="0.3">
      <c r="A2716" s="2">
        <v>2022</v>
      </c>
      <c r="B2716" s="13" t="s">
        <v>630</v>
      </c>
      <c r="C2716" s="2" t="s">
        <v>373</v>
      </c>
      <c r="D2716" s="2" t="str">
        <f t="shared" si="84"/>
        <v>M2</v>
      </c>
      <c r="E2716" s="2" t="str">
        <f t="shared" si="85"/>
        <v>K06b_M2_14</v>
      </c>
      <c r="F2716" s="21" t="s">
        <v>506</v>
      </c>
      <c r="G2716" s="2">
        <v>2014</v>
      </c>
      <c r="H2716" s="2" t="s">
        <v>872</v>
      </c>
      <c r="I2716" s="4">
        <v>2.56</v>
      </c>
      <c r="J2716" s="5">
        <v>0.153</v>
      </c>
      <c r="K2716" s="4">
        <v>0.91800000000000004</v>
      </c>
      <c r="L2716" s="4">
        <v>0.72599999999999998</v>
      </c>
      <c r="M2716" s="4">
        <v>0.29499999999999998</v>
      </c>
      <c r="N2716" s="4">
        <v>0.73899999999999999</v>
      </c>
      <c r="O2716" s="4">
        <v>0.183</v>
      </c>
      <c r="P2716" s="6">
        <v>15.752000000000001</v>
      </c>
      <c r="Q2716" s="6">
        <v>69.313999999999993</v>
      </c>
      <c r="R2716" s="4">
        <v>6.1520000000000001</v>
      </c>
      <c r="S2716" s="7">
        <v>550.06500000000005</v>
      </c>
      <c r="T2716" s="4">
        <v>24.224</v>
      </c>
      <c r="U2716" s="4">
        <v>25.358491999999998</v>
      </c>
      <c r="V2716" s="8">
        <v>97.674776731056127</v>
      </c>
      <c r="W2716" s="8">
        <v>91.814738309372871</v>
      </c>
      <c r="X2716" s="8">
        <v>108</v>
      </c>
      <c r="Y2716" s="8">
        <v>155.26315789473685</v>
      </c>
      <c r="Z2716" s="8">
        <v>123.16666666666667</v>
      </c>
      <c r="AA2716" s="8">
        <v>105.01333333333334</v>
      </c>
      <c r="AB2716" s="9">
        <v>84.00564103509906</v>
      </c>
      <c r="AC2716" s="9">
        <v>28.926432744202614</v>
      </c>
      <c r="AD2716" s="3">
        <v>27.948433676918889</v>
      </c>
      <c r="AE2716" s="3">
        <v>43.125133578878497</v>
      </c>
    </row>
    <row r="2717" spans="1:31" ht="13" x14ac:dyDescent="0.3">
      <c r="A2717" s="2">
        <v>2022</v>
      </c>
      <c r="B2717" s="13" t="s">
        <v>630</v>
      </c>
      <c r="C2717" s="2" t="s">
        <v>375</v>
      </c>
      <c r="D2717" s="2" t="str">
        <f t="shared" si="84"/>
        <v>M1</v>
      </c>
      <c r="E2717" s="2" t="str">
        <f t="shared" si="85"/>
        <v>J07b_M1_14</v>
      </c>
      <c r="F2717" s="21" t="s">
        <v>424</v>
      </c>
      <c r="G2717" s="2">
        <v>2014</v>
      </c>
      <c r="H2717" s="2" t="s">
        <v>885</v>
      </c>
      <c r="I2717" s="4">
        <v>2.09</v>
      </c>
      <c r="J2717" s="5">
        <v>0.14799999999999999</v>
      </c>
      <c r="K2717" s="4">
        <v>0.86</v>
      </c>
      <c r="L2717" s="4">
        <v>0.68</v>
      </c>
      <c r="M2717" s="4">
        <v>0.21</v>
      </c>
      <c r="N2717" s="4">
        <v>0.58499999999999996</v>
      </c>
      <c r="O2717" s="4">
        <v>0.17100000000000001</v>
      </c>
      <c r="P2717" s="6">
        <v>19.491</v>
      </c>
      <c r="Q2717" s="6">
        <v>56.853000000000002</v>
      </c>
      <c r="R2717" s="4">
        <v>4.6529999999999996</v>
      </c>
      <c r="S2717" s="7">
        <v>441.49299999999999</v>
      </c>
      <c r="T2717" s="4">
        <v>18.84</v>
      </c>
      <c r="U2717" s="4">
        <v>24.246677999999999</v>
      </c>
      <c r="V2717" s="8">
        <v>79.742298190588784</v>
      </c>
      <c r="W2717" s="8">
        <v>88.814256665275707</v>
      </c>
      <c r="X2717" s="8">
        <v>101.17647058823529</v>
      </c>
      <c r="Y2717" s="8">
        <v>110.52631578947367</v>
      </c>
      <c r="Z2717" s="8">
        <v>97.5</v>
      </c>
      <c r="AA2717" s="8">
        <v>129.94</v>
      </c>
      <c r="AB2717" s="9">
        <v>73.225208447925056</v>
      </c>
      <c r="AC2717" s="9">
        <v>23.623268783451827</v>
      </c>
      <c r="AD2717" s="3">
        <v>30.037312800724692</v>
      </c>
      <c r="AE2717" s="3">
        <v>46.339418415823488</v>
      </c>
    </row>
    <row r="2718" spans="1:31" ht="13" x14ac:dyDescent="0.3">
      <c r="A2718" s="2">
        <v>2022</v>
      </c>
      <c r="B2718" s="13" t="s">
        <v>630</v>
      </c>
      <c r="C2718" s="2" t="s">
        <v>376</v>
      </c>
      <c r="D2718" s="2" t="str">
        <f t="shared" si="84"/>
        <v>M1</v>
      </c>
      <c r="E2718" s="2" t="str">
        <f t="shared" si="85"/>
        <v>J07c_M1_14</v>
      </c>
      <c r="F2718" s="21" t="s">
        <v>507</v>
      </c>
      <c r="G2718" s="2">
        <v>2014</v>
      </c>
      <c r="H2718" s="2" t="s">
        <v>873</v>
      </c>
      <c r="I2718" s="4">
        <v>2.2200000000000002</v>
      </c>
      <c r="J2718" s="5">
        <v>0.14499999999999999</v>
      </c>
      <c r="K2718" s="4">
        <v>0.94099999999999995</v>
      </c>
      <c r="L2718" s="4">
        <v>0.63700000000000001</v>
      </c>
      <c r="M2718" s="4">
        <v>0.23100000000000001</v>
      </c>
      <c r="N2718" s="4">
        <v>0.64300000000000002</v>
      </c>
      <c r="O2718" s="4">
        <v>0.17199999999999999</v>
      </c>
      <c r="P2718" s="6">
        <v>14.827999999999999</v>
      </c>
      <c r="Q2718" s="6">
        <v>54.320999999999998</v>
      </c>
      <c r="R2718" s="4">
        <v>5.2939999999999996</v>
      </c>
      <c r="S2718" s="7">
        <v>492.15800000000002</v>
      </c>
      <c r="T2718" s="4">
        <v>18.577999999999999</v>
      </c>
      <c r="U2718" s="4">
        <v>29.820737999999999</v>
      </c>
      <c r="V2718" s="8">
        <v>84.702345446462729</v>
      </c>
      <c r="W2718" s="8">
        <v>87.013967678817423</v>
      </c>
      <c r="X2718" s="8">
        <v>110.70588235294116</v>
      </c>
      <c r="Y2718" s="8">
        <v>121.57894736842105</v>
      </c>
      <c r="Z2718" s="8">
        <v>107.16666666666667</v>
      </c>
      <c r="AA2718" s="8">
        <v>98.853333333333325</v>
      </c>
      <c r="AB2718" s="9">
        <v>74.880929899177275</v>
      </c>
      <c r="AC2718" s="9">
        <v>25.411018019415511</v>
      </c>
      <c r="AD2718" s="3">
        <v>32.139686561167139</v>
      </c>
      <c r="AE2718" s="3">
        <v>42.449295419417361</v>
      </c>
    </row>
    <row r="2719" spans="1:31" ht="13" x14ac:dyDescent="0.3">
      <c r="A2719" s="2">
        <v>2022</v>
      </c>
      <c r="B2719" s="13" t="s">
        <v>630</v>
      </c>
      <c r="C2719" s="2" t="s">
        <v>377</v>
      </c>
      <c r="D2719" s="2" t="str">
        <f t="shared" si="84"/>
        <v>M2</v>
      </c>
      <c r="E2719" s="2" t="str">
        <f t="shared" si="85"/>
        <v>I08a_M2_14</v>
      </c>
      <c r="F2719" s="21" t="s">
        <v>508</v>
      </c>
      <c r="G2719" s="2">
        <v>2014</v>
      </c>
      <c r="H2719" s="2" t="s">
        <v>856</v>
      </c>
      <c r="I2719" s="4">
        <v>2.46</v>
      </c>
      <c r="J2719" s="5">
        <v>0.14599999999999999</v>
      </c>
      <c r="K2719" s="4">
        <v>0.83</v>
      </c>
      <c r="L2719" s="4">
        <v>0.753</v>
      </c>
      <c r="M2719" s="4">
        <v>0.215</v>
      </c>
      <c r="N2719" s="4">
        <v>0.56399999999999995</v>
      </c>
      <c r="O2719" s="4">
        <v>0.17799999999999999</v>
      </c>
      <c r="P2719" s="6">
        <v>18.989000000000001</v>
      </c>
      <c r="Q2719" s="6">
        <v>65.14</v>
      </c>
      <c r="R2719" s="4">
        <v>5.0129999999999999</v>
      </c>
      <c r="S2719" s="7">
        <v>383.91</v>
      </c>
      <c r="T2719" s="4">
        <v>16.361999999999998</v>
      </c>
      <c r="U2719" s="4">
        <v>24.835688000000001</v>
      </c>
      <c r="V2719" s="8">
        <v>93.859355764999236</v>
      </c>
      <c r="W2719" s="8">
        <v>87.614064007636856</v>
      </c>
      <c r="X2719" s="8">
        <v>97.647058823529406</v>
      </c>
      <c r="Y2719" s="8">
        <v>113.1578947368421</v>
      </c>
      <c r="Z2719" s="8">
        <v>94</v>
      </c>
      <c r="AA2719" s="8">
        <v>126.59333333333333</v>
      </c>
      <c r="AB2719" s="9">
        <v>76.512521206170888</v>
      </c>
      <c r="AC2719" s="9">
        <v>23.14660286212786</v>
      </c>
      <c r="AD2719" s="3">
        <v>27.743983793418515</v>
      </c>
      <c r="AE2719" s="3">
        <v>49.109413344453628</v>
      </c>
    </row>
    <row r="2720" spans="1:31" ht="13" x14ac:dyDescent="0.3">
      <c r="A2720" s="2">
        <v>2022</v>
      </c>
      <c r="B2720" s="13" t="s">
        <v>630</v>
      </c>
      <c r="C2720" s="2" t="s">
        <v>381</v>
      </c>
      <c r="D2720" s="2" t="str">
        <f t="shared" si="84"/>
        <v>M1</v>
      </c>
      <c r="E2720" s="2" t="str">
        <f t="shared" si="85"/>
        <v>I09a_M1_14</v>
      </c>
      <c r="F2720" s="21" t="s">
        <v>510</v>
      </c>
      <c r="G2720" s="2">
        <v>2014</v>
      </c>
      <c r="H2720" s="2" t="s">
        <v>893</v>
      </c>
      <c r="I2720" s="4">
        <v>2.2000000000000002</v>
      </c>
      <c r="J2720" s="5">
        <v>0.14299999999999999</v>
      </c>
      <c r="K2720" s="4">
        <v>0.84099999999999997</v>
      </c>
      <c r="L2720" s="4">
        <v>0.67800000000000005</v>
      </c>
      <c r="M2720" s="4">
        <v>0.218</v>
      </c>
      <c r="N2720" s="4">
        <v>0.63600000000000001</v>
      </c>
      <c r="O2720" s="4">
        <v>0.17</v>
      </c>
      <c r="P2720" s="6">
        <v>15.36</v>
      </c>
      <c r="Q2720" s="6">
        <v>55.113</v>
      </c>
      <c r="R2720" s="4">
        <v>5.4790000000000001</v>
      </c>
      <c r="S2720" s="7">
        <v>360.46499999999997</v>
      </c>
      <c r="T2720" s="4">
        <v>19.463999999999999</v>
      </c>
      <c r="U2720" s="4">
        <v>23.973303000000001</v>
      </c>
      <c r="V2720" s="8">
        <v>83.939261253251345</v>
      </c>
      <c r="W2720" s="8">
        <v>85.813775021178557</v>
      </c>
      <c r="X2720" s="8">
        <v>98.941176470588232</v>
      </c>
      <c r="Y2720" s="8">
        <v>114.73684210526316</v>
      </c>
      <c r="Z2720" s="8">
        <v>106</v>
      </c>
      <c r="AA2720" s="8">
        <v>102.4</v>
      </c>
      <c r="AB2720" s="9">
        <v>73.298453128083196</v>
      </c>
      <c r="AC2720" s="9">
        <v>24.498697620144235</v>
      </c>
      <c r="AD2720" s="3">
        <v>29.34434560176112</v>
      </c>
      <c r="AE2720" s="3">
        <v>46.156956778094646</v>
      </c>
    </row>
    <row r="2721" spans="1:31" ht="13" x14ac:dyDescent="0.3">
      <c r="A2721" s="2">
        <v>2022</v>
      </c>
      <c r="B2721" s="13" t="s">
        <v>630</v>
      </c>
      <c r="C2721" s="2" t="s">
        <v>382</v>
      </c>
      <c r="D2721" s="2" t="str">
        <f t="shared" si="84"/>
        <v>M1</v>
      </c>
      <c r="E2721" s="2" t="str">
        <f t="shared" si="85"/>
        <v>I09b_M1_14</v>
      </c>
      <c r="F2721" s="21" t="s">
        <v>263</v>
      </c>
      <c r="G2721" s="2">
        <v>2014</v>
      </c>
      <c r="H2721" s="2" t="s">
        <v>853</v>
      </c>
      <c r="I2721" s="4">
        <v>2.38</v>
      </c>
      <c r="J2721" s="5">
        <v>0.14599999999999999</v>
      </c>
      <c r="K2721" s="4">
        <v>0.80500000000000005</v>
      </c>
      <c r="L2721" s="4">
        <v>0.81399999999999995</v>
      </c>
      <c r="M2721" s="4">
        <v>0.16500000000000001</v>
      </c>
      <c r="N2721" s="4">
        <v>0.54900000000000004</v>
      </c>
      <c r="O2721" s="4">
        <v>0.17599999999999999</v>
      </c>
      <c r="P2721" s="6">
        <v>19.260999999999999</v>
      </c>
      <c r="Q2721" s="6">
        <v>50.796999999999997</v>
      </c>
      <c r="R2721" s="4">
        <v>5.26</v>
      </c>
      <c r="S2721" s="7">
        <v>438.70699999999999</v>
      </c>
      <c r="T2721" s="4">
        <v>16.481000000000002</v>
      </c>
      <c r="U2721" s="4">
        <v>22.960712000000001</v>
      </c>
      <c r="V2721" s="8">
        <v>90.807018992153729</v>
      </c>
      <c r="W2721" s="8">
        <v>87.614064007636856</v>
      </c>
      <c r="X2721" s="8">
        <v>94.705882352941188</v>
      </c>
      <c r="Y2721" s="8">
        <v>86.842105263157904</v>
      </c>
      <c r="Z2721" s="8">
        <v>91.500000000000014</v>
      </c>
      <c r="AA2721" s="8">
        <v>128.40666666666667</v>
      </c>
      <c r="AB2721" s="9">
        <v>74.798431047585993</v>
      </c>
      <c r="AC2721" s="9">
        <v>18.170746482331591</v>
      </c>
      <c r="AD2721" s="3">
        <v>27.524956079653094</v>
      </c>
      <c r="AE2721" s="3">
        <v>54.304297438015325</v>
      </c>
    </row>
    <row r="2722" spans="1:31" ht="13" x14ac:dyDescent="0.3">
      <c r="A2722" s="2">
        <v>2022</v>
      </c>
      <c r="B2722" s="13" t="s">
        <v>630</v>
      </c>
      <c r="C2722" s="2" t="s">
        <v>384</v>
      </c>
      <c r="D2722" s="2" t="str">
        <f t="shared" si="84"/>
        <v>M1</v>
      </c>
      <c r="E2722" s="2" t="str">
        <f t="shared" si="85"/>
        <v>I09c_M1_14</v>
      </c>
      <c r="F2722" s="21" t="s">
        <v>511</v>
      </c>
      <c r="G2722" s="2">
        <v>2014</v>
      </c>
      <c r="H2722" s="2" t="s">
        <v>858</v>
      </c>
      <c r="I2722" s="4">
        <v>2.4700000000000002</v>
      </c>
      <c r="J2722" s="5">
        <v>0.14799999999999999</v>
      </c>
      <c r="K2722" s="4">
        <v>0.81</v>
      </c>
      <c r="L2722" s="4">
        <v>0.75900000000000001</v>
      </c>
      <c r="M2722" s="4">
        <v>0.23</v>
      </c>
      <c r="N2722" s="4">
        <v>0.49199999999999999</v>
      </c>
      <c r="O2722" s="4">
        <v>0.183</v>
      </c>
      <c r="P2722" s="6">
        <v>17.704000000000001</v>
      </c>
      <c r="Q2722" s="6">
        <v>65.007999999999996</v>
      </c>
      <c r="R2722" s="4">
        <v>6.7380000000000004</v>
      </c>
      <c r="S2722" s="7">
        <v>402.58</v>
      </c>
      <c r="T2722" s="4">
        <v>17.584</v>
      </c>
      <c r="U2722" s="4">
        <v>25.426352000000001</v>
      </c>
      <c r="V2722" s="8">
        <v>94.240897861604935</v>
      </c>
      <c r="W2722" s="8">
        <v>88.814256665275707</v>
      </c>
      <c r="X2722" s="8">
        <v>95.294117647058826</v>
      </c>
      <c r="Y2722" s="8">
        <v>121.05263157894737</v>
      </c>
      <c r="Z2722" s="8">
        <v>82</v>
      </c>
      <c r="AA2722" s="8">
        <v>118.02666666666669</v>
      </c>
      <c r="AB2722" s="9">
        <v>77.535998295861617</v>
      </c>
      <c r="AC2722" s="9">
        <v>24.434629956776512</v>
      </c>
      <c r="AD2722" s="3">
        <v>26.718057402086753</v>
      </c>
      <c r="AE2722" s="3">
        <v>48.84731264113676</v>
      </c>
    </row>
    <row r="2723" spans="1:31" ht="13" x14ac:dyDescent="0.3">
      <c r="A2723" s="2">
        <v>2022</v>
      </c>
      <c r="B2723" s="13" t="s">
        <v>630</v>
      </c>
      <c r="C2723" s="2" t="s">
        <v>385</v>
      </c>
      <c r="D2723" s="2" t="str">
        <f t="shared" si="84"/>
        <v>M2</v>
      </c>
      <c r="E2723" s="2" t="str">
        <f t="shared" si="85"/>
        <v>I09c_M2_14</v>
      </c>
      <c r="F2723" s="21" t="s">
        <v>511</v>
      </c>
      <c r="G2723" s="2">
        <v>2014</v>
      </c>
      <c r="H2723" s="2" t="s">
        <v>858</v>
      </c>
      <c r="I2723" s="4">
        <v>2.44</v>
      </c>
      <c r="J2723" s="5">
        <v>0.14399999999999999</v>
      </c>
      <c r="K2723" s="4">
        <v>0.81799999999999995</v>
      </c>
      <c r="L2723" s="4">
        <v>0.752</v>
      </c>
      <c r="M2723" s="4">
        <v>0.17100000000000001</v>
      </c>
      <c r="N2723" s="4">
        <v>0.59599999999999997</v>
      </c>
      <c r="O2723" s="4">
        <v>0.17799999999999999</v>
      </c>
      <c r="P2723" s="6">
        <v>16.994</v>
      </c>
      <c r="Q2723" s="6">
        <v>56.811999999999998</v>
      </c>
      <c r="R2723" s="4">
        <v>5.8460000000000001</v>
      </c>
      <c r="S2723" s="7">
        <v>395.512</v>
      </c>
      <c r="T2723" s="4">
        <v>15.976000000000001</v>
      </c>
      <c r="U2723" s="4">
        <v>25.426352000000001</v>
      </c>
      <c r="V2723" s="8">
        <v>93.096271571787852</v>
      </c>
      <c r="W2723" s="8">
        <v>86.41387134999799</v>
      </c>
      <c r="X2723" s="8">
        <v>96.235294117647058</v>
      </c>
      <c r="Y2723" s="8">
        <v>90</v>
      </c>
      <c r="Z2723" s="8">
        <v>99.333333333333329</v>
      </c>
      <c r="AA2723" s="8">
        <v>113.29333333333334</v>
      </c>
      <c r="AB2723" s="9">
        <v>72.53133342814786</v>
      </c>
      <c r="AC2723" s="9">
        <v>19.42011341866375</v>
      </c>
      <c r="AD2723" s="3">
        <v>28.843694336954083</v>
      </c>
      <c r="AE2723" s="3">
        <v>51.73619224438216</v>
      </c>
    </row>
    <row r="2724" spans="1:31" ht="13" x14ac:dyDescent="0.3">
      <c r="A2724" s="2">
        <v>2022</v>
      </c>
      <c r="B2724" s="13" t="s">
        <v>630</v>
      </c>
      <c r="C2724" s="2" t="s">
        <v>386</v>
      </c>
      <c r="D2724" s="2" t="str">
        <f t="shared" si="84"/>
        <v>M1</v>
      </c>
      <c r="E2724" s="2" t="str">
        <f t="shared" si="85"/>
        <v>J09a_M1_14</v>
      </c>
      <c r="F2724" s="21" t="s">
        <v>512</v>
      </c>
      <c r="G2724" s="2">
        <v>2014</v>
      </c>
      <c r="H2724" s="2" t="s">
        <v>859</v>
      </c>
      <c r="I2724" s="4">
        <v>2.19</v>
      </c>
      <c r="J2724" s="5">
        <v>0.14499999999999999</v>
      </c>
      <c r="K2724" s="4">
        <v>0.83199999999999996</v>
      </c>
      <c r="L2724" s="4">
        <v>0.71599999999999997</v>
      </c>
      <c r="M2724" s="4">
        <v>0.16700000000000001</v>
      </c>
      <c r="N2724" s="4">
        <v>0.63500000000000001</v>
      </c>
      <c r="O2724" s="4">
        <v>0.17</v>
      </c>
      <c r="P2724" s="6">
        <v>15.196999999999999</v>
      </c>
      <c r="Q2724" s="6">
        <v>53.155999999999999</v>
      </c>
      <c r="R2724" s="4">
        <v>6.0590000000000002</v>
      </c>
      <c r="S2724" s="7">
        <v>477.19099999999997</v>
      </c>
      <c r="T2724" s="4">
        <v>14.547000000000001</v>
      </c>
      <c r="U2724" s="4">
        <v>24.593734999999999</v>
      </c>
      <c r="V2724" s="8">
        <v>83.557719156645661</v>
      </c>
      <c r="W2724" s="8">
        <v>87.013967678817423</v>
      </c>
      <c r="X2724" s="8">
        <v>97.882352941176464</v>
      </c>
      <c r="Y2724" s="8">
        <v>87.894736842105274</v>
      </c>
      <c r="Z2724" s="8">
        <v>105.83333333333333</v>
      </c>
      <c r="AA2724" s="8">
        <v>101.31333333333332</v>
      </c>
      <c r="AB2724" s="9">
        <v>70.763493216905744</v>
      </c>
      <c r="AC2724" s="9">
        <v>19.439653554201652</v>
      </c>
      <c r="AD2724" s="3">
        <v>30.070268455081038</v>
      </c>
      <c r="AE2724" s="3">
        <v>50.490077990717296</v>
      </c>
    </row>
    <row r="2725" spans="1:31" ht="13" x14ac:dyDescent="0.3">
      <c r="A2725" s="2">
        <v>2022</v>
      </c>
      <c r="B2725" s="13" t="s">
        <v>630</v>
      </c>
      <c r="C2725" s="2" t="s">
        <v>387</v>
      </c>
      <c r="D2725" s="2" t="str">
        <f t="shared" si="84"/>
        <v>M2</v>
      </c>
      <c r="E2725" s="2" t="str">
        <f t="shared" si="85"/>
        <v>J09a_M2_14</v>
      </c>
      <c r="F2725" s="21" t="s">
        <v>512</v>
      </c>
      <c r="G2725" s="2">
        <v>2014</v>
      </c>
      <c r="H2725" s="2" t="s">
        <v>859</v>
      </c>
      <c r="I2725" s="4">
        <v>2.38</v>
      </c>
      <c r="J2725" s="5">
        <v>0.151</v>
      </c>
      <c r="K2725" s="4">
        <v>0.752</v>
      </c>
      <c r="L2725" s="4">
        <v>0.71799999999999997</v>
      </c>
      <c r="M2725" s="4">
        <v>0.183</v>
      </c>
      <c r="N2725" s="4">
        <v>0.57199999999999995</v>
      </c>
      <c r="O2725" s="4">
        <v>0.17199999999999999</v>
      </c>
      <c r="P2725" s="6">
        <v>14.917</v>
      </c>
      <c r="Q2725" s="6">
        <v>56.947000000000003</v>
      </c>
      <c r="R2725" s="4">
        <v>5.5</v>
      </c>
      <c r="S2725" s="7">
        <v>356.36</v>
      </c>
      <c r="T2725" s="4">
        <v>15.792999999999999</v>
      </c>
      <c r="U2725" s="4">
        <v>24.593734999999999</v>
      </c>
      <c r="V2725" s="8">
        <v>90.807018992153729</v>
      </c>
      <c r="W2725" s="8">
        <v>90.614545651734005</v>
      </c>
      <c r="X2725" s="8">
        <v>88.470588235294116</v>
      </c>
      <c r="Y2725" s="8">
        <v>96.315789473684205</v>
      </c>
      <c r="Z2725" s="8">
        <v>95.333333333333329</v>
      </c>
      <c r="AA2725" s="8">
        <v>99.446666666666658</v>
      </c>
      <c r="AB2725" s="9">
        <v>70.135214976872831</v>
      </c>
      <c r="AC2725" s="9">
        <v>21.492961981481439</v>
      </c>
      <c r="AD2725" s="3">
        <v>27.422367749542136</v>
      </c>
      <c r="AE2725" s="3">
        <v>51.084670268976417</v>
      </c>
    </row>
    <row r="2726" spans="1:31" ht="13" x14ac:dyDescent="0.3">
      <c r="A2726" s="2">
        <v>2022</v>
      </c>
      <c r="B2726" s="13" t="s">
        <v>630</v>
      </c>
      <c r="C2726" s="2" t="s">
        <v>388</v>
      </c>
      <c r="D2726" s="2" t="str">
        <f t="shared" si="84"/>
        <v>M1</v>
      </c>
      <c r="E2726" s="2" t="str">
        <f t="shared" si="85"/>
        <v>J09b_M1_14</v>
      </c>
      <c r="F2726" s="21" t="s">
        <v>513</v>
      </c>
      <c r="G2726" s="2">
        <v>2014</v>
      </c>
      <c r="H2726" s="2" t="s">
        <v>860</v>
      </c>
      <c r="I2726" s="4">
        <v>2.3199999999999998</v>
      </c>
      <c r="J2726" s="5">
        <v>0.14799999999999999</v>
      </c>
      <c r="K2726" s="4">
        <v>0.81599999999999995</v>
      </c>
      <c r="L2726" s="4">
        <v>0.85499999999999998</v>
      </c>
      <c r="M2726" s="4">
        <v>0.192</v>
      </c>
      <c r="N2726" s="4">
        <v>0.60399999999999998</v>
      </c>
      <c r="O2726" s="4">
        <v>0.17499999999999999</v>
      </c>
      <c r="P2726" s="6">
        <v>16.907</v>
      </c>
      <c r="Q2726" s="6">
        <v>57.838999999999999</v>
      </c>
      <c r="R2726" s="4">
        <v>5.718</v>
      </c>
      <c r="S2726" s="7">
        <v>348.49400000000003</v>
      </c>
      <c r="T2726" s="4">
        <v>16.163</v>
      </c>
      <c r="U2726" s="4">
        <v>24.516152999999999</v>
      </c>
      <c r="V2726" s="8">
        <v>88.517766412519592</v>
      </c>
      <c r="W2726" s="8">
        <v>88.814256665275707</v>
      </c>
      <c r="X2726" s="8">
        <v>96</v>
      </c>
      <c r="Y2726" s="8">
        <v>101.05263157894737</v>
      </c>
      <c r="Z2726" s="8">
        <v>100.66666666666666</v>
      </c>
      <c r="AA2726" s="8">
        <v>112.71333333333334</v>
      </c>
      <c r="AB2726" s="9">
        <v>79.349721872779057</v>
      </c>
      <c r="AC2726" s="9">
        <v>19.931369163539078</v>
      </c>
      <c r="AD2726" s="3">
        <v>26.300741483191775</v>
      </c>
      <c r="AE2726" s="3">
        <v>53.767889353269126</v>
      </c>
    </row>
    <row r="2727" spans="1:31" ht="13" x14ac:dyDescent="0.3">
      <c r="A2727" s="2">
        <v>2022</v>
      </c>
      <c r="B2727" s="13" t="s">
        <v>630</v>
      </c>
      <c r="C2727" s="2" t="s">
        <v>389</v>
      </c>
      <c r="D2727" s="2" t="str">
        <f t="shared" si="84"/>
        <v>M2</v>
      </c>
      <c r="E2727" s="2" t="str">
        <f t="shared" si="85"/>
        <v>J09b_M2_14</v>
      </c>
      <c r="F2727" s="21" t="s">
        <v>513</v>
      </c>
      <c r="G2727" s="2">
        <v>2014</v>
      </c>
      <c r="H2727" s="2" t="s">
        <v>860</v>
      </c>
      <c r="I2727" s="4">
        <v>2.34</v>
      </c>
      <c r="J2727" s="5">
        <v>0.14699999999999999</v>
      </c>
      <c r="K2727" s="4">
        <v>0.88400000000000001</v>
      </c>
      <c r="L2727" s="4">
        <v>0.80400000000000005</v>
      </c>
      <c r="M2727" s="4">
        <v>0.18099999999999999</v>
      </c>
      <c r="N2727" s="4">
        <v>0.58699999999999997</v>
      </c>
      <c r="O2727" s="4">
        <v>0.18099999999999999</v>
      </c>
      <c r="P2727" s="6">
        <v>18.169</v>
      </c>
      <c r="Q2727" s="6">
        <v>60.093000000000004</v>
      </c>
      <c r="R2727" s="4">
        <v>5.3739999999999997</v>
      </c>
      <c r="S2727" s="7">
        <v>309.10399999999998</v>
      </c>
      <c r="T2727" s="4">
        <v>17.600000000000001</v>
      </c>
      <c r="U2727" s="4">
        <v>24.516152999999999</v>
      </c>
      <c r="V2727" s="8">
        <v>89.280850605730976</v>
      </c>
      <c r="W2727" s="8">
        <v>88.214160336456274</v>
      </c>
      <c r="X2727" s="8">
        <v>104</v>
      </c>
      <c r="Y2727" s="8">
        <v>95.263157894736835</v>
      </c>
      <c r="Z2727" s="8">
        <v>97.833333333333329</v>
      </c>
      <c r="AA2727" s="8">
        <v>121.12666666666667</v>
      </c>
      <c r="AB2727" s="9">
        <v>77.637846576026377</v>
      </c>
      <c r="AC2727" s="9">
        <v>19.203766078455839</v>
      </c>
      <c r="AD2727" s="3">
        <v>29.120714508785984</v>
      </c>
      <c r="AE2727" s="3">
        <v>51.675519412758177</v>
      </c>
    </row>
    <row r="2728" spans="1:31" ht="13" x14ac:dyDescent="0.3">
      <c r="A2728" s="2">
        <v>2022</v>
      </c>
      <c r="B2728" s="13" t="s">
        <v>630</v>
      </c>
      <c r="C2728" s="2" t="s">
        <v>390</v>
      </c>
      <c r="D2728" s="2" t="str">
        <f t="shared" si="84"/>
        <v>M1</v>
      </c>
      <c r="E2728" s="2" t="str">
        <f t="shared" si="85"/>
        <v>J09c_M1_14</v>
      </c>
      <c r="F2728" s="21" t="s">
        <v>427</v>
      </c>
      <c r="G2728" s="2">
        <v>2014</v>
      </c>
      <c r="H2728" s="2" t="s">
        <v>861</v>
      </c>
      <c r="I2728" s="4">
        <v>2.33</v>
      </c>
      <c r="J2728" s="5">
        <v>0.152</v>
      </c>
      <c r="K2728" s="4">
        <v>0.84199999999999997</v>
      </c>
      <c r="L2728" s="4">
        <v>0.92700000000000005</v>
      </c>
      <c r="M2728" s="4">
        <v>0.16800000000000001</v>
      </c>
      <c r="N2728" s="4">
        <v>0.55100000000000005</v>
      </c>
      <c r="O2728" s="4">
        <v>0.17899999999999999</v>
      </c>
      <c r="P2728" s="6">
        <v>18.434999999999999</v>
      </c>
      <c r="Q2728" s="6">
        <v>64.263000000000005</v>
      </c>
      <c r="R2728" s="4">
        <v>6.0339999999999998</v>
      </c>
      <c r="S2728" s="7">
        <v>367.18099999999998</v>
      </c>
      <c r="T2728" s="4">
        <v>16.22</v>
      </c>
      <c r="U2728" s="4">
        <v>24.759011999999998</v>
      </c>
      <c r="V2728" s="8">
        <v>88.899308509125291</v>
      </c>
      <c r="W2728" s="8">
        <v>91.214641980553438</v>
      </c>
      <c r="X2728" s="8">
        <v>99.058823529411768</v>
      </c>
      <c r="Y2728" s="8">
        <v>88.421052631578959</v>
      </c>
      <c r="Z2728" s="8">
        <v>91.833333333333343</v>
      </c>
      <c r="AA2728" s="8">
        <v>122.89999999999999</v>
      </c>
      <c r="AB2728" s="9">
        <v>81.630562131277031</v>
      </c>
      <c r="AC2728" s="9">
        <v>16.95265827627405</v>
      </c>
      <c r="AD2728" s="3">
        <v>26.380471102953386</v>
      </c>
      <c r="AE2728" s="3">
        <v>56.666870620772571</v>
      </c>
    </row>
    <row r="2729" spans="1:31" ht="13" x14ac:dyDescent="0.3">
      <c r="A2729" s="2">
        <v>2022</v>
      </c>
      <c r="B2729" s="13" t="s">
        <v>630</v>
      </c>
      <c r="C2729" s="2" t="s">
        <v>391</v>
      </c>
      <c r="D2729" s="2" t="str">
        <f t="shared" si="84"/>
        <v>M2</v>
      </c>
      <c r="E2729" s="2" t="str">
        <f t="shared" si="85"/>
        <v>J09c_M2_14</v>
      </c>
      <c r="F2729" s="21" t="s">
        <v>427</v>
      </c>
      <c r="G2729" s="2">
        <v>2014</v>
      </c>
      <c r="H2729" s="2" t="s">
        <v>861</v>
      </c>
      <c r="I2729" s="4">
        <v>2.15</v>
      </c>
      <c r="J2729" s="5">
        <v>0.14000000000000001</v>
      </c>
      <c r="K2729" s="4">
        <v>0.86499999999999999</v>
      </c>
      <c r="L2729" s="4">
        <v>0.71299999999999997</v>
      </c>
      <c r="M2729" s="4">
        <v>0.20100000000000001</v>
      </c>
      <c r="N2729" s="4">
        <v>0.57399999999999995</v>
      </c>
      <c r="O2729" s="4">
        <v>0.161</v>
      </c>
      <c r="P2729" s="6">
        <v>18.536000000000001</v>
      </c>
      <c r="Q2729" s="6">
        <v>57.606999999999999</v>
      </c>
      <c r="R2729" s="4">
        <v>5.3689999999999998</v>
      </c>
      <c r="S2729" s="7">
        <v>448.03899999999999</v>
      </c>
      <c r="T2729" s="4">
        <v>14.321</v>
      </c>
      <c r="U2729" s="4">
        <v>24.759011999999998</v>
      </c>
      <c r="V2729" s="8">
        <v>82.031550770222907</v>
      </c>
      <c r="W2729" s="8">
        <v>84.013486034720273</v>
      </c>
      <c r="X2729" s="8">
        <v>101.76470588235293</v>
      </c>
      <c r="Y2729" s="8">
        <v>105.78947368421052</v>
      </c>
      <c r="Z2729" s="8">
        <v>95.666666666666671</v>
      </c>
      <c r="AA2729" s="8">
        <v>123.57333333333334</v>
      </c>
      <c r="AB2729" s="9">
        <v>74.258441366507512</v>
      </c>
      <c r="AC2729" s="9">
        <v>22.29623541528872</v>
      </c>
      <c r="AD2729" s="3">
        <v>29.791578898282044</v>
      </c>
      <c r="AE2729" s="3">
        <v>47.912185686429233</v>
      </c>
    </row>
    <row r="2730" spans="1:31" ht="13" x14ac:dyDescent="0.3">
      <c r="A2730" s="2">
        <v>2022</v>
      </c>
      <c r="B2730" s="13" t="s">
        <v>630</v>
      </c>
      <c r="C2730" s="2" t="s">
        <v>392</v>
      </c>
      <c r="D2730" s="2" t="str">
        <f t="shared" si="84"/>
        <v>M2</v>
      </c>
      <c r="E2730" s="2" t="str">
        <f t="shared" si="85"/>
        <v>K09c_M2_14</v>
      </c>
      <c r="F2730" s="21" t="s">
        <v>514</v>
      </c>
      <c r="G2730" s="2">
        <v>2014</v>
      </c>
      <c r="H2730" s="2" t="s">
        <v>877</v>
      </c>
      <c r="I2730" s="4">
        <v>2.14</v>
      </c>
      <c r="J2730" s="5">
        <v>0.13800000000000001</v>
      </c>
      <c r="K2730" s="4">
        <v>0.83699999999999997</v>
      </c>
      <c r="L2730" s="4">
        <v>0.85899999999999999</v>
      </c>
      <c r="M2730" s="4">
        <v>0.184</v>
      </c>
      <c r="N2730" s="4">
        <v>0.58399999999999996</v>
      </c>
      <c r="O2730" s="4">
        <v>0.16500000000000001</v>
      </c>
      <c r="P2730" s="6">
        <v>14.28</v>
      </c>
      <c r="Q2730" s="6">
        <v>51.703000000000003</v>
      </c>
      <c r="R2730" s="4">
        <v>5.181</v>
      </c>
      <c r="S2730" s="7">
        <v>217.58600000000001</v>
      </c>
      <c r="T2730" s="4">
        <v>16.7</v>
      </c>
      <c r="U2730" s="4">
        <v>26.242920000000002</v>
      </c>
      <c r="V2730" s="8">
        <v>81.650008673617222</v>
      </c>
      <c r="W2730" s="8">
        <v>82.813293377081408</v>
      </c>
      <c r="X2730" s="8">
        <v>98.470588235294116</v>
      </c>
      <c r="Y2730" s="8">
        <v>96.84210526315789</v>
      </c>
      <c r="Z2730" s="8">
        <v>97.333333333333329</v>
      </c>
      <c r="AA2730" s="8">
        <v>95.199999999999989</v>
      </c>
      <c r="AB2730" s="9">
        <v>79.42742848696318</v>
      </c>
      <c r="AC2730" s="9">
        <v>19.082208378427829</v>
      </c>
      <c r="AD2730" s="3">
        <v>26.951205678126506</v>
      </c>
      <c r="AE2730" s="3">
        <v>53.966585943445665</v>
      </c>
    </row>
    <row r="2731" spans="1:31" ht="13" x14ac:dyDescent="0.3">
      <c r="A2731" s="2">
        <v>2022</v>
      </c>
      <c r="B2731" s="13" t="s">
        <v>630</v>
      </c>
      <c r="C2731" s="2" t="s">
        <v>393</v>
      </c>
      <c r="D2731" s="2" t="str">
        <f t="shared" si="84"/>
        <v>M2</v>
      </c>
      <c r="E2731" s="2" t="str">
        <f t="shared" si="85"/>
        <v>L09a_M2_14</v>
      </c>
      <c r="F2731" s="21" t="s">
        <v>515</v>
      </c>
      <c r="G2731" s="2">
        <v>2014</v>
      </c>
      <c r="H2731" s="2" t="s">
        <v>878</v>
      </c>
      <c r="I2731" s="4">
        <v>2.16</v>
      </c>
      <c r="J2731" s="5">
        <v>0.14299999999999999</v>
      </c>
      <c r="K2731" s="4">
        <v>0.96899999999999997</v>
      </c>
      <c r="L2731" s="4">
        <v>0.69699999999999995</v>
      </c>
      <c r="M2731" s="4">
        <v>0.16800000000000001</v>
      </c>
      <c r="N2731" s="4">
        <v>0.63400000000000001</v>
      </c>
      <c r="O2731" s="4">
        <v>0.16400000000000001</v>
      </c>
      <c r="P2731" s="6">
        <v>15.268000000000001</v>
      </c>
      <c r="Q2731" s="6">
        <v>52.246000000000002</v>
      </c>
      <c r="R2731" s="4">
        <v>5.49</v>
      </c>
      <c r="S2731" s="7">
        <v>291.23599999999999</v>
      </c>
      <c r="T2731" s="4">
        <v>16.372</v>
      </c>
      <c r="U2731" s="4">
        <v>24.994758999999998</v>
      </c>
      <c r="V2731" s="8">
        <v>82.413092866828606</v>
      </c>
      <c r="W2731" s="8">
        <v>85.813775021178557</v>
      </c>
      <c r="X2731" s="8">
        <v>113.99999999999999</v>
      </c>
      <c r="Y2731" s="8">
        <v>88.421052631578959</v>
      </c>
      <c r="Z2731" s="8">
        <v>105.66666666666666</v>
      </c>
      <c r="AA2731" s="8">
        <v>101.78666666666668</v>
      </c>
      <c r="AB2731" s="9">
        <v>73.401598064525615</v>
      </c>
      <c r="AC2731" s="9">
        <v>18.853200219090361</v>
      </c>
      <c r="AD2731" s="3">
        <v>33.763036976206386</v>
      </c>
      <c r="AE2731" s="3">
        <v>47.383762804703267</v>
      </c>
    </row>
    <row r="2732" spans="1:31" ht="13" x14ac:dyDescent="0.3">
      <c r="A2732" s="2">
        <v>2022</v>
      </c>
      <c r="B2732" s="13" t="s">
        <v>630</v>
      </c>
      <c r="C2732" s="2" t="s">
        <v>394</v>
      </c>
      <c r="D2732" s="2" t="str">
        <f t="shared" si="84"/>
        <v>M2</v>
      </c>
      <c r="E2732" s="2" t="str">
        <f t="shared" si="85"/>
        <v>L09b_M2_14</v>
      </c>
      <c r="F2732" s="21" t="s">
        <v>516</v>
      </c>
      <c r="G2732" s="2">
        <v>2014</v>
      </c>
      <c r="H2732" s="2" t="s">
        <v>879</v>
      </c>
      <c r="I2732" s="4">
        <v>2.15</v>
      </c>
      <c r="J2732" s="5">
        <v>0.13800000000000001</v>
      </c>
      <c r="K2732" s="4">
        <v>0.90100000000000002</v>
      </c>
      <c r="L2732" s="4">
        <v>0.79300000000000004</v>
      </c>
      <c r="M2732" s="4">
        <v>0.17299999999999999</v>
      </c>
      <c r="N2732" s="4">
        <v>0.58299999999999996</v>
      </c>
      <c r="O2732" s="4">
        <v>0.153</v>
      </c>
      <c r="P2732" s="6">
        <v>12.586</v>
      </c>
      <c r="Q2732" s="6">
        <v>58.048000000000002</v>
      </c>
      <c r="R2732" s="4">
        <v>6.06</v>
      </c>
      <c r="S2732" s="7">
        <v>302.55500000000001</v>
      </c>
      <c r="T2732" s="4">
        <v>18.776</v>
      </c>
      <c r="U2732" s="4">
        <v>21.315135000000001</v>
      </c>
      <c r="V2732" s="8">
        <v>82.031550770222907</v>
      </c>
      <c r="W2732" s="8">
        <v>82.813293377081408</v>
      </c>
      <c r="X2732" s="8">
        <v>106</v>
      </c>
      <c r="Y2732" s="8">
        <v>91.05263157894737</v>
      </c>
      <c r="Z2732" s="8">
        <v>97.166666666666671</v>
      </c>
      <c r="AA2732" s="8">
        <v>83.90666666666668</v>
      </c>
      <c r="AB2732" s="9">
        <v>76.864748405917197</v>
      </c>
      <c r="AC2732" s="9">
        <v>18.539593451030502</v>
      </c>
      <c r="AD2732" s="3">
        <v>29.979254129836757</v>
      </c>
      <c r="AE2732" s="3">
        <v>51.481152419132748</v>
      </c>
    </row>
    <row r="2733" spans="1:31" ht="13" x14ac:dyDescent="0.3">
      <c r="A2733" s="2">
        <v>2022</v>
      </c>
      <c r="B2733" s="13" t="s">
        <v>630</v>
      </c>
      <c r="C2733" s="2" t="s">
        <v>396</v>
      </c>
      <c r="D2733" s="2" t="str">
        <f t="shared" si="84"/>
        <v>M2</v>
      </c>
      <c r="E2733" s="2" t="str">
        <f t="shared" si="85"/>
        <v>I10b_M2_14</v>
      </c>
      <c r="F2733" s="21" t="s">
        <v>452</v>
      </c>
      <c r="G2733" s="2">
        <v>2014</v>
      </c>
      <c r="H2733" s="2" t="s">
        <v>854</v>
      </c>
      <c r="I2733" s="4">
        <v>2.27</v>
      </c>
      <c r="J2733" s="5">
        <v>0.14199999999999999</v>
      </c>
      <c r="K2733" s="4">
        <v>0.91900000000000004</v>
      </c>
      <c r="L2733" s="4">
        <v>0.49299999999999999</v>
      </c>
      <c r="M2733" s="4">
        <v>0.22600000000000001</v>
      </c>
      <c r="N2733" s="4">
        <v>0.623</v>
      </c>
      <c r="O2733" s="4">
        <v>0.16600000000000001</v>
      </c>
      <c r="P2733" s="6">
        <v>13.308</v>
      </c>
      <c r="Q2733" s="6">
        <v>64.206000000000003</v>
      </c>
      <c r="R2733" s="4">
        <v>6.24</v>
      </c>
      <c r="S2733" s="7">
        <v>378.01900000000001</v>
      </c>
      <c r="T2733" s="4">
        <v>16.516999999999999</v>
      </c>
      <c r="U2733" s="4">
        <v>22.753554999999999</v>
      </c>
      <c r="V2733" s="8">
        <v>86.610055929491168</v>
      </c>
      <c r="W2733" s="8">
        <v>85.213678692359125</v>
      </c>
      <c r="X2733" s="8">
        <v>108.11764705882354</v>
      </c>
      <c r="Y2733" s="8">
        <v>118.94736842105263</v>
      </c>
      <c r="Z2733" s="8">
        <v>103.83333333333333</v>
      </c>
      <c r="AA2733" s="8">
        <v>88.72</v>
      </c>
      <c r="AB2733" s="9">
        <v>66.720779695617466</v>
      </c>
      <c r="AC2733" s="9">
        <v>27.901569886047213</v>
      </c>
      <c r="AD2733" s="3">
        <v>35.227160750160408</v>
      </c>
      <c r="AE2733" s="3">
        <v>36.871269363792386</v>
      </c>
    </row>
    <row r="2734" spans="1:31" ht="13" x14ac:dyDescent="0.3">
      <c r="A2734" s="2">
        <v>2022</v>
      </c>
      <c r="B2734" s="13" t="s">
        <v>630</v>
      </c>
      <c r="C2734" s="2" t="s">
        <v>420</v>
      </c>
      <c r="D2734" s="2" t="str">
        <f t="shared" si="84"/>
        <v>M1</v>
      </c>
      <c r="E2734" s="2" t="str">
        <f t="shared" si="85"/>
        <v>I07a_M1_15</v>
      </c>
      <c r="F2734" s="21" t="s">
        <v>374</v>
      </c>
      <c r="G2734" s="2">
        <v>2015</v>
      </c>
      <c r="H2734" s="2" t="s">
        <v>901</v>
      </c>
      <c r="I2734" s="4">
        <v>2.14</v>
      </c>
      <c r="J2734" s="5">
        <v>0.14799999999999999</v>
      </c>
      <c r="K2734" s="4">
        <v>0.91600000000000004</v>
      </c>
      <c r="L2734" s="4">
        <v>0.57099999999999995</v>
      </c>
      <c r="M2734" s="4">
        <v>0.19</v>
      </c>
      <c r="N2734" s="4">
        <v>0.63100000000000001</v>
      </c>
      <c r="O2734" s="4">
        <v>0.153</v>
      </c>
      <c r="P2734" s="6">
        <v>10.294</v>
      </c>
      <c r="Q2734" s="6">
        <v>62.223999999999997</v>
      </c>
      <c r="R2734" s="4">
        <v>5.843</v>
      </c>
      <c r="S2734" s="7">
        <v>412.45600000000002</v>
      </c>
      <c r="T2734" s="4">
        <v>21.434999999999999</v>
      </c>
      <c r="U2734" s="4">
        <v>26.037158999999999</v>
      </c>
      <c r="V2734" s="8">
        <v>80.7248613201116</v>
      </c>
      <c r="W2734" s="8">
        <v>88.041401665867738</v>
      </c>
      <c r="X2734" s="8">
        <v>107.76470588235294</v>
      </c>
      <c r="Y2734" s="8">
        <v>100</v>
      </c>
      <c r="Z2734" s="8">
        <v>105.16666666666667</v>
      </c>
      <c r="AA2734" s="8">
        <v>68.626666666666665</v>
      </c>
      <c r="AB2734" s="9">
        <v>67.570865297386547</v>
      </c>
      <c r="AC2734" s="9">
        <v>23.161966747096582</v>
      </c>
      <c r="AD2734" s="3">
        <v>34.670430623197376</v>
      </c>
      <c r="AE2734" s="3">
        <v>42.167602629706032</v>
      </c>
    </row>
    <row r="2735" spans="1:31" ht="13" x14ac:dyDescent="0.3">
      <c r="A2735" s="2">
        <v>2022</v>
      </c>
      <c r="B2735" s="13" t="s">
        <v>630</v>
      </c>
      <c r="C2735" s="2" t="s">
        <v>421</v>
      </c>
      <c r="D2735" s="2" t="str">
        <f t="shared" si="84"/>
        <v>M1</v>
      </c>
      <c r="E2735" s="2" t="str">
        <f t="shared" si="85"/>
        <v>I07b_M1_15</v>
      </c>
      <c r="F2735" s="21" t="s">
        <v>448</v>
      </c>
      <c r="G2735" s="2">
        <v>2015</v>
      </c>
      <c r="H2735" s="2" t="s">
        <v>903</v>
      </c>
      <c r="I2735" s="4">
        <v>2.2599999999999998</v>
      </c>
      <c r="J2735" s="5">
        <v>0.152</v>
      </c>
      <c r="K2735" s="4">
        <v>0.80400000000000005</v>
      </c>
      <c r="L2735" s="4">
        <v>0.72199999999999998</v>
      </c>
      <c r="M2735" s="4">
        <v>0.23100000000000001</v>
      </c>
      <c r="N2735" s="4">
        <v>0.59299999999999997</v>
      </c>
      <c r="O2735" s="4">
        <v>0.18099999999999999</v>
      </c>
      <c r="P2735" s="6">
        <v>14.000999999999999</v>
      </c>
      <c r="Q2735" s="6">
        <v>66.474000000000004</v>
      </c>
      <c r="R2735" s="4">
        <v>5.8570000000000002</v>
      </c>
      <c r="S2735" s="7">
        <v>541.24900000000002</v>
      </c>
      <c r="T2735" s="4">
        <v>17.597000000000001</v>
      </c>
      <c r="U2735" s="4">
        <v>27.797608</v>
      </c>
      <c r="V2735" s="8">
        <v>85.251489057687934</v>
      </c>
      <c r="W2735" s="8">
        <v>90.420899008188485</v>
      </c>
      <c r="X2735" s="8">
        <v>94.588235294117652</v>
      </c>
      <c r="Y2735" s="8">
        <v>121.57894736842105</v>
      </c>
      <c r="Z2735" s="8">
        <v>98.833333333333329</v>
      </c>
      <c r="AA2735" s="8">
        <v>93.34</v>
      </c>
      <c r="AB2735" s="9">
        <v>75.618610548109586</v>
      </c>
      <c r="AC2735" s="9">
        <v>25.163126447132957</v>
      </c>
      <c r="AD2735" s="3">
        <v>27.19259147649251</v>
      </c>
      <c r="AE2735" s="3">
        <v>47.644282076374552</v>
      </c>
    </row>
    <row r="2736" spans="1:31" ht="13" x14ac:dyDescent="0.3">
      <c r="A2736" s="2">
        <v>2022</v>
      </c>
      <c r="B2736" s="13" t="s">
        <v>630</v>
      </c>
      <c r="C2736" s="2" t="s">
        <v>422</v>
      </c>
      <c r="D2736" s="2" t="str">
        <f t="shared" si="84"/>
        <v>M1</v>
      </c>
      <c r="E2736" s="2" t="str">
        <f t="shared" si="85"/>
        <v>I07c_M1_15</v>
      </c>
      <c r="F2736" s="21" t="s">
        <v>528</v>
      </c>
      <c r="G2736" s="2">
        <v>2015</v>
      </c>
      <c r="H2736" s="2" t="s">
        <v>904</v>
      </c>
      <c r="I2736" s="4">
        <v>2.1800000000000002</v>
      </c>
      <c r="J2736" s="5">
        <v>0.14599999999999999</v>
      </c>
      <c r="K2736" s="4">
        <v>0.84199999999999997</v>
      </c>
      <c r="L2736" s="4">
        <v>0.68899999999999995</v>
      </c>
      <c r="M2736" s="4">
        <v>0.214</v>
      </c>
      <c r="N2736" s="4">
        <v>0.621</v>
      </c>
      <c r="O2736" s="4">
        <v>0.18</v>
      </c>
      <c r="P2736" s="6">
        <v>16.105</v>
      </c>
      <c r="Q2736" s="6">
        <v>61.075000000000003</v>
      </c>
      <c r="R2736" s="4">
        <v>4.8330000000000002</v>
      </c>
      <c r="S2736" s="7">
        <v>465.73200000000003</v>
      </c>
      <c r="T2736" s="4">
        <v>15.496</v>
      </c>
      <c r="U2736" s="4">
        <v>26.674803000000001</v>
      </c>
      <c r="V2736" s="8">
        <v>82.233737232637054</v>
      </c>
      <c r="W2736" s="8">
        <v>86.851652994707365</v>
      </c>
      <c r="X2736" s="8">
        <v>99.058823529411768</v>
      </c>
      <c r="Y2736" s="8">
        <v>112.63157894736841</v>
      </c>
      <c r="Z2736" s="8">
        <v>103.50000000000001</v>
      </c>
      <c r="AA2736" s="8">
        <v>107.36666666666667</v>
      </c>
      <c r="AB2736" s="9">
        <v>73.543441479664267</v>
      </c>
      <c r="AC2736" s="9">
        <v>23.969067459765963</v>
      </c>
      <c r="AD2736" s="3">
        <v>29.281369515695737</v>
      </c>
      <c r="AE2736" s="3">
        <v>46.749563024538318</v>
      </c>
    </row>
    <row r="2737" spans="1:31" ht="13" x14ac:dyDescent="0.3">
      <c r="A2737" s="2">
        <v>2022</v>
      </c>
      <c r="B2737" s="13" t="s">
        <v>630</v>
      </c>
      <c r="C2737" s="2" t="s">
        <v>423</v>
      </c>
      <c r="D2737" s="2" t="str">
        <f t="shared" si="84"/>
        <v>M1</v>
      </c>
      <c r="E2737" s="2" t="str">
        <f t="shared" si="85"/>
        <v>J07a_M1_15</v>
      </c>
      <c r="F2737" s="21" t="s">
        <v>529</v>
      </c>
      <c r="G2737" s="2">
        <v>2015</v>
      </c>
      <c r="H2737" s="2" t="s">
        <v>910</v>
      </c>
      <c r="I2737" s="4">
        <v>2.2000000000000002</v>
      </c>
      <c r="J2737" s="5">
        <v>0.151</v>
      </c>
      <c r="K2737" s="4">
        <v>0.73499999999999999</v>
      </c>
      <c r="L2737" s="4">
        <v>0.82399999999999995</v>
      </c>
      <c r="M2737" s="4">
        <v>0.246</v>
      </c>
      <c r="N2737" s="4">
        <v>0.55400000000000005</v>
      </c>
      <c r="O2737" s="4">
        <v>0.186</v>
      </c>
      <c r="P2737" s="6">
        <v>16.739999999999998</v>
      </c>
      <c r="Q2737" s="6">
        <v>67.456999999999994</v>
      </c>
      <c r="R2737" s="4">
        <v>5.1619999999999999</v>
      </c>
      <c r="S2737" s="7">
        <v>551.88400000000001</v>
      </c>
      <c r="T2737" s="4">
        <v>15.23</v>
      </c>
      <c r="U2737" s="4">
        <v>28.601846999999999</v>
      </c>
      <c r="V2737" s="8">
        <v>82.988175188899788</v>
      </c>
      <c r="W2737" s="8">
        <v>89.826024672608298</v>
      </c>
      <c r="X2737" s="8">
        <v>86.470588235294116</v>
      </c>
      <c r="Y2737" s="8">
        <v>129.47368421052633</v>
      </c>
      <c r="Z2737" s="8">
        <v>92.333333333333343</v>
      </c>
      <c r="AA2737" s="8">
        <v>111.6</v>
      </c>
      <c r="AB2737" s="9">
        <v>80.179309868530666</v>
      </c>
      <c r="AC2737" s="9">
        <v>25.272843413724132</v>
      </c>
      <c r="AD2737" s="3">
        <v>23.444893695165522</v>
      </c>
      <c r="AE2737" s="3">
        <v>51.282262891110349</v>
      </c>
    </row>
    <row r="2738" spans="1:31" ht="13" x14ac:dyDescent="0.3">
      <c r="A2738" s="2">
        <v>2022</v>
      </c>
      <c r="B2738" s="13" t="s">
        <v>630</v>
      </c>
      <c r="C2738" s="2" t="s">
        <v>311</v>
      </c>
      <c r="D2738" s="2" t="str">
        <f t="shared" si="84"/>
        <v>M2</v>
      </c>
      <c r="E2738" s="2" t="str">
        <f t="shared" si="85"/>
        <v>J11b_M2_13</v>
      </c>
      <c r="F2738" s="21" t="s">
        <v>469</v>
      </c>
      <c r="G2738" s="2">
        <v>2013</v>
      </c>
      <c r="H2738" s="2" t="s">
        <v>839</v>
      </c>
      <c r="I2738" s="4">
        <v>2.54</v>
      </c>
      <c r="J2738" s="5">
        <v>0.16</v>
      </c>
      <c r="K2738" s="4">
        <v>0.78100000000000003</v>
      </c>
      <c r="L2738" s="4">
        <v>0.86099999999999999</v>
      </c>
      <c r="M2738" s="4">
        <v>0.17499999999999999</v>
      </c>
      <c r="N2738" s="4">
        <v>0.47599999999999998</v>
      </c>
      <c r="O2738" s="4">
        <v>0.187</v>
      </c>
      <c r="P2738" s="6">
        <v>15.332000000000001</v>
      </c>
      <c r="Q2738" s="6">
        <v>53.097999999999999</v>
      </c>
      <c r="R2738" s="4">
        <v>4.8920000000000003</v>
      </c>
      <c r="S2738" s="7">
        <v>267.70800000000003</v>
      </c>
      <c r="T2738" s="4">
        <v>13.782</v>
      </c>
      <c r="U2738" s="4">
        <v>19.267783000000001</v>
      </c>
      <c r="V2738" s="8">
        <v>97.929769610719831</v>
      </c>
      <c r="W2738" s="8">
        <v>96.786114545947626</v>
      </c>
      <c r="X2738" s="8">
        <v>91.882352941176478</v>
      </c>
      <c r="Y2738" s="8">
        <v>92.10526315789474</v>
      </c>
      <c r="Z2738" s="8">
        <v>79.333333333333329</v>
      </c>
      <c r="AA2738" s="8">
        <v>102.21333333333334</v>
      </c>
      <c r="AB2738" s="9">
        <v>77.353652916130613</v>
      </c>
      <c r="AC2738" s="9">
        <v>18.63539207778965</v>
      </c>
      <c r="AD2738" s="3">
        <v>25.822212396467688</v>
      </c>
      <c r="AE2738" s="3">
        <v>55.542395525742663</v>
      </c>
    </row>
    <row r="2739" spans="1:31" ht="13" x14ac:dyDescent="0.3">
      <c r="A2739" s="2">
        <v>2022</v>
      </c>
      <c r="B2739" s="13" t="s">
        <v>630</v>
      </c>
      <c r="C2739" s="2" t="s">
        <v>79</v>
      </c>
      <c r="D2739" s="2" t="str">
        <f t="shared" si="84"/>
        <v>M1</v>
      </c>
      <c r="E2739" s="2" t="str">
        <f t="shared" si="85"/>
        <v>B02c_M1_06</v>
      </c>
      <c r="F2739" s="21" t="str">
        <f>MID(C2739,1,4)</f>
        <v>B02c</v>
      </c>
      <c r="G2739" s="2">
        <v>2006</v>
      </c>
      <c r="H2739" s="2" t="str">
        <f>CONCATENATE(F2739,"_",MID(G2739,3,2))</f>
        <v>B02c_06</v>
      </c>
      <c r="I2739" s="4">
        <v>2.19</v>
      </c>
      <c r="J2739" s="5">
        <v>0.13900000000000001</v>
      </c>
      <c r="K2739" s="4">
        <v>0.94099999999999995</v>
      </c>
      <c r="L2739" s="4">
        <v>0.66600000000000004</v>
      </c>
      <c r="M2739" s="4">
        <v>0.20200000000000001</v>
      </c>
      <c r="N2739" s="4">
        <v>0.67700000000000005</v>
      </c>
      <c r="O2739" s="4">
        <v>0.159</v>
      </c>
      <c r="P2739" s="6">
        <v>13.257999999999999</v>
      </c>
      <c r="Q2739" s="6">
        <v>68.024000000000001</v>
      </c>
      <c r="R2739" s="4">
        <v>3.8010000000000002</v>
      </c>
      <c r="S2739" s="7">
        <v>166.803</v>
      </c>
      <c r="T2739" s="4">
        <v>23.417999999999999</v>
      </c>
      <c r="U2739" s="4">
        <v>16.855792000000001</v>
      </c>
      <c r="V2739" s="8">
        <v>88.949028625367248</v>
      </c>
      <c r="W2739" s="63" t="e">
        <v>#VALUE!</v>
      </c>
      <c r="X2739" s="8">
        <v>110.70588235294116</v>
      </c>
      <c r="Y2739" s="8">
        <v>106.31578947368421</v>
      </c>
      <c r="Z2739" s="8">
        <v>112.83333333333334</v>
      </c>
      <c r="AA2739" s="8">
        <v>88.386666666666656</v>
      </c>
      <c r="AB2739" s="9">
        <v>73.939238323514758</v>
      </c>
      <c r="AC2739" s="9">
        <v>22.503895905576879</v>
      </c>
      <c r="AD2739" s="3">
        <v>32.549018233569008</v>
      </c>
      <c r="AE2739" s="3">
        <v>44.947085860854123</v>
      </c>
    </row>
    <row r="2740" spans="1:31" ht="13" x14ac:dyDescent="0.3">
      <c r="A2740" s="2">
        <v>2022</v>
      </c>
      <c r="B2740" s="13" t="s">
        <v>630</v>
      </c>
      <c r="C2740" s="2" t="s">
        <v>80</v>
      </c>
      <c r="D2740" s="2" t="str">
        <f t="shared" si="84"/>
        <v>M1</v>
      </c>
      <c r="E2740" s="2" t="str">
        <f t="shared" si="85"/>
        <v>B03c_M1_08</v>
      </c>
      <c r="F2740" s="21" t="str">
        <f t="shared" ref="F2740:F2803" si="86">MID(C2740,1,4)</f>
        <v>B03c</v>
      </c>
      <c r="G2740" s="2">
        <v>2008</v>
      </c>
      <c r="H2740" s="2" t="str">
        <f t="shared" ref="H2740:H2803" si="87">CONCATENATE(F2740,"_",MID(G2740,3,2))</f>
        <v>B03c_08</v>
      </c>
      <c r="I2740" s="4">
        <v>2.2000000000000002</v>
      </c>
      <c r="J2740" s="5">
        <v>0.14299999999999999</v>
      </c>
      <c r="K2740" s="4">
        <v>0.85699999999999998</v>
      </c>
      <c r="L2740" s="4">
        <v>0.67800000000000005</v>
      </c>
      <c r="M2740" s="4">
        <v>0.20200000000000001</v>
      </c>
      <c r="N2740" s="4">
        <v>0.65600000000000003</v>
      </c>
      <c r="O2740" s="4">
        <v>0.161</v>
      </c>
      <c r="P2740" s="6">
        <v>14.574999999999999</v>
      </c>
      <c r="Q2740" s="6">
        <v>73.474000000000004</v>
      </c>
      <c r="R2740" s="4">
        <v>4.2240000000000002</v>
      </c>
      <c r="S2740" s="7">
        <v>249.233</v>
      </c>
      <c r="T2740" s="4">
        <v>15.28</v>
      </c>
      <c r="U2740" s="4">
        <v>15.985044</v>
      </c>
      <c r="V2740" s="8">
        <v>88.316670540463377</v>
      </c>
      <c r="W2740" s="8"/>
      <c r="X2740" s="8">
        <v>100.82352941176471</v>
      </c>
      <c r="Y2740" s="8">
        <v>106.31578947368421</v>
      </c>
      <c r="Z2740" s="8">
        <v>109.33333333333334</v>
      </c>
      <c r="AA2740" s="8">
        <v>97.166666666666657</v>
      </c>
      <c r="AB2740" s="9">
        <v>72.389703122816428</v>
      </c>
      <c r="AC2740" s="9">
        <v>22.985602244382839</v>
      </c>
      <c r="AD2740" s="3">
        <v>30.278005879632591</v>
      </c>
      <c r="AE2740" s="3">
        <v>46.736391875984573</v>
      </c>
    </row>
    <row r="2741" spans="1:31" ht="13" x14ac:dyDescent="0.3">
      <c r="A2741" s="2">
        <v>2022</v>
      </c>
      <c r="B2741" s="13" t="s">
        <v>630</v>
      </c>
      <c r="C2741" s="2" t="s">
        <v>81</v>
      </c>
      <c r="D2741" s="2" t="str">
        <f t="shared" si="84"/>
        <v>M2</v>
      </c>
      <c r="E2741" s="2" t="str">
        <f t="shared" si="85"/>
        <v>B03c_M2_08</v>
      </c>
      <c r="F2741" s="21" t="str">
        <f t="shared" si="86"/>
        <v>B03c</v>
      </c>
      <c r="G2741" s="2">
        <v>2008</v>
      </c>
      <c r="H2741" s="2" t="str">
        <f t="shared" si="87"/>
        <v>B03c_08</v>
      </c>
      <c r="I2741" s="4">
        <v>2.2799999999999998</v>
      </c>
      <c r="J2741" s="5">
        <v>0.14899999999999999</v>
      </c>
      <c r="K2741" s="4">
        <v>1.0900000000000001</v>
      </c>
      <c r="L2741" s="4">
        <v>0.54900000000000004</v>
      </c>
      <c r="M2741" s="4">
        <v>0.20599999999999999</v>
      </c>
      <c r="N2741" s="4">
        <v>0.63300000000000001</v>
      </c>
      <c r="O2741" s="4">
        <v>0.16600000000000001</v>
      </c>
      <c r="P2741" s="6">
        <v>12.003</v>
      </c>
      <c r="Q2741" s="6">
        <v>68.418999999999997</v>
      </c>
      <c r="R2741" s="4">
        <v>4.0190000000000001</v>
      </c>
      <c r="S2741" s="7">
        <v>141.87299999999999</v>
      </c>
      <c r="T2741" s="4">
        <v>14.976000000000001</v>
      </c>
      <c r="U2741" s="4">
        <v>15.985044</v>
      </c>
      <c r="V2741" s="8">
        <v>91.528185832843846</v>
      </c>
      <c r="W2741" s="8"/>
      <c r="X2741" s="8">
        <v>128.23529411764707</v>
      </c>
      <c r="Y2741" s="8">
        <v>108.42105263157893</v>
      </c>
      <c r="Z2741" s="8">
        <v>105.50000000000001</v>
      </c>
      <c r="AA2741" s="8">
        <v>80.02</v>
      </c>
      <c r="AB2741" s="9">
        <v>72.24114594979892</v>
      </c>
      <c r="AC2741" s="9">
        <v>23.488966425158733</v>
      </c>
      <c r="AD2741" s="3">
        <v>38.589141250658692</v>
      </c>
      <c r="AE2741" s="3">
        <v>37.921892324182572</v>
      </c>
    </row>
    <row r="2742" spans="1:31" ht="13" x14ac:dyDescent="0.3">
      <c r="A2742" s="2">
        <v>2022</v>
      </c>
      <c r="B2742" s="13" t="s">
        <v>630</v>
      </c>
      <c r="C2742" s="2" t="s">
        <v>82</v>
      </c>
      <c r="D2742" s="2" t="str">
        <f t="shared" si="84"/>
        <v>M1</v>
      </c>
      <c r="E2742" s="2" t="str">
        <f t="shared" si="85"/>
        <v>C03a_M1_08</v>
      </c>
      <c r="F2742" s="21" t="str">
        <f t="shared" si="86"/>
        <v>C03a</v>
      </c>
      <c r="G2742" s="2">
        <v>2008</v>
      </c>
      <c r="H2742" s="2" t="str">
        <f t="shared" si="87"/>
        <v>C03a_08</v>
      </c>
      <c r="I2742" s="4">
        <v>2.35</v>
      </c>
      <c r="J2742" s="5">
        <v>0.153</v>
      </c>
      <c r="K2742" s="4">
        <v>0.90700000000000003</v>
      </c>
      <c r="L2742" s="4">
        <v>0.63100000000000001</v>
      </c>
      <c r="M2742" s="4">
        <v>0.22700000000000001</v>
      </c>
      <c r="N2742" s="4">
        <v>0.56499999999999995</v>
      </c>
      <c r="O2742" s="4">
        <v>0.17399999999999999</v>
      </c>
      <c r="P2742" s="6">
        <v>17.451000000000001</v>
      </c>
      <c r="Q2742" s="6">
        <v>89.239000000000004</v>
      </c>
      <c r="R2742" s="4">
        <v>3.12</v>
      </c>
      <c r="S2742" s="7">
        <v>174.75399999999999</v>
      </c>
      <c r="T2742" s="4">
        <v>14.465</v>
      </c>
      <c r="U2742" s="4">
        <v>18.868925000000001</v>
      </c>
      <c r="V2742" s="8">
        <v>94.338261713676786</v>
      </c>
      <c r="W2742" s="8"/>
      <c r="X2742" s="8">
        <v>106.70588235294119</v>
      </c>
      <c r="Y2742" s="8">
        <v>119.47368421052632</v>
      </c>
      <c r="Z2742" s="8">
        <v>94.166666666666671</v>
      </c>
      <c r="AA2742" s="8">
        <v>116.34</v>
      </c>
      <c r="AB2742" s="9">
        <v>73.38247419258316</v>
      </c>
      <c r="AC2742" s="9">
        <v>25.480903313665713</v>
      </c>
      <c r="AD2742" s="3">
        <v>31.610995951722892</v>
      </c>
      <c r="AE2742" s="3">
        <v>42.908100734611395</v>
      </c>
    </row>
    <row r="2743" spans="1:31" ht="13" x14ac:dyDescent="0.3">
      <c r="A2743" s="2">
        <v>2022</v>
      </c>
      <c r="B2743" s="13" t="s">
        <v>630</v>
      </c>
      <c r="C2743" s="2" t="s">
        <v>83</v>
      </c>
      <c r="D2743" s="2" t="str">
        <f t="shared" si="84"/>
        <v>M2</v>
      </c>
      <c r="E2743" s="2" t="str">
        <f t="shared" si="85"/>
        <v>C03a_M2_08</v>
      </c>
      <c r="F2743" s="21" t="str">
        <f t="shared" si="86"/>
        <v>C03a</v>
      </c>
      <c r="G2743" s="2">
        <v>2008</v>
      </c>
      <c r="H2743" s="2" t="str">
        <f t="shared" si="87"/>
        <v>C03a_08</v>
      </c>
      <c r="I2743" s="4">
        <v>2.33</v>
      </c>
      <c r="J2743" s="5">
        <v>0.151</v>
      </c>
      <c r="K2743" s="4">
        <v>0.94899999999999995</v>
      </c>
      <c r="L2743" s="4">
        <v>0.61299999999999999</v>
      </c>
      <c r="M2743" s="4">
        <v>0.23599999999999999</v>
      </c>
      <c r="N2743" s="4">
        <v>0.59699999999999998</v>
      </c>
      <c r="O2743" s="4">
        <v>0.17299999999999999</v>
      </c>
      <c r="P2743" s="6">
        <v>16.527000000000001</v>
      </c>
      <c r="Q2743" s="6">
        <v>101.217</v>
      </c>
      <c r="R2743" s="4">
        <v>3.8130000000000002</v>
      </c>
      <c r="S2743" s="7">
        <v>199.21299999999999</v>
      </c>
      <c r="T2743" s="4">
        <v>14.339</v>
      </c>
      <c r="U2743" s="4">
        <v>18.868925000000001</v>
      </c>
      <c r="V2743" s="8">
        <v>93.535382890581658</v>
      </c>
      <c r="W2743" s="8"/>
      <c r="X2743" s="8">
        <v>111.64705882352941</v>
      </c>
      <c r="Y2743" s="8">
        <v>124.21052631578947</v>
      </c>
      <c r="Z2743" s="8">
        <v>99.5</v>
      </c>
      <c r="AA2743" s="8">
        <v>110.18</v>
      </c>
      <c r="AB2743" s="9">
        <v>74.299790303818313</v>
      </c>
      <c r="AC2743" s="9">
        <v>26.164095651942016</v>
      </c>
      <c r="AD2743" s="3">
        <v>32.66644447447144</v>
      </c>
      <c r="AE2743" s="3">
        <v>41.169459873586533</v>
      </c>
    </row>
    <row r="2744" spans="1:31" ht="13" x14ac:dyDescent="0.3">
      <c r="A2744" s="2">
        <v>2022</v>
      </c>
      <c r="B2744" s="13" t="s">
        <v>630</v>
      </c>
      <c r="C2744" s="2" t="s">
        <v>84</v>
      </c>
      <c r="D2744" s="2" t="str">
        <f t="shared" si="84"/>
        <v>M2</v>
      </c>
      <c r="E2744" s="2" t="str">
        <f t="shared" si="85"/>
        <v>A04c_M2_08</v>
      </c>
      <c r="F2744" s="21" t="str">
        <f t="shared" si="86"/>
        <v>A04c</v>
      </c>
      <c r="G2744" s="2">
        <v>2008</v>
      </c>
      <c r="H2744" s="2" t="str">
        <f t="shared" si="87"/>
        <v>A04c_08</v>
      </c>
      <c r="I2744" s="4">
        <v>2.2000000000000002</v>
      </c>
      <c r="J2744" s="5">
        <v>0.14299999999999999</v>
      </c>
      <c r="K2744" s="4">
        <v>0.83299999999999996</v>
      </c>
      <c r="L2744" s="4">
        <v>0.71599999999999997</v>
      </c>
      <c r="M2744" s="4">
        <v>0.22800000000000001</v>
      </c>
      <c r="N2744" s="4">
        <v>0.623</v>
      </c>
      <c r="O2744" s="4">
        <v>0.17100000000000001</v>
      </c>
      <c r="P2744" s="6">
        <v>18.721</v>
      </c>
      <c r="Q2744" s="6">
        <v>77.162000000000006</v>
      </c>
      <c r="R2744" s="4">
        <v>3.7879999999999998</v>
      </c>
      <c r="S2744" s="7">
        <v>355.048</v>
      </c>
      <c r="T2744" s="4">
        <v>17.882999999999999</v>
      </c>
      <c r="U2744" s="4">
        <v>19.361470000000001</v>
      </c>
      <c r="V2744" s="8">
        <v>88.316670540463377</v>
      </c>
      <c r="W2744" s="8"/>
      <c r="X2744" s="8">
        <v>98</v>
      </c>
      <c r="Y2744" s="8">
        <v>120</v>
      </c>
      <c r="Z2744" s="8">
        <v>103.83333333333333</v>
      </c>
      <c r="AA2744" s="8">
        <v>124.80666666666667</v>
      </c>
      <c r="AB2744" s="9">
        <v>75.81378036134592</v>
      </c>
      <c r="AC2744" s="9">
        <v>24.77239564044066</v>
      </c>
      <c r="AD2744" s="3">
        <v>28.100891057727935</v>
      </c>
      <c r="AE2744" s="3">
        <v>47.126713301831408</v>
      </c>
    </row>
    <row r="2745" spans="1:31" ht="13" x14ac:dyDescent="0.3">
      <c r="A2745" s="2">
        <v>2022</v>
      </c>
      <c r="B2745" s="13" t="s">
        <v>630</v>
      </c>
      <c r="C2745" s="2" t="s">
        <v>85</v>
      </c>
      <c r="D2745" s="2" t="str">
        <f t="shared" si="84"/>
        <v>M1</v>
      </c>
      <c r="E2745" s="2" t="str">
        <f t="shared" si="85"/>
        <v>B04a_M1_08</v>
      </c>
      <c r="F2745" s="21" t="str">
        <f t="shared" si="86"/>
        <v>B04a</v>
      </c>
      <c r="G2745" s="2">
        <v>2008</v>
      </c>
      <c r="H2745" s="2" t="str">
        <f t="shared" si="87"/>
        <v>B04a_08</v>
      </c>
      <c r="I2745" s="4">
        <v>2.2400000000000002</v>
      </c>
      <c r="J2745" s="5">
        <v>0.14399999999999999</v>
      </c>
      <c r="K2745" s="4">
        <v>0.80800000000000005</v>
      </c>
      <c r="L2745" s="4">
        <v>0.66300000000000003</v>
      </c>
      <c r="M2745" s="4">
        <v>0.19600000000000001</v>
      </c>
      <c r="N2745" s="4">
        <v>0.61799999999999999</v>
      </c>
      <c r="O2745" s="4">
        <v>0.161</v>
      </c>
      <c r="P2745" s="6">
        <v>15.958</v>
      </c>
      <c r="Q2745" s="6">
        <v>74.116</v>
      </c>
      <c r="R2745" s="4">
        <v>4.1840000000000002</v>
      </c>
      <c r="S2745" s="7">
        <v>469.49200000000002</v>
      </c>
      <c r="T2745" s="4">
        <v>15.696</v>
      </c>
      <c r="U2745" s="4">
        <v>20.707501000000001</v>
      </c>
      <c r="V2745" s="8">
        <v>89.922428186653619</v>
      </c>
      <c r="W2745" s="8"/>
      <c r="X2745" s="8">
        <v>95.058823529411768</v>
      </c>
      <c r="Y2745" s="8">
        <v>103.15789473684211</v>
      </c>
      <c r="Z2745" s="8">
        <v>103</v>
      </c>
      <c r="AA2745" s="8">
        <v>106.38666666666667</v>
      </c>
      <c r="AB2745" s="9">
        <v>69.893769260461113</v>
      </c>
      <c r="AC2745" s="9">
        <v>23.099305501951715</v>
      </c>
      <c r="AD2745" s="3">
        <v>29.566242964834359</v>
      </c>
      <c r="AE2745" s="3">
        <v>47.33445153321393</v>
      </c>
    </row>
    <row r="2746" spans="1:31" ht="13" x14ac:dyDescent="0.3">
      <c r="A2746" s="2">
        <v>2022</v>
      </c>
      <c r="B2746" s="13" t="s">
        <v>630</v>
      </c>
      <c r="C2746" s="2" t="s">
        <v>86</v>
      </c>
      <c r="D2746" s="2" t="str">
        <f t="shared" si="84"/>
        <v>M1</v>
      </c>
      <c r="E2746" s="2" t="str">
        <f t="shared" si="85"/>
        <v>B04b_M1_08</v>
      </c>
      <c r="F2746" s="21" t="str">
        <f t="shared" si="86"/>
        <v>B04b</v>
      </c>
      <c r="G2746" s="2">
        <v>2008</v>
      </c>
      <c r="H2746" s="2" t="str">
        <f t="shared" si="87"/>
        <v>B04b_08</v>
      </c>
      <c r="I2746" s="4">
        <v>2.44</v>
      </c>
      <c r="J2746" s="5">
        <v>0.153</v>
      </c>
      <c r="K2746" s="4">
        <v>0.79100000000000004</v>
      </c>
      <c r="L2746" s="4">
        <v>0.74</v>
      </c>
      <c r="M2746" s="4">
        <v>0.28100000000000003</v>
      </c>
      <c r="N2746" s="4">
        <v>0.63200000000000001</v>
      </c>
      <c r="O2746" s="4">
        <v>0.17899999999999999</v>
      </c>
      <c r="P2746" s="6">
        <v>22.172000000000001</v>
      </c>
      <c r="Q2746" s="6">
        <v>74.173000000000002</v>
      </c>
      <c r="R2746" s="4">
        <v>4.2679999999999998</v>
      </c>
      <c r="S2746" s="7">
        <v>291.892</v>
      </c>
      <c r="T2746" s="4">
        <v>17.262</v>
      </c>
      <c r="U2746" s="4">
        <v>19.316768</v>
      </c>
      <c r="V2746" s="8">
        <v>97.951216417604826</v>
      </c>
      <c r="W2746" s="8"/>
      <c r="X2746" s="8">
        <v>93.058823529411768</v>
      </c>
      <c r="Y2746" s="8">
        <v>147.89473684210529</v>
      </c>
      <c r="Z2746" s="8">
        <v>105.33333333333334</v>
      </c>
      <c r="AA2746" s="8">
        <v>147.81333333333333</v>
      </c>
      <c r="AB2746" s="9">
        <v>80.302949467484936</v>
      </c>
      <c r="AC2746" s="9">
        <v>28.824125251007509</v>
      </c>
      <c r="AD2746" s="3">
        <v>25.192323771774156</v>
      </c>
      <c r="AE2746" s="3">
        <v>45.983550977218343</v>
      </c>
    </row>
    <row r="2747" spans="1:31" ht="13" x14ac:dyDescent="0.3">
      <c r="A2747" s="2">
        <v>2022</v>
      </c>
      <c r="B2747" s="13" t="s">
        <v>630</v>
      </c>
      <c r="C2747" s="2" t="s">
        <v>87</v>
      </c>
      <c r="D2747" s="2" t="str">
        <f t="shared" si="84"/>
        <v>M2</v>
      </c>
      <c r="E2747" s="2" t="str">
        <f t="shared" si="85"/>
        <v>B04c_M2_08</v>
      </c>
      <c r="F2747" s="21" t="str">
        <f t="shared" si="86"/>
        <v>B04c</v>
      </c>
      <c r="G2747" s="2">
        <v>2008</v>
      </c>
      <c r="H2747" s="2" t="str">
        <f t="shared" si="87"/>
        <v>B04c_08</v>
      </c>
      <c r="I2747" s="4">
        <v>2.65</v>
      </c>
      <c r="J2747" s="5">
        <v>0.154</v>
      </c>
      <c r="K2747" s="4">
        <v>1.0029999999999999</v>
      </c>
      <c r="L2747" s="4">
        <v>0.55400000000000005</v>
      </c>
      <c r="M2747" s="4">
        <v>0.17</v>
      </c>
      <c r="N2747" s="4">
        <v>0.53900000000000003</v>
      </c>
      <c r="O2747" s="4">
        <v>0.20499999999999999</v>
      </c>
      <c r="P2747" s="6">
        <v>32.76</v>
      </c>
      <c r="Q2747" s="6">
        <v>66.834999999999994</v>
      </c>
      <c r="R2747" s="4">
        <v>5.968</v>
      </c>
      <c r="S2747" s="7">
        <v>455.94</v>
      </c>
      <c r="T2747" s="4">
        <v>19.149000000000001</v>
      </c>
      <c r="U2747" s="4">
        <v>17.371731</v>
      </c>
      <c r="V2747" s="8">
        <v>106.38144406010359</v>
      </c>
      <c r="W2747" s="8"/>
      <c r="X2747" s="8">
        <v>118</v>
      </c>
      <c r="Y2747" s="8">
        <v>89.473684210526315</v>
      </c>
      <c r="Z2747" s="8">
        <v>89.833333333333343</v>
      </c>
      <c r="AA2747" s="8">
        <v>218.39999999999998</v>
      </c>
      <c r="AB2747" s="9">
        <v>67.300179384801766</v>
      </c>
      <c r="AC2747" s="9">
        <v>20.807217782956325</v>
      </c>
      <c r="AD2747" s="3">
        <v>38.116055778057024</v>
      </c>
      <c r="AE2747" s="3">
        <v>41.076726438986661</v>
      </c>
    </row>
    <row r="2748" spans="1:31" ht="13" x14ac:dyDescent="0.3">
      <c r="A2748" s="2">
        <v>2022</v>
      </c>
      <c r="B2748" s="13" t="s">
        <v>630</v>
      </c>
      <c r="C2748" s="2" t="s">
        <v>88</v>
      </c>
      <c r="D2748" s="2" t="str">
        <f t="shared" si="84"/>
        <v>M1</v>
      </c>
      <c r="E2748" s="2" t="str">
        <f t="shared" si="85"/>
        <v>A05c_M1_08</v>
      </c>
      <c r="F2748" s="21" t="str">
        <f t="shared" si="86"/>
        <v>A05c</v>
      </c>
      <c r="G2748" s="2">
        <v>2008</v>
      </c>
      <c r="H2748" s="2" t="str">
        <f t="shared" si="87"/>
        <v>A05c_08</v>
      </c>
      <c r="I2748" s="4">
        <v>1.98</v>
      </c>
      <c r="J2748" s="5">
        <v>0.13100000000000001</v>
      </c>
      <c r="K2748" s="4">
        <v>0.94</v>
      </c>
      <c r="L2748" s="4">
        <v>0.61299999999999999</v>
      </c>
      <c r="M2748" s="4">
        <v>0.23400000000000001</v>
      </c>
      <c r="N2748" s="4">
        <v>0.71</v>
      </c>
      <c r="O2748" s="4">
        <v>0.157</v>
      </c>
      <c r="P2748" s="6">
        <v>13.108000000000001</v>
      </c>
      <c r="Q2748" s="6">
        <v>73.653999999999996</v>
      </c>
      <c r="R2748" s="4">
        <v>5.1680000000000001</v>
      </c>
      <c r="S2748" s="7">
        <v>333.26400000000001</v>
      </c>
      <c r="T2748" s="4">
        <v>14.714</v>
      </c>
      <c r="U2748" s="4">
        <v>24.686114</v>
      </c>
      <c r="V2748" s="8">
        <v>79.485003486417042</v>
      </c>
      <c r="W2748" s="8"/>
      <c r="X2748" s="8">
        <v>110.58823529411765</v>
      </c>
      <c r="Y2748" s="8">
        <v>123.15789473684211</v>
      </c>
      <c r="Z2748" s="8">
        <v>118.33333333333333</v>
      </c>
      <c r="AA2748" s="8">
        <v>87.38666666666667</v>
      </c>
      <c r="AB2748" s="9">
        <v>73.904866629886314</v>
      </c>
      <c r="AC2748" s="9">
        <v>26.080993630654497</v>
      </c>
      <c r="AD2748" s="3">
        <v>32.529550234504647</v>
      </c>
      <c r="AE2748" s="3">
        <v>41.389456134840835</v>
      </c>
    </row>
    <row r="2749" spans="1:31" ht="13" x14ac:dyDescent="0.3">
      <c r="A2749" s="2">
        <v>2022</v>
      </c>
      <c r="B2749" s="13" t="s">
        <v>630</v>
      </c>
      <c r="C2749" s="2" t="s">
        <v>89</v>
      </c>
      <c r="D2749" s="2" t="str">
        <f t="shared" si="84"/>
        <v>M1</v>
      </c>
      <c r="E2749" s="2" t="str">
        <f t="shared" si="85"/>
        <v>B05a_M1_08</v>
      </c>
      <c r="F2749" s="21" t="str">
        <f t="shared" si="86"/>
        <v>B05a</v>
      </c>
      <c r="G2749" s="2">
        <v>2008</v>
      </c>
      <c r="H2749" s="2" t="str">
        <f t="shared" si="87"/>
        <v>B05a_08</v>
      </c>
      <c r="I2749" s="4">
        <v>1.97</v>
      </c>
      <c r="J2749" s="5">
        <v>0.13</v>
      </c>
      <c r="K2749" s="4">
        <v>0.73799999999999999</v>
      </c>
      <c r="L2749" s="4">
        <v>0.74399999999999999</v>
      </c>
      <c r="M2749" s="4">
        <v>0.22900000000000001</v>
      </c>
      <c r="N2749" s="4">
        <v>0.68600000000000005</v>
      </c>
      <c r="O2749" s="4">
        <v>0.152</v>
      </c>
      <c r="P2749" s="6">
        <v>13.146000000000001</v>
      </c>
      <c r="Q2749" s="6">
        <v>94.188999999999993</v>
      </c>
      <c r="R2749" s="4">
        <v>4.8339999999999996</v>
      </c>
      <c r="S2749" s="7">
        <v>384.798</v>
      </c>
      <c r="T2749" s="4">
        <v>19.007000000000001</v>
      </c>
      <c r="U2749" s="4">
        <v>21.574911</v>
      </c>
      <c r="V2749" s="8">
        <v>79.083564074869471</v>
      </c>
      <c r="W2749" s="8"/>
      <c r="X2749" s="8">
        <v>86.82352941176471</v>
      </c>
      <c r="Y2749" s="8">
        <v>120.52631578947368</v>
      </c>
      <c r="Z2749" s="8">
        <v>114.33333333333336</v>
      </c>
      <c r="AA2749" s="8">
        <v>87.64</v>
      </c>
      <c r="AB2749" s="9">
        <v>74.863690753886218</v>
      </c>
      <c r="AC2749" s="9">
        <v>25.196810034385887</v>
      </c>
      <c r="AD2749" s="3">
        <v>25.212062238496539</v>
      </c>
      <c r="AE2749" s="3">
        <v>49.591127727117559</v>
      </c>
    </row>
    <row r="2750" spans="1:31" ht="13" x14ac:dyDescent="0.3">
      <c r="A2750" s="2">
        <v>2022</v>
      </c>
      <c r="B2750" s="13" t="s">
        <v>630</v>
      </c>
      <c r="C2750" s="2" t="s">
        <v>90</v>
      </c>
      <c r="D2750" s="2" t="str">
        <f t="shared" si="84"/>
        <v>M1</v>
      </c>
      <c r="E2750" s="2" t="str">
        <f t="shared" si="85"/>
        <v>B05b_M1_08</v>
      </c>
      <c r="F2750" s="21" t="str">
        <f t="shared" si="86"/>
        <v>B05b</v>
      </c>
      <c r="G2750" s="2">
        <v>2008</v>
      </c>
      <c r="H2750" s="2" t="str">
        <f t="shared" si="87"/>
        <v>B05b_08</v>
      </c>
      <c r="I2750" s="4">
        <v>2.37</v>
      </c>
      <c r="J2750" s="5">
        <v>0.154</v>
      </c>
      <c r="K2750" s="4">
        <v>0.86</v>
      </c>
      <c r="L2750" s="4">
        <v>0.75</v>
      </c>
      <c r="M2750" s="4">
        <v>0.23699999999999999</v>
      </c>
      <c r="N2750" s="4">
        <v>0.66600000000000004</v>
      </c>
      <c r="O2750" s="4">
        <v>0.17899999999999999</v>
      </c>
      <c r="P2750" s="6">
        <v>16.257000000000001</v>
      </c>
      <c r="Q2750" s="6">
        <v>80.241</v>
      </c>
      <c r="R2750" s="4">
        <v>5.1219999999999999</v>
      </c>
      <c r="S2750" s="7">
        <v>482.983</v>
      </c>
      <c r="T2750" s="4">
        <v>17.751000000000001</v>
      </c>
      <c r="U2750" s="4">
        <v>21.019787000000001</v>
      </c>
      <c r="V2750" s="8">
        <v>95.1411405367719</v>
      </c>
      <c r="W2750" s="8"/>
      <c r="X2750" s="8">
        <v>101.17647058823529</v>
      </c>
      <c r="Y2750" s="8">
        <v>124.73684210526315</v>
      </c>
      <c r="Z2750" s="8">
        <v>111.00000000000001</v>
      </c>
      <c r="AA2750" s="8">
        <v>108.38000000000001</v>
      </c>
      <c r="AB2750" s="9">
        <v>78.942275138267604</v>
      </c>
      <c r="AC2750" s="9">
        <v>24.729766773239824</v>
      </c>
      <c r="AD2750" s="3">
        <v>27.861985066888224</v>
      </c>
      <c r="AE2750" s="3">
        <v>47.40824815987196</v>
      </c>
    </row>
    <row r="2751" spans="1:31" ht="13" x14ac:dyDescent="0.3">
      <c r="A2751" s="2">
        <v>2022</v>
      </c>
      <c r="B2751" s="13" t="s">
        <v>630</v>
      </c>
      <c r="C2751" s="2" t="s">
        <v>91</v>
      </c>
      <c r="D2751" s="2" t="str">
        <f t="shared" si="84"/>
        <v>M2</v>
      </c>
      <c r="E2751" s="2" t="str">
        <f t="shared" si="85"/>
        <v>B05b_M2_08</v>
      </c>
      <c r="F2751" s="21" t="str">
        <f t="shared" si="86"/>
        <v>B05b</v>
      </c>
      <c r="G2751" s="2">
        <v>2008</v>
      </c>
      <c r="H2751" s="2" t="str">
        <f t="shared" si="87"/>
        <v>B05b_08</v>
      </c>
      <c r="I2751" s="4">
        <v>2.39</v>
      </c>
      <c r="J2751" s="5">
        <v>0.155</v>
      </c>
      <c r="K2751" s="4">
        <v>0.91</v>
      </c>
      <c r="L2751" s="4">
        <v>0.68500000000000005</v>
      </c>
      <c r="M2751" s="4">
        <v>0.219</v>
      </c>
      <c r="N2751" s="4">
        <v>0.64300000000000002</v>
      </c>
      <c r="O2751" s="4">
        <v>0.17799999999999999</v>
      </c>
      <c r="P2751" s="6">
        <v>15.215999999999999</v>
      </c>
      <c r="Q2751" s="6">
        <v>86.058000000000007</v>
      </c>
      <c r="R2751" s="4">
        <v>4.7990000000000004</v>
      </c>
      <c r="S2751" s="7">
        <v>423.62400000000002</v>
      </c>
      <c r="T2751" s="4">
        <v>18.66</v>
      </c>
      <c r="U2751" s="4">
        <v>21.019787000000001</v>
      </c>
      <c r="V2751" s="8">
        <v>95.944019359867028</v>
      </c>
      <c r="W2751" s="8"/>
      <c r="X2751" s="8">
        <v>107.05882352941177</v>
      </c>
      <c r="Y2751" s="8">
        <v>115.26315789473685</v>
      </c>
      <c r="Z2751" s="8">
        <v>107.16666666666667</v>
      </c>
      <c r="AA2751" s="8">
        <v>101.44</v>
      </c>
      <c r="AB2751" s="9">
        <v>75.494832730541219</v>
      </c>
      <c r="AC2751" s="9">
        <v>23.895064155422542</v>
      </c>
      <c r="AD2751" s="3">
        <v>30.828146042884423</v>
      </c>
      <c r="AE2751" s="3">
        <v>45.276789801693042</v>
      </c>
    </row>
    <row r="2752" spans="1:31" ht="13" x14ac:dyDescent="0.3">
      <c r="A2752" s="2">
        <v>2022</v>
      </c>
      <c r="B2752" s="13" t="s">
        <v>630</v>
      </c>
      <c r="C2752" s="2" t="s">
        <v>92</v>
      </c>
      <c r="D2752" s="2" t="str">
        <f t="shared" si="84"/>
        <v>M1</v>
      </c>
      <c r="E2752" s="2" t="str">
        <f t="shared" si="85"/>
        <v>B05c_M1_08</v>
      </c>
      <c r="F2752" s="21" t="str">
        <f t="shared" si="86"/>
        <v>B05c</v>
      </c>
      <c r="G2752" s="2">
        <v>2008</v>
      </c>
      <c r="H2752" s="2" t="str">
        <f t="shared" si="87"/>
        <v>B05c_08</v>
      </c>
      <c r="I2752" s="4">
        <v>2.4</v>
      </c>
      <c r="J2752" s="5">
        <v>0.155</v>
      </c>
      <c r="K2752" s="4">
        <v>0.74399999999999999</v>
      </c>
      <c r="L2752" s="4">
        <v>0.8</v>
      </c>
      <c r="M2752" s="4">
        <v>0.20899999999999999</v>
      </c>
      <c r="N2752" s="4">
        <v>0.60499999999999998</v>
      </c>
      <c r="O2752" s="4">
        <v>0.185</v>
      </c>
      <c r="P2752" s="6">
        <v>24.193000000000001</v>
      </c>
      <c r="Q2752" s="6">
        <v>66.256</v>
      </c>
      <c r="R2752" s="4">
        <v>5.1360000000000001</v>
      </c>
      <c r="S2752" s="7">
        <v>522.38199999999995</v>
      </c>
      <c r="T2752" s="4">
        <v>16.876000000000001</v>
      </c>
      <c r="U2752" s="4">
        <v>25.163478000000001</v>
      </c>
      <c r="V2752" s="8">
        <v>96.345458771414584</v>
      </c>
      <c r="W2752" s="8"/>
      <c r="X2752" s="8">
        <v>87.529411764705884</v>
      </c>
      <c r="Y2752" s="8">
        <v>109.99999999999999</v>
      </c>
      <c r="Z2752" s="8">
        <v>100.83333333333333</v>
      </c>
      <c r="AA2752" s="8">
        <v>161.28666666666666</v>
      </c>
      <c r="AB2752" s="9">
        <v>76.16410815896279</v>
      </c>
      <c r="AC2752" s="9">
        <v>22.603580481852976</v>
      </c>
      <c r="AD2752" s="3">
        <v>24.983070703872194</v>
      </c>
      <c r="AE2752" s="3">
        <v>52.41334881427484</v>
      </c>
    </row>
    <row r="2753" spans="1:31" ht="13" x14ac:dyDescent="0.3">
      <c r="A2753" s="2">
        <v>2022</v>
      </c>
      <c r="B2753" s="13" t="s">
        <v>630</v>
      </c>
      <c r="C2753" s="2" t="s">
        <v>93</v>
      </c>
      <c r="D2753" s="2" t="str">
        <f t="shared" si="84"/>
        <v>M2</v>
      </c>
      <c r="E2753" s="2" t="str">
        <f t="shared" si="85"/>
        <v>C05a_M2_08</v>
      </c>
      <c r="F2753" s="21" t="str">
        <f t="shared" si="86"/>
        <v>C05a</v>
      </c>
      <c r="G2753" s="2">
        <v>2008</v>
      </c>
      <c r="H2753" s="2" t="str">
        <f t="shared" si="87"/>
        <v>C05a_08</v>
      </c>
      <c r="I2753" s="4">
        <v>2.34</v>
      </c>
      <c r="J2753" s="5">
        <v>0.151</v>
      </c>
      <c r="K2753" s="4">
        <v>0.72899999999999998</v>
      </c>
      <c r="L2753" s="4">
        <v>0.78500000000000003</v>
      </c>
      <c r="M2753" s="4">
        <v>0.215</v>
      </c>
      <c r="N2753" s="4">
        <v>0.56699999999999995</v>
      </c>
      <c r="O2753" s="4">
        <v>0.17899999999999999</v>
      </c>
      <c r="P2753" s="6">
        <v>17.545999999999999</v>
      </c>
      <c r="Q2753" s="6">
        <v>90.695999999999998</v>
      </c>
      <c r="R2753" s="4">
        <v>4.4909999999999997</v>
      </c>
      <c r="S2753" s="7">
        <v>352.56700000000001</v>
      </c>
      <c r="T2753" s="4">
        <v>14.255000000000001</v>
      </c>
      <c r="U2753" s="4">
        <v>22.639644000000001</v>
      </c>
      <c r="V2753" s="8">
        <v>93.936822302129215</v>
      </c>
      <c r="W2753" s="8"/>
      <c r="X2753" s="8">
        <v>85.764705882352942</v>
      </c>
      <c r="Y2753" s="8">
        <v>113.1578947368421</v>
      </c>
      <c r="Z2753" s="8">
        <v>94.5</v>
      </c>
      <c r="AA2753" s="8">
        <v>116.97333333333333</v>
      </c>
      <c r="AB2753" s="9">
        <v>75.526207388792869</v>
      </c>
      <c r="AC2753" s="9">
        <v>23.448879581926001</v>
      </c>
      <c r="AD2753" s="3">
        <v>24.686134685400589</v>
      </c>
      <c r="AE2753" s="3">
        <v>51.864985732673411</v>
      </c>
    </row>
    <row r="2754" spans="1:31" ht="13" x14ac:dyDescent="0.3">
      <c r="A2754" s="2">
        <v>2022</v>
      </c>
      <c r="B2754" s="13" t="s">
        <v>630</v>
      </c>
      <c r="C2754" s="2" t="s">
        <v>120</v>
      </c>
      <c r="D2754" s="2" t="str">
        <f t="shared" si="84"/>
        <v>M2</v>
      </c>
      <c r="E2754" s="2" t="str">
        <f t="shared" si="85"/>
        <v>E05b_M2_09</v>
      </c>
      <c r="F2754" s="21" t="str">
        <f t="shared" si="86"/>
        <v>E05b</v>
      </c>
      <c r="G2754" s="2">
        <v>2009</v>
      </c>
      <c r="H2754" s="2" t="str">
        <f t="shared" si="87"/>
        <v>E05b_09</v>
      </c>
      <c r="I2754" s="4">
        <v>2.5499999999999998</v>
      </c>
      <c r="J2754" s="5">
        <v>0.16900000000000001</v>
      </c>
      <c r="K2754" s="4">
        <v>0.86599999999999999</v>
      </c>
      <c r="L2754" s="4">
        <v>0.80700000000000005</v>
      </c>
      <c r="M2754" s="4">
        <v>0.215</v>
      </c>
      <c r="N2754" s="4">
        <v>0.63600000000000001</v>
      </c>
      <c r="O2754" s="4">
        <v>0.17899999999999999</v>
      </c>
      <c r="P2754" s="6">
        <v>14.542999999999999</v>
      </c>
      <c r="Q2754" s="6">
        <v>57.496000000000002</v>
      </c>
      <c r="R2754" s="4">
        <v>5.87</v>
      </c>
      <c r="S2754" s="7">
        <v>177.125</v>
      </c>
      <c r="T2754" s="4">
        <v>18.366</v>
      </c>
      <c r="U2754" s="4">
        <v>27.433544000000001</v>
      </c>
      <c r="V2754" s="8">
        <v>101.68391369763043</v>
      </c>
      <c r="W2754" s="8"/>
      <c r="X2754" s="8">
        <v>101.88235294117646</v>
      </c>
      <c r="Y2754" s="8">
        <v>113.1578947368421</v>
      </c>
      <c r="Z2754" s="8">
        <v>106</v>
      </c>
      <c r="AA2754" s="8">
        <v>96.953333333333319</v>
      </c>
      <c r="AB2754" s="9">
        <v>80.127848097145986</v>
      </c>
      <c r="AC2754" s="9">
        <v>22.10224016239934</v>
      </c>
      <c r="AD2754" s="3">
        <v>27.641248482120179</v>
      </c>
      <c r="AE2754" s="3">
        <v>50.25651135548047</v>
      </c>
    </row>
    <row r="2755" spans="1:31" ht="13" x14ac:dyDescent="0.3">
      <c r="A2755" s="2">
        <v>2022</v>
      </c>
      <c r="B2755" s="13" t="s">
        <v>630</v>
      </c>
      <c r="C2755" s="2" t="s">
        <v>153</v>
      </c>
      <c r="D2755" s="2" t="str">
        <f t="shared" si="84"/>
        <v>M2</v>
      </c>
      <c r="E2755" s="2" t="str">
        <f t="shared" si="85"/>
        <v>B08c_M2_09</v>
      </c>
      <c r="F2755" s="21" t="str">
        <f t="shared" si="86"/>
        <v>B08c</v>
      </c>
      <c r="G2755" s="2">
        <v>2009</v>
      </c>
      <c r="H2755" s="2" t="str">
        <f t="shared" si="87"/>
        <v>B08c_09</v>
      </c>
      <c r="I2755" s="4">
        <v>2.35</v>
      </c>
      <c r="J2755" s="5">
        <v>0.156</v>
      </c>
      <c r="K2755" s="4">
        <v>0.88200000000000001</v>
      </c>
      <c r="L2755" s="4">
        <v>0.72799999999999998</v>
      </c>
      <c r="M2755" s="4">
        <v>0.17899999999999999</v>
      </c>
      <c r="N2755" s="4">
        <v>0.66300000000000003</v>
      </c>
      <c r="O2755" s="4">
        <v>0.17</v>
      </c>
      <c r="P2755" s="6">
        <v>16.093</v>
      </c>
      <c r="Q2755" s="6">
        <v>55.530999999999999</v>
      </c>
      <c r="R2755" s="4">
        <v>5.94</v>
      </c>
      <c r="S2755" s="7">
        <v>258.22899999999998</v>
      </c>
      <c r="T2755" s="4">
        <v>18.175000000000001</v>
      </c>
      <c r="U2755" s="4">
        <v>23.161926999999999</v>
      </c>
      <c r="V2755" s="8">
        <v>93.708704780169228</v>
      </c>
      <c r="W2755" s="8"/>
      <c r="X2755" s="8">
        <v>103.76470588235294</v>
      </c>
      <c r="Y2755" s="8">
        <v>94.210526315789465</v>
      </c>
      <c r="Z2755" s="8">
        <v>110.50000000000001</v>
      </c>
      <c r="AA2755" s="8">
        <v>107.28666666666666</v>
      </c>
      <c r="AB2755" s="9">
        <v>73.629535865426021</v>
      </c>
      <c r="AC2755" s="9">
        <v>20.025449876474266</v>
      </c>
      <c r="AD2755" s="3">
        <v>30.636543463022857</v>
      </c>
      <c r="AE2755" s="3">
        <v>49.338006660502863</v>
      </c>
    </row>
    <row r="2756" spans="1:31" ht="13" x14ac:dyDescent="0.3">
      <c r="A2756" s="2">
        <v>2022</v>
      </c>
      <c r="B2756" s="13" t="s">
        <v>630</v>
      </c>
      <c r="C2756" s="2" t="s">
        <v>161</v>
      </c>
      <c r="D2756" s="2" t="str">
        <f t="shared" si="84"/>
        <v>M2</v>
      </c>
      <c r="E2756" s="2" t="str">
        <f t="shared" si="85"/>
        <v>D08a_M2_09</v>
      </c>
      <c r="F2756" s="21" t="str">
        <f t="shared" si="86"/>
        <v>D08a</v>
      </c>
      <c r="G2756" s="2">
        <v>2009</v>
      </c>
      <c r="H2756" s="2" t="str">
        <f t="shared" si="87"/>
        <v>D08a_09</v>
      </c>
      <c r="I2756" s="4">
        <v>2.52</v>
      </c>
      <c r="J2756" s="5">
        <v>0.161</v>
      </c>
      <c r="K2756" s="4">
        <v>0.75</v>
      </c>
      <c r="L2756" s="4">
        <v>0.77200000000000002</v>
      </c>
      <c r="M2756" s="4">
        <v>0.23</v>
      </c>
      <c r="N2756" s="4">
        <v>0.56699999999999995</v>
      </c>
      <c r="O2756" s="4">
        <v>0.20100000000000001</v>
      </c>
      <c r="P2756" s="6">
        <v>21.032</v>
      </c>
      <c r="Q2756" s="6">
        <v>63.637999999999998</v>
      </c>
      <c r="R2756" s="4">
        <v>7.5789999999999997</v>
      </c>
      <c r="S2756" s="7">
        <v>409.86099999999999</v>
      </c>
      <c r="T2756" s="4">
        <v>19.641999999999999</v>
      </c>
      <c r="U2756" s="4">
        <v>21.764915999999999</v>
      </c>
      <c r="V2756" s="8">
        <v>100.48763236001126</v>
      </c>
      <c r="W2756" s="8"/>
      <c r="X2756" s="8">
        <v>88.235294117647058</v>
      </c>
      <c r="Y2756" s="8">
        <v>121.05263157894737</v>
      </c>
      <c r="Z2756" s="8">
        <v>94.5</v>
      </c>
      <c r="AA2756" s="8">
        <v>140.21333333333331</v>
      </c>
      <c r="AB2756" s="9">
        <v>76.650174036452057</v>
      </c>
      <c r="AC2756" s="9">
        <v>24.717014025142937</v>
      </c>
      <c r="AD2756" s="3">
        <v>25.024842955512781</v>
      </c>
      <c r="AE2756" s="3">
        <v>50.258143019344281</v>
      </c>
    </row>
    <row r="2757" spans="1:31" ht="13" x14ac:dyDescent="0.3">
      <c r="A2757" s="2">
        <v>2022</v>
      </c>
      <c r="B2757" s="13" t="s">
        <v>630</v>
      </c>
      <c r="C2757" s="2" t="s">
        <v>192</v>
      </c>
      <c r="D2757" s="2" t="str">
        <f t="shared" si="84"/>
        <v>M2</v>
      </c>
      <c r="E2757" s="2" t="str">
        <f t="shared" si="85"/>
        <v>C09b_M2_10</v>
      </c>
      <c r="F2757" s="21" t="str">
        <f t="shared" si="86"/>
        <v>C09b</v>
      </c>
      <c r="G2757" s="2">
        <v>2010</v>
      </c>
      <c r="H2757" s="2" t="str">
        <f t="shared" si="87"/>
        <v>C09b_10</v>
      </c>
      <c r="I2757" s="4">
        <v>2.4900000000000002</v>
      </c>
      <c r="J2757" s="5">
        <v>0.16400000000000001</v>
      </c>
      <c r="K2757" s="4">
        <v>0.85799999999999998</v>
      </c>
      <c r="L2757" s="4">
        <v>0.73099999999999998</v>
      </c>
      <c r="M2757" s="4">
        <v>0.247</v>
      </c>
      <c r="N2757" s="4">
        <v>0.65200000000000002</v>
      </c>
      <c r="O2757" s="4">
        <v>0.18099999999999999</v>
      </c>
      <c r="P2757" s="6">
        <v>12.85</v>
      </c>
      <c r="Q2757" s="6">
        <v>60.872999999999998</v>
      </c>
      <c r="R2757" s="4">
        <v>7.4889999999999999</v>
      </c>
      <c r="S2757" s="7">
        <v>177.11199999999999</v>
      </c>
      <c r="T2757" s="4">
        <v>21.256</v>
      </c>
      <c r="U2757" s="4">
        <v>15.793931000000001</v>
      </c>
      <c r="V2757" s="8">
        <v>98.566225905945117</v>
      </c>
      <c r="W2757" s="8"/>
      <c r="X2757" s="8">
        <v>100.94117647058825</v>
      </c>
      <c r="Y2757" s="8">
        <v>130</v>
      </c>
      <c r="Z2757" s="8">
        <v>108.66666666666667</v>
      </c>
      <c r="AA2757" s="8">
        <v>85.666666666666671</v>
      </c>
      <c r="AB2757" s="9">
        <v>78.766743679706821</v>
      </c>
      <c r="AC2757" s="9">
        <v>25.830652386636345</v>
      </c>
      <c r="AD2757" s="3">
        <v>27.859135709070543</v>
      </c>
      <c r="AE2757" s="3">
        <v>46.310211904293112</v>
      </c>
    </row>
    <row r="2758" spans="1:31" ht="13" x14ac:dyDescent="0.3">
      <c r="A2758" s="2">
        <v>2022</v>
      </c>
      <c r="B2758" s="13" t="s">
        <v>630</v>
      </c>
      <c r="C2758" s="2" t="s">
        <v>218</v>
      </c>
      <c r="D2758" s="2" t="str">
        <f t="shared" si="84"/>
        <v>M1</v>
      </c>
      <c r="E2758" s="2" t="str">
        <f t="shared" si="85"/>
        <v>C10b_M1_10</v>
      </c>
      <c r="F2758" s="21" t="str">
        <f t="shared" si="86"/>
        <v>C10b</v>
      </c>
      <c r="G2758" s="2">
        <v>2010</v>
      </c>
      <c r="H2758" s="2" t="str">
        <f t="shared" si="87"/>
        <v>C10b_10</v>
      </c>
      <c r="I2758" s="4">
        <v>2.2999999999999998</v>
      </c>
      <c r="J2758" s="5">
        <v>0.15</v>
      </c>
      <c r="K2758" s="4">
        <v>0.69599999999999995</v>
      </c>
      <c r="L2758" s="4">
        <v>0.98299999999999998</v>
      </c>
      <c r="M2758" s="4">
        <v>0.216</v>
      </c>
      <c r="N2758" s="4">
        <v>0.56999999999999995</v>
      </c>
      <c r="O2758" s="4">
        <v>0.18099999999999999</v>
      </c>
      <c r="P2758" s="6">
        <v>20.399999999999999</v>
      </c>
      <c r="Q2758" s="6">
        <v>73.358000000000004</v>
      </c>
      <c r="R2758" s="4">
        <v>7.08</v>
      </c>
      <c r="S2758" s="7">
        <v>384.80500000000001</v>
      </c>
      <c r="T2758" s="4">
        <v>20.445</v>
      </c>
      <c r="U2758" s="4">
        <v>15.899198</v>
      </c>
      <c r="V2758" s="8">
        <v>91.045108266535635</v>
      </c>
      <c r="W2758" s="8"/>
      <c r="X2758" s="8">
        <v>81.882352941176464</v>
      </c>
      <c r="Y2758" s="8">
        <v>113.68421052631578</v>
      </c>
      <c r="Z2758" s="8">
        <v>95</v>
      </c>
      <c r="AA2758" s="8">
        <v>136</v>
      </c>
      <c r="AB2758" s="9">
        <v>84.644829462829478</v>
      </c>
      <c r="AC2758" s="9">
        <v>21.020092850569831</v>
      </c>
      <c r="AD2758" s="3">
        <v>21.029650153372017</v>
      </c>
      <c r="AE2758" s="3">
        <v>57.950256996058158</v>
      </c>
    </row>
    <row r="2759" spans="1:31" ht="13" x14ac:dyDescent="0.3">
      <c r="A2759" s="2">
        <v>2022</v>
      </c>
      <c r="B2759" s="13" t="s">
        <v>630</v>
      </c>
      <c r="C2759" s="2" t="s">
        <v>219</v>
      </c>
      <c r="D2759" s="2" t="str">
        <f t="shared" si="84"/>
        <v>M2</v>
      </c>
      <c r="E2759" s="2" t="str">
        <f t="shared" si="85"/>
        <v>C10b_M2_10</v>
      </c>
      <c r="F2759" s="21" t="str">
        <f t="shared" si="86"/>
        <v>C10b</v>
      </c>
      <c r="G2759" s="2">
        <v>2010</v>
      </c>
      <c r="H2759" s="2" t="str">
        <f t="shared" si="87"/>
        <v>C10b_10</v>
      </c>
      <c r="I2759" s="4">
        <v>2.33</v>
      </c>
      <c r="J2759" s="5">
        <v>0.154</v>
      </c>
      <c r="K2759" s="4">
        <v>0.70699999999999996</v>
      </c>
      <c r="L2759" s="4">
        <v>1.032</v>
      </c>
      <c r="M2759" s="4">
        <v>0.191</v>
      </c>
      <c r="N2759" s="4">
        <v>0.59199999999999997</v>
      </c>
      <c r="O2759" s="4">
        <v>0.184</v>
      </c>
      <c r="P2759" s="6">
        <v>24.577999999999999</v>
      </c>
      <c r="Q2759" s="6">
        <v>70.646000000000001</v>
      </c>
      <c r="R2759" s="4">
        <v>5.4009999999999998</v>
      </c>
      <c r="S2759" s="7">
        <v>285.21499999999997</v>
      </c>
      <c r="T2759" s="4">
        <v>22.526</v>
      </c>
      <c r="U2759" s="4">
        <v>15.899198</v>
      </c>
      <c r="V2759" s="8">
        <v>92.232653156968709</v>
      </c>
      <c r="W2759" s="8"/>
      <c r="X2759" s="8">
        <v>83.17647058823529</v>
      </c>
      <c r="Y2759" s="8">
        <v>100.52631578947368</v>
      </c>
      <c r="Z2759" s="8">
        <v>98.666666666666671</v>
      </c>
      <c r="AA2759" s="8">
        <v>163.85333333333335</v>
      </c>
      <c r="AB2759" s="9">
        <v>85.311961094054624</v>
      </c>
      <c r="AC2759" s="9">
        <v>18.441861460036275</v>
      </c>
      <c r="AD2759" s="3">
        <v>21.194966333372896</v>
      </c>
      <c r="AE2759" s="3">
        <v>60.363172206590818</v>
      </c>
    </row>
    <row r="2760" spans="1:31" ht="13" x14ac:dyDescent="0.3">
      <c r="A2760" s="2">
        <v>2022</v>
      </c>
      <c r="B2760" s="13" t="s">
        <v>630</v>
      </c>
      <c r="C2760" s="2" t="s">
        <v>220</v>
      </c>
      <c r="D2760" s="2" t="str">
        <f t="shared" si="84"/>
        <v>M1</v>
      </c>
      <c r="E2760" s="2" t="str">
        <f t="shared" si="85"/>
        <v>C10c_M1_10</v>
      </c>
      <c r="F2760" s="21" t="str">
        <f t="shared" si="86"/>
        <v>C10c</v>
      </c>
      <c r="G2760" s="2">
        <v>2010</v>
      </c>
      <c r="H2760" s="2" t="str">
        <f t="shared" si="87"/>
        <v>C10c_10</v>
      </c>
      <c r="I2760" s="4">
        <v>2.34</v>
      </c>
      <c r="J2760" s="5">
        <v>0.156</v>
      </c>
      <c r="K2760" s="4">
        <v>0.70399999999999996</v>
      </c>
      <c r="L2760" s="4">
        <v>0.9</v>
      </c>
      <c r="M2760" s="4">
        <v>0.218</v>
      </c>
      <c r="N2760" s="4">
        <v>0.55000000000000004</v>
      </c>
      <c r="O2760" s="4">
        <v>0.182</v>
      </c>
      <c r="P2760" s="6">
        <v>21.193999999999999</v>
      </c>
      <c r="Q2760" s="6">
        <v>73.355999999999995</v>
      </c>
      <c r="R2760" s="4">
        <v>6.8970000000000002</v>
      </c>
      <c r="S2760" s="7">
        <v>414.82900000000001</v>
      </c>
      <c r="T2760" s="4">
        <v>21.904</v>
      </c>
      <c r="U2760" s="4">
        <v>14.841982</v>
      </c>
      <c r="V2760" s="8">
        <v>92.628501453779734</v>
      </c>
      <c r="W2760" s="8"/>
      <c r="X2760" s="8">
        <v>82.82352941176471</v>
      </c>
      <c r="Y2760" s="8">
        <v>114.73684210526316</v>
      </c>
      <c r="Z2760" s="8">
        <v>91.666666666666671</v>
      </c>
      <c r="AA2760" s="8">
        <v>141.29333333333335</v>
      </c>
      <c r="AB2760" s="9">
        <v>80.872461122324879</v>
      </c>
      <c r="AC2760" s="9">
        <v>22.204303100076139</v>
      </c>
      <c r="AD2760" s="3">
        <v>22.263592376989926</v>
      </c>
      <c r="AE2760" s="3">
        <v>55.532104522933935</v>
      </c>
    </row>
    <row r="2761" spans="1:31" ht="13" x14ac:dyDescent="0.3">
      <c r="A2761" s="2">
        <v>2022</v>
      </c>
      <c r="B2761" s="13" t="s">
        <v>630</v>
      </c>
      <c r="C2761" s="2" t="s">
        <v>226</v>
      </c>
      <c r="D2761" s="2" t="str">
        <f t="shared" si="84"/>
        <v>M2</v>
      </c>
      <c r="E2761" s="2" t="str">
        <f t="shared" si="85"/>
        <v>C05c_M2_11</v>
      </c>
      <c r="F2761" s="21" t="str">
        <f t="shared" si="86"/>
        <v>C05c</v>
      </c>
      <c r="G2761" s="2">
        <v>2011</v>
      </c>
      <c r="H2761" s="2" t="str">
        <f t="shared" si="87"/>
        <v>C05c_11</v>
      </c>
      <c r="I2761" s="4">
        <v>2.72</v>
      </c>
      <c r="J2761" s="5">
        <v>0.16900000000000001</v>
      </c>
      <c r="K2761" s="4">
        <v>0.97399999999999998</v>
      </c>
      <c r="L2761" s="4">
        <v>0.71299999999999997</v>
      </c>
      <c r="M2761" s="4">
        <v>0.222</v>
      </c>
      <c r="N2761" s="4">
        <v>0.69299999999999995</v>
      </c>
      <c r="O2761" s="4">
        <v>0.19800000000000001</v>
      </c>
      <c r="P2761" s="6">
        <v>20.251000000000001</v>
      </c>
      <c r="Q2761" s="6">
        <v>97.18</v>
      </c>
      <c r="R2761" s="4">
        <v>6.2350000000000003</v>
      </c>
      <c r="S2761" s="7">
        <v>299.73</v>
      </c>
      <c r="T2761" s="4">
        <v>20.491</v>
      </c>
      <c r="U2761" s="4">
        <v>28.398955000000001</v>
      </c>
      <c r="V2761" s="8">
        <v>106.81082381751767</v>
      </c>
      <c r="W2761" s="8"/>
      <c r="X2761" s="8">
        <v>114.58823529411765</v>
      </c>
      <c r="Y2761" s="8">
        <v>116.8421052631579</v>
      </c>
      <c r="Z2761" s="8">
        <v>115.5</v>
      </c>
      <c r="AA2761" s="8">
        <v>135.00666666666666</v>
      </c>
      <c r="AB2761" s="9">
        <v>78.775983932563378</v>
      </c>
      <c r="AC2761" s="9">
        <v>23.213490674194148</v>
      </c>
      <c r="AD2761" s="3">
        <v>31.621929285997364</v>
      </c>
      <c r="AE2761" s="3">
        <v>45.164580039808484</v>
      </c>
    </row>
    <row r="2762" spans="1:31" ht="13" x14ac:dyDescent="0.3">
      <c r="A2762" s="2">
        <v>2022</v>
      </c>
      <c r="B2762" s="13" t="s">
        <v>630</v>
      </c>
      <c r="C2762" s="2" t="s">
        <v>97</v>
      </c>
      <c r="D2762" s="2" t="str">
        <f t="shared" si="84"/>
        <v>M2</v>
      </c>
      <c r="E2762" s="2" t="str">
        <f t="shared" si="85"/>
        <v>F05c_M2_11</v>
      </c>
      <c r="F2762" s="21" t="str">
        <f t="shared" si="86"/>
        <v>F05c</v>
      </c>
      <c r="G2762" s="2">
        <v>2011</v>
      </c>
      <c r="H2762" s="2" t="str">
        <f t="shared" si="87"/>
        <v>F05c_11</v>
      </c>
      <c r="I2762" s="4">
        <v>2.4700000000000002</v>
      </c>
      <c r="J2762" s="5">
        <v>0.161</v>
      </c>
      <c r="K2762" s="4">
        <v>0.81699999999999995</v>
      </c>
      <c r="L2762" s="4">
        <v>0.87</v>
      </c>
      <c r="M2762" s="4">
        <v>0.186</v>
      </c>
      <c r="N2762" s="4">
        <v>0.64100000000000001</v>
      </c>
      <c r="O2762" s="4">
        <v>0.193</v>
      </c>
      <c r="P2762" s="6">
        <v>25.965</v>
      </c>
      <c r="Q2762" s="6">
        <v>70.188999999999993</v>
      </c>
      <c r="R2762" s="4">
        <v>5.8079999999999998</v>
      </c>
      <c r="S2762" s="7">
        <v>759.19299999999998</v>
      </c>
      <c r="T2762" s="4">
        <v>18.135000000000002</v>
      </c>
      <c r="U2762" s="4">
        <v>22.345904999999998</v>
      </c>
      <c r="V2762" s="8">
        <v>96.993652510760541</v>
      </c>
      <c r="W2762" s="8"/>
      <c r="X2762" s="8">
        <v>96.117647058823536</v>
      </c>
      <c r="Y2762" s="8">
        <v>97.89473684210526</v>
      </c>
      <c r="Z2762" s="8">
        <v>106.83333333333334</v>
      </c>
      <c r="AA2762" s="8">
        <v>173.10000000000002</v>
      </c>
      <c r="AB2762" s="9">
        <v>79.62956637696432</v>
      </c>
      <c r="AC2762" s="9">
        <v>19.240657404534463</v>
      </c>
      <c r="AD2762" s="3">
        <v>26.240430050874036</v>
      </c>
      <c r="AE2762" s="3">
        <v>54.518912544591494</v>
      </c>
    </row>
    <row r="2763" spans="1:31" ht="13" x14ac:dyDescent="0.3">
      <c r="A2763" s="2">
        <v>2022</v>
      </c>
      <c r="B2763" s="13" t="s">
        <v>630</v>
      </c>
      <c r="C2763" s="2" t="s">
        <v>235</v>
      </c>
      <c r="D2763" s="2" t="str">
        <f t="shared" si="84"/>
        <v>M2</v>
      </c>
      <c r="E2763" s="2" t="str">
        <f t="shared" si="85"/>
        <v>G05a_M2_11</v>
      </c>
      <c r="F2763" s="21" t="str">
        <f t="shared" si="86"/>
        <v>G05a</v>
      </c>
      <c r="G2763" s="2">
        <v>2011</v>
      </c>
      <c r="H2763" s="2" t="str">
        <f t="shared" si="87"/>
        <v>G05a_11</v>
      </c>
      <c r="I2763" s="4">
        <v>2.35</v>
      </c>
      <c r="J2763" s="5">
        <v>0.161</v>
      </c>
      <c r="K2763" s="4">
        <v>0.79100000000000004</v>
      </c>
      <c r="L2763" s="4">
        <v>0.86399999999999999</v>
      </c>
      <c r="M2763" s="4">
        <v>0.22500000000000001</v>
      </c>
      <c r="N2763" s="4">
        <v>0.74</v>
      </c>
      <c r="O2763" s="4">
        <v>0.18</v>
      </c>
      <c r="P2763" s="6">
        <v>19.128</v>
      </c>
      <c r="Q2763" s="6">
        <v>59.761000000000003</v>
      </c>
      <c r="R2763" s="4">
        <v>6.0940000000000003</v>
      </c>
      <c r="S2763" s="7">
        <v>318.83999999999997</v>
      </c>
      <c r="T2763" s="4">
        <v>22.827000000000002</v>
      </c>
      <c r="U2763" s="4">
        <v>23.396104999999999</v>
      </c>
      <c r="V2763" s="8">
        <v>92.281410283517104</v>
      </c>
      <c r="W2763" s="8"/>
      <c r="X2763" s="8">
        <v>93.058823529411768</v>
      </c>
      <c r="Y2763" s="8">
        <v>118.42105263157893</v>
      </c>
      <c r="Z2763" s="8">
        <v>123.33333333333334</v>
      </c>
      <c r="AA2763" s="8">
        <v>127.52000000000001</v>
      </c>
      <c r="AB2763" s="9">
        <v>81.877724135611615</v>
      </c>
      <c r="AC2763" s="9">
        <v>22.635915748820597</v>
      </c>
      <c r="AD2763" s="3">
        <v>24.707793532006772</v>
      </c>
      <c r="AE2763" s="3">
        <v>52.656290719172624</v>
      </c>
    </row>
    <row r="2764" spans="1:31" ht="13" x14ac:dyDescent="0.3">
      <c r="A2764" s="2">
        <v>2022</v>
      </c>
      <c r="B2764" s="13" t="s">
        <v>630</v>
      </c>
      <c r="C2764" s="2" t="s">
        <v>236</v>
      </c>
      <c r="D2764" s="2" t="str">
        <f t="shared" si="84"/>
        <v>M2</v>
      </c>
      <c r="E2764" s="2" t="str">
        <f t="shared" si="85"/>
        <v>G05b_M2_11</v>
      </c>
      <c r="F2764" s="21" t="str">
        <f t="shared" si="86"/>
        <v>G05b</v>
      </c>
      <c r="G2764" s="2">
        <v>2011</v>
      </c>
      <c r="H2764" s="2" t="str">
        <f t="shared" si="87"/>
        <v>G05b_11</v>
      </c>
      <c r="I2764" s="4">
        <v>2.39</v>
      </c>
      <c r="J2764" s="5">
        <v>0.156</v>
      </c>
      <c r="K2764" s="4">
        <v>0.68899999999999995</v>
      </c>
      <c r="L2764" s="4">
        <v>0.91800000000000004</v>
      </c>
      <c r="M2764" s="4">
        <v>0.223</v>
      </c>
      <c r="N2764" s="4">
        <v>0.78500000000000003</v>
      </c>
      <c r="O2764" s="4">
        <v>0.17599999999999999</v>
      </c>
      <c r="P2764" s="6">
        <v>17.893000000000001</v>
      </c>
      <c r="Q2764" s="6">
        <v>59.920999999999999</v>
      </c>
      <c r="R2764" s="4">
        <v>5.4509999999999996</v>
      </c>
      <c r="S2764" s="7">
        <v>312.858</v>
      </c>
      <c r="T2764" s="4">
        <v>19.741</v>
      </c>
      <c r="U2764" s="4">
        <v>21.656566000000002</v>
      </c>
      <c r="V2764" s="8">
        <v>93.852157692598254</v>
      </c>
      <c r="W2764" s="8"/>
      <c r="X2764" s="8">
        <v>81.058823529411768</v>
      </c>
      <c r="Y2764" s="8">
        <v>117.36842105263159</v>
      </c>
      <c r="Z2764" s="8">
        <v>130.83333333333334</v>
      </c>
      <c r="AA2764" s="8">
        <v>119.28666666666668</v>
      </c>
      <c r="AB2764" s="9">
        <v>81.79889461608181</v>
      </c>
      <c r="AC2764" s="9">
        <v>22.456327915925655</v>
      </c>
      <c r="AD2764" s="3">
        <v>21.542446824818903</v>
      </c>
      <c r="AE2764" s="3">
        <v>56.001225259255428</v>
      </c>
    </row>
    <row r="2765" spans="1:31" ht="13" x14ac:dyDescent="0.3">
      <c r="A2765" s="2">
        <v>2022</v>
      </c>
      <c r="B2765" s="13" t="s">
        <v>630</v>
      </c>
      <c r="C2765" s="2" t="s">
        <v>237</v>
      </c>
      <c r="D2765" s="2" t="str">
        <f t="shared" si="84"/>
        <v>M2</v>
      </c>
      <c r="E2765" s="2" t="str">
        <f t="shared" si="85"/>
        <v>G05c_M2_11</v>
      </c>
      <c r="F2765" s="21" t="str">
        <f t="shared" si="86"/>
        <v>G05c</v>
      </c>
      <c r="G2765" s="2">
        <v>2011</v>
      </c>
      <c r="H2765" s="2" t="str">
        <f t="shared" si="87"/>
        <v>G05c_11</v>
      </c>
      <c r="I2765" s="4">
        <v>2.29</v>
      </c>
      <c r="J2765" s="5">
        <v>0.152</v>
      </c>
      <c r="K2765" s="4">
        <v>0.79400000000000004</v>
      </c>
      <c r="L2765" s="4">
        <v>0.80300000000000005</v>
      </c>
      <c r="M2765" s="4">
        <v>0.19500000000000001</v>
      </c>
      <c r="N2765" s="4">
        <v>0.77</v>
      </c>
      <c r="O2765" s="4">
        <v>0.17</v>
      </c>
      <c r="P2765" s="6">
        <v>13.666</v>
      </c>
      <c r="Q2765" s="6">
        <v>58.250999999999998</v>
      </c>
      <c r="R2765" s="4">
        <v>5.4809999999999999</v>
      </c>
      <c r="S2765" s="7">
        <v>299.94</v>
      </c>
      <c r="T2765" s="4">
        <v>20.193999999999999</v>
      </c>
      <c r="U2765" s="4">
        <v>23.771100000000001</v>
      </c>
      <c r="V2765" s="8">
        <v>89.925289169895393</v>
      </c>
      <c r="W2765" s="8"/>
      <c r="X2765" s="8">
        <v>93.411764705882362</v>
      </c>
      <c r="Y2765" s="8">
        <v>102.63157894736842</v>
      </c>
      <c r="Z2765" s="8">
        <v>128.33333333333334</v>
      </c>
      <c r="AA2765" s="8">
        <v>91.106666666666669</v>
      </c>
      <c r="AB2765" s="9">
        <v>76.439368615688736</v>
      </c>
      <c r="AC2765" s="9">
        <v>21.013521247357435</v>
      </c>
      <c r="AD2765" s="3">
        <v>26.56602970249563</v>
      </c>
      <c r="AE2765" s="3">
        <v>52.420449050146935</v>
      </c>
    </row>
    <row r="2766" spans="1:31" ht="13" x14ac:dyDescent="0.3">
      <c r="A2766" s="2">
        <v>2022</v>
      </c>
      <c r="B2766" s="13" t="s">
        <v>630</v>
      </c>
      <c r="C2766" s="2" t="s">
        <v>238</v>
      </c>
      <c r="D2766" s="2" t="str">
        <f t="shared" si="84"/>
        <v>M2</v>
      </c>
      <c r="E2766" s="2" t="str">
        <f t="shared" si="85"/>
        <v>H05a_M2_11</v>
      </c>
      <c r="F2766" s="21" t="str">
        <f t="shared" si="86"/>
        <v>H05a</v>
      </c>
      <c r="G2766" s="2">
        <v>2011</v>
      </c>
      <c r="H2766" s="2" t="str">
        <f t="shared" si="87"/>
        <v>H05a_11</v>
      </c>
      <c r="I2766" s="4">
        <v>2.44</v>
      </c>
      <c r="J2766" s="5">
        <v>0.155</v>
      </c>
      <c r="K2766" s="4">
        <v>0.91800000000000004</v>
      </c>
      <c r="L2766" s="4">
        <v>0.76600000000000001</v>
      </c>
      <c r="M2766" s="4">
        <v>0.19</v>
      </c>
      <c r="N2766" s="4">
        <v>0.70099999999999996</v>
      </c>
      <c r="O2766" s="4">
        <v>0.183</v>
      </c>
      <c r="P2766" s="6">
        <v>18.474</v>
      </c>
      <c r="Q2766" s="6">
        <v>68.180000000000007</v>
      </c>
      <c r="R2766" s="4">
        <v>5.1980000000000004</v>
      </c>
      <c r="S2766" s="7">
        <v>492.28300000000002</v>
      </c>
      <c r="T2766" s="4">
        <v>18.869</v>
      </c>
      <c r="U2766" s="4">
        <v>22.405358</v>
      </c>
      <c r="V2766" s="8">
        <v>95.815591953949678</v>
      </c>
      <c r="W2766" s="8"/>
      <c r="X2766" s="8">
        <v>108</v>
      </c>
      <c r="Y2766" s="8">
        <v>100</v>
      </c>
      <c r="Z2766" s="8">
        <v>116.83333333333333</v>
      </c>
      <c r="AA2766" s="8">
        <v>123.16</v>
      </c>
      <c r="AB2766" s="9">
        <v>77.352555114682886</v>
      </c>
      <c r="AC2766" s="9">
        <v>20.232998545041347</v>
      </c>
      <c r="AD2766" s="3">
        <v>30.352275803632285</v>
      </c>
      <c r="AE2766" s="3">
        <v>49.414725651326378</v>
      </c>
    </row>
    <row r="2767" spans="1:31" ht="13" x14ac:dyDescent="0.3">
      <c r="A2767" s="2">
        <v>2022</v>
      </c>
      <c r="B2767" s="13" t="s">
        <v>630</v>
      </c>
      <c r="C2767" s="2" t="s">
        <v>262</v>
      </c>
      <c r="D2767" s="2" t="str">
        <f t="shared" si="84"/>
        <v>M2</v>
      </c>
      <c r="E2767" s="2" t="str">
        <f t="shared" si="85"/>
        <v>I09a_M2_11</v>
      </c>
      <c r="F2767" s="21" t="str">
        <f t="shared" si="86"/>
        <v>I09a</v>
      </c>
      <c r="G2767" s="2">
        <v>2011</v>
      </c>
      <c r="H2767" s="2" t="str">
        <f t="shared" si="87"/>
        <v>I09a_11</v>
      </c>
      <c r="I2767" s="4">
        <v>2.41</v>
      </c>
      <c r="J2767" s="5">
        <v>0.155</v>
      </c>
      <c r="K2767" s="4">
        <v>0.84899999999999998</v>
      </c>
      <c r="L2767" s="4">
        <v>0.78300000000000003</v>
      </c>
      <c r="M2767" s="4">
        <v>0.23200000000000001</v>
      </c>
      <c r="N2767" s="4">
        <v>0.47899999999999998</v>
      </c>
      <c r="O2767" s="4">
        <v>0.182</v>
      </c>
      <c r="P2767" s="6">
        <v>17.675000000000001</v>
      </c>
      <c r="Q2767" s="6">
        <v>73.370999999999995</v>
      </c>
      <c r="R2767" s="4">
        <v>6.6890000000000001</v>
      </c>
      <c r="S2767" s="7">
        <v>356.31400000000002</v>
      </c>
      <c r="T2767" s="4">
        <v>19.213999999999999</v>
      </c>
      <c r="U2767" s="4">
        <v>21.912994000000001</v>
      </c>
      <c r="V2767" s="8">
        <v>94.637531397138829</v>
      </c>
      <c r="W2767" s="8"/>
      <c r="X2767" s="8">
        <v>99.882352941176464</v>
      </c>
      <c r="Y2767" s="8">
        <v>122.10526315789474</v>
      </c>
      <c r="Z2767" s="8">
        <v>79.833333333333329</v>
      </c>
      <c r="AA2767" s="8">
        <v>117.83333333333334</v>
      </c>
      <c r="AB2767" s="9">
        <v>79.89579018732276</v>
      </c>
      <c r="AC2767" s="9">
        <v>23.919131243184854</v>
      </c>
      <c r="AD2767" s="3">
        <v>27.177345560138928</v>
      </c>
      <c r="AE2767" s="3">
        <v>48.903523196676232</v>
      </c>
    </row>
    <row r="2768" spans="1:31" ht="13" x14ac:dyDescent="0.3">
      <c r="A2768" s="2">
        <v>2022</v>
      </c>
      <c r="B2768" s="13" t="s">
        <v>630</v>
      </c>
      <c r="C2768" s="2" t="s">
        <v>264</v>
      </c>
      <c r="D2768" s="2" t="str">
        <f t="shared" si="84"/>
        <v>Am</v>
      </c>
      <c r="E2768" s="2" t="str">
        <f t="shared" si="85"/>
        <v>H10a_Am_11</v>
      </c>
      <c r="F2768" s="21" t="str">
        <f t="shared" si="86"/>
        <v>H10a</v>
      </c>
      <c r="G2768" s="2">
        <v>2011</v>
      </c>
      <c r="H2768" s="2" t="str">
        <f t="shared" si="87"/>
        <v>H10a_11</v>
      </c>
      <c r="I2768" s="4">
        <v>2.06</v>
      </c>
      <c r="J2768" s="5">
        <v>0.13200000000000001</v>
      </c>
      <c r="K2768" s="4">
        <v>0.71499999999999997</v>
      </c>
      <c r="L2768" s="4">
        <v>0.66</v>
      </c>
      <c r="M2768" s="4">
        <v>0.30399999999999999</v>
      </c>
      <c r="N2768" s="4">
        <v>0.65800000000000003</v>
      </c>
      <c r="O2768" s="4">
        <v>0.157</v>
      </c>
      <c r="P2768" s="6">
        <v>17.257000000000001</v>
      </c>
      <c r="Q2768" s="6">
        <v>72.382000000000005</v>
      </c>
      <c r="R2768" s="4">
        <v>11.813000000000001</v>
      </c>
      <c r="S2768" s="7">
        <v>263.20100000000002</v>
      </c>
      <c r="T2768" s="4">
        <v>14.579000000000001</v>
      </c>
      <c r="U2768" s="4">
        <v>16.130655999999998</v>
      </c>
      <c r="V2768" s="8">
        <v>80.893491567678836</v>
      </c>
      <c r="W2768" s="8"/>
      <c r="X2768" s="8">
        <v>84.117647058823536</v>
      </c>
      <c r="Y2768" s="8">
        <v>160</v>
      </c>
      <c r="Z2768" s="8">
        <v>109.66666666666667</v>
      </c>
      <c r="AA2768" s="8">
        <v>115.04666666666668</v>
      </c>
      <c r="AB2768" s="9">
        <v>76.261762910764418</v>
      </c>
      <c r="AC2768" s="9">
        <v>32.835834375807707</v>
      </c>
      <c r="AD2768" s="3">
        <v>23.978523856293613</v>
      </c>
      <c r="AE2768" s="3">
        <v>43.185641767898694</v>
      </c>
    </row>
    <row r="2769" spans="1:31" ht="13" x14ac:dyDescent="0.3">
      <c r="A2769" s="2">
        <v>2022</v>
      </c>
      <c r="B2769" s="13" t="s">
        <v>630</v>
      </c>
      <c r="C2769" s="2" t="s">
        <v>265</v>
      </c>
      <c r="D2769" s="2" t="str">
        <f t="shared" si="84"/>
        <v>Br</v>
      </c>
      <c r="E2769" s="2" t="str">
        <f t="shared" si="85"/>
        <v>H10a_Br_11</v>
      </c>
      <c r="F2769" s="21" t="str">
        <f t="shared" si="86"/>
        <v>H10a</v>
      </c>
      <c r="G2769" s="2">
        <v>2011</v>
      </c>
      <c r="H2769" s="2" t="str">
        <f t="shared" si="87"/>
        <v>H10a_11</v>
      </c>
      <c r="I2769" s="4">
        <v>2.15</v>
      </c>
      <c r="J2769" s="5">
        <v>0.13600000000000001</v>
      </c>
      <c r="K2769" s="4">
        <v>0.67600000000000005</v>
      </c>
      <c r="L2769" s="4">
        <v>0.72199999999999998</v>
      </c>
      <c r="M2769" s="4">
        <v>0.27500000000000002</v>
      </c>
      <c r="N2769" s="4">
        <v>0.57099999999999995</v>
      </c>
      <c r="O2769" s="4">
        <v>0.159</v>
      </c>
      <c r="P2769" s="6">
        <v>18.827999999999999</v>
      </c>
      <c r="Q2769" s="6">
        <v>67.637</v>
      </c>
      <c r="R2769" s="4">
        <v>7.7549999999999999</v>
      </c>
      <c r="S2769" s="7">
        <v>275.45600000000002</v>
      </c>
      <c r="T2769" s="4">
        <v>16.783999999999999</v>
      </c>
      <c r="U2769" s="4">
        <v>16.130655999999998</v>
      </c>
      <c r="V2769" s="8">
        <v>84.427673238111396</v>
      </c>
      <c r="W2769" s="8"/>
      <c r="X2769" s="8">
        <v>79.529411764705898</v>
      </c>
      <c r="Y2769" s="8">
        <v>144.73684210526315</v>
      </c>
      <c r="Z2769" s="8">
        <v>95.166666666666671</v>
      </c>
      <c r="AA2769" s="8">
        <v>125.51999999999998</v>
      </c>
      <c r="AB2769" s="9">
        <v>75.969335466685294</v>
      </c>
      <c r="AC2769" s="9">
        <v>29.817805642511907</v>
      </c>
      <c r="AD2769" s="3">
        <v>22.757869937043843</v>
      </c>
      <c r="AE2769" s="3">
        <v>47.42432442044425</v>
      </c>
    </row>
    <row r="2770" spans="1:31" ht="13" x14ac:dyDescent="0.3">
      <c r="A2770" s="2">
        <v>2022</v>
      </c>
      <c r="B2770" s="13" t="s">
        <v>630</v>
      </c>
      <c r="C2770" s="2" t="s">
        <v>266</v>
      </c>
      <c r="D2770" s="2" t="str">
        <f t="shared" si="84"/>
        <v>Co</v>
      </c>
      <c r="E2770" s="2" t="str">
        <f t="shared" si="85"/>
        <v>H10b_Co_11</v>
      </c>
      <c r="F2770" s="21" t="str">
        <f t="shared" si="86"/>
        <v>H10b</v>
      </c>
      <c r="G2770" s="2">
        <v>2011</v>
      </c>
      <c r="H2770" s="2" t="str">
        <f t="shared" si="87"/>
        <v>H10b_11</v>
      </c>
      <c r="I2770" s="4">
        <v>2.19</v>
      </c>
      <c r="J2770" s="5">
        <v>0.129</v>
      </c>
      <c r="K2770" s="4">
        <v>0.61399999999999999</v>
      </c>
      <c r="L2770" s="4">
        <v>0.78300000000000003</v>
      </c>
      <c r="M2770" s="4">
        <v>0.19400000000000001</v>
      </c>
      <c r="N2770" s="4">
        <v>0.63800000000000001</v>
      </c>
      <c r="O2770" s="4">
        <v>0.16</v>
      </c>
      <c r="P2770" s="6">
        <v>24.332999999999998</v>
      </c>
      <c r="Q2770" s="6">
        <v>64.843000000000004</v>
      </c>
      <c r="R2770" s="4">
        <v>7.2089999999999996</v>
      </c>
      <c r="S2770" s="7">
        <v>465.54300000000001</v>
      </c>
      <c r="T2770" s="4">
        <v>12.833</v>
      </c>
      <c r="U2770" s="4">
        <v>18.720973000000001</v>
      </c>
      <c r="V2770" s="8">
        <v>85.998420647192532</v>
      </c>
      <c r="W2770" s="8"/>
      <c r="X2770" s="8">
        <v>72.235294117647058</v>
      </c>
      <c r="Y2770" s="8">
        <v>102.10526315789474</v>
      </c>
      <c r="Z2770" s="8">
        <v>106.33333333333334</v>
      </c>
      <c r="AA2770" s="8">
        <v>162.22</v>
      </c>
      <c r="AB2770" s="9">
        <v>70.755411738113423</v>
      </c>
      <c r="AC2770" s="9">
        <v>22.585170872373194</v>
      </c>
      <c r="AD2770" s="3">
        <v>22.193814469353615</v>
      </c>
      <c r="AE2770" s="3">
        <v>55.221014658273184</v>
      </c>
    </row>
    <row r="2771" spans="1:31" ht="13" x14ac:dyDescent="0.3">
      <c r="A2771" s="2">
        <v>2022</v>
      </c>
      <c r="B2771" s="13" t="s">
        <v>630</v>
      </c>
      <c r="C2771" s="2" t="s">
        <v>267</v>
      </c>
      <c r="D2771" s="2" t="str">
        <f t="shared" si="84"/>
        <v>M1</v>
      </c>
      <c r="E2771" s="2" t="str">
        <f t="shared" si="85"/>
        <v>H10c_M1_11</v>
      </c>
      <c r="F2771" s="21" t="str">
        <f t="shared" si="86"/>
        <v>H10c</v>
      </c>
      <c r="G2771" s="2">
        <v>2011</v>
      </c>
      <c r="H2771" s="2" t="str">
        <f t="shared" si="87"/>
        <v>H10c_11</v>
      </c>
      <c r="I2771" s="4">
        <v>2.2200000000000002</v>
      </c>
      <c r="J2771" s="5">
        <v>0.14000000000000001</v>
      </c>
      <c r="K2771" s="4">
        <v>0.70699999999999996</v>
      </c>
      <c r="L2771" s="4">
        <v>0.81200000000000006</v>
      </c>
      <c r="M2771" s="4">
        <v>0.32800000000000001</v>
      </c>
      <c r="N2771" s="4">
        <v>0.58299999999999996</v>
      </c>
      <c r="O2771" s="4">
        <v>0.17199999999999999</v>
      </c>
      <c r="P2771" s="6">
        <v>18.645</v>
      </c>
      <c r="Q2771" s="6">
        <v>77.424000000000007</v>
      </c>
      <c r="R2771" s="4">
        <v>5.6449999999999996</v>
      </c>
      <c r="S2771" s="7">
        <v>535.23900000000003</v>
      </c>
      <c r="T2771" s="4">
        <v>17.962</v>
      </c>
      <c r="U2771" s="4">
        <v>19.443973</v>
      </c>
      <c r="V2771" s="8">
        <v>87.176481204003395</v>
      </c>
      <c r="W2771" s="8"/>
      <c r="X2771" s="8">
        <v>83.17647058823529</v>
      </c>
      <c r="Y2771" s="8">
        <v>172.63157894736844</v>
      </c>
      <c r="Z2771" s="8">
        <v>97.166666666666671</v>
      </c>
      <c r="AA2771" s="8">
        <v>124.29999999999998</v>
      </c>
      <c r="AB2771" s="9">
        <v>85.618925419111264</v>
      </c>
      <c r="AC2771" s="9">
        <v>31.55624971790068</v>
      </c>
      <c r="AD2771" s="3">
        <v>21.118977309879853</v>
      </c>
      <c r="AE2771" s="3">
        <v>47.324772972219463</v>
      </c>
    </row>
    <row r="2772" spans="1:31" ht="13" x14ac:dyDescent="0.3">
      <c r="A2772" s="2">
        <v>2022</v>
      </c>
      <c r="B2772" s="13" t="s">
        <v>630</v>
      </c>
      <c r="C2772" s="2" t="s">
        <v>272</v>
      </c>
      <c r="D2772" s="2" t="str">
        <f t="shared" si="84"/>
        <v>M1</v>
      </c>
      <c r="E2772" s="2" t="str">
        <f t="shared" si="85"/>
        <v>D10a_M1_11</v>
      </c>
      <c r="F2772" s="21" t="str">
        <f t="shared" si="86"/>
        <v>D10a</v>
      </c>
      <c r="G2772" s="2">
        <v>2011</v>
      </c>
      <c r="H2772" s="2" t="str">
        <f t="shared" si="87"/>
        <v>D10a_11</v>
      </c>
      <c r="I2772" s="4">
        <v>2.74</v>
      </c>
      <c r="J2772" s="5">
        <v>0.16900000000000001</v>
      </c>
      <c r="K2772" s="4">
        <v>0.877</v>
      </c>
      <c r="L2772" s="4">
        <v>0.72299999999999998</v>
      </c>
      <c r="M2772" s="4">
        <v>0.27200000000000002</v>
      </c>
      <c r="N2772" s="4">
        <v>0.70799999999999996</v>
      </c>
      <c r="O2772" s="4">
        <v>0.19700000000000001</v>
      </c>
      <c r="P2772" s="6">
        <v>17.169</v>
      </c>
      <c r="Q2772" s="6">
        <v>58.756</v>
      </c>
      <c r="R2772" s="4">
        <v>8.0609999999999999</v>
      </c>
      <c r="S2772" s="7">
        <v>446.50200000000001</v>
      </c>
      <c r="T2772" s="4">
        <v>23.782</v>
      </c>
      <c r="U2772" s="4">
        <v>21.114865000000002</v>
      </c>
      <c r="V2772" s="8">
        <v>107.59619752205825</v>
      </c>
      <c r="W2772" s="8"/>
      <c r="X2772" s="8">
        <v>103.17647058823529</v>
      </c>
      <c r="Y2772" s="8">
        <v>143.15789473684211</v>
      </c>
      <c r="Z2772" s="8">
        <v>118</v>
      </c>
      <c r="AA2772" s="8">
        <v>114.46000000000001</v>
      </c>
      <c r="AB2772" s="9">
        <v>80.912783659224402</v>
      </c>
      <c r="AC2772" s="9">
        <v>27.690645180406264</v>
      </c>
      <c r="AD2772" s="3">
        <v>27.720795781353036</v>
      </c>
      <c r="AE2772" s="3">
        <v>44.588559038240703</v>
      </c>
    </row>
    <row r="2773" spans="1:31" ht="13" x14ac:dyDescent="0.3">
      <c r="A2773" s="2">
        <v>2022</v>
      </c>
      <c r="B2773" s="13" t="s">
        <v>630</v>
      </c>
      <c r="C2773" s="2" t="s">
        <v>273</v>
      </c>
      <c r="D2773" s="2" t="str">
        <f t="shared" si="84"/>
        <v>M2</v>
      </c>
      <c r="E2773" s="2" t="str">
        <f t="shared" si="85"/>
        <v>D10a_M2_11</v>
      </c>
      <c r="F2773" s="21" t="str">
        <f t="shared" si="86"/>
        <v>D10a</v>
      </c>
      <c r="G2773" s="2">
        <v>2011</v>
      </c>
      <c r="H2773" s="2" t="str">
        <f t="shared" si="87"/>
        <v>D10a_11</v>
      </c>
      <c r="I2773" s="4">
        <v>2.75</v>
      </c>
      <c r="J2773" s="5">
        <v>0.17299999999999999</v>
      </c>
      <c r="K2773" s="4">
        <v>0.78100000000000003</v>
      </c>
      <c r="L2773" s="4">
        <v>0.89</v>
      </c>
      <c r="M2773" s="4">
        <v>0.224</v>
      </c>
      <c r="N2773" s="4">
        <v>0.67300000000000004</v>
      </c>
      <c r="O2773" s="4">
        <v>0.193</v>
      </c>
      <c r="P2773" s="6">
        <v>18.605</v>
      </c>
      <c r="Q2773" s="6">
        <v>58.002000000000002</v>
      </c>
      <c r="R2773" s="4">
        <v>7.2779999999999996</v>
      </c>
      <c r="S2773" s="7">
        <v>167.238</v>
      </c>
      <c r="T2773" s="4">
        <v>21.911000000000001</v>
      </c>
      <c r="U2773" s="4">
        <v>21.114865000000002</v>
      </c>
      <c r="V2773" s="8">
        <v>107.98888437432852</v>
      </c>
      <c r="W2773" s="8"/>
      <c r="X2773" s="8">
        <v>91.882352941176478</v>
      </c>
      <c r="Y2773" s="8">
        <v>117.89473684210527</v>
      </c>
      <c r="Z2773" s="8">
        <v>112.16666666666669</v>
      </c>
      <c r="AA2773" s="8">
        <v>124.03333333333333</v>
      </c>
      <c r="AB2773" s="9">
        <v>82.837002526629533</v>
      </c>
      <c r="AC2773" s="9">
        <v>22.274345723166086</v>
      </c>
      <c r="AD2773" s="3">
        <v>24.112925314998581</v>
      </c>
      <c r="AE2773" s="3">
        <v>53.61272896183533</v>
      </c>
    </row>
    <row r="2774" spans="1:31" ht="13" x14ac:dyDescent="0.3">
      <c r="A2774" s="2">
        <v>2022</v>
      </c>
      <c r="B2774" s="13" t="s">
        <v>630</v>
      </c>
      <c r="C2774" s="2" t="s">
        <v>274</v>
      </c>
      <c r="D2774" s="2" t="str">
        <f t="shared" si="84"/>
        <v>M1</v>
      </c>
      <c r="E2774" s="2" t="str">
        <f t="shared" si="85"/>
        <v>D10b_M1_11</v>
      </c>
      <c r="F2774" s="21" t="str">
        <f t="shared" si="86"/>
        <v>D10b</v>
      </c>
      <c r="G2774" s="2">
        <v>2011</v>
      </c>
      <c r="H2774" s="2" t="str">
        <f t="shared" si="87"/>
        <v>D10b_11</v>
      </c>
      <c r="I2774" s="4">
        <v>2.46</v>
      </c>
      <c r="J2774" s="5">
        <v>0.16200000000000001</v>
      </c>
      <c r="K2774" s="4">
        <v>0.83199999999999996</v>
      </c>
      <c r="L2774" s="4">
        <v>0.65900000000000003</v>
      </c>
      <c r="M2774" s="4">
        <v>0.22900000000000001</v>
      </c>
      <c r="N2774" s="4">
        <v>0.66400000000000003</v>
      </c>
      <c r="O2774" s="4">
        <v>0.187</v>
      </c>
      <c r="P2774" s="6">
        <v>19.097000000000001</v>
      </c>
      <c r="Q2774" s="6">
        <v>66.090999999999994</v>
      </c>
      <c r="R2774" s="4">
        <v>6.3730000000000002</v>
      </c>
      <c r="S2774" s="7">
        <v>301.387</v>
      </c>
      <c r="T2774" s="4">
        <v>18.972000000000001</v>
      </c>
      <c r="U2774" s="4">
        <v>20.330966</v>
      </c>
      <c r="V2774" s="8">
        <v>96.600965658490239</v>
      </c>
      <c r="W2774" s="8"/>
      <c r="X2774" s="8">
        <v>97.882352941176464</v>
      </c>
      <c r="Y2774" s="8">
        <v>120.52631578947368</v>
      </c>
      <c r="Z2774" s="8">
        <v>110.66666666666667</v>
      </c>
      <c r="AA2774" s="8">
        <v>127.31333333333335</v>
      </c>
      <c r="AB2774" s="9">
        <v>73.026265859429586</v>
      </c>
      <c r="AC2774" s="9">
        <v>25.830790773688566</v>
      </c>
      <c r="AD2774" s="3">
        <v>29.138519035708001</v>
      </c>
      <c r="AE2774" s="3">
        <v>45.030690190603444</v>
      </c>
    </row>
    <row r="2775" spans="1:31" ht="13" x14ac:dyDescent="0.3">
      <c r="A2775" s="2">
        <v>2022</v>
      </c>
      <c r="B2775" s="13" t="s">
        <v>630</v>
      </c>
      <c r="C2775" s="2" t="s">
        <v>275</v>
      </c>
      <c r="D2775" s="2" t="str">
        <f t="shared" si="84"/>
        <v>M2</v>
      </c>
      <c r="E2775" s="2" t="str">
        <f t="shared" si="85"/>
        <v>D10b_M2_11</v>
      </c>
      <c r="F2775" s="21" t="str">
        <f t="shared" si="86"/>
        <v>D10b</v>
      </c>
      <c r="G2775" s="2">
        <v>2011</v>
      </c>
      <c r="H2775" s="2" t="str">
        <f t="shared" si="87"/>
        <v>D10b_11</v>
      </c>
      <c r="I2775" s="4">
        <v>2.62</v>
      </c>
      <c r="J2775" s="5">
        <v>0.16900000000000001</v>
      </c>
      <c r="K2775" s="4">
        <v>0.84699999999999998</v>
      </c>
      <c r="L2775" s="4">
        <v>0.8</v>
      </c>
      <c r="M2775" s="4">
        <v>0.20499999999999999</v>
      </c>
      <c r="N2775" s="4">
        <v>0.70499999999999996</v>
      </c>
      <c r="O2775" s="4">
        <v>0.191</v>
      </c>
      <c r="P2775" s="6">
        <v>18.077999999999999</v>
      </c>
      <c r="Q2775" s="6">
        <v>60.023000000000003</v>
      </c>
      <c r="R2775" s="4">
        <v>6.681</v>
      </c>
      <c r="S2775" s="7">
        <v>231.45599999999999</v>
      </c>
      <c r="T2775" s="4">
        <v>22.535</v>
      </c>
      <c r="U2775" s="4">
        <v>20.330966</v>
      </c>
      <c r="V2775" s="8">
        <v>102.88395529481483</v>
      </c>
      <c r="W2775" s="8"/>
      <c r="X2775" s="8">
        <v>99.647058823529406</v>
      </c>
      <c r="Y2775" s="8">
        <v>107.89473684210526</v>
      </c>
      <c r="Z2775" s="8">
        <v>117.5</v>
      </c>
      <c r="AA2775" s="8">
        <v>120.52000000000001</v>
      </c>
      <c r="AB2775" s="9">
        <v>78.468889967109021</v>
      </c>
      <c r="AC2775" s="9">
        <v>21.519771977756719</v>
      </c>
      <c r="AD2775" s="3">
        <v>27.606359795775898</v>
      </c>
      <c r="AE2775" s="3">
        <v>50.873868226467387</v>
      </c>
    </row>
    <row r="2776" spans="1:31" ht="13" x14ac:dyDescent="0.3">
      <c r="A2776" s="2">
        <v>2022</v>
      </c>
      <c r="B2776" s="13" t="s">
        <v>630</v>
      </c>
      <c r="C2776" s="2" t="s">
        <v>279</v>
      </c>
      <c r="D2776" s="2" t="str">
        <f t="shared" si="84"/>
        <v>M1</v>
      </c>
      <c r="E2776" s="2" t="str">
        <f t="shared" si="85"/>
        <v>D11b_M1_11</v>
      </c>
      <c r="F2776" s="21" t="str">
        <f t="shared" si="86"/>
        <v>D11b</v>
      </c>
      <c r="G2776" s="2">
        <v>2011</v>
      </c>
      <c r="H2776" s="2" t="str">
        <f t="shared" si="87"/>
        <v>D11b_11</v>
      </c>
      <c r="I2776" s="4">
        <v>2.59</v>
      </c>
      <c r="J2776" s="5">
        <v>0.17299999999999999</v>
      </c>
      <c r="K2776" s="4">
        <v>0.93</v>
      </c>
      <c r="L2776" s="4">
        <v>0.79600000000000004</v>
      </c>
      <c r="M2776" s="4">
        <v>0.21</v>
      </c>
      <c r="N2776" s="4">
        <v>0.70199999999999996</v>
      </c>
      <c r="O2776" s="4">
        <v>0.19600000000000001</v>
      </c>
      <c r="P2776" s="6">
        <v>26.132999999999999</v>
      </c>
      <c r="Q2776" s="6">
        <v>63.478999999999999</v>
      </c>
      <c r="R2776" s="4">
        <v>6.6829999999999998</v>
      </c>
      <c r="S2776" s="7">
        <v>446.25700000000001</v>
      </c>
      <c r="T2776" s="4">
        <v>18.029</v>
      </c>
      <c r="U2776" s="4">
        <v>20.258185000000001</v>
      </c>
      <c r="V2776" s="8">
        <v>101.70589473800395</v>
      </c>
      <c r="W2776" s="8"/>
      <c r="X2776" s="8">
        <v>109.41176470588236</v>
      </c>
      <c r="Y2776" s="8">
        <v>110.52631578947367</v>
      </c>
      <c r="Z2776" s="8">
        <v>117</v>
      </c>
      <c r="AA2776" s="8">
        <v>174.22</v>
      </c>
      <c r="AB2776" s="9">
        <v>80.80391293154095</v>
      </c>
      <c r="AC2776" s="9">
        <v>21.407611563998959</v>
      </c>
      <c r="AD2776" s="3">
        <v>29.435661439515414</v>
      </c>
      <c r="AE2776" s="3">
        <v>49.156726996485631</v>
      </c>
    </row>
    <row r="2777" spans="1:31" ht="13" x14ac:dyDescent="0.3">
      <c r="A2777" s="2">
        <v>2022</v>
      </c>
      <c r="B2777" s="13" t="s">
        <v>630</v>
      </c>
      <c r="C2777" s="2" t="s">
        <v>280</v>
      </c>
      <c r="D2777" s="2" t="str">
        <f t="shared" si="84"/>
        <v>M1</v>
      </c>
      <c r="E2777" s="2" t="str">
        <f t="shared" si="85"/>
        <v>D11c_M1_11</v>
      </c>
      <c r="F2777" s="21" t="str">
        <f t="shared" si="86"/>
        <v>D11c</v>
      </c>
      <c r="G2777" s="2">
        <v>2011</v>
      </c>
      <c r="H2777" s="2" t="str">
        <f t="shared" si="87"/>
        <v>D11c_11</v>
      </c>
      <c r="I2777" s="4">
        <v>2.56</v>
      </c>
      <c r="J2777" s="5">
        <v>0.159</v>
      </c>
      <c r="K2777" s="4">
        <v>0.85299999999999998</v>
      </c>
      <c r="L2777" s="4">
        <v>0.80500000000000005</v>
      </c>
      <c r="M2777" s="4">
        <v>0.20899999999999999</v>
      </c>
      <c r="N2777" s="4">
        <v>0.72299999999999998</v>
      </c>
      <c r="O2777" s="4">
        <v>0.18</v>
      </c>
      <c r="P2777" s="6">
        <v>24.934999999999999</v>
      </c>
      <c r="Q2777" s="6">
        <v>63.070999999999998</v>
      </c>
      <c r="R2777" s="4">
        <v>5.2240000000000002</v>
      </c>
      <c r="S2777" s="7">
        <v>546.44299999999998</v>
      </c>
      <c r="T2777" s="4">
        <v>19.402000000000001</v>
      </c>
      <c r="U2777" s="4">
        <v>16.746276999999999</v>
      </c>
      <c r="V2777" s="8">
        <v>100.52783418119311</v>
      </c>
      <c r="W2777" s="8"/>
      <c r="X2777" s="8">
        <v>100.35294117647058</v>
      </c>
      <c r="Y2777" s="8">
        <v>109.99999999999999</v>
      </c>
      <c r="Z2777" s="8">
        <v>120.5</v>
      </c>
      <c r="AA2777" s="8">
        <v>166.23333333333332</v>
      </c>
      <c r="AB2777" s="9">
        <v>79.201332942133021</v>
      </c>
      <c r="AC2777" s="9">
        <v>21.736774933541987</v>
      </c>
      <c r="AD2777" s="3">
        <v>27.544810127669134</v>
      </c>
      <c r="AE2777" s="3">
        <v>50.718414938788889</v>
      </c>
    </row>
    <row r="2778" spans="1:31" ht="13" x14ac:dyDescent="0.3">
      <c r="A2778" s="2">
        <v>2022</v>
      </c>
      <c r="B2778" s="13" t="s">
        <v>630</v>
      </c>
      <c r="C2778" s="2" t="s">
        <v>281</v>
      </c>
      <c r="D2778" s="2" t="str">
        <f t="shared" si="84"/>
        <v>M2</v>
      </c>
      <c r="E2778" s="2" t="str">
        <f t="shared" si="85"/>
        <v>C10c_M2_11</v>
      </c>
      <c r="F2778" s="21" t="str">
        <f t="shared" si="86"/>
        <v>C10c</v>
      </c>
      <c r="G2778" s="2">
        <v>2011</v>
      </c>
      <c r="H2778" s="2" t="str">
        <f t="shared" si="87"/>
        <v>C10c_11</v>
      </c>
      <c r="I2778" s="4">
        <v>2.35</v>
      </c>
      <c r="J2778" s="5">
        <v>0.154</v>
      </c>
      <c r="K2778" s="4">
        <v>0.82599999999999996</v>
      </c>
      <c r="L2778" s="4">
        <v>0.80700000000000005</v>
      </c>
      <c r="M2778" s="4">
        <v>0.224</v>
      </c>
      <c r="N2778" s="4">
        <v>0.66</v>
      </c>
      <c r="O2778" s="4">
        <v>0.17699999999999999</v>
      </c>
      <c r="P2778" s="6">
        <v>15.878</v>
      </c>
      <c r="Q2778" s="6">
        <v>56.606999999999999</v>
      </c>
      <c r="R2778" s="4">
        <v>6.9960000000000004</v>
      </c>
      <c r="S2778" s="7">
        <v>196.20500000000001</v>
      </c>
      <c r="T2778" s="4">
        <v>19.021999999999998</v>
      </c>
      <c r="U2778" s="4">
        <v>20.525255999999999</v>
      </c>
      <c r="V2778" s="8">
        <v>92.281410283517104</v>
      </c>
      <c r="W2778" s="8"/>
      <c r="X2778" s="8">
        <v>97.17647058823529</v>
      </c>
      <c r="Y2778" s="8">
        <v>117.89473684210527</v>
      </c>
      <c r="Z2778" s="8">
        <v>110.00000000000001</v>
      </c>
      <c r="AA2778" s="8">
        <v>105.85333333333334</v>
      </c>
      <c r="AB2778" s="9">
        <v>79.84618110042824</v>
      </c>
      <c r="AC2778" s="9">
        <v>23.108682312910677</v>
      </c>
      <c r="AD2778" s="3">
        <v>26.457520449880761</v>
      </c>
      <c r="AE2778" s="3">
        <v>50.433797237208545</v>
      </c>
    </row>
    <row r="2779" spans="1:31" ht="13" x14ac:dyDescent="0.3">
      <c r="A2779" s="2">
        <v>2022</v>
      </c>
      <c r="B2779" s="13" t="s">
        <v>630</v>
      </c>
      <c r="C2779" s="2" t="s">
        <v>282</v>
      </c>
      <c r="D2779" s="2" t="str">
        <f t="shared" si="84"/>
        <v>M1</v>
      </c>
      <c r="E2779" s="2" t="str">
        <f t="shared" si="85"/>
        <v>E11a_M1_11</v>
      </c>
      <c r="F2779" s="21" t="str">
        <f t="shared" si="86"/>
        <v>E11a</v>
      </c>
      <c r="G2779" s="2">
        <v>2011</v>
      </c>
      <c r="H2779" s="2" t="str">
        <f t="shared" si="87"/>
        <v>E11a_11</v>
      </c>
      <c r="I2779" s="4">
        <v>1.9</v>
      </c>
      <c r="J2779" s="5">
        <v>0.126</v>
      </c>
      <c r="K2779" s="4">
        <v>0.79100000000000004</v>
      </c>
      <c r="L2779" s="4">
        <v>0.85899999999999999</v>
      </c>
      <c r="M2779" s="4">
        <v>0.29399999999999998</v>
      </c>
      <c r="N2779" s="4">
        <v>0.747</v>
      </c>
      <c r="O2779" s="4">
        <v>0.152</v>
      </c>
      <c r="P2779" s="6">
        <v>15.747999999999999</v>
      </c>
      <c r="Q2779" s="6">
        <v>73.576999999999998</v>
      </c>
      <c r="R2779" s="4">
        <v>5.0720000000000001</v>
      </c>
      <c r="S2779" s="7">
        <v>668.13800000000003</v>
      </c>
      <c r="T2779" s="4">
        <v>19.381</v>
      </c>
      <c r="U2779" s="4">
        <v>16.804143</v>
      </c>
      <c r="V2779" s="8">
        <v>74.61050193135425</v>
      </c>
      <c r="W2779" s="8"/>
      <c r="X2779" s="8">
        <v>93.058823529411768</v>
      </c>
      <c r="Y2779" s="8">
        <v>154.73684210526315</v>
      </c>
      <c r="Z2779" s="8">
        <v>124.50000000000001</v>
      </c>
      <c r="AA2779" s="8">
        <v>104.98666666666668</v>
      </c>
      <c r="AB2779" s="9">
        <v>87.311913417673523</v>
      </c>
      <c r="AC2779" s="9">
        <v>27.736722269051356</v>
      </c>
      <c r="AD2779" s="3">
        <v>23.17000995197299</v>
      </c>
      <c r="AE2779" s="3">
        <v>49.093267778975644</v>
      </c>
    </row>
    <row r="2780" spans="1:31" ht="13" x14ac:dyDescent="0.3">
      <c r="A2780" s="2">
        <v>2022</v>
      </c>
      <c r="B2780" s="13" t="s">
        <v>630</v>
      </c>
      <c r="C2780" s="2" t="s">
        <v>288</v>
      </c>
      <c r="D2780" s="2" t="str">
        <f t="shared" si="84"/>
        <v>M1</v>
      </c>
      <c r="E2780" s="2" t="str">
        <f t="shared" si="85"/>
        <v>J10c_M1_13</v>
      </c>
      <c r="F2780" s="21" t="str">
        <f t="shared" si="86"/>
        <v>J10c</v>
      </c>
      <c r="G2780" s="2">
        <v>2013</v>
      </c>
      <c r="H2780" s="2" t="str">
        <f t="shared" si="87"/>
        <v>J10c_13</v>
      </c>
      <c r="I2780" s="4">
        <v>2.42</v>
      </c>
      <c r="J2780" s="5">
        <v>0.14699999999999999</v>
      </c>
      <c r="K2780" s="4">
        <v>0.77100000000000002</v>
      </c>
      <c r="L2780" s="4">
        <v>0.72899999999999998</v>
      </c>
      <c r="M2780" s="4">
        <v>0.223</v>
      </c>
      <c r="N2780" s="4">
        <v>0.56299999999999994</v>
      </c>
      <c r="O2780" s="4">
        <v>0.182</v>
      </c>
      <c r="P2780" s="6">
        <v>18.361999999999998</v>
      </c>
      <c r="Q2780" s="6">
        <v>63.308999999999997</v>
      </c>
      <c r="R2780" s="4">
        <v>6.1660000000000004</v>
      </c>
      <c r="S2780" s="7">
        <v>431.37799999999999</v>
      </c>
      <c r="T2780" s="4">
        <v>17.971</v>
      </c>
      <c r="U2780" s="4">
        <v>21.418737</v>
      </c>
      <c r="V2780" s="8">
        <v>93.303166322024396</v>
      </c>
      <c r="W2780" s="8"/>
      <c r="X2780" s="8">
        <v>90.705882352941174</v>
      </c>
      <c r="Y2780" s="8">
        <v>117.36842105263159</v>
      </c>
      <c r="Z2780" s="8">
        <v>93.833333333333329</v>
      </c>
      <c r="AA2780" s="8">
        <v>122.41333333333333</v>
      </c>
      <c r="AB2780" s="9">
        <v>74.464943592298155</v>
      </c>
      <c r="AC2780" s="9">
        <v>24.668021112272324</v>
      </c>
      <c r="AD2780" s="3">
        <v>26.480474066679914</v>
      </c>
      <c r="AE2780" s="3">
        <v>48.851504821047783</v>
      </c>
    </row>
    <row r="2781" spans="1:31" ht="13" x14ac:dyDescent="0.3">
      <c r="A2781" s="2">
        <v>2022</v>
      </c>
      <c r="B2781" s="13" t="s">
        <v>630</v>
      </c>
      <c r="C2781" s="2" t="s">
        <v>289</v>
      </c>
      <c r="D2781" s="2" t="str">
        <f t="shared" si="84"/>
        <v>M2</v>
      </c>
      <c r="E2781" s="2" t="str">
        <f t="shared" si="85"/>
        <v>J10c_M2_13</v>
      </c>
      <c r="F2781" s="21" t="str">
        <f t="shared" si="86"/>
        <v>J10c</v>
      </c>
      <c r="G2781" s="2">
        <v>2013</v>
      </c>
      <c r="H2781" s="2" t="str">
        <f t="shared" si="87"/>
        <v>J10c_13</v>
      </c>
      <c r="I2781" s="4">
        <v>2.36</v>
      </c>
      <c r="J2781" s="5">
        <v>0.14499999999999999</v>
      </c>
      <c r="K2781" s="4">
        <v>0.82199999999999995</v>
      </c>
      <c r="L2781" s="4">
        <v>0.94099999999999995</v>
      </c>
      <c r="M2781" s="4">
        <v>0.192</v>
      </c>
      <c r="N2781" s="4">
        <v>0.65400000000000003</v>
      </c>
      <c r="O2781" s="4">
        <v>0.21299999999999999</v>
      </c>
      <c r="P2781" s="6">
        <v>20.440999999999999</v>
      </c>
      <c r="Q2781" s="6">
        <v>65.802000000000007</v>
      </c>
      <c r="R2781" s="4">
        <v>5.9909999999999997</v>
      </c>
      <c r="S2781" s="7">
        <v>357.18799999999999</v>
      </c>
      <c r="T2781" s="4">
        <v>21.414999999999999</v>
      </c>
      <c r="U2781" s="4">
        <v>21.418737</v>
      </c>
      <c r="V2781" s="8">
        <v>90.989864677676678</v>
      </c>
      <c r="W2781" s="8"/>
      <c r="X2781" s="8">
        <v>96.705882352941174</v>
      </c>
      <c r="Y2781" s="8">
        <v>101.05263157894737</v>
      </c>
      <c r="Z2781" s="8">
        <v>109.00000000000001</v>
      </c>
      <c r="AA2781" s="8">
        <v>136.27333333333334</v>
      </c>
      <c r="AB2781" s="9">
        <v>83.794591723869701</v>
      </c>
      <c r="AC2781" s="9">
        <v>18.874113079782347</v>
      </c>
      <c r="AD2781" s="3">
        <v>25.088752711023339</v>
      </c>
      <c r="AE2781" s="3">
        <v>56.037134209194306</v>
      </c>
    </row>
    <row r="2782" spans="1:31" ht="13" x14ac:dyDescent="0.3">
      <c r="A2782" s="2">
        <v>2022</v>
      </c>
      <c r="B2782" s="13" t="s">
        <v>630</v>
      </c>
      <c r="C2782" s="2" t="s">
        <v>290</v>
      </c>
      <c r="D2782" s="2" t="str">
        <f t="shared" si="84"/>
        <v>M2</v>
      </c>
      <c r="E2782" s="2" t="str">
        <f t="shared" si="85"/>
        <v>E11b_M2_13</v>
      </c>
      <c r="F2782" s="21" t="str">
        <f t="shared" si="86"/>
        <v>E11b</v>
      </c>
      <c r="G2782" s="2">
        <v>2013</v>
      </c>
      <c r="H2782" s="2" t="str">
        <f t="shared" si="87"/>
        <v>E11b_13</v>
      </c>
      <c r="I2782" s="4">
        <v>2.14</v>
      </c>
      <c r="J2782" s="5">
        <v>0.14399999999999999</v>
      </c>
      <c r="K2782" s="4">
        <v>0.77500000000000002</v>
      </c>
      <c r="L2782" s="4">
        <v>0.75800000000000001</v>
      </c>
      <c r="M2782" s="4">
        <v>0.2</v>
      </c>
      <c r="N2782" s="4">
        <v>0.73199999999999998</v>
      </c>
      <c r="O2782" s="4">
        <v>0.154</v>
      </c>
      <c r="P2782" s="6">
        <v>13.781000000000001</v>
      </c>
      <c r="Q2782" s="6">
        <v>55.375999999999998</v>
      </c>
      <c r="R2782" s="4">
        <v>4.758</v>
      </c>
      <c r="S2782" s="7">
        <v>448.30599999999998</v>
      </c>
      <c r="T2782" s="4">
        <v>15.831</v>
      </c>
      <c r="U2782" s="4">
        <v>23.757719999999999</v>
      </c>
      <c r="V2782" s="8">
        <v>82.507758648401747</v>
      </c>
      <c r="W2782" s="8"/>
      <c r="X2782" s="8">
        <v>91.176470588235304</v>
      </c>
      <c r="Y2782" s="8">
        <v>105.26315789473684</v>
      </c>
      <c r="Z2782" s="8">
        <v>122</v>
      </c>
      <c r="AA2782" s="8">
        <v>91.873333333333335</v>
      </c>
      <c r="AB2782" s="9">
        <v>74.119787744314024</v>
      </c>
      <c r="AC2782" s="9">
        <v>22.226810250363897</v>
      </c>
      <c r="AD2782" s="3">
        <v>26.741808726412884</v>
      </c>
      <c r="AE2782" s="3">
        <v>51.031381023223211</v>
      </c>
    </row>
    <row r="2783" spans="1:31" ht="13" x14ac:dyDescent="0.3">
      <c r="A2783" s="2">
        <v>2022</v>
      </c>
      <c r="B2783" s="13" t="s">
        <v>630</v>
      </c>
      <c r="C2783" s="2" t="s">
        <v>291</v>
      </c>
      <c r="D2783" s="2" t="str">
        <f t="shared" si="84"/>
        <v>M2</v>
      </c>
      <c r="E2783" s="2" t="str">
        <f t="shared" si="85"/>
        <v>G11a_M2_13</v>
      </c>
      <c r="F2783" s="21" t="str">
        <f t="shared" si="86"/>
        <v>G11a</v>
      </c>
      <c r="G2783" s="2">
        <v>2013</v>
      </c>
      <c r="H2783" s="2" t="str">
        <f t="shared" si="87"/>
        <v>G11a_13</v>
      </c>
      <c r="I2783" s="4">
        <v>2.46</v>
      </c>
      <c r="J2783" s="5">
        <v>0.156</v>
      </c>
      <c r="K2783" s="4">
        <v>0.86199999999999999</v>
      </c>
      <c r="L2783" s="4">
        <v>0.93</v>
      </c>
      <c r="M2783" s="4">
        <v>0.185</v>
      </c>
      <c r="N2783" s="4">
        <v>0.60499999999999998</v>
      </c>
      <c r="O2783" s="4">
        <v>0.188</v>
      </c>
      <c r="P2783" s="6">
        <v>30.827999999999999</v>
      </c>
      <c r="Q2783" s="6">
        <v>57.661999999999999</v>
      </c>
      <c r="R2783" s="4">
        <v>5.32</v>
      </c>
      <c r="S2783" s="7">
        <v>488.62400000000002</v>
      </c>
      <c r="T2783" s="4">
        <v>20.388000000000002</v>
      </c>
      <c r="U2783" s="4">
        <v>19.220897000000001</v>
      </c>
      <c r="V2783" s="8">
        <v>94.845367418256217</v>
      </c>
      <c r="W2783" s="8"/>
      <c r="X2783" s="8">
        <v>101.41176470588236</v>
      </c>
      <c r="Y2783" s="8">
        <v>97.368421052631575</v>
      </c>
      <c r="Z2783" s="8">
        <v>100.83333333333333</v>
      </c>
      <c r="AA2783" s="8">
        <v>205.52</v>
      </c>
      <c r="AB2783" s="9">
        <v>83.69210117077769</v>
      </c>
      <c r="AC2783" s="9">
        <v>18.208265204517822</v>
      </c>
      <c r="AD2783" s="3">
        <v>26.341835725501291</v>
      </c>
      <c r="AE2783" s="3">
        <v>55.44989906998088</v>
      </c>
    </row>
    <row r="2784" spans="1:31" ht="13" x14ac:dyDescent="0.3">
      <c r="A2784" s="2">
        <v>2022</v>
      </c>
      <c r="B2784" s="13" t="s">
        <v>630</v>
      </c>
      <c r="C2784" s="2" t="s">
        <v>293</v>
      </c>
      <c r="D2784" s="2" t="str">
        <f t="shared" si="84"/>
        <v>M2</v>
      </c>
      <c r="E2784" s="2" t="str">
        <f t="shared" si="85"/>
        <v>G11b_M2_13</v>
      </c>
      <c r="F2784" s="21" t="str">
        <f t="shared" si="86"/>
        <v>G11b</v>
      </c>
      <c r="G2784" s="2">
        <v>2013</v>
      </c>
      <c r="H2784" s="2" t="str">
        <f t="shared" si="87"/>
        <v>G11b_13</v>
      </c>
      <c r="I2784" s="4">
        <v>2.35</v>
      </c>
      <c r="J2784" s="5">
        <v>0.155</v>
      </c>
      <c r="K2784" s="4">
        <v>0.83899999999999997</v>
      </c>
      <c r="L2784" s="4">
        <v>0.94599999999999995</v>
      </c>
      <c r="M2784" s="4">
        <v>0.16700000000000001</v>
      </c>
      <c r="N2784" s="4">
        <v>0.67400000000000004</v>
      </c>
      <c r="O2784" s="4">
        <v>0.17299999999999999</v>
      </c>
      <c r="P2784" s="6">
        <v>15.701000000000001</v>
      </c>
      <c r="Q2784" s="6">
        <v>59.414999999999999</v>
      </c>
      <c r="R2784" s="4">
        <v>6.0990000000000002</v>
      </c>
      <c r="S2784" s="7">
        <v>581.36599999999999</v>
      </c>
      <c r="T2784" s="4">
        <v>18.401</v>
      </c>
      <c r="U2784" s="4">
        <v>21.091045000000001</v>
      </c>
      <c r="V2784" s="8">
        <v>90.60431440361873</v>
      </c>
      <c r="W2784" s="8"/>
      <c r="X2784" s="8">
        <v>98.705882352941174</v>
      </c>
      <c r="Y2784" s="8">
        <v>87.894736842105274</v>
      </c>
      <c r="Z2784" s="8">
        <v>112.33333333333336</v>
      </c>
      <c r="AA2784" s="8">
        <v>104.67333333333333</v>
      </c>
      <c r="AB2784" s="9">
        <v>82.419567258081699</v>
      </c>
      <c r="AC2784" s="9">
        <v>16.690427263640593</v>
      </c>
      <c r="AD2784" s="3">
        <v>26.034837630629386</v>
      </c>
      <c r="AE2784" s="3">
        <v>57.274735105730024</v>
      </c>
    </row>
    <row r="2785" spans="1:31" ht="13" x14ac:dyDescent="0.3">
      <c r="A2785" s="2">
        <v>2022</v>
      </c>
      <c r="B2785" s="13" t="s">
        <v>630</v>
      </c>
      <c r="C2785" s="2" t="s">
        <v>295</v>
      </c>
      <c r="D2785" s="2" t="str">
        <f t="shared" si="84"/>
        <v>M2</v>
      </c>
      <c r="E2785" s="2" t="str">
        <f t="shared" si="85"/>
        <v>G11c_M2_13</v>
      </c>
      <c r="F2785" s="21" t="str">
        <f t="shared" si="86"/>
        <v>G11c</v>
      </c>
      <c r="G2785" s="2">
        <v>2013</v>
      </c>
      <c r="H2785" s="2" t="str">
        <f t="shared" si="87"/>
        <v>G11c_13</v>
      </c>
      <c r="I2785" s="4">
        <v>2.35</v>
      </c>
      <c r="J2785" s="5">
        <v>0.153</v>
      </c>
      <c r="K2785" s="4">
        <v>0.75700000000000001</v>
      </c>
      <c r="L2785" s="4">
        <v>0.92300000000000004</v>
      </c>
      <c r="M2785" s="4">
        <v>0.16800000000000001</v>
      </c>
      <c r="N2785" s="4">
        <v>0.51500000000000001</v>
      </c>
      <c r="O2785" s="4">
        <v>0.17299999999999999</v>
      </c>
      <c r="P2785" s="6">
        <v>17.923999999999999</v>
      </c>
      <c r="Q2785" s="6">
        <v>53.808999999999997</v>
      </c>
      <c r="R2785" s="4">
        <v>4.5830000000000002</v>
      </c>
      <c r="S2785" s="7">
        <v>402.53699999999998</v>
      </c>
      <c r="T2785" s="4">
        <v>15.928000000000001</v>
      </c>
      <c r="U2785" s="4">
        <v>21.529385999999999</v>
      </c>
      <c r="V2785" s="8">
        <v>90.60431440361873</v>
      </c>
      <c r="W2785" s="8"/>
      <c r="X2785" s="8">
        <v>89.058823529411768</v>
      </c>
      <c r="Y2785" s="8">
        <v>88.421052631578959</v>
      </c>
      <c r="Z2785" s="8">
        <v>85.833333333333343</v>
      </c>
      <c r="AA2785" s="8">
        <v>119.49333333333334</v>
      </c>
      <c r="AB2785" s="9">
        <v>79.257048289395584</v>
      </c>
      <c r="AC2785" s="9">
        <v>17.460340178942214</v>
      </c>
      <c r="AD2785" s="3">
        <v>24.427624077103175</v>
      </c>
      <c r="AE2785" s="3">
        <v>58.112035743954614</v>
      </c>
    </row>
    <row r="2786" spans="1:31" ht="13" x14ac:dyDescent="0.3">
      <c r="A2786" s="2">
        <v>2022</v>
      </c>
      <c r="B2786" s="13" t="s">
        <v>630</v>
      </c>
      <c r="C2786" s="2" t="s">
        <v>296</v>
      </c>
      <c r="D2786" s="2" t="str">
        <f t="shared" si="84"/>
        <v>M1</v>
      </c>
      <c r="E2786" s="2" t="str">
        <f t="shared" si="85"/>
        <v>H11a_M1_13</v>
      </c>
      <c r="F2786" s="21" t="str">
        <f t="shared" si="86"/>
        <v>H11a</v>
      </c>
      <c r="G2786" s="2">
        <v>2013</v>
      </c>
      <c r="H2786" s="2" t="str">
        <f t="shared" si="87"/>
        <v>H11a_13</v>
      </c>
      <c r="I2786" s="4">
        <v>2.41</v>
      </c>
      <c r="J2786" s="5">
        <v>0.14599999999999999</v>
      </c>
      <c r="K2786" s="4">
        <v>0.78900000000000003</v>
      </c>
      <c r="L2786" s="4">
        <v>0.84399999999999997</v>
      </c>
      <c r="M2786" s="4">
        <v>0.188</v>
      </c>
      <c r="N2786" s="4">
        <v>0.55600000000000005</v>
      </c>
      <c r="O2786" s="4">
        <v>0.184</v>
      </c>
      <c r="P2786" s="6">
        <v>26.84</v>
      </c>
      <c r="Q2786" s="6">
        <v>51.579000000000001</v>
      </c>
      <c r="R2786" s="4">
        <v>5.2990000000000004</v>
      </c>
      <c r="S2786" s="7">
        <v>412.13900000000001</v>
      </c>
      <c r="T2786" s="4">
        <v>15.628</v>
      </c>
      <c r="U2786" s="4">
        <v>22.827227000000001</v>
      </c>
      <c r="V2786" s="8">
        <v>92.917616047966462</v>
      </c>
      <c r="W2786" s="8"/>
      <c r="X2786" s="8">
        <v>92.82352941176471</v>
      </c>
      <c r="Y2786" s="8">
        <v>98.94736842105263</v>
      </c>
      <c r="Z2786" s="8">
        <v>92.666666666666671</v>
      </c>
      <c r="AA2786" s="8">
        <v>178.93333333333331</v>
      </c>
      <c r="AB2786" s="9">
        <v>77.780793301173262</v>
      </c>
      <c r="AC2786" s="9">
        <v>19.909795269307814</v>
      </c>
      <c r="AD2786" s="3">
        <v>25.943458888182803</v>
      </c>
      <c r="AE2786" s="3">
        <v>54.146745842509389</v>
      </c>
    </row>
    <row r="2787" spans="1:31" ht="13" x14ac:dyDescent="0.3">
      <c r="A2787" s="2">
        <v>2022</v>
      </c>
      <c r="B2787" s="13" t="s">
        <v>630</v>
      </c>
      <c r="C2787" s="2" t="s">
        <v>297</v>
      </c>
      <c r="D2787" s="2" t="str">
        <f t="shared" si="84"/>
        <v>M2</v>
      </c>
      <c r="E2787" s="2" t="str">
        <f t="shared" si="85"/>
        <v>H11a_M2_13</v>
      </c>
      <c r="F2787" s="21" t="str">
        <f t="shared" si="86"/>
        <v>H11a</v>
      </c>
      <c r="G2787" s="2">
        <v>2013</v>
      </c>
      <c r="H2787" s="2" t="str">
        <f t="shared" si="87"/>
        <v>H11a_13</v>
      </c>
      <c r="I2787" s="4">
        <v>2.34</v>
      </c>
      <c r="J2787" s="5">
        <v>0.14899999999999999</v>
      </c>
      <c r="K2787" s="4">
        <v>0.80500000000000005</v>
      </c>
      <c r="L2787" s="4">
        <v>0.85499999999999998</v>
      </c>
      <c r="M2787" s="4">
        <v>0.16600000000000001</v>
      </c>
      <c r="N2787" s="4">
        <v>0.51900000000000002</v>
      </c>
      <c r="O2787" s="4">
        <v>0.182</v>
      </c>
      <c r="P2787" s="6">
        <v>15.853</v>
      </c>
      <c r="Q2787" s="6">
        <v>54.253</v>
      </c>
      <c r="R2787" s="4">
        <v>5.7439999999999998</v>
      </c>
      <c r="S2787" s="7">
        <v>262.00200000000001</v>
      </c>
      <c r="T2787" s="4">
        <v>16.329999999999998</v>
      </c>
      <c r="U2787" s="4">
        <v>22.827227000000001</v>
      </c>
      <c r="V2787" s="8">
        <v>90.218764129560782</v>
      </c>
      <c r="W2787" s="8"/>
      <c r="X2787" s="8">
        <v>94.705882352941188</v>
      </c>
      <c r="Y2787" s="8">
        <v>87.368421052631589</v>
      </c>
      <c r="Z2787" s="8">
        <v>86.500000000000014</v>
      </c>
      <c r="AA2787" s="8">
        <v>105.68666666666667</v>
      </c>
      <c r="AB2787" s="9">
        <v>76.926711554118242</v>
      </c>
      <c r="AC2787" s="9">
        <v>17.775107404270599</v>
      </c>
      <c r="AD2787" s="3">
        <v>26.76344130430396</v>
      </c>
      <c r="AE2787" s="3">
        <v>55.461451291425448</v>
      </c>
    </row>
    <row r="2788" spans="1:31" ht="13" x14ac:dyDescent="0.3">
      <c r="A2788" s="2">
        <v>2022</v>
      </c>
      <c r="B2788" s="13" t="s">
        <v>630</v>
      </c>
      <c r="C2788" s="2" t="s">
        <v>299</v>
      </c>
      <c r="D2788" s="2" t="str">
        <f t="shared" si="84"/>
        <v>M2</v>
      </c>
      <c r="E2788" s="2" t="str">
        <f t="shared" si="85"/>
        <v>H11b_M2_13</v>
      </c>
      <c r="F2788" s="21" t="str">
        <f t="shared" si="86"/>
        <v>H11b</v>
      </c>
      <c r="G2788" s="2">
        <v>2013</v>
      </c>
      <c r="H2788" s="2" t="str">
        <f t="shared" si="87"/>
        <v>H11b_13</v>
      </c>
      <c r="I2788" s="4">
        <v>2.36</v>
      </c>
      <c r="J2788" s="5">
        <v>0.152</v>
      </c>
      <c r="K2788" s="4">
        <v>0.92</v>
      </c>
      <c r="L2788" s="4">
        <v>0.85499999999999998</v>
      </c>
      <c r="M2788" s="4">
        <v>0.20699999999999999</v>
      </c>
      <c r="N2788" s="4">
        <v>0.59699999999999998</v>
      </c>
      <c r="O2788" s="4">
        <v>0.17499999999999999</v>
      </c>
      <c r="P2788" s="6">
        <v>14.222</v>
      </c>
      <c r="Q2788" s="6">
        <v>63.161999999999999</v>
      </c>
      <c r="R2788" s="4">
        <v>5.6150000000000002</v>
      </c>
      <c r="S2788" s="7">
        <v>376.56599999999997</v>
      </c>
      <c r="T2788" s="4">
        <v>16.408999999999999</v>
      </c>
      <c r="U2788" s="4">
        <v>24.803878999999998</v>
      </c>
      <c r="V2788" s="8">
        <v>90.989864677676678</v>
      </c>
      <c r="W2788" s="8"/>
      <c r="X2788" s="8">
        <v>108.23529411764707</v>
      </c>
      <c r="Y2788" s="8">
        <v>108.94736842105262</v>
      </c>
      <c r="Z2788" s="8">
        <v>99.5</v>
      </c>
      <c r="AA2788" s="8">
        <v>94.813333333333333</v>
      </c>
      <c r="AB2788" s="9">
        <v>83.245153263586204</v>
      </c>
      <c r="AC2788" s="9">
        <v>20.48295927356568</v>
      </c>
      <c r="AD2788" s="3">
        <v>28.26520324877378</v>
      </c>
      <c r="AE2788" s="3">
        <v>51.251837477660544</v>
      </c>
    </row>
    <row r="2789" spans="1:31" ht="13" x14ac:dyDescent="0.3">
      <c r="A2789" s="2">
        <v>2022</v>
      </c>
      <c r="B2789" s="13" t="s">
        <v>630</v>
      </c>
      <c r="C2789" s="2" t="s">
        <v>300</v>
      </c>
      <c r="D2789" s="2" t="str">
        <f t="shared" si="84"/>
        <v>M1</v>
      </c>
      <c r="E2789" s="2" t="str">
        <f t="shared" si="85"/>
        <v>H11c_M1_13</v>
      </c>
      <c r="F2789" s="21" t="str">
        <f t="shared" si="86"/>
        <v>H11c</v>
      </c>
      <c r="G2789" s="2">
        <v>2013</v>
      </c>
      <c r="H2789" s="2" t="str">
        <f t="shared" si="87"/>
        <v>H11c_13</v>
      </c>
      <c r="I2789" s="4">
        <v>2.56</v>
      </c>
      <c r="J2789" s="5">
        <v>0.151</v>
      </c>
      <c r="K2789" s="4">
        <v>0.84799999999999998</v>
      </c>
      <c r="L2789" s="4">
        <v>0.8</v>
      </c>
      <c r="M2789" s="4">
        <v>0.184</v>
      </c>
      <c r="N2789" s="4">
        <v>0.52900000000000003</v>
      </c>
      <c r="O2789" s="4">
        <v>0.19400000000000001</v>
      </c>
      <c r="P2789" s="6">
        <v>19.36</v>
      </c>
      <c r="Q2789" s="6">
        <v>58.241999999999997</v>
      </c>
      <c r="R2789" s="4">
        <v>7.1989999999999998</v>
      </c>
      <c r="S2789" s="7">
        <v>393.39699999999999</v>
      </c>
      <c r="T2789" s="4">
        <v>19.007999999999999</v>
      </c>
      <c r="U2789" s="4">
        <v>24.164812000000001</v>
      </c>
      <c r="V2789" s="8">
        <v>98.700870158835727</v>
      </c>
      <c r="W2789" s="8"/>
      <c r="X2789" s="8">
        <v>99.764705882352942</v>
      </c>
      <c r="Y2789" s="8">
        <v>96.84210526315789</v>
      </c>
      <c r="Z2789" s="8">
        <v>88.166666666666671</v>
      </c>
      <c r="AA2789" s="8">
        <v>129.06666666666666</v>
      </c>
      <c r="AB2789" s="9">
        <v>76.764646633789738</v>
      </c>
      <c r="AC2789" s="9">
        <v>19.744124513220349</v>
      </c>
      <c r="AD2789" s="3">
        <v>28.252562202371255</v>
      </c>
      <c r="AE2789" s="3">
        <v>52.003313284408378</v>
      </c>
    </row>
    <row r="2790" spans="1:31" ht="13" x14ac:dyDescent="0.3">
      <c r="A2790" s="2">
        <v>2022</v>
      </c>
      <c r="B2790" s="13" t="s">
        <v>630</v>
      </c>
      <c r="C2790" s="2" t="s">
        <v>321</v>
      </c>
      <c r="D2790" s="2" t="str">
        <f t="shared" si="84"/>
        <v>M1</v>
      </c>
      <c r="E2790" s="2" t="str">
        <f t="shared" si="85"/>
        <v>I12b_M1_13</v>
      </c>
      <c r="F2790" s="21" t="str">
        <f t="shared" si="86"/>
        <v>I12b</v>
      </c>
      <c r="G2790" s="2">
        <v>2013</v>
      </c>
      <c r="H2790" s="2" t="str">
        <f t="shared" si="87"/>
        <v>I12b_13</v>
      </c>
      <c r="I2790" s="4">
        <v>2.5499999999999998</v>
      </c>
      <c r="J2790" s="5">
        <v>0.158</v>
      </c>
      <c r="K2790" s="4">
        <v>0.88100000000000001</v>
      </c>
      <c r="L2790" s="4">
        <v>0.89900000000000002</v>
      </c>
      <c r="M2790" s="4">
        <v>0.13100000000000001</v>
      </c>
      <c r="N2790" s="4">
        <v>0.626</v>
      </c>
      <c r="O2790" s="4">
        <v>0.19400000000000001</v>
      </c>
      <c r="P2790" s="6">
        <v>31.712</v>
      </c>
      <c r="Q2790" s="6">
        <v>62.115000000000002</v>
      </c>
      <c r="R2790" s="4">
        <v>6.0949999999999998</v>
      </c>
      <c r="S2790" s="7">
        <v>409.25799999999998</v>
      </c>
      <c r="T2790" s="4">
        <v>16.61</v>
      </c>
      <c r="U2790" s="4">
        <v>23.537243</v>
      </c>
      <c r="V2790" s="8">
        <v>98.315319884777779</v>
      </c>
      <c r="W2790" s="8"/>
      <c r="X2790" s="8">
        <v>103.64705882352942</v>
      </c>
      <c r="Y2790" s="8">
        <v>68.94736842105263</v>
      </c>
      <c r="Z2790" s="8">
        <v>104.33333333333334</v>
      </c>
      <c r="AA2790" s="8">
        <v>211.41333333333333</v>
      </c>
      <c r="AB2790" s="9">
        <v>78.18302305041594</v>
      </c>
      <c r="AC2790" s="9">
        <v>13.801940470985466</v>
      </c>
      <c r="AD2790" s="3">
        <v>28.819516603922164</v>
      </c>
      <c r="AE2790" s="3">
        <v>57.378542925092368</v>
      </c>
    </row>
    <row r="2791" spans="1:31" ht="13" x14ac:dyDescent="0.3">
      <c r="A2791" s="2">
        <v>2022</v>
      </c>
      <c r="B2791" s="13" t="s">
        <v>630</v>
      </c>
      <c r="C2791" s="2" t="s">
        <v>322</v>
      </c>
      <c r="D2791" s="2" t="str">
        <f t="shared" si="84"/>
        <v>M2</v>
      </c>
      <c r="E2791" s="2" t="str">
        <f t="shared" si="85"/>
        <v>I12b_M2_13</v>
      </c>
      <c r="F2791" s="21" t="str">
        <f t="shared" si="86"/>
        <v>I12b</v>
      </c>
      <c r="G2791" s="2">
        <v>2013</v>
      </c>
      <c r="H2791" s="2" t="str">
        <f t="shared" si="87"/>
        <v>I12b_13</v>
      </c>
      <c r="I2791" s="4">
        <v>2.2999999999999998</v>
      </c>
      <c r="J2791" s="5">
        <v>0.15</v>
      </c>
      <c r="K2791" s="4">
        <v>0.82199999999999995</v>
      </c>
      <c r="L2791" s="4">
        <v>0.75700000000000001</v>
      </c>
      <c r="M2791" s="4">
        <v>0.20499999999999999</v>
      </c>
      <c r="N2791" s="4">
        <v>0.66200000000000003</v>
      </c>
      <c r="O2791" s="4">
        <v>0.17599999999999999</v>
      </c>
      <c r="P2791" s="6">
        <v>17.672000000000001</v>
      </c>
      <c r="Q2791" s="6">
        <v>50.103999999999999</v>
      </c>
      <c r="R2791" s="4">
        <v>5.93</v>
      </c>
      <c r="S2791" s="7">
        <v>333.39699999999999</v>
      </c>
      <c r="T2791" s="4">
        <v>16.105</v>
      </c>
      <c r="U2791" s="4">
        <v>23.537243</v>
      </c>
      <c r="V2791" s="8">
        <v>88.676563033328975</v>
      </c>
      <c r="W2791" s="8"/>
      <c r="X2791" s="8">
        <v>96.705882352941174</v>
      </c>
      <c r="Y2791" s="8">
        <v>107.89473684210526</v>
      </c>
      <c r="Z2791" s="8">
        <v>110.33333333333334</v>
      </c>
      <c r="AA2791" s="8">
        <v>117.81333333333335</v>
      </c>
      <c r="AB2791" s="9">
        <v>75.683795195016359</v>
      </c>
      <c r="AC2791" s="9">
        <v>22.311679998191494</v>
      </c>
      <c r="AD2791" s="3">
        <v>27.777436171960922</v>
      </c>
      <c r="AE2791" s="3">
        <v>49.910883829847592</v>
      </c>
    </row>
    <row r="2792" spans="1:31" ht="13" x14ac:dyDescent="0.3">
      <c r="A2792" s="2">
        <v>2022</v>
      </c>
      <c r="B2792" s="13" t="s">
        <v>630</v>
      </c>
      <c r="C2792" s="2" t="s">
        <v>323</v>
      </c>
      <c r="D2792" s="2" t="str">
        <f t="shared" si="84"/>
        <v>M1</v>
      </c>
      <c r="E2792" s="2" t="str">
        <f t="shared" si="85"/>
        <v>I12c_M1_13</v>
      </c>
      <c r="F2792" s="21" t="str">
        <f t="shared" si="86"/>
        <v>I12c</v>
      </c>
      <c r="G2792" s="2">
        <v>2013</v>
      </c>
      <c r="H2792" s="2" t="str">
        <f t="shared" si="87"/>
        <v>I12c_13</v>
      </c>
      <c r="I2792" s="4">
        <v>2.58</v>
      </c>
      <c r="J2792" s="5">
        <v>0.158</v>
      </c>
      <c r="K2792" s="4">
        <v>0.82399999999999995</v>
      </c>
      <c r="L2792" s="4">
        <v>0.878</v>
      </c>
      <c r="M2792" s="4">
        <v>0.17199999999999999</v>
      </c>
      <c r="N2792" s="4">
        <v>0.56100000000000005</v>
      </c>
      <c r="O2792" s="4">
        <v>0.20100000000000001</v>
      </c>
      <c r="P2792" s="6">
        <v>30.143000000000001</v>
      </c>
      <c r="Q2792" s="6">
        <v>59.237000000000002</v>
      </c>
      <c r="R2792" s="4">
        <v>5.4210000000000003</v>
      </c>
      <c r="S2792" s="7">
        <v>341.93</v>
      </c>
      <c r="T2792" s="4">
        <v>17.576000000000001</v>
      </c>
      <c r="U2792" s="4">
        <v>22.266922000000001</v>
      </c>
      <c r="V2792" s="8">
        <v>99.471970706951637</v>
      </c>
      <c r="W2792" s="8"/>
      <c r="X2792" s="8">
        <v>96.941176470588232</v>
      </c>
      <c r="Y2792" s="8">
        <v>90.526315789473671</v>
      </c>
      <c r="Z2792" s="8">
        <v>93.500000000000014</v>
      </c>
      <c r="AA2792" s="8">
        <v>200.95333333333332</v>
      </c>
      <c r="AB2792" s="9">
        <v>79.054583586169954</v>
      </c>
      <c r="AC2792" s="9">
        <v>17.921844497823134</v>
      </c>
      <c r="AD2792" s="3">
        <v>26.657744360873131</v>
      </c>
      <c r="AE2792" s="3">
        <v>55.420411141303717</v>
      </c>
    </row>
    <row r="2793" spans="1:31" ht="13" x14ac:dyDescent="0.3">
      <c r="A2793" s="2">
        <v>2022</v>
      </c>
      <c r="B2793" s="13" t="s">
        <v>630</v>
      </c>
      <c r="C2793" s="2" t="s">
        <v>324</v>
      </c>
      <c r="D2793" s="2" t="str">
        <f t="shared" si="84"/>
        <v>M2</v>
      </c>
      <c r="E2793" s="2" t="str">
        <f t="shared" si="85"/>
        <v>I12c_M2_13</v>
      </c>
      <c r="F2793" s="21" t="str">
        <f t="shared" si="86"/>
        <v>I12c</v>
      </c>
      <c r="G2793" s="2">
        <v>2013</v>
      </c>
      <c r="H2793" s="2" t="str">
        <f t="shared" si="87"/>
        <v>I12c_13</v>
      </c>
      <c r="I2793" s="4">
        <v>2.68</v>
      </c>
      <c r="J2793" s="5">
        <v>0.16</v>
      </c>
      <c r="K2793" s="4">
        <v>0.81399999999999995</v>
      </c>
      <c r="L2793" s="4">
        <v>0.79800000000000004</v>
      </c>
      <c r="M2793" s="4">
        <v>0.16900000000000001</v>
      </c>
      <c r="N2793" s="4">
        <v>0.57199999999999995</v>
      </c>
      <c r="O2793" s="4">
        <v>0.191</v>
      </c>
      <c r="P2793" s="6">
        <v>21.594999999999999</v>
      </c>
      <c r="Q2793" s="6">
        <v>54.725999999999999</v>
      </c>
      <c r="R2793" s="4">
        <v>5.8879999999999999</v>
      </c>
      <c r="S2793" s="7">
        <v>229.57</v>
      </c>
      <c r="T2793" s="4">
        <v>18.800999999999998</v>
      </c>
      <c r="U2793" s="4">
        <v>22.266922000000001</v>
      </c>
      <c r="V2793" s="8">
        <v>103.32747344753118</v>
      </c>
      <c r="W2793" s="8"/>
      <c r="X2793" s="8">
        <v>95.764705882352942</v>
      </c>
      <c r="Y2793" s="8">
        <v>88.947368421052644</v>
      </c>
      <c r="Z2793" s="8">
        <v>95.333333333333329</v>
      </c>
      <c r="AA2793" s="8">
        <v>143.96666666666667</v>
      </c>
      <c r="AB2793" s="9">
        <v>74.559696173704239</v>
      </c>
      <c r="AC2793" s="9">
        <v>18.670841331735623</v>
      </c>
      <c r="AD2793" s="3">
        <v>27.921806807996202</v>
      </c>
      <c r="AE2793" s="3">
        <v>53.407351860268172</v>
      </c>
    </row>
    <row r="2794" spans="1:31" ht="13" x14ac:dyDescent="0.3">
      <c r="A2794" s="2">
        <v>2022</v>
      </c>
      <c r="B2794" s="13" t="s">
        <v>630</v>
      </c>
      <c r="C2794" s="2" t="s">
        <v>325</v>
      </c>
      <c r="D2794" s="2" t="str">
        <f t="shared" si="84"/>
        <v>M1</v>
      </c>
      <c r="E2794" s="2" t="str">
        <f t="shared" si="85"/>
        <v>J12a_M1_13</v>
      </c>
      <c r="F2794" s="21" t="str">
        <f t="shared" si="86"/>
        <v>J12a</v>
      </c>
      <c r="G2794" s="2">
        <v>2013</v>
      </c>
      <c r="H2794" s="2" t="str">
        <f t="shared" si="87"/>
        <v>J12a_13</v>
      </c>
      <c r="I2794" s="4">
        <v>2.4300000000000002</v>
      </c>
      <c r="J2794" s="5">
        <v>0.155</v>
      </c>
      <c r="K2794" s="4">
        <v>0.73499999999999999</v>
      </c>
      <c r="L2794" s="4">
        <v>0.91800000000000004</v>
      </c>
      <c r="M2794" s="4">
        <v>0.191</v>
      </c>
      <c r="N2794" s="4">
        <v>0.57099999999999995</v>
      </c>
      <c r="O2794" s="4">
        <v>0.182</v>
      </c>
      <c r="P2794" s="6">
        <v>19.245999999999999</v>
      </c>
      <c r="Q2794" s="6">
        <v>53.009</v>
      </c>
      <c r="R2794" s="4">
        <v>5.8789999999999996</v>
      </c>
      <c r="S2794" s="7">
        <v>268.01</v>
      </c>
      <c r="T2794" s="4">
        <v>19.324999999999999</v>
      </c>
      <c r="U2794" s="4">
        <v>22.296804999999999</v>
      </c>
      <c r="V2794" s="8">
        <v>93.688716596082358</v>
      </c>
      <c r="W2794" s="8"/>
      <c r="X2794" s="8">
        <v>86.470588235294116</v>
      </c>
      <c r="Y2794" s="8">
        <v>100.52631578947368</v>
      </c>
      <c r="Z2794" s="8">
        <v>95.166666666666671</v>
      </c>
      <c r="AA2794" s="8">
        <v>128.30666666666667</v>
      </c>
      <c r="AB2794" s="9">
        <v>80.339450871532904</v>
      </c>
      <c r="AC2794" s="9">
        <v>19.583297499709943</v>
      </c>
      <c r="AD2794" s="3">
        <v>23.398160878960091</v>
      </c>
      <c r="AE2794" s="3">
        <v>57.018541621329973</v>
      </c>
    </row>
    <row r="2795" spans="1:31" ht="13" x14ac:dyDescent="0.3">
      <c r="A2795" s="2">
        <v>2022</v>
      </c>
      <c r="B2795" s="13" t="s">
        <v>630</v>
      </c>
      <c r="C2795" s="2" t="s">
        <v>326</v>
      </c>
      <c r="D2795" s="2" t="str">
        <f t="shared" si="84"/>
        <v>M2</v>
      </c>
      <c r="E2795" s="2" t="str">
        <f t="shared" si="85"/>
        <v>J12a_M2_13</v>
      </c>
      <c r="F2795" s="21" t="str">
        <f t="shared" si="86"/>
        <v>J12a</v>
      </c>
      <c r="G2795" s="2">
        <v>2013</v>
      </c>
      <c r="H2795" s="2" t="str">
        <f t="shared" si="87"/>
        <v>J12a_13</v>
      </c>
      <c r="I2795" s="4">
        <v>2.5099999999999998</v>
      </c>
      <c r="J2795" s="5">
        <v>0.155</v>
      </c>
      <c r="K2795" s="4">
        <v>0.81899999999999995</v>
      </c>
      <c r="L2795" s="4">
        <v>0.91200000000000003</v>
      </c>
      <c r="M2795" s="4">
        <v>0.189</v>
      </c>
      <c r="N2795" s="4">
        <v>0.58899999999999997</v>
      </c>
      <c r="O2795" s="4">
        <v>0.189</v>
      </c>
      <c r="P2795" s="6">
        <v>24.224</v>
      </c>
      <c r="Q2795" s="6">
        <v>54.625999999999998</v>
      </c>
      <c r="R2795" s="4">
        <v>5.6539999999999999</v>
      </c>
      <c r="S2795" s="7">
        <v>185.39</v>
      </c>
      <c r="T2795" s="4">
        <v>19.481999999999999</v>
      </c>
      <c r="U2795" s="4">
        <v>22.296804999999999</v>
      </c>
      <c r="V2795" s="8">
        <v>96.773118788545958</v>
      </c>
      <c r="W2795" s="8"/>
      <c r="X2795" s="8">
        <v>96.35294117647058</v>
      </c>
      <c r="Y2795" s="8">
        <v>99.473684210526315</v>
      </c>
      <c r="Z2795" s="8">
        <v>98.166666666666671</v>
      </c>
      <c r="AA2795" s="8">
        <v>161.49333333333334</v>
      </c>
      <c r="AB2795" s="9">
        <v>82.023642624037024</v>
      </c>
      <c r="AC2795" s="9">
        <v>18.980343386315639</v>
      </c>
      <c r="AD2795" s="3">
        <v>25.536895082935501</v>
      </c>
      <c r="AE2795" s="3">
        <v>55.482761530748867</v>
      </c>
    </row>
    <row r="2796" spans="1:31" ht="13" x14ac:dyDescent="0.3">
      <c r="A2796" s="2">
        <v>2022</v>
      </c>
      <c r="B2796" s="13" t="s">
        <v>630</v>
      </c>
      <c r="C2796" s="2" t="s">
        <v>327</v>
      </c>
      <c r="D2796" s="2" t="str">
        <f t="shared" si="84"/>
        <v>M1</v>
      </c>
      <c r="E2796" s="2" t="str">
        <f t="shared" si="85"/>
        <v>J12b_M1_13</v>
      </c>
      <c r="F2796" s="21" t="str">
        <f t="shared" si="86"/>
        <v>J12b</v>
      </c>
      <c r="G2796" s="2">
        <v>2013</v>
      </c>
      <c r="H2796" s="2" t="str">
        <f t="shared" si="87"/>
        <v>J12b_13</v>
      </c>
      <c r="I2796" s="4">
        <v>2.4</v>
      </c>
      <c r="J2796" s="5">
        <v>0.154</v>
      </c>
      <c r="K2796" s="4">
        <v>0.88400000000000001</v>
      </c>
      <c r="L2796" s="4">
        <v>0.94899999999999995</v>
      </c>
      <c r="M2796" s="4">
        <v>0.17100000000000001</v>
      </c>
      <c r="N2796" s="4">
        <v>0.53500000000000003</v>
      </c>
      <c r="O2796" s="4">
        <v>0.184</v>
      </c>
      <c r="P2796" s="6">
        <v>15.875999999999999</v>
      </c>
      <c r="Q2796" s="6">
        <v>63.686999999999998</v>
      </c>
      <c r="R2796" s="4">
        <v>6.2670000000000003</v>
      </c>
      <c r="S2796" s="7">
        <v>247.62100000000001</v>
      </c>
      <c r="T2796" s="4">
        <v>21.754000000000001</v>
      </c>
      <c r="U2796" s="4">
        <v>20.576630000000002</v>
      </c>
      <c r="V2796" s="8">
        <v>92.532065773908485</v>
      </c>
      <c r="W2796" s="8"/>
      <c r="X2796" s="8">
        <v>104</v>
      </c>
      <c r="Y2796" s="8">
        <v>90</v>
      </c>
      <c r="Z2796" s="8">
        <v>89.166666666666671</v>
      </c>
      <c r="AA2796" s="8">
        <v>105.84</v>
      </c>
      <c r="AB2796" s="9">
        <v>84.04965228914709</v>
      </c>
      <c r="AC2796" s="9">
        <v>16.758745375124292</v>
      </c>
      <c r="AD2796" s="3">
        <v>26.899213781867438</v>
      </c>
      <c r="AE2796" s="3">
        <v>56.34204084300827</v>
      </c>
    </row>
    <row r="2797" spans="1:31" ht="13" x14ac:dyDescent="0.3">
      <c r="A2797" s="2">
        <v>2022</v>
      </c>
      <c r="B2797" s="13" t="s">
        <v>630</v>
      </c>
      <c r="C2797" s="2" t="s">
        <v>328</v>
      </c>
      <c r="D2797" s="2" t="str">
        <f t="shared" si="84"/>
        <v>M2</v>
      </c>
      <c r="E2797" s="2" t="str">
        <f t="shared" si="85"/>
        <v>J12b_M2_13</v>
      </c>
      <c r="F2797" s="21" t="str">
        <f t="shared" si="86"/>
        <v>J12b</v>
      </c>
      <c r="G2797" s="2">
        <v>2013</v>
      </c>
      <c r="H2797" s="2" t="str">
        <f t="shared" si="87"/>
        <v>J12b_13</v>
      </c>
      <c r="I2797" s="4">
        <v>2.52</v>
      </c>
      <c r="J2797" s="5">
        <v>0.16</v>
      </c>
      <c r="K2797" s="4">
        <v>0.93300000000000005</v>
      </c>
      <c r="L2797" s="4">
        <v>0.94799999999999995</v>
      </c>
      <c r="M2797" s="4">
        <v>0.155</v>
      </c>
      <c r="N2797" s="4">
        <v>0.59899999999999998</v>
      </c>
      <c r="O2797" s="4">
        <v>0.186</v>
      </c>
      <c r="P2797" s="6">
        <v>15.625</v>
      </c>
      <c r="Q2797" s="6">
        <v>61.042000000000002</v>
      </c>
      <c r="R2797" s="4">
        <v>6.3970000000000002</v>
      </c>
      <c r="S2797" s="7">
        <v>236.636</v>
      </c>
      <c r="T2797" s="4">
        <v>21.649000000000001</v>
      </c>
      <c r="U2797" s="4">
        <v>20.576630000000002</v>
      </c>
      <c r="V2797" s="8">
        <v>97.15866906260392</v>
      </c>
      <c r="W2797" s="8"/>
      <c r="X2797" s="8">
        <v>109.76470588235294</v>
      </c>
      <c r="Y2797" s="8">
        <v>81.578947368421055</v>
      </c>
      <c r="Z2797" s="8">
        <v>99.833333333333329</v>
      </c>
      <c r="AA2797" s="8">
        <v>104.16666666666667</v>
      </c>
      <c r="AB2797" s="9">
        <v>83.934991854100488</v>
      </c>
      <c r="AC2797" s="9">
        <v>15.211427042986781</v>
      </c>
      <c r="AD2797" s="3">
        <v>28.429016380436423</v>
      </c>
      <c r="AE2797" s="3">
        <v>56.3595565765768</v>
      </c>
    </row>
    <row r="2798" spans="1:31" ht="13" x14ac:dyDescent="0.3">
      <c r="A2798" s="2">
        <v>2022</v>
      </c>
      <c r="B2798" s="13" t="s">
        <v>630</v>
      </c>
      <c r="C2798" s="2" t="s">
        <v>329</v>
      </c>
      <c r="D2798" s="2" t="str">
        <f t="shared" si="84"/>
        <v>M1</v>
      </c>
      <c r="E2798" s="2" t="str">
        <f t="shared" si="85"/>
        <v>J12c_M1_13</v>
      </c>
      <c r="F2798" s="21" t="str">
        <f t="shared" si="86"/>
        <v>J12c</v>
      </c>
      <c r="G2798" s="2">
        <v>2013</v>
      </c>
      <c r="H2798" s="2" t="str">
        <f t="shared" si="87"/>
        <v>J12c_13</v>
      </c>
      <c r="I2798" s="4">
        <v>2.37</v>
      </c>
      <c r="J2798" s="5">
        <v>0.151</v>
      </c>
      <c r="K2798" s="4">
        <v>0.92100000000000004</v>
      </c>
      <c r="L2798" s="4">
        <v>0.80200000000000005</v>
      </c>
      <c r="M2798" s="4">
        <v>0.17299999999999999</v>
      </c>
      <c r="N2798" s="4">
        <v>0.64800000000000002</v>
      </c>
      <c r="O2798" s="4">
        <v>0.185</v>
      </c>
      <c r="P2798" s="6">
        <v>18.021000000000001</v>
      </c>
      <c r="Q2798" s="6">
        <v>57.149000000000001</v>
      </c>
      <c r="R2798" s="4">
        <v>5.5439999999999996</v>
      </c>
      <c r="S2798" s="7">
        <v>240.83500000000001</v>
      </c>
      <c r="T2798" s="4">
        <v>18.768000000000001</v>
      </c>
      <c r="U2798" s="4">
        <v>21.354296999999999</v>
      </c>
      <c r="V2798" s="8">
        <v>91.375414951734641</v>
      </c>
      <c r="W2798" s="8"/>
      <c r="X2798" s="8">
        <v>108.35294117647058</v>
      </c>
      <c r="Y2798" s="8">
        <v>91.05263157894737</v>
      </c>
      <c r="Z2798" s="8">
        <v>108</v>
      </c>
      <c r="AA2798" s="8">
        <v>120.14</v>
      </c>
      <c r="AB2798" s="9">
        <v>77.825359153731043</v>
      </c>
      <c r="AC2798" s="9">
        <v>18.310756309476428</v>
      </c>
      <c r="AD2798" s="3">
        <v>30.266467727758577</v>
      </c>
      <c r="AE2798" s="3">
        <v>51.422775962764987</v>
      </c>
    </row>
    <row r="2799" spans="1:31" ht="13" x14ac:dyDescent="0.3">
      <c r="A2799" s="2">
        <v>2022</v>
      </c>
      <c r="B2799" s="13" t="s">
        <v>630</v>
      </c>
      <c r="C2799" s="2" t="s">
        <v>330</v>
      </c>
      <c r="D2799" s="2" t="str">
        <f t="shared" si="84"/>
        <v>M2</v>
      </c>
      <c r="E2799" s="2" t="str">
        <f t="shared" si="85"/>
        <v>J12c_M2_13</v>
      </c>
      <c r="F2799" s="21" t="str">
        <f t="shared" si="86"/>
        <v>J12c</v>
      </c>
      <c r="G2799" s="2">
        <v>2013</v>
      </c>
      <c r="H2799" s="2" t="str">
        <f t="shared" si="87"/>
        <v>J12c_13</v>
      </c>
      <c r="I2799" s="4">
        <v>2.37</v>
      </c>
      <c r="J2799" s="5">
        <v>0.14199999999999999</v>
      </c>
      <c r="K2799" s="4">
        <v>0.80700000000000005</v>
      </c>
      <c r="L2799" s="4">
        <v>0.69299999999999995</v>
      </c>
      <c r="M2799" s="4">
        <v>0.24199999999999999</v>
      </c>
      <c r="N2799" s="4">
        <v>0.51900000000000002</v>
      </c>
      <c r="O2799" s="4">
        <v>0.17</v>
      </c>
      <c r="P2799" s="6">
        <v>17.329000000000001</v>
      </c>
      <c r="Q2799" s="6">
        <v>61.725000000000001</v>
      </c>
      <c r="R2799" s="4">
        <v>4.5810000000000004</v>
      </c>
      <c r="S2799" s="7">
        <v>544.98599999999999</v>
      </c>
      <c r="T2799" s="4">
        <v>15.262</v>
      </c>
      <c r="U2799" s="4">
        <v>21.354296999999999</v>
      </c>
      <c r="V2799" s="8">
        <v>91.375414951734641</v>
      </c>
      <c r="W2799" s="8"/>
      <c r="X2799" s="8">
        <v>94.941176470588246</v>
      </c>
      <c r="Y2799" s="8">
        <v>127.36842105263158</v>
      </c>
      <c r="Z2799" s="8">
        <v>86.500000000000014</v>
      </c>
      <c r="AA2799" s="8">
        <v>115.52666666666667</v>
      </c>
      <c r="AB2799" s="9">
        <v>75.154326654292007</v>
      </c>
      <c r="AC2799" s="9">
        <v>26.524224258407315</v>
      </c>
      <c r="AD2799" s="3">
        <v>27.462671955267414</v>
      </c>
      <c r="AE2799" s="3">
        <v>46.01310378632526</v>
      </c>
    </row>
    <row r="2800" spans="1:31" ht="13" x14ac:dyDescent="0.3">
      <c r="A2800" s="2">
        <v>2022</v>
      </c>
      <c r="B2800" s="13" t="s">
        <v>630</v>
      </c>
      <c r="C2800" s="2" t="s">
        <v>331</v>
      </c>
      <c r="D2800" s="2" t="str">
        <f t="shared" si="84"/>
        <v>M1</v>
      </c>
      <c r="E2800" s="2" t="str">
        <f t="shared" si="85"/>
        <v>K12a_M1_13</v>
      </c>
      <c r="F2800" s="21" t="str">
        <f t="shared" si="86"/>
        <v>K12a</v>
      </c>
      <c r="G2800" s="2">
        <v>2013</v>
      </c>
      <c r="H2800" s="2" t="str">
        <f t="shared" si="87"/>
        <v>K12a_13</v>
      </c>
      <c r="I2800" s="4">
        <v>2.34</v>
      </c>
      <c r="J2800" s="5">
        <v>0.14699999999999999</v>
      </c>
      <c r="K2800" s="4">
        <v>0.78800000000000003</v>
      </c>
      <c r="L2800" s="4">
        <v>0.94799999999999995</v>
      </c>
      <c r="M2800" s="4">
        <v>0.17199999999999999</v>
      </c>
      <c r="N2800" s="4">
        <v>0.56100000000000005</v>
      </c>
      <c r="O2800" s="4">
        <v>0.17599999999999999</v>
      </c>
      <c r="P2800" s="6">
        <v>14.247</v>
      </c>
      <c r="Q2800" s="6">
        <v>53.41</v>
      </c>
      <c r="R2800" s="4">
        <v>5.923</v>
      </c>
      <c r="S2800" s="7">
        <v>407.447</v>
      </c>
      <c r="T2800" s="4">
        <v>16.349</v>
      </c>
      <c r="U2800" s="4">
        <v>21.440412999999999</v>
      </c>
      <c r="V2800" s="8">
        <v>90.218764129560782</v>
      </c>
      <c r="W2800" s="8"/>
      <c r="X2800" s="8">
        <v>92.705882352941188</v>
      </c>
      <c r="Y2800" s="8">
        <v>90.526315789473671</v>
      </c>
      <c r="Z2800" s="8">
        <v>93.500000000000014</v>
      </c>
      <c r="AA2800" s="8">
        <v>94.98</v>
      </c>
      <c r="AB2800" s="9">
        <v>81.626881445693868</v>
      </c>
      <c r="AC2800" s="9">
        <v>17.357075619924235</v>
      </c>
      <c r="AD2800" s="3">
        <v>24.689725159756389</v>
      </c>
      <c r="AE2800" s="3">
        <v>57.953199220319384</v>
      </c>
    </row>
    <row r="2801" spans="1:31" ht="13" x14ac:dyDescent="0.3">
      <c r="A2801" s="2">
        <v>2022</v>
      </c>
      <c r="B2801" s="13" t="s">
        <v>630</v>
      </c>
      <c r="C2801" s="2" t="s">
        <v>336</v>
      </c>
      <c r="D2801" s="2" t="str">
        <f t="shared" si="84"/>
        <v>M1</v>
      </c>
      <c r="E2801" s="2" t="str">
        <f t="shared" si="85"/>
        <v>H13b_M1_13</v>
      </c>
      <c r="F2801" s="21" t="str">
        <f t="shared" si="86"/>
        <v>H13b</v>
      </c>
      <c r="G2801" s="2">
        <v>2013</v>
      </c>
      <c r="H2801" s="2" t="str">
        <f t="shared" si="87"/>
        <v>H13b_13</v>
      </c>
      <c r="I2801" s="4">
        <v>2.4</v>
      </c>
      <c r="J2801" s="5">
        <v>0.158</v>
      </c>
      <c r="K2801" s="4">
        <v>0.84099999999999997</v>
      </c>
      <c r="L2801" s="4">
        <v>0.84</v>
      </c>
      <c r="M2801" s="4">
        <v>0.188</v>
      </c>
      <c r="N2801" s="4">
        <v>0.54200000000000004</v>
      </c>
      <c r="O2801" s="4">
        <v>0.192</v>
      </c>
      <c r="P2801" s="6">
        <v>26.937000000000001</v>
      </c>
      <c r="Q2801" s="6">
        <v>66.064999999999998</v>
      </c>
      <c r="R2801" s="4">
        <v>5.569</v>
      </c>
      <c r="S2801" s="7">
        <v>557.57299999999998</v>
      </c>
      <c r="T2801" s="4">
        <v>17.265999999999998</v>
      </c>
      <c r="U2801" s="4">
        <v>23.866859999999999</v>
      </c>
      <c r="V2801" s="8">
        <v>92.532065773908485</v>
      </c>
      <c r="W2801" s="8"/>
      <c r="X2801" s="8">
        <v>98.941176470588232</v>
      </c>
      <c r="Y2801" s="8">
        <v>98.94736842105263</v>
      </c>
      <c r="Z2801" s="8">
        <v>90.333333333333343</v>
      </c>
      <c r="AA2801" s="8">
        <v>179.58</v>
      </c>
      <c r="AB2801" s="9">
        <v>78.911115776427351</v>
      </c>
      <c r="AC2801" s="9">
        <v>19.624607449452796</v>
      </c>
      <c r="AD2801" s="3">
        <v>27.257188287121974</v>
      </c>
      <c r="AE2801" s="3">
        <v>53.118204263425227</v>
      </c>
    </row>
    <row r="2802" spans="1:31" ht="13" x14ac:dyDescent="0.3">
      <c r="A2802" s="2">
        <v>2022</v>
      </c>
      <c r="B2802" s="13" t="s">
        <v>630</v>
      </c>
      <c r="C2802" s="2" t="s">
        <v>338</v>
      </c>
      <c r="D2802" s="2" t="str">
        <f t="shared" si="84"/>
        <v>M1</v>
      </c>
      <c r="E2802" s="2" t="str">
        <f t="shared" si="85"/>
        <v>H13c_M1_13</v>
      </c>
      <c r="F2802" s="21" t="str">
        <f t="shared" si="86"/>
        <v>H13c</v>
      </c>
      <c r="G2802" s="2">
        <v>2013</v>
      </c>
      <c r="H2802" s="2" t="str">
        <f t="shared" si="87"/>
        <v>H13c_13</v>
      </c>
      <c r="I2802" s="4">
        <v>2.39</v>
      </c>
      <c r="J2802" s="5">
        <v>0.151</v>
      </c>
      <c r="K2802" s="4">
        <v>0.84599999999999997</v>
      </c>
      <c r="L2802" s="4">
        <v>0.84799999999999998</v>
      </c>
      <c r="M2802" s="4">
        <v>0.22900000000000001</v>
      </c>
      <c r="N2802" s="4">
        <v>0.59199999999999997</v>
      </c>
      <c r="O2802" s="4">
        <v>0.186</v>
      </c>
      <c r="P2802" s="6">
        <v>17.574999999999999</v>
      </c>
      <c r="Q2802" s="6">
        <v>62.305999999999997</v>
      </c>
      <c r="R2802" s="4">
        <v>5.6539999999999999</v>
      </c>
      <c r="S2802" s="7">
        <v>512.28499999999997</v>
      </c>
      <c r="T2802" s="4">
        <v>22.747</v>
      </c>
      <c r="U2802" s="4">
        <v>21.650558</v>
      </c>
      <c r="V2802" s="8">
        <v>92.146515499850551</v>
      </c>
      <c r="W2802" s="8"/>
      <c r="X2802" s="8">
        <v>99.529411764705884</v>
      </c>
      <c r="Y2802" s="8">
        <v>120.52631578947368</v>
      </c>
      <c r="Z2802" s="8">
        <v>98.666666666666671</v>
      </c>
      <c r="AA2802" s="8">
        <v>117.16666666666666</v>
      </c>
      <c r="AB2802" s="9">
        <v>82.815459849965151</v>
      </c>
      <c r="AC2802" s="9">
        <v>22.77746447120013</v>
      </c>
      <c r="AD2802" s="3">
        <v>26.126557388801825</v>
      </c>
      <c r="AE2802" s="3">
        <v>51.095978139998032</v>
      </c>
    </row>
    <row r="2803" spans="1:31" ht="13" x14ac:dyDescent="0.3">
      <c r="A2803" s="2">
        <v>2022</v>
      </c>
      <c r="B2803" s="13" t="s">
        <v>630</v>
      </c>
      <c r="C2803" s="2" t="s">
        <v>339</v>
      </c>
      <c r="D2803" s="2" t="str">
        <f t="shared" si="84"/>
        <v>M1</v>
      </c>
      <c r="E2803" s="2" t="str">
        <f t="shared" si="85"/>
        <v>I13a_M1_13</v>
      </c>
      <c r="F2803" s="21" t="str">
        <f t="shared" si="86"/>
        <v>I13a</v>
      </c>
      <c r="G2803" s="2">
        <v>2013</v>
      </c>
      <c r="H2803" s="2" t="str">
        <f t="shared" si="87"/>
        <v>I13a_13</v>
      </c>
      <c r="I2803" s="4">
        <v>2.38</v>
      </c>
      <c r="J2803" s="5">
        <v>0.154</v>
      </c>
      <c r="K2803" s="4">
        <v>0.84899999999999998</v>
      </c>
      <c r="L2803" s="4">
        <v>0.92800000000000005</v>
      </c>
      <c r="M2803" s="4">
        <v>0.186</v>
      </c>
      <c r="N2803" s="4">
        <v>0.57399999999999995</v>
      </c>
      <c r="O2803" s="4">
        <v>0.189</v>
      </c>
      <c r="P2803" s="6">
        <v>21.282</v>
      </c>
      <c r="Q2803" s="6">
        <v>54.851999999999997</v>
      </c>
      <c r="R2803" s="4">
        <v>5.423</v>
      </c>
      <c r="S2803" s="7">
        <v>294.78699999999998</v>
      </c>
      <c r="T2803" s="4">
        <v>17.658999999999999</v>
      </c>
      <c r="U2803" s="4">
        <v>24.471872999999999</v>
      </c>
      <c r="V2803" s="8">
        <v>91.760965225792589</v>
      </c>
      <c r="W2803" s="8"/>
      <c r="X2803" s="8">
        <v>99.882352941176464</v>
      </c>
      <c r="Y2803" s="8">
        <v>97.89473684210526</v>
      </c>
      <c r="Z2803" s="8">
        <v>95.666666666666671</v>
      </c>
      <c r="AA2803" s="8">
        <v>141.88</v>
      </c>
      <c r="AB2803" s="9">
        <v>83.342192276061269</v>
      </c>
      <c r="AC2803" s="9">
        <v>18.383548165565667</v>
      </c>
      <c r="AD2803" s="3">
        <v>26.053496307474923</v>
      </c>
      <c r="AE2803" s="3">
        <v>55.562955526959399</v>
      </c>
    </row>
    <row r="2804" spans="1:31" ht="13" x14ac:dyDescent="0.3">
      <c r="A2804" s="2">
        <v>2022</v>
      </c>
      <c r="B2804" s="13" t="s">
        <v>630</v>
      </c>
      <c r="C2804" s="2" t="s">
        <v>340</v>
      </c>
      <c r="D2804" s="2" t="str">
        <f t="shared" si="84"/>
        <v>M1</v>
      </c>
      <c r="E2804" s="2" t="str">
        <f t="shared" si="85"/>
        <v>I13b_M1_13</v>
      </c>
      <c r="F2804" s="21" t="str">
        <f t="shared" ref="F2804:F2831" si="88">MID(C2804,1,4)</f>
        <v>I13b</v>
      </c>
      <c r="G2804" s="2">
        <v>2013</v>
      </c>
      <c r="H2804" s="2" t="str">
        <f t="shared" ref="H2804:H2831" si="89">CONCATENATE(F2804,"_",MID(G2804,3,2))</f>
        <v>I13b_13</v>
      </c>
      <c r="I2804" s="4">
        <v>2.44</v>
      </c>
      <c r="J2804" s="5">
        <v>0.157</v>
      </c>
      <c r="K2804" s="4">
        <v>0.81599999999999995</v>
      </c>
      <c r="L2804" s="4">
        <v>1.0069999999999999</v>
      </c>
      <c r="M2804" s="4">
        <v>0.16500000000000001</v>
      </c>
      <c r="N2804" s="4">
        <v>0.60699999999999998</v>
      </c>
      <c r="O2804" s="4">
        <v>0.192</v>
      </c>
      <c r="P2804" s="6">
        <v>21.547000000000001</v>
      </c>
      <c r="Q2804" s="6">
        <v>54.043999999999997</v>
      </c>
      <c r="R2804" s="4">
        <v>5.6890000000000001</v>
      </c>
      <c r="S2804" s="7">
        <v>282.185</v>
      </c>
      <c r="T2804" s="4">
        <v>17.504999999999999</v>
      </c>
      <c r="U2804" s="4">
        <v>23.922194000000001</v>
      </c>
      <c r="V2804" s="8">
        <v>94.074266870140306</v>
      </c>
      <c r="W2804" s="8"/>
      <c r="X2804" s="8">
        <v>96</v>
      </c>
      <c r="Y2804" s="8">
        <v>86.842105263157904</v>
      </c>
      <c r="Z2804" s="8">
        <v>101.16666666666667</v>
      </c>
      <c r="AA2804" s="8">
        <v>143.64666666666668</v>
      </c>
      <c r="AB2804" s="9">
        <v>84.710499493813728</v>
      </c>
      <c r="AC2804" s="9">
        <v>16.044567508908401</v>
      </c>
      <c r="AD2804" s="3">
        <v>24.636338284034519</v>
      </c>
      <c r="AE2804" s="3">
        <v>59.319094207057098</v>
      </c>
    </row>
    <row r="2805" spans="1:31" ht="13" x14ac:dyDescent="0.3">
      <c r="A2805" s="2">
        <v>2022</v>
      </c>
      <c r="B2805" s="13" t="s">
        <v>630</v>
      </c>
      <c r="C2805" s="2" t="s">
        <v>341</v>
      </c>
      <c r="D2805" s="2" t="str">
        <f t="shared" si="84"/>
        <v>M1</v>
      </c>
      <c r="E2805" s="2" t="str">
        <f t="shared" si="85"/>
        <v>I13c_M1_13</v>
      </c>
      <c r="F2805" s="21" t="str">
        <f t="shared" si="88"/>
        <v>I13c</v>
      </c>
      <c r="G2805" s="2">
        <v>2013</v>
      </c>
      <c r="H2805" s="2" t="str">
        <f t="shared" si="89"/>
        <v>I13c_13</v>
      </c>
      <c r="I2805" s="4">
        <v>2.38</v>
      </c>
      <c r="J2805" s="5">
        <v>0.152</v>
      </c>
      <c r="K2805" s="4">
        <v>0.93600000000000005</v>
      </c>
      <c r="L2805" s="4">
        <v>0.85299999999999998</v>
      </c>
      <c r="M2805" s="4">
        <v>0.17</v>
      </c>
      <c r="N2805" s="4">
        <v>0.58099999999999996</v>
      </c>
      <c r="O2805" s="4">
        <v>0.18099999999999999</v>
      </c>
      <c r="P2805" s="6">
        <v>16.018000000000001</v>
      </c>
      <c r="Q2805" s="6">
        <v>56.832999999999998</v>
      </c>
      <c r="R2805" s="4">
        <v>5.58</v>
      </c>
      <c r="S2805" s="7">
        <v>299.99900000000002</v>
      </c>
      <c r="T2805" s="4">
        <v>16.913</v>
      </c>
      <c r="U2805" s="4">
        <v>20.103278</v>
      </c>
      <c r="V2805" s="8">
        <v>91.760965225792589</v>
      </c>
      <c r="W2805" s="8"/>
      <c r="X2805" s="8">
        <v>110.11764705882354</v>
      </c>
      <c r="Y2805" s="8">
        <v>89.473684210526315</v>
      </c>
      <c r="Z2805" s="8">
        <v>96.833333333333329</v>
      </c>
      <c r="AA2805" s="8">
        <v>106.78666666666668</v>
      </c>
      <c r="AB2805" s="9">
        <v>80.506784078228222</v>
      </c>
      <c r="AC2805" s="9">
        <v>17.393931521732402</v>
      </c>
      <c r="AD2805" s="3">
        <v>29.734908927140985</v>
      </c>
      <c r="AE2805" s="3">
        <v>52.87115955112661</v>
      </c>
    </row>
    <row r="2806" spans="1:31" ht="13" x14ac:dyDescent="0.3">
      <c r="A2806" s="2">
        <v>2022</v>
      </c>
      <c r="B2806" s="13" t="s">
        <v>630</v>
      </c>
      <c r="C2806" s="2" t="s">
        <v>342</v>
      </c>
      <c r="D2806" s="2" t="str">
        <f t="shared" si="84"/>
        <v>M1</v>
      </c>
      <c r="E2806" s="2" t="str">
        <f t="shared" si="85"/>
        <v>J13a_M1_13</v>
      </c>
      <c r="F2806" s="21" t="str">
        <f t="shared" si="88"/>
        <v>J13a</v>
      </c>
      <c r="G2806" s="2">
        <v>2013</v>
      </c>
      <c r="H2806" s="2" t="str">
        <f t="shared" si="89"/>
        <v>J13a_13</v>
      </c>
      <c r="I2806" s="4">
        <v>2.33</v>
      </c>
      <c r="J2806" s="5">
        <v>0.151</v>
      </c>
      <c r="K2806" s="4">
        <v>0.999</v>
      </c>
      <c r="L2806" s="4">
        <v>0.94099999999999995</v>
      </c>
      <c r="M2806" s="4">
        <v>0.189</v>
      </c>
      <c r="N2806" s="4">
        <v>0.73799999999999999</v>
      </c>
      <c r="O2806" s="4">
        <v>0.17899999999999999</v>
      </c>
      <c r="P2806" s="6">
        <v>17.094999999999999</v>
      </c>
      <c r="Q2806" s="6">
        <v>55.435000000000002</v>
      </c>
      <c r="R2806" s="4">
        <v>5.7329999999999997</v>
      </c>
      <c r="S2806" s="7">
        <v>254.78899999999999</v>
      </c>
      <c r="T2806" s="4">
        <v>21.23</v>
      </c>
      <c r="U2806" s="4">
        <v>20.074978000000002</v>
      </c>
      <c r="V2806" s="8">
        <v>89.833213855502834</v>
      </c>
      <c r="W2806" s="8"/>
      <c r="X2806" s="8">
        <v>117.52941176470588</v>
      </c>
      <c r="Y2806" s="8">
        <v>99.473684210526315</v>
      </c>
      <c r="Z2806" s="8">
        <v>123</v>
      </c>
      <c r="AA2806" s="8">
        <v>113.96666666666665</v>
      </c>
      <c r="AB2806" s="9">
        <v>88.074328975120039</v>
      </c>
      <c r="AC2806" s="9">
        <v>17.676398116418767</v>
      </c>
      <c r="AD2806" s="3">
        <v>29.009442842283462</v>
      </c>
      <c r="AE2806" s="3">
        <v>53.314159041297756</v>
      </c>
    </row>
    <row r="2807" spans="1:31" ht="13" x14ac:dyDescent="0.3">
      <c r="A2807" s="2">
        <v>2022</v>
      </c>
      <c r="B2807" s="13" t="s">
        <v>630</v>
      </c>
      <c r="C2807" s="2" t="s">
        <v>343</v>
      </c>
      <c r="D2807" s="2" t="str">
        <f t="shared" si="84"/>
        <v>M1</v>
      </c>
      <c r="E2807" s="2" t="str">
        <f t="shared" si="85"/>
        <v>J13b_M1_13</v>
      </c>
      <c r="F2807" s="21" t="str">
        <f t="shared" si="88"/>
        <v>J13b</v>
      </c>
      <c r="G2807" s="2">
        <v>2013</v>
      </c>
      <c r="H2807" s="2" t="str">
        <f t="shared" si="89"/>
        <v>J13b_13</v>
      </c>
      <c r="I2807" s="4">
        <v>2.15</v>
      </c>
      <c r="J2807" s="5">
        <v>0.14299999999999999</v>
      </c>
      <c r="K2807" s="4">
        <v>0.92500000000000004</v>
      </c>
      <c r="L2807" s="4">
        <v>0.92900000000000005</v>
      </c>
      <c r="M2807" s="4">
        <v>0.16400000000000001</v>
      </c>
      <c r="N2807" s="4">
        <v>0.58699999999999997</v>
      </c>
      <c r="O2807" s="4">
        <v>0.17199999999999999</v>
      </c>
      <c r="P2807" s="6">
        <v>16.640999999999998</v>
      </c>
      <c r="Q2807" s="6">
        <v>51.210999999999999</v>
      </c>
      <c r="R2807" s="4">
        <v>4.8369999999999997</v>
      </c>
      <c r="S2807" s="7">
        <v>420.60700000000003</v>
      </c>
      <c r="T2807" s="4">
        <v>15.044</v>
      </c>
      <c r="U2807" s="4">
        <v>23.188949000000001</v>
      </c>
      <c r="V2807" s="8">
        <v>82.893308922459696</v>
      </c>
      <c r="W2807" s="8"/>
      <c r="X2807" s="8">
        <v>108.82352941176472</v>
      </c>
      <c r="Y2807" s="8">
        <v>86.31578947368422</v>
      </c>
      <c r="Z2807" s="8">
        <v>97.833333333333329</v>
      </c>
      <c r="AA2807" s="8">
        <v>110.94</v>
      </c>
      <c r="AB2807" s="9">
        <v>83.523635387218221</v>
      </c>
      <c r="AC2807" s="9">
        <v>16.17393794330253</v>
      </c>
      <c r="AD2807" s="3">
        <v>28.324065269527132</v>
      </c>
      <c r="AE2807" s="3">
        <v>55.501996787170327</v>
      </c>
    </row>
    <row r="2808" spans="1:31" ht="13" x14ac:dyDescent="0.3">
      <c r="A2808" s="2">
        <v>2022</v>
      </c>
      <c r="B2808" s="13" t="s">
        <v>630</v>
      </c>
      <c r="C2808" s="2" t="s">
        <v>344</v>
      </c>
      <c r="D2808" s="2" t="str">
        <f t="shared" si="84"/>
        <v>M2</v>
      </c>
      <c r="E2808" s="2" t="str">
        <f t="shared" si="85"/>
        <v>Z04c_M2_14</v>
      </c>
      <c r="F2808" s="21" t="str">
        <f t="shared" si="88"/>
        <v>Z04c</v>
      </c>
      <c r="G2808" s="2">
        <v>2014</v>
      </c>
      <c r="H2808" s="2" t="str">
        <f t="shared" si="89"/>
        <v>Z04c_14</v>
      </c>
      <c r="I2808" s="4">
        <v>2.69</v>
      </c>
      <c r="J2808" s="5">
        <v>0.16300000000000001</v>
      </c>
      <c r="K2808" s="4">
        <v>0.98499999999999999</v>
      </c>
      <c r="L2808" s="4">
        <v>0.63400000000000001</v>
      </c>
      <c r="M2808" s="4">
        <v>0.27800000000000002</v>
      </c>
      <c r="N2808" s="4">
        <v>0.77100000000000002</v>
      </c>
      <c r="O2808" s="4">
        <v>0.20499999999999999</v>
      </c>
      <c r="P2808" s="6">
        <v>20.690999999999999</v>
      </c>
      <c r="Q2808" s="6">
        <v>61.898000000000003</v>
      </c>
      <c r="R2808" s="4">
        <v>5.2560000000000002</v>
      </c>
      <c r="S2808" s="7">
        <v>271.536</v>
      </c>
      <c r="T2808" s="4">
        <v>15.611000000000001</v>
      </c>
      <c r="U2808" s="4">
        <v>20.965285999999999</v>
      </c>
      <c r="V2808" s="8">
        <v>102.63482398693007</v>
      </c>
      <c r="W2808" s="8"/>
      <c r="X2808" s="8">
        <v>115.88235294117648</v>
      </c>
      <c r="Y2808" s="8">
        <v>146.31578947368422</v>
      </c>
      <c r="Z2808" s="8">
        <v>128.5</v>
      </c>
      <c r="AA2808" s="8">
        <v>137.94</v>
      </c>
      <c r="AB2808" s="9">
        <v>79.728048169746287</v>
      </c>
      <c r="AC2808" s="9">
        <v>28.722019780677488</v>
      </c>
      <c r="AD2808" s="3">
        <v>31.597181211739251</v>
      </c>
      <c r="AE2808" s="3">
        <v>39.680799007583261</v>
      </c>
    </row>
    <row r="2809" spans="1:31" ht="13" x14ac:dyDescent="0.3">
      <c r="A2809" s="2">
        <v>2022</v>
      </c>
      <c r="B2809" s="13" t="s">
        <v>630</v>
      </c>
      <c r="C2809" s="2" t="s">
        <v>345</v>
      </c>
      <c r="D2809" s="2" t="str">
        <f t="shared" si="84"/>
        <v>M1</v>
      </c>
      <c r="E2809" s="2" t="str">
        <f t="shared" si="85"/>
        <v>A05a_M1_14</v>
      </c>
      <c r="F2809" s="21" t="str">
        <f t="shared" si="88"/>
        <v>A05a</v>
      </c>
      <c r="G2809" s="2">
        <v>2014</v>
      </c>
      <c r="H2809" s="2" t="str">
        <f t="shared" si="89"/>
        <v>A05a_14</v>
      </c>
      <c r="I2809" s="4">
        <v>2.39</v>
      </c>
      <c r="J2809" s="5">
        <v>0.14799999999999999</v>
      </c>
      <c r="K2809" s="4">
        <v>1.0449999999999999</v>
      </c>
      <c r="L2809" s="4">
        <v>0.52800000000000002</v>
      </c>
      <c r="M2809" s="4">
        <v>0.22800000000000001</v>
      </c>
      <c r="N2809" s="4">
        <v>0.66400000000000003</v>
      </c>
      <c r="O2809" s="4">
        <v>0.186</v>
      </c>
      <c r="P2809" s="6">
        <v>15.679</v>
      </c>
      <c r="Q2809" s="6">
        <v>59.420999999999999</v>
      </c>
      <c r="R2809" s="4">
        <v>3.8860000000000001</v>
      </c>
      <c r="S2809" s="7">
        <v>171.21799999999999</v>
      </c>
      <c r="T2809" s="4">
        <v>15.000999999999999</v>
      </c>
      <c r="U2809" s="4">
        <v>23.187812000000001</v>
      </c>
      <c r="V2809" s="8">
        <v>91.188561088759428</v>
      </c>
      <c r="W2809" s="8"/>
      <c r="X2809" s="8">
        <v>122.94117647058822</v>
      </c>
      <c r="Y2809" s="8">
        <v>120</v>
      </c>
      <c r="Z2809" s="8">
        <v>110.66666666666667</v>
      </c>
      <c r="AA2809" s="8">
        <v>104.52666666666669</v>
      </c>
      <c r="AB2809" s="9">
        <v>71.854537721306315</v>
      </c>
      <c r="AC2809" s="9">
        <v>26.13737450226251</v>
      </c>
      <c r="AD2809" s="3">
        <v>37.195065974340743</v>
      </c>
      <c r="AE2809" s="3">
        <v>36.667559523396747</v>
      </c>
    </row>
    <row r="2810" spans="1:31" ht="13" x14ac:dyDescent="0.3">
      <c r="A2810" s="2">
        <v>2022</v>
      </c>
      <c r="B2810" s="13" t="s">
        <v>630</v>
      </c>
      <c r="C2810" s="2" t="s">
        <v>346</v>
      </c>
      <c r="D2810" s="2" t="str">
        <f t="shared" si="84"/>
        <v>M1</v>
      </c>
      <c r="E2810" s="2" t="str">
        <f t="shared" si="85"/>
        <v>Z05c_M1_14</v>
      </c>
      <c r="F2810" s="21" t="str">
        <f t="shared" si="88"/>
        <v>Z05c</v>
      </c>
      <c r="G2810" s="2">
        <v>2014</v>
      </c>
      <c r="H2810" s="2" t="str">
        <f t="shared" si="89"/>
        <v>Z05c_14</v>
      </c>
      <c r="I2810" s="4">
        <v>2.42</v>
      </c>
      <c r="J2810" s="5">
        <v>0.14299999999999999</v>
      </c>
      <c r="K2810" s="4">
        <v>1.0209999999999999</v>
      </c>
      <c r="L2810" s="4">
        <v>0.51500000000000001</v>
      </c>
      <c r="M2810" s="4">
        <v>0.214</v>
      </c>
      <c r="N2810" s="4">
        <v>0.56299999999999994</v>
      </c>
      <c r="O2810" s="4">
        <v>0.183</v>
      </c>
      <c r="P2810" s="6">
        <v>18.901</v>
      </c>
      <c r="Q2810" s="6">
        <v>59.137</v>
      </c>
      <c r="R2810" s="4">
        <v>4.4770000000000003</v>
      </c>
      <c r="S2810" s="7">
        <v>153.89400000000001</v>
      </c>
      <c r="T2810" s="4">
        <v>13.391999999999999</v>
      </c>
      <c r="U2810" s="4">
        <v>19.898109000000002</v>
      </c>
      <c r="V2810" s="8">
        <v>92.333187378576483</v>
      </c>
      <c r="W2810" s="8"/>
      <c r="X2810" s="8">
        <v>120.11764705882354</v>
      </c>
      <c r="Y2810" s="8">
        <v>112.63157894736841</v>
      </c>
      <c r="Z2810" s="8">
        <v>93.833333333333329</v>
      </c>
      <c r="AA2810" s="8">
        <v>126.00666666666666</v>
      </c>
      <c r="AB2810" s="9">
        <v>69.43881186421487</v>
      </c>
      <c r="AC2810" s="9">
        <v>25.385914054757343</v>
      </c>
      <c r="AD2810" s="3">
        <v>37.605096153389823</v>
      </c>
      <c r="AE2810" s="3">
        <v>37.008989791852841</v>
      </c>
    </row>
    <row r="2811" spans="1:31" ht="13" x14ac:dyDescent="0.3">
      <c r="A2811" s="2">
        <v>2022</v>
      </c>
      <c r="B2811" s="13" t="s">
        <v>630</v>
      </c>
      <c r="C2811" s="2" t="s">
        <v>347</v>
      </c>
      <c r="D2811" s="2" t="str">
        <f t="shared" si="84"/>
        <v>M2</v>
      </c>
      <c r="E2811" s="2" t="str">
        <f t="shared" si="85"/>
        <v>B05c_M2_14</v>
      </c>
      <c r="F2811" s="21" t="str">
        <f t="shared" si="88"/>
        <v>B05c</v>
      </c>
      <c r="G2811" s="2">
        <v>2014</v>
      </c>
      <c r="H2811" s="2" t="str">
        <f t="shared" si="89"/>
        <v>B05c_14</v>
      </c>
      <c r="I2811" s="4">
        <v>2.2999999999999998</v>
      </c>
      <c r="J2811" s="5">
        <v>0.14499999999999999</v>
      </c>
      <c r="K2811" s="4">
        <v>0.86599999999999999</v>
      </c>
      <c r="L2811" s="4">
        <v>0.877</v>
      </c>
      <c r="M2811" s="4">
        <v>0.17299999999999999</v>
      </c>
      <c r="N2811" s="4">
        <v>0.54100000000000004</v>
      </c>
      <c r="O2811" s="4">
        <v>0.182</v>
      </c>
      <c r="P2811" s="6">
        <v>17.314</v>
      </c>
      <c r="Q2811" s="6">
        <v>86.588999999999999</v>
      </c>
      <c r="R2811" s="4">
        <v>5.7969999999999997</v>
      </c>
      <c r="S2811" s="7">
        <v>486.38499999999999</v>
      </c>
      <c r="T2811" s="4">
        <v>23.664999999999999</v>
      </c>
      <c r="U2811" s="4">
        <v>22.189823000000001</v>
      </c>
      <c r="V2811" s="8">
        <v>87.754682219308222</v>
      </c>
      <c r="W2811" s="8"/>
      <c r="X2811" s="8">
        <v>101.88235294117646</v>
      </c>
      <c r="Y2811" s="8">
        <v>91.05263157894737</v>
      </c>
      <c r="Z2811" s="8">
        <v>90.166666666666671</v>
      </c>
      <c r="AA2811" s="8">
        <v>115.42666666666668</v>
      </c>
      <c r="AB2811" s="9">
        <v>80.161224507422631</v>
      </c>
      <c r="AC2811" s="9">
        <v>17.777188346586399</v>
      </c>
      <c r="AD2811" s="3">
        <v>27.629739605408695</v>
      </c>
      <c r="AE2811" s="3">
        <v>54.593072048004906</v>
      </c>
    </row>
    <row r="2812" spans="1:31" ht="13" x14ac:dyDescent="0.3">
      <c r="A2812" s="2">
        <v>2022</v>
      </c>
      <c r="B2812" s="13" t="s">
        <v>630</v>
      </c>
      <c r="C2812" s="2" t="s">
        <v>348</v>
      </c>
      <c r="D2812" s="2" t="str">
        <f t="shared" si="84"/>
        <v>M1</v>
      </c>
      <c r="E2812" s="2" t="str">
        <f t="shared" si="85"/>
        <v>C05a_M1_14</v>
      </c>
      <c r="F2812" s="21" t="str">
        <f t="shared" si="88"/>
        <v>C05a</v>
      </c>
      <c r="G2812" s="2">
        <v>2014</v>
      </c>
      <c r="H2812" s="2" t="str">
        <f t="shared" si="89"/>
        <v>C05a_14</v>
      </c>
      <c r="I2812" s="4">
        <v>2.33</v>
      </c>
      <c r="J2812" s="5">
        <v>0.14599999999999999</v>
      </c>
      <c r="K2812" s="4">
        <v>0.997</v>
      </c>
      <c r="L2812" s="4">
        <v>0.81</v>
      </c>
      <c r="M2812" s="4">
        <v>0.184</v>
      </c>
      <c r="N2812" s="4">
        <v>0.54400000000000004</v>
      </c>
      <c r="O2812" s="4">
        <v>0.185</v>
      </c>
      <c r="P2812" s="6">
        <v>25.997</v>
      </c>
      <c r="Q2812" s="6">
        <v>74.606999999999999</v>
      </c>
      <c r="R2812" s="4">
        <v>5.2080000000000002</v>
      </c>
      <c r="S2812" s="7">
        <v>399.63200000000001</v>
      </c>
      <c r="T2812" s="4">
        <v>17.454999999999998</v>
      </c>
      <c r="U2812" s="4">
        <v>22.668645000000001</v>
      </c>
      <c r="V2812" s="8">
        <v>88.899308509125291</v>
      </c>
      <c r="W2812" s="8"/>
      <c r="X2812" s="8">
        <v>117.29411764705881</v>
      </c>
      <c r="Y2812" s="8">
        <v>96.84210526315789</v>
      </c>
      <c r="Z2812" s="8">
        <v>90.666666666666671</v>
      </c>
      <c r="AA2812" s="8">
        <v>173.31333333333333</v>
      </c>
      <c r="AB2812" s="9">
        <v>81.074390317777244</v>
      </c>
      <c r="AC2812" s="9">
        <v>18.694568474831541</v>
      </c>
      <c r="AD2812" s="3">
        <v>31.451018166991211</v>
      </c>
      <c r="AE2812" s="3">
        <v>49.854413358177268</v>
      </c>
    </row>
    <row r="2813" spans="1:31" ht="13" x14ac:dyDescent="0.3">
      <c r="A2813" s="2">
        <v>2022</v>
      </c>
      <c r="B2813" s="13" t="s">
        <v>630</v>
      </c>
      <c r="C2813" s="2" t="s">
        <v>349</v>
      </c>
      <c r="D2813" s="2" t="str">
        <f t="shared" si="84"/>
        <v>M2</v>
      </c>
      <c r="E2813" s="2" t="str">
        <f t="shared" si="85"/>
        <v>C05b_M2_14</v>
      </c>
      <c r="F2813" s="21" t="str">
        <f t="shared" si="88"/>
        <v>C05b</v>
      </c>
      <c r="G2813" s="2">
        <v>2014</v>
      </c>
      <c r="H2813" s="2" t="str">
        <f t="shared" si="89"/>
        <v>C05b_14</v>
      </c>
      <c r="I2813" s="4">
        <v>2.33</v>
      </c>
      <c r="J2813" s="5">
        <v>0.14699999999999999</v>
      </c>
      <c r="K2813" s="4">
        <v>0.871</v>
      </c>
      <c r="L2813" s="4">
        <v>0.84299999999999997</v>
      </c>
      <c r="M2813" s="4">
        <v>0.187</v>
      </c>
      <c r="N2813" s="4">
        <v>0.55200000000000005</v>
      </c>
      <c r="O2813" s="4">
        <v>0.188</v>
      </c>
      <c r="P2813" s="6">
        <v>17.177</v>
      </c>
      <c r="Q2813" s="6">
        <v>66.632999999999996</v>
      </c>
      <c r="R2813" s="4">
        <v>6.1</v>
      </c>
      <c r="S2813" s="7">
        <v>423.91300000000001</v>
      </c>
      <c r="T2813" s="4">
        <v>25.350999999999999</v>
      </c>
      <c r="U2813" s="4">
        <v>19.248007999999999</v>
      </c>
      <c r="V2813" s="8">
        <v>88.899308509125291</v>
      </c>
      <c r="W2813" s="8"/>
      <c r="X2813" s="8">
        <v>102.47058823529412</v>
      </c>
      <c r="Y2813" s="8">
        <v>98.421052631578945</v>
      </c>
      <c r="Z2813" s="8">
        <v>92.000000000000014</v>
      </c>
      <c r="AA2813" s="8">
        <v>114.51333333333334</v>
      </c>
      <c r="AB2813" s="9">
        <v>79.745707479440227</v>
      </c>
      <c r="AC2813" s="9">
        <v>19.315929181741712</v>
      </c>
      <c r="AD2813" s="3">
        <v>27.93406132800661</v>
      </c>
      <c r="AE2813" s="3">
        <v>52.750009490251671</v>
      </c>
    </row>
    <row r="2814" spans="1:31" ht="13" x14ac:dyDescent="0.3">
      <c r="A2814" s="2">
        <v>2022</v>
      </c>
      <c r="B2814" s="13" t="s">
        <v>630</v>
      </c>
      <c r="C2814" s="2" t="s">
        <v>350</v>
      </c>
      <c r="D2814" s="2" t="str">
        <f t="shared" si="84"/>
        <v>M1</v>
      </c>
      <c r="E2814" s="2" t="str">
        <f t="shared" si="85"/>
        <v>C05c_M1_14</v>
      </c>
      <c r="F2814" s="21" t="str">
        <f t="shared" si="88"/>
        <v>C05c</v>
      </c>
      <c r="G2814" s="2">
        <v>2014</v>
      </c>
      <c r="H2814" s="2" t="str">
        <f t="shared" si="89"/>
        <v>C05c_14</v>
      </c>
      <c r="I2814" s="4">
        <v>2.37</v>
      </c>
      <c r="J2814" s="5">
        <v>0.14899999999999999</v>
      </c>
      <c r="K2814" s="4">
        <v>0.91500000000000004</v>
      </c>
      <c r="L2814" s="4">
        <v>0.754</v>
      </c>
      <c r="M2814" s="4">
        <v>0.20399999999999999</v>
      </c>
      <c r="N2814" s="4">
        <v>0.61799999999999999</v>
      </c>
      <c r="O2814" s="4">
        <v>0.189</v>
      </c>
      <c r="P2814" s="6">
        <v>17.574999999999999</v>
      </c>
      <c r="Q2814" s="6">
        <v>64.727999999999994</v>
      </c>
      <c r="R2814" s="4">
        <v>6.1130000000000004</v>
      </c>
      <c r="S2814" s="7">
        <v>482.43599999999998</v>
      </c>
      <c r="T2814" s="4">
        <v>21.728999999999999</v>
      </c>
      <c r="U2814" s="4">
        <v>20.547936</v>
      </c>
      <c r="V2814" s="8">
        <v>90.425476895548059</v>
      </c>
      <c r="W2814" s="8"/>
      <c r="X2814" s="8">
        <v>107.64705882352943</v>
      </c>
      <c r="Y2814" s="8">
        <v>107.36842105263158</v>
      </c>
      <c r="Z2814" s="8">
        <v>103</v>
      </c>
      <c r="AA2814" s="8">
        <v>117.16666666666666</v>
      </c>
      <c r="AB2814" s="9">
        <v>77.8302388973554</v>
      </c>
      <c r="AC2814" s="9">
        <v>21.590520740480674</v>
      </c>
      <c r="AD2814" s="3">
        <v>30.067406779666694</v>
      </c>
      <c r="AE2814" s="3">
        <v>48.342072479852625</v>
      </c>
    </row>
    <row r="2815" spans="1:31" ht="13" x14ac:dyDescent="0.3">
      <c r="A2815" s="2">
        <v>2022</v>
      </c>
      <c r="B2815" s="13" t="s">
        <v>630</v>
      </c>
      <c r="C2815" s="2" t="s">
        <v>351</v>
      </c>
      <c r="D2815" s="2" t="str">
        <f t="shared" si="84"/>
        <v>M1</v>
      </c>
      <c r="E2815" s="2" t="str">
        <f t="shared" si="85"/>
        <v>D05a_M1_14</v>
      </c>
      <c r="F2815" s="21" t="str">
        <f t="shared" si="88"/>
        <v>D05a</v>
      </c>
      <c r="G2815" s="2">
        <v>2014</v>
      </c>
      <c r="H2815" s="2" t="str">
        <f t="shared" si="89"/>
        <v>D05a_14</v>
      </c>
      <c r="I2815" s="4">
        <v>2.38</v>
      </c>
      <c r="J2815" s="5">
        <v>0.155</v>
      </c>
      <c r="K2815" s="4">
        <v>0.74</v>
      </c>
      <c r="L2815" s="4">
        <v>0.72</v>
      </c>
      <c r="M2815" s="4">
        <v>0.26100000000000001</v>
      </c>
      <c r="N2815" s="4">
        <v>0.57799999999999996</v>
      </c>
      <c r="O2815" s="4">
        <v>0.187</v>
      </c>
      <c r="P2815" s="6">
        <v>17.779</v>
      </c>
      <c r="Q2815" s="6">
        <v>66.613</v>
      </c>
      <c r="R2815" s="4">
        <v>6.3680000000000003</v>
      </c>
      <c r="S2815" s="7">
        <v>480.72199999999998</v>
      </c>
      <c r="T2815" s="4">
        <v>16.552</v>
      </c>
      <c r="U2815" s="4">
        <v>18.614878999999998</v>
      </c>
      <c r="V2815" s="8">
        <v>90.807018992153729</v>
      </c>
      <c r="W2815" s="8"/>
      <c r="X2815" s="8">
        <v>87.058823529411768</v>
      </c>
      <c r="Y2815" s="8">
        <v>137.36842105263159</v>
      </c>
      <c r="Z2815" s="8">
        <v>96.333333333333329</v>
      </c>
      <c r="AA2815" s="8">
        <v>118.52666666666667</v>
      </c>
      <c r="AB2815" s="9">
        <v>76.353151191391888</v>
      </c>
      <c r="AC2815" s="9">
        <v>28.157549415190132</v>
      </c>
      <c r="AD2815" s="3">
        <v>24.78723000522308</v>
      </c>
      <c r="AE2815" s="3">
        <v>47.055220579586788</v>
      </c>
    </row>
    <row r="2816" spans="1:31" ht="13" x14ac:dyDescent="0.3">
      <c r="A2816" s="2">
        <v>2022</v>
      </c>
      <c r="B2816" s="13" t="s">
        <v>630</v>
      </c>
      <c r="C2816" s="2" t="s">
        <v>353</v>
      </c>
      <c r="D2816" s="2" t="str">
        <f t="shared" si="84"/>
        <v>M2</v>
      </c>
      <c r="E2816" s="2" t="str">
        <f t="shared" si="85"/>
        <v>H05b_M2_14</v>
      </c>
      <c r="F2816" s="21" t="str">
        <f t="shared" si="88"/>
        <v>H05b</v>
      </c>
      <c r="G2816" s="2">
        <v>2014</v>
      </c>
      <c r="H2816" s="2" t="str">
        <f t="shared" si="89"/>
        <v>H05b_14</v>
      </c>
      <c r="I2816" s="4">
        <v>2.36</v>
      </c>
      <c r="J2816" s="5">
        <v>0.14399999999999999</v>
      </c>
      <c r="K2816" s="4">
        <v>0.85399999999999998</v>
      </c>
      <c r="L2816" s="4">
        <v>0.61099999999999999</v>
      </c>
      <c r="M2816" s="4">
        <v>0.2</v>
      </c>
      <c r="N2816" s="4">
        <v>0.56399999999999995</v>
      </c>
      <c r="O2816" s="4">
        <v>0.17799999999999999</v>
      </c>
      <c r="P2816" s="6">
        <v>19.029</v>
      </c>
      <c r="Q2816" s="6">
        <v>64.353999999999999</v>
      </c>
      <c r="R2816" s="4">
        <v>4.0720000000000001</v>
      </c>
      <c r="S2816" s="7">
        <v>485.28300000000002</v>
      </c>
      <c r="T2816" s="4">
        <v>17.672000000000001</v>
      </c>
      <c r="U2816" s="4">
        <v>18.080535000000001</v>
      </c>
      <c r="V2816" s="8">
        <v>90.043934798942345</v>
      </c>
      <c r="W2816" s="8"/>
      <c r="X2816" s="8">
        <v>100.47058823529412</v>
      </c>
      <c r="Y2816" s="8">
        <v>105.26315789473684</v>
      </c>
      <c r="Z2816" s="8">
        <v>94</v>
      </c>
      <c r="AA2816" s="8">
        <v>126.86</v>
      </c>
      <c r="AB2816" s="9">
        <v>68.804918761052903</v>
      </c>
      <c r="AC2816" s="9">
        <v>23.943730879348905</v>
      </c>
      <c r="AD2816" s="3">
        <v>31.743998275639711</v>
      </c>
      <c r="AE2816" s="3">
        <v>44.312270845011405</v>
      </c>
    </row>
    <row r="2817" spans="1:31" ht="13" x14ac:dyDescent="0.3">
      <c r="A2817" s="2">
        <v>2022</v>
      </c>
      <c r="B2817" s="13" t="s">
        <v>630</v>
      </c>
      <c r="C2817" s="2" t="s">
        <v>378</v>
      </c>
      <c r="D2817" s="2" t="str">
        <f t="shared" si="84"/>
        <v>M2</v>
      </c>
      <c r="E2817" s="2" t="str">
        <f t="shared" si="85"/>
        <v>I08b_M2_14</v>
      </c>
      <c r="F2817" s="21" t="str">
        <f t="shared" si="88"/>
        <v>I08b</v>
      </c>
      <c r="G2817" s="2">
        <v>2014</v>
      </c>
      <c r="H2817" s="2" t="str">
        <f t="shared" si="89"/>
        <v>I08b_14</v>
      </c>
      <c r="I2817" s="4">
        <v>2.2999999999999998</v>
      </c>
      <c r="J2817" s="5">
        <v>0.14399999999999999</v>
      </c>
      <c r="K2817" s="4">
        <v>0.79300000000000004</v>
      </c>
      <c r="L2817" s="4">
        <v>0.81699999999999995</v>
      </c>
      <c r="M2817" s="4">
        <v>0.22900000000000001</v>
      </c>
      <c r="N2817" s="4">
        <v>0.53600000000000003</v>
      </c>
      <c r="O2817" s="4">
        <v>0.17599999999999999</v>
      </c>
      <c r="P2817" s="6">
        <v>20.452000000000002</v>
      </c>
      <c r="Q2817" s="6">
        <v>77.546000000000006</v>
      </c>
      <c r="R2817" s="4">
        <v>5.8140000000000001</v>
      </c>
      <c r="S2817" s="7">
        <v>378.85300000000001</v>
      </c>
      <c r="T2817" s="4">
        <v>14.654999999999999</v>
      </c>
      <c r="U2817" s="4">
        <v>28.756143999999999</v>
      </c>
      <c r="V2817" s="8">
        <v>87.754682219308222</v>
      </c>
      <c r="W2817" s="8"/>
      <c r="X2817" s="8">
        <v>93.294117647058826</v>
      </c>
      <c r="Y2817" s="8">
        <v>120.52631578947368</v>
      </c>
      <c r="Z2817" s="8">
        <v>89.333333333333343</v>
      </c>
      <c r="AA2817" s="8">
        <v>136.34666666666669</v>
      </c>
      <c r="AB2817" s="9">
        <v>79.913054941112776</v>
      </c>
      <c r="AC2817" s="9">
        <v>23.604731364464783</v>
      </c>
      <c r="AD2817" s="3">
        <v>25.379244903375035</v>
      </c>
      <c r="AE2817" s="3">
        <v>51.016023732160178</v>
      </c>
    </row>
    <row r="2818" spans="1:31" ht="13" x14ac:dyDescent="0.3">
      <c r="A2818" s="2">
        <v>2022</v>
      </c>
      <c r="B2818" s="13" t="s">
        <v>630</v>
      </c>
      <c r="C2818" s="2" t="s">
        <v>379</v>
      </c>
      <c r="D2818" s="2" t="str">
        <f t="shared" si="84"/>
        <v>M2</v>
      </c>
      <c r="E2818" s="2" t="str">
        <f t="shared" si="85"/>
        <v>I08c_M2_14</v>
      </c>
      <c r="F2818" s="21" t="str">
        <f t="shared" si="88"/>
        <v>I08c</v>
      </c>
      <c r="G2818" s="2">
        <v>2014</v>
      </c>
      <c r="H2818" s="2" t="str">
        <f t="shared" si="89"/>
        <v>I08c_14</v>
      </c>
      <c r="I2818" s="4">
        <v>2.33</v>
      </c>
      <c r="J2818" s="5">
        <v>0.14399999999999999</v>
      </c>
      <c r="K2818" s="4">
        <v>0.71699999999999997</v>
      </c>
      <c r="L2818" s="4">
        <v>0.80700000000000005</v>
      </c>
      <c r="M2818" s="4">
        <v>0.25900000000000001</v>
      </c>
      <c r="N2818" s="4">
        <v>0.47</v>
      </c>
      <c r="O2818" s="4">
        <v>0.184</v>
      </c>
      <c r="P2818" s="6">
        <v>19.157</v>
      </c>
      <c r="Q2818" s="6">
        <v>53.552</v>
      </c>
      <c r="R2818" s="4">
        <v>5.7949999999999999</v>
      </c>
      <c r="S2818" s="7">
        <v>506.90600000000001</v>
      </c>
      <c r="T2818" s="4">
        <v>14.813000000000001</v>
      </c>
      <c r="U2818" s="4">
        <v>27.542365</v>
      </c>
      <c r="V2818" s="8">
        <v>88.899308509125291</v>
      </c>
      <c r="W2818" s="8"/>
      <c r="X2818" s="8">
        <v>84.35294117647058</v>
      </c>
      <c r="Y2818" s="8">
        <v>136.31578947368422</v>
      </c>
      <c r="Z2818" s="8">
        <v>78.333333333333329</v>
      </c>
      <c r="AA2818" s="8">
        <v>127.71333333333332</v>
      </c>
      <c r="AB2818" s="9">
        <v>79.941488616744692</v>
      </c>
      <c r="AC2818" s="9">
        <v>26.687558613342166</v>
      </c>
      <c r="AD2818" s="3">
        <v>22.938772126001364</v>
      </c>
      <c r="AE2818" s="3">
        <v>50.37366926065647</v>
      </c>
    </row>
    <row r="2819" spans="1:31" ht="13" x14ac:dyDescent="0.3">
      <c r="A2819" s="2">
        <v>2022</v>
      </c>
      <c r="B2819" s="13" t="s">
        <v>630</v>
      </c>
      <c r="C2819" s="2" t="s">
        <v>380</v>
      </c>
      <c r="D2819" s="2" t="str">
        <f t="shared" si="84"/>
        <v>M2</v>
      </c>
      <c r="E2819" s="2" t="str">
        <f t="shared" si="85"/>
        <v>J08b_M2_14</v>
      </c>
      <c r="F2819" s="21" t="str">
        <f t="shared" si="88"/>
        <v>J08b</v>
      </c>
      <c r="G2819" s="2">
        <v>2014</v>
      </c>
      <c r="H2819" s="2" t="str">
        <f t="shared" si="89"/>
        <v>J08b_14</v>
      </c>
      <c r="I2819" s="4">
        <v>2.25</v>
      </c>
      <c r="J2819" s="5">
        <v>0.14799999999999999</v>
      </c>
      <c r="K2819" s="4">
        <v>0.82499999999999996</v>
      </c>
      <c r="L2819" s="4">
        <v>0.878</v>
      </c>
      <c r="M2819" s="4">
        <v>0.20699999999999999</v>
      </c>
      <c r="N2819" s="4">
        <v>0.51400000000000001</v>
      </c>
      <c r="O2819" s="4">
        <v>0.183</v>
      </c>
      <c r="P2819" s="6">
        <v>16.047000000000001</v>
      </c>
      <c r="Q2819" s="6">
        <v>74.847999999999999</v>
      </c>
      <c r="R2819" s="4">
        <v>6.0990000000000002</v>
      </c>
      <c r="S2819" s="7">
        <v>354.09800000000001</v>
      </c>
      <c r="T2819" s="4">
        <v>18.099</v>
      </c>
      <c r="U2819" s="4">
        <v>24.722238000000001</v>
      </c>
      <c r="V2819" s="8">
        <v>85.846971736279784</v>
      </c>
      <c r="W2819" s="8"/>
      <c r="X2819" s="8">
        <v>97.058823529411768</v>
      </c>
      <c r="Y2819" s="8">
        <v>108.94736842105262</v>
      </c>
      <c r="Z2819" s="8">
        <v>85.666666666666671</v>
      </c>
      <c r="AA2819" s="8">
        <v>106.98</v>
      </c>
      <c r="AB2819" s="9">
        <v>81.963190335222976</v>
      </c>
      <c r="AC2819" s="9">
        <v>20.803327408877276</v>
      </c>
      <c r="AD2819" s="3">
        <v>25.742951389798286</v>
      </c>
      <c r="AE2819" s="3">
        <v>53.453721201324441</v>
      </c>
    </row>
    <row r="2820" spans="1:31" ht="13" x14ac:dyDescent="0.3">
      <c r="A2820" s="2">
        <v>2022</v>
      </c>
      <c r="B2820" s="13" t="s">
        <v>630</v>
      </c>
      <c r="C2820" s="2" t="s">
        <v>383</v>
      </c>
      <c r="D2820" s="2" t="str">
        <f t="shared" si="84"/>
        <v>M2</v>
      </c>
      <c r="E2820" s="2" t="str">
        <f t="shared" si="85"/>
        <v>I09b_M2_14</v>
      </c>
      <c r="F2820" s="21" t="str">
        <f t="shared" si="88"/>
        <v>I09b</v>
      </c>
      <c r="G2820" s="2">
        <v>2014</v>
      </c>
      <c r="H2820" s="2" t="str">
        <f t="shared" si="89"/>
        <v>I09b_14</v>
      </c>
      <c r="I2820" s="4">
        <v>2.35</v>
      </c>
      <c r="J2820" s="5">
        <v>0.14399999999999999</v>
      </c>
      <c r="K2820" s="4">
        <v>0.873</v>
      </c>
      <c r="L2820" s="4">
        <v>0.80800000000000005</v>
      </c>
      <c r="M2820" s="4">
        <v>0.19800000000000001</v>
      </c>
      <c r="N2820" s="4">
        <v>0.52100000000000002</v>
      </c>
      <c r="O2820" s="4">
        <v>0.185</v>
      </c>
      <c r="P2820" s="6">
        <v>19.923999999999999</v>
      </c>
      <c r="Q2820" s="6">
        <v>57.421999999999997</v>
      </c>
      <c r="R2820" s="4">
        <v>6.6890000000000001</v>
      </c>
      <c r="S2820" s="7">
        <v>513.03099999999995</v>
      </c>
      <c r="T2820" s="4">
        <v>17.638000000000002</v>
      </c>
      <c r="U2820" s="4">
        <v>22.960712000000001</v>
      </c>
      <c r="V2820" s="8">
        <v>89.662392702336675</v>
      </c>
      <c r="W2820" s="8"/>
      <c r="X2820" s="8">
        <v>102.70588235294117</v>
      </c>
      <c r="Y2820" s="8">
        <v>104.21052631578948</v>
      </c>
      <c r="Z2820" s="8">
        <v>86.833333333333343</v>
      </c>
      <c r="AA2820" s="8">
        <v>132.82666666666668</v>
      </c>
      <c r="AB2820" s="9">
        <v>78.956446940447506</v>
      </c>
      <c r="AC2820" s="9">
        <v>20.656603185809093</v>
      </c>
      <c r="AD2820" s="3">
        <v>28.278078097587844</v>
      </c>
      <c r="AE2820" s="3">
        <v>51.065318716603073</v>
      </c>
    </row>
    <row r="2821" spans="1:31" ht="13" x14ac:dyDescent="0.3">
      <c r="A2821" s="2">
        <v>2022</v>
      </c>
      <c r="B2821" s="13" t="s">
        <v>630</v>
      </c>
      <c r="C2821" s="2" t="s">
        <v>397</v>
      </c>
      <c r="D2821" s="2" t="str">
        <f t="shared" si="84"/>
        <v>M2</v>
      </c>
      <c r="E2821" s="2" t="str">
        <f t="shared" si="85"/>
        <v>I10c_M2_14</v>
      </c>
      <c r="F2821" s="21" t="str">
        <f t="shared" si="88"/>
        <v>I10c</v>
      </c>
      <c r="G2821" s="2">
        <v>2014</v>
      </c>
      <c r="H2821" s="2" t="str">
        <f t="shared" si="89"/>
        <v>I10c_14</v>
      </c>
      <c r="I2821" s="4">
        <v>2.44</v>
      </c>
      <c r="J2821" s="5">
        <v>0.15</v>
      </c>
      <c r="K2821" s="4">
        <v>0.92900000000000005</v>
      </c>
      <c r="L2821" s="4">
        <v>0.71699999999999997</v>
      </c>
      <c r="M2821" s="4">
        <v>0.22600000000000001</v>
      </c>
      <c r="N2821" s="4">
        <v>0.51300000000000001</v>
      </c>
      <c r="O2821" s="4">
        <v>0.189</v>
      </c>
      <c r="P2821" s="6">
        <v>18.588000000000001</v>
      </c>
      <c r="Q2821" s="6">
        <v>66.447000000000003</v>
      </c>
      <c r="R2821" s="4">
        <v>6.423</v>
      </c>
      <c r="S2821" s="7">
        <v>321.86200000000002</v>
      </c>
      <c r="T2821" s="4">
        <v>17.8</v>
      </c>
      <c r="U2821" s="4">
        <v>22.896612000000001</v>
      </c>
      <c r="V2821" s="8">
        <v>93.096271571787852</v>
      </c>
      <c r="W2821" s="8"/>
      <c r="X2821" s="8">
        <v>109.29411764705883</v>
      </c>
      <c r="Y2821" s="8">
        <v>118.94736842105263</v>
      </c>
      <c r="Z2821" s="8">
        <v>85.500000000000014</v>
      </c>
      <c r="AA2821" s="8">
        <v>123.92</v>
      </c>
      <c r="AB2821" s="9">
        <v>78.154178881899625</v>
      </c>
      <c r="AC2821" s="9">
        <v>23.819769130220841</v>
      </c>
      <c r="AD2821" s="3">
        <v>30.400921784032146</v>
      </c>
      <c r="AE2821" s="3">
        <v>45.779309085747023</v>
      </c>
    </row>
    <row r="2822" spans="1:31" ht="13" x14ac:dyDescent="0.3">
      <c r="A2822" s="2">
        <v>2022</v>
      </c>
      <c r="B2822" s="13" t="s">
        <v>630</v>
      </c>
      <c r="C2822" s="2" t="s">
        <v>398</v>
      </c>
      <c r="D2822" s="2" t="str">
        <f t="shared" si="84"/>
        <v>M1</v>
      </c>
      <c r="E2822" s="2" t="str">
        <f t="shared" si="85"/>
        <v>F12a_M1_14</v>
      </c>
      <c r="F2822" s="21" t="str">
        <f t="shared" si="88"/>
        <v>F12a</v>
      </c>
      <c r="G2822" s="2">
        <v>2014</v>
      </c>
      <c r="H2822" s="2" t="str">
        <f t="shared" si="89"/>
        <v>F12a_14</v>
      </c>
      <c r="I2822" s="4">
        <v>2.38</v>
      </c>
      <c r="J2822" s="5">
        <v>0.151</v>
      </c>
      <c r="K2822" s="4">
        <v>0.75900000000000001</v>
      </c>
      <c r="L2822" s="4">
        <v>0.93600000000000005</v>
      </c>
      <c r="M2822" s="4">
        <v>0.22600000000000001</v>
      </c>
      <c r="N2822" s="4">
        <v>0.57599999999999996</v>
      </c>
      <c r="O2822" s="4">
        <v>0.188</v>
      </c>
      <c r="P2822" s="6">
        <v>23.151</v>
      </c>
      <c r="Q2822" s="6">
        <v>61.216000000000001</v>
      </c>
      <c r="R2822" s="4">
        <v>4.7560000000000002</v>
      </c>
      <c r="S2822" s="7">
        <v>363.41899999999998</v>
      </c>
      <c r="T2822" s="4">
        <v>16.954999999999998</v>
      </c>
      <c r="U2822" s="4">
        <v>26.926116</v>
      </c>
      <c r="V2822" s="8">
        <v>90.807018992153729</v>
      </c>
      <c r="W2822" s="8"/>
      <c r="X2822" s="8">
        <v>89.294117647058826</v>
      </c>
      <c r="Y2822" s="8">
        <v>118.94736842105263</v>
      </c>
      <c r="Z2822" s="8">
        <v>96</v>
      </c>
      <c r="AA2822" s="8">
        <v>154.33999999999997</v>
      </c>
      <c r="AB2822" s="9">
        <v>84.73449650751796</v>
      </c>
      <c r="AC2822" s="9">
        <v>21.969971785501325</v>
      </c>
      <c r="AD2822" s="3">
        <v>22.908927893564659</v>
      </c>
      <c r="AE2822" s="3">
        <v>55.121100320934026</v>
      </c>
    </row>
    <row r="2823" spans="1:31" ht="13" x14ac:dyDescent="0.3">
      <c r="A2823" s="2">
        <v>2022</v>
      </c>
      <c r="B2823" s="13" t="s">
        <v>630</v>
      </c>
      <c r="C2823" s="2" t="s">
        <v>399</v>
      </c>
      <c r="D2823" s="2" t="str">
        <f t="shared" si="84"/>
        <v>M1</v>
      </c>
      <c r="E2823" s="2" t="str">
        <f t="shared" si="85"/>
        <v>F12b_M1_14</v>
      </c>
      <c r="F2823" s="21" t="str">
        <f t="shared" si="88"/>
        <v>F12b</v>
      </c>
      <c r="G2823" s="2">
        <v>2014</v>
      </c>
      <c r="H2823" s="2" t="str">
        <f t="shared" si="89"/>
        <v>F12b_14</v>
      </c>
      <c r="I2823" s="4">
        <v>2.4300000000000002</v>
      </c>
      <c r="J2823" s="5">
        <v>0.154</v>
      </c>
      <c r="K2823" s="4">
        <v>0.64500000000000002</v>
      </c>
      <c r="L2823" s="4">
        <v>0.872</v>
      </c>
      <c r="M2823" s="4">
        <v>0.23799999999999999</v>
      </c>
      <c r="N2823" s="4">
        <v>0.58299999999999996</v>
      </c>
      <c r="O2823" s="4">
        <v>0.185</v>
      </c>
      <c r="P2823" s="6">
        <v>20.896999999999998</v>
      </c>
      <c r="Q2823" s="6">
        <v>63.869</v>
      </c>
      <c r="R2823" s="4">
        <v>5.25</v>
      </c>
      <c r="S2823" s="7">
        <v>768.57899999999995</v>
      </c>
      <c r="T2823" s="4">
        <v>18.994</v>
      </c>
      <c r="U2823" s="4">
        <v>26.382891000000001</v>
      </c>
      <c r="V2823" s="8">
        <v>92.714729475182182</v>
      </c>
      <c r="W2823" s="8"/>
      <c r="X2823" s="8">
        <v>75.882352941176478</v>
      </c>
      <c r="Y2823" s="8">
        <v>125.26315789473684</v>
      </c>
      <c r="Z2823" s="8">
        <v>97.166666666666671</v>
      </c>
      <c r="AA2823" s="8">
        <v>139.31333333333333</v>
      </c>
      <c r="AB2823" s="9">
        <v>79.613750584843032</v>
      </c>
      <c r="AC2823" s="9">
        <v>24.624656803713904</v>
      </c>
      <c r="AD2823" s="3">
        <v>20.720244382011327</v>
      </c>
      <c r="AE2823" s="3">
        <v>54.655098814274773</v>
      </c>
    </row>
    <row r="2824" spans="1:31" ht="13" x14ac:dyDescent="0.3">
      <c r="A2824" s="2">
        <v>2022</v>
      </c>
      <c r="B2824" s="13" t="s">
        <v>630</v>
      </c>
      <c r="C2824" s="2" t="s">
        <v>401</v>
      </c>
      <c r="D2824" s="2" t="str">
        <f t="shared" si="84"/>
        <v>M2</v>
      </c>
      <c r="E2824" s="2" t="str">
        <f t="shared" si="85"/>
        <v>D04c_M2_15</v>
      </c>
      <c r="F2824" s="21" t="str">
        <f t="shared" si="88"/>
        <v>D04c</v>
      </c>
      <c r="G2824" s="2">
        <v>2015</v>
      </c>
      <c r="H2824" s="2" t="str">
        <f t="shared" si="89"/>
        <v>D04c_15</v>
      </c>
      <c r="I2824" s="4">
        <v>2.5</v>
      </c>
      <c r="J2824" s="5">
        <v>0.15</v>
      </c>
      <c r="K2824" s="4">
        <v>0.90400000000000003</v>
      </c>
      <c r="L2824" s="4">
        <v>0.72799999999999998</v>
      </c>
      <c r="M2824" s="4">
        <v>0.19600000000000001</v>
      </c>
      <c r="N2824" s="4">
        <v>0.497</v>
      </c>
      <c r="O2824" s="4">
        <v>0.193</v>
      </c>
      <c r="P2824" s="6">
        <v>17.109000000000002</v>
      </c>
      <c r="Q2824" s="6">
        <v>70.893000000000001</v>
      </c>
      <c r="R2824" s="4">
        <v>6.1139999999999999</v>
      </c>
      <c r="S2824" s="7">
        <v>613.28200000000004</v>
      </c>
      <c r="T2824" s="4">
        <v>22.87</v>
      </c>
      <c r="U2824" s="4">
        <v>23.670031000000002</v>
      </c>
      <c r="V2824" s="8">
        <v>94.304744532840644</v>
      </c>
      <c r="W2824" s="8"/>
      <c r="X2824" s="8">
        <v>106.35294117647058</v>
      </c>
      <c r="Y2824" s="8">
        <v>103.15789473684211</v>
      </c>
      <c r="Z2824" s="8">
        <v>82.833333333333343</v>
      </c>
      <c r="AA2824" s="8">
        <v>114.06</v>
      </c>
      <c r="AB2824" s="9">
        <v>75.592525201264934</v>
      </c>
      <c r="AC2824" s="9">
        <v>21.357899137933504</v>
      </c>
      <c r="AD2824" s="3">
        <v>30.585305282530339</v>
      </c>
      <c r="AE2824" s="3">
        <v>48.05679557953615</v>
      </c>
    </row>
    <row r="2825" spans="1:31" ht="13" x14ac:dyDescent="0.3">
      <c r="A2825" s="2">
        <v>2022</v>
      </c>
      <c r="B2825" s="13" t="s">
        <v>630</v>
      </c>
      <c r="C2825" s="2" t="s">
        <v>402</v>
      </c>
      <c r="D2825" s="2" t="str">
        <f t="shared" si="84"/>
        <v>M1</v>
      </c>
      <c r="E2825" s="2" t="str">
        <f t="shared" si="85"/>
        <v>F04b_M1_15</v>
      </c>
      <c r="F2825" s="21" t="str">
        <f t="shared" si="88"/>
        <v>F04b</v>
      </c>
      <c r="G2825" s="2">
        <v>2015</v>
      </c>
      <c r="H2825" s="2" t="str">
        <f t="shared" si="89"/>
        <v>F04b_15</v>
      </c>
      <c r="I2825" s="4">
        <v>2.2000000000000002</v>
      </c>
      <c r="J2825" s="5">
        <v>0.14599999999999999</v>
      </c>
      <c r="K2825" s="4">
        <v>0.92600000000000005</v>
      </c>
      <c r="L2825" s="4">
        <v>0.878</v>
      </c>
      <c r="M2825" s="4">
        <v>0.189</v>
      </c>
      <c r="N2825" s="4">
        <v>0.67600000000000005</v>
      </c>
      <c r="O2825" s="4">
        <v>0.16900000000000001</v>
      </c>
      <c r="P2825" s="6">
        <v>11.882999999999999</v>
      </c>
      <c r="Q2825" s="6">
        <v>49.063000000000002</v>
      </c>
      <c r="R2825" s="4">
        <v>5.8840000000000003</v>
      </c>
      <c r="S2825" s="7">
        <v>264.60899999999998</v>
      </c>
      <c r="T2825" s="4">
        <v>21.599</v>
      </c>
      <c r="U2825" s="4">
        <v>15.30381</v>
      </c>
      <c r="V2825" s="8">
        <v>82.988175188899788</v>
      </c>
      <c r="W2825" s="8"/>
      <c r="X2825" s="8">
        <v>108.94117647058825</v>
      </c>
      <c r="Y2825" s="8">
        <v>99.473684210526315</v>
      </c>
      <c r="Z2825" s="8">
        <v>112.66666666666667</v>
      </c>
      <c r="AA2825" s="8">
        <v>79.219999999999985</v>
      </c>
      <c r="AB2825" s="9">
        <v>83.063608727635469</v>
      </c>
      <c r="AC2825" s="9">
        <v>18.742707265530775</v>
      </c>
      <c r="AD2825" s="3">
        <v>28.511721092908076</v>
      </c>
      <c r="AE2825" s="3">
        <v>52.745571641561142</v>
      </c>
    </row>
    <row r="2826" spans="1:31" ht="13" x14ac:dyDescent="0.3">
      <c r="A2826" s="2">
        <v>2022</v>
      </c>
      <c r="B2826" s="13" t="s">
        <v>630</v>
      </c>
      <c r="C2826" s="2" t="s">
        <v>403</v>
      </c>
      <c r="D2826" s="2" t="str">
        <f t="shared" si="84"/>
        <v>M1</v>
      </c>
      <c r="E2826" s="2" t="str">
        <f t="shared" si="85"/>
        <v>F04c_M1_15</v>
      </c>
      <c r="F2826" s="21" t="str">
        <f t="shared" si="88"/>
        <v>F04c</v>
      </c>
      <c r="G2826" s="2">
        <v>2015</v>
      </c>
      <c r="H2826" s="2" t="str">
        <f t="shared" si="89"/>
        <v>F04c_15</v>
      </c>
      <c r="I2826" s="4">
        <v>2.54</v>
      </c>
      <c r="J2826" s="5">
        <v>0.16</v>
      </c>
      <c r="K2826" s="4">
        <v>0.77200000000000002</v>
      </c>
      <c r="L2826" s="4">
        <v>0.90700000000000003</v>
      </c>
      <c r="M2826" s="4">
        <v>0.35899999999999999</v>
      </c>
      <c r="N2826" s="4">
        <v>0.66500000000000004</v>
      </c>
      <c r="O2826" s="4">
        <v>0.193</v>
      </c>
      <c r="P2826" s="6">
        <v>10.243</v>
      </c>
      <c r="Q2826" s="6">
        <v>59.215000000000003</v>
      </c>
      <c r="R2826" s="4">
        <v>6.5709999999999997</v>
      </c>
      <c r="S2826" s="7">
        <v>489.25799999999998</v>
      </c>
      <c r="T2826" s="4">
        <v>20.952999999999999</v>
      </c>
      <c r="U2826" s="4">
        <v>23.551244000000001</v>
      </c>
      <c r="V2826" s="8">
        <v>95.813620445366098</v>
      </c>
      <c r="W2826" s="8"/>
      <c r="X2826" s="8">
        <v>90.82352941176471</v>
      </c>
      <c r="Y2826" s="8">
        <v>188.94736842105263</v>
      </c>
      <c r="Z2826" s="8">
        <v>110.83333333333334</v>
      </c>
      <c r="AA2826" s="8">
        <v>68.286666666666676</v>
      </c>
      <c r="AB2826" s="9">
        <v>94.575390483143394</v>
      </c>
      <c r="AC2826" s="9">
        <v>31.267821121175555</v>
      </c>
      <c r="AD2826" s="3">
        <v>20.876726412053021</v>
      </c>
      <c r="AE2826" s="3">
        <v>47.855452466771425</v>
      </c>
    </row>
    <row r="2827" spans="1:31" ht="13" x14ac:dyDescent="0.3">
      <c r="A2827" s="2">
        <v>2022</v>
      </c>
      <c r="B2827" s="13" t="s">
        <v>630</v>
      </c>
      <c r="C2827" s="2" t="s">
        <v>404</v>
      </c>
      <c r="D2827" s="2" t="str">
        <f t="shared" si="84"/>
        <v>M2</v>
      </c>
      <c r="E2827" s="2" t="str">
        <f t="shared" si="85"/>
        <v>F04c_M2_15</v>
      </c>
      <c r="F2827" s="21" t="str">
        <f t="shared" si="88"/>
        <v>F04c</v>
      </c>
      <c r="G2827" s="2">
        <v>2015</v>
      </c>
      <c r="H2827" s="2" t="str">
        <f t="shared" si="89"/>
        <v>F04c_15</v>
      </c>
      <c r="I2827" s="4">
        <v>2.48</v>
      </c>
      <c r="J2827" s="5">
        <v>0.153</v>
      </c>
      <c r="K2827" s="4">
        <v>0.81899999999999995</v>
      </c>
      <c r="L2827" s="4">
        <v>0.90900000000000003</v>
      </c>
      <c r="M2827" s="4">
        <v>0.25800000000000001</v>
      </c>
      <c r="N2827" s="4">
        <v>0.55400000000000005</v>
      </c>
      <c r="O2827" s="4">
        <v>0.17399999999999999</v>
      </c>
      <c r="P2827" s="6">
        <v>12.817</v>
      </c>
      <c r="Q2827" s="6">
        <v>58.753</v>
      </c>
      <c r="R2827" s="4">
        <v>5.4980000000000002</v>
      </c>
      <c r="S2827" s="7">
        <v>295.49900000000002</v>
      </c>
      <c r="T2827" s="4">
        <v>21.785</v>
      </c>
      <c r="U2827" s="4">
        <v>23.551244000000001</v>
      </c>
      <c r="V2827" s="8">
        <v>93.550306576577924</v>
      </c>
      <c r="W2827" s="8"/>
      <c r="X2827" s="8">
        <v>96.35294117647058</v>
      </c>
      <c r="Y2827" s="8">
        <v>135.78947368421052</v>
      </c>
      <c r="Z2827" s="8">
        <v>92.333333333333343</v>
      </c>
      <c r="AA2827" s="8">
        <v>85.446666666666673</v>
      </c>
      <c r="AB2827" s="9">
        <v>87.557632305300544</v>
      </c>
      <c r="AC2827" s="9">
        <v>24.272080855235664</v>
      </c>
      <c r="AD2827" s="3">
        <v>23.922862015118991</v>
      </c>
      <c r="AE2827" s="3">
        <v>51.805057129645334</v>
      </c>
    </row>
    <row r="2828" spans="1:31" ht="13" x14ac:dyDescent="0.3">
      <c r="A2828" s="2">
        <v>2022</v>
      </c>
      <c r="B2828" s="13" t="s">
        <v>630</v>
      </c>
      <c r="C2828" s="2" t="s">
        <v>405</v>
      </c>
      <c r="D2828" s="2" t="str">
        <f t="shared" si="84"/>
        <v>M2</v>
      </c>
      <c r="E2828" s="2" t="str">
        <f t="shared" si="85"/>
        <v>G04a_M2_15</v>
      </c>
      <c r="F2828" s="21" t="str">
        <f t="shared" si="88"/>
        <v>G04a</v>
      </c>
      <c r="G2828" s="2">
        <v>2015</v>
      </c>
      <c r="H2828" s="2" t="str">
        <f t="shared" si="89"/>
        <v>G04a_15</v>
      </c>
      <c r="I2828" s="4">
        <v>2.62</v>
      </c>
      <c r="J2828" s="5">
        <v>0.151</v>
      </c>
      <c r="K2828" s="4">
        <v>0.92600000000000005</v>
      </c>
      <c r="L2828" s="4">
        <v>0.84099999999999997</v>
      </c>
      <c r="M2828" s="4">
        <v>0.24099999999999999</v>
      </c>
      <c r="N2828" s="4">
        <v>0.61499999999999999</v>
      </c>
      <c r="O2828" s="4">
        <v>0.186</v>
      </c>
      <c r="P2828" s="6">
        <v>16.231999999999999</v>
      </c>
      <c r="Q2828" s="6">
        <v>58.582999999999998</v>
      </c>
      <c r="R2828" s="4">
        <v>6.35</v>
      </c>
      <c r="S2828" s="7">
        <v>332.233</v>
      </c>
      <c r="T2828" s="4">
        <v>21.009</v>
      </c>
      <c r="U2828" s="4">
        <v>25.890554000000002</v>
      </c>
      <c r="V2828" s="8">
        <v>98.831372270417006</v>
      </c>
      <c r="W2828" s="8"/>
      <c r="X2828" s="8">
        <v>108.94117647058825</v>
      </c>
      <c r="Y2828" s="8">
        <v>126.84210526315789</v>
      </c>
      <c r="Z2828" s="8">
        <v>102.50000000000001</v>
      </c>
      <c r="AA2828" s="8">
        <v>108.21333333333334</v>
      </c>
      <c r="AB2828" s="9">
        <v>85.500662133180228</v>
      </c>
      <c r="AC2828" s="9">
        <v>23.218217641237459</v>
      </c>
      <c r="AD2828" s="3">
        <v>27.699042158572091</v>
      </c>
      <c r="AE2828" s="3">
        <v>49.082740200190443</v>
      </c>
    </row>
    <row r="2829" spans="1:31" ht="13" x14ac:dyDescent="0.3">
      <c r="A2829" s="2">
        <v>2022</v>
      </c>
      <c r="B2829" s="13" t="s">
        <v>630</v>
      </c>
      <c r="C2829" s="2" t="s">
        <v>406</v>
      </c>
      <c r="D2829" s="2" t="str">
        <f t="shared" si="84"/>
        <v>M2</v>
      </c>
      <c r="E2829" s="2" t="str">
        <f t="shared" si="85"/>
        <v>G04b_M2_15</v>
      </c>
      <c r="F2829" s="21" t="str">
        <f t="shared" si="88"/>
        <v>G04b</v>
      </c>
      <c r="G2829" s="2">
        <v>2015</v>
      </c>
      <c r="H2829" s="2" t="str">
        <f t="shared" si="89"/>
        <v>G04b_15</v>
      </c>
      <c r="I2829" s="4">
        <v>2.48</v>
      </c>
      <c r="J2829" s="5">
        <v>0.153</v>
      </c>
      <c r="K2829" s="4">
        <v>0.86799999999999999</v>
      </c>
      <c r="L2829" s="4">
        <v>0.77200000000000002</v>
      </c>
      <c r="M2829" s="4">
        <v>0.23699999999999999</v>
      </c>
      <c r="N2829" s="4">
        <v>0.58599999999999997</v>
      </c>
      <c r="O2829" s="4">
        <v>0.186</v>
      </c>
      <c r="P2829" s="6">
        <v>16.050999999999998</v>
      </c>
      <c r="Q2829" s="6">
        <v>65.75</v>
      </c>
      <c r="R2829" s="4">
        <v>6.92</v>
      </c>
      <c r="S2829" s="7">
        <v>443.673</v>
      </c>
      <c r="T2829" s="4">
        <v>18.762</v>
      </c>
      <c r="U2829" s="4">
        <v>24.851467</v>
      </c>
      <c r="V2829" s="8">
        <v>93.550306576577924</v>
      </c>
      <c r="W2829" s="8"/>
      <c r="X2829" s="8">
        <v>102.11764705882354</v>
      </c>
      <c r="Y2829" s="8">
        <v>124.73684210526315</v>
      </c>
      <c r="Z2829" s="8">
        <v>97.666666666666671</v>
      </c>
      <c r="AA2829" s="8">
        <v>107.00666666666665</v>
      </c>
      <c r="AB2829" s="9">
        <v>80.244683110047831</v>
      </c>
      <c r="AC2829" s="9">
        <v>24.328391328320155</v>
      </c>
      <c r="AD2829" s="3">
        <v>27.664746909903226</v>
      </c>
      <c r="AE2829" s="3">
        <v>48.006861761776619</v>
      </c>
    </row>
    <row r="2830" spans="1:31" ht="13" x14ac:dyDescent="0.3">
      <c r="A2830" s="2">
        <v>2022</v>
      </c>
      <c r="B2830" s="13" t="s">
        <v>630</v>
      </c>
      <c r="C2830" s="2" t="s">
        <v>407</v>
      </c>
      <c r="D2830" s="2" t="str">
        <f t="shared" si="84"/>
        <v>M2</v>
      </c>
      <c r="E2830" s="2" t="str">
        <f t="shared" si="85"/>
        <v>Z04a_M2_15</v>
      </c>
      <c r="F2830" s="21" t="str">
        <f t="shared" si="88"/>
        <v>Z04a</v>
      </c>
      <c r="G2830" s="2">
        <v>2015</v>
      </c>
      <c r="H2830" s="2" t="str">
        <f t="shared" si="89"/>
        <v>Z04a_15</v>
      </c>
      <c r="I2830" s="4">
        <v>2.36</v>
      </c>
      <c r="J2830" s="5">
        <v>0.14799999999999999</v>
      </c>
      <c r="K2830" s="4">
        <v>1.0309999999999999</v>
      </c>
      <c r="L2830" s="4">
        <v>0.63500000000000001</v>
      </c>
      <c r="M2830" s="4">
        <v>0.28499999999999998</v>
      </c>
      <c r="N2830" s="4">
        <v>0.624</v>
      </c>
      <c r="O2830" s="4">
        <v>0.189</v>
      </c>
      <c r="P2830" s="6">
        <v>18.265000000000001</v>
      </c>
      <c r="Q2830" s="6">
        <v>57.695</v>
      </c>
      <c r="R2830" s="4">
        <v>4.5110000000000001</v>
      </c>
      <c r="S2830" s="7">
        <v>284.69200000000001</v>
      </c>
      <c r="T2830" s="4">
        <v>18.062000000000001</v>
      </c>
      <c r="U2830" s="4">
        <v>22.289815999999998</v>
      </c>
      <c r="V2830" s="8">
        <v>89.023678839001562</v>
      </c>
      <c r="W2830" s="8"/>
      <c r="X2830" s="8">
        <v>121.29411764705881</v>
      </c>
      <c r="Y2830" s="8">
        <v>149.99999999999997</v>
      </c>
      <c r="Z2830" s="8">
        <v>104</v>
      </c>
      <c r="AA2830" s="8">
        <v>121.76666666666667</v>
      </c>
      <c r="AB2830" s="9">
        <v>81.53102521787892</v>
      </c>
      <c r="AC2830" s="9">
        <v>28.794084170563167</v>
      </c>
      <c r="AD2830" s="3">
        <v>32.341414050108732</v>
      </c>
      <c r="AE2830" s="3">
        <v>38.864501779328094</v>
      </c>
    </row>
    <row r="2831" spans="1:31" ht="13" x14ac:dyDescent="0.3">
      <c r="A2831" s="2">
        <v>2022</v>
      </c>
      <c r="B2831" s="13" t="s">
        <v>630</v>
      </c>
      <c r="C2831" s="2" t="s">
        <v>408</v>
      </c>
      <c r="D2831" s="2" t="str">
        <f t="shared" si="84"/>
        <v>M2</v>
      </c>
      <c r="E2831" s="2" t="str">
        <f t="shared" si="85"/>
        <v>Z04b_M2_15</v>
      </c>
      <c r="F2831" s="21" t="str">
        <f t="shared" si="88"/>
        <v>Z04b</v>
      </c>
      <c r="G2831" s="2">
        <v>2015</v>
      </c>
      <c r="H2831" s="2" t="str">
        <f t="shared" si="89"/>
        <v>Z04b_15</v>
      </c>
      <c r="I2831" s="4">
        <v>2.44</v>
      </c>
      <c r="J2831" s="5">
        <v>0.153</v>
      </c>
      <c r="K2831" s="4">
        <v>0.99</v>
      </c>
      <c r="L2831" s="4">
        <v>0.57499999999999996</v>
      </c>
      <c r="M2831" s="4">
        <v>0.25700000000000001</v>
      </c>
      <c r="N2831" s="4">
        <v>0.55400000000000005</v>
      </c>
      <c r="O2831" s="4">
        <v>0.19800000000000001</v>
      </c>
      <c r="P2831" s="6">
        <v>23.638999999999999</v>
      </c>
      <c r="Q2831" s="6">
        <v>59.027000000000001</v>
      </c>
      <c r="R2831" s="4">
        <v>4.46</v>
      </c>
      <c r="S2831" s="7">
        <v>244.54300000000001</v>
      </c>
      <c r="T2831" s="4">
        <v>14.116</v>
      </c>
      <c r="U2831" s="4">
        <v>19.559781000000001</v>
      </c>
      <c r="V2831" s="8">
        <v>92.04143066405247</v>
      </c>
      <c r="W2831" s="8"/>
      <c r="X2831" s="8">
        <v>116.47058823529413</v>
      </c>
      <c r="Y2831" s="8">
        <v>135.26315789473685</v>
      </c>
      <c r="Z2831" s="8">
        <v>92.333333333333343</v>
      </c>
      <c r="AA2831" s="8">
        <v>157.59333333333331</v>
      </c>
      <c r="AB2831" s="9">
        <v>75.181994850261205</v>
      </c>
      <c r="AC2831" s="9">
        <v>28.157921357814875</v>
      </c>
      <c r="AD2831" s="3">
        <v>33.67786814523609</v>
      </c>
      <c r="AE2831" s="3">
        <v>38.164210496949046</v>
      </c>
    </row>
    <row r="2832" spans="1:31" ht="13" x14ac:dyDescent="0.3">
      <c r="A2832" s="2">
        <v>2022</v>
      </c>
      <c r="B2832" s="13" t="s">
        <v>631</v>
      </c>
      <c r="C2832" s="2" t="s">
        <v>6</v>
      </c>
      <c r="D2832" s="2" t="str">
        <f t="shared" si="84"/>
        <v>M1</v>
      </c>
      <c r="E2832" s="2" t="str">
        <f t="shared" si="85"/>
        <v>C12b_M1_12</v>
      </c>
      <c r="F2832" s="21" t="s">
        <v>530</v>
      </c>
      <c r="G2832" s="2">
        <v>2012</v>
      </c>
      <c r="H2832" s="2" t="s">
        <v>794</v>
      </c>
      <c r="I2832" s="4">
        <v>2.37</v>
      </c>
      <c r="J2832" s="5">
        <v>0.154</v>
      </c>
      <c r="K2832" s="4">
        <v>0.72399999999999998</v>
      </c>
      <c r="L2832" s="4">
        <v>1.022</v>
      </c>
      <c r="M2832" s="4">
        <v>0.153</v>
      </c>
      <c r="N2832" s="4">
        <v>0.64500000000000002</v>
      </c>
      <c r="O2832" s="4">
        <v>0.17799999999999999</v>
      </c>
      <c r="P2832" s="6">
        <v>22.931999999999999</v>
      </c>
      <c r="Q2832" s="6">
        <v>57.84</v>
      </c>
      <c r="R2832" s="4">
        <v>6.02</v>
      </c>
      <c r="S2832" s="7">
        <v>334.31700000000001</v>
      </c>
      <c r="T2832" s="4">
        <v>15.879</v>
      </c>
      <c r="U2832" s="4">
        <v>24.567458999999999</v>
      </c>
      <c r="V2832" s="8">
        <v>92.254547957190411</v>
      </c>
      <c r="W2832" s="8">
        <v>93.839910045798959</v>
      </c>
      <c r="X2832" s="8">
        <v>85.176470588235304</v>
      </c>
      <c r="Y2832" s="8">
        <v>80.526315789473685</v>
      </c>
      <c r="Z2832" s="8">
        <v>107.50000000000001</v>
      </c>
      <c r="AA2832" s="8">
        <v>152.88</v>
      </c>
      <c r="AB2832" s="9">
        <v>82.117593436561066</v>
      </c>
      <c r="AC2832" s="9">
        <v>15.34746072820637</v>
      </c>
      <c r="AD2832" s="3">
        <v>22.548912195320852</v>
      </c>
      <c r="AE2832" s="3">
        <v>62.103627076472776</v>
      </c>
    </row>
    <row r="2833" spans="1:31" ht="13" x14ac:dyDescent="0.3">
      <c r="A2833" s="2">
        <v>2022</v>
      </c>
      <c r="B2833" s="13" t="s">
        <v>631</v>
      </c>
      <c r="C2833" s="2" t="s">
        <v>7</v>
      </c>
      <c r="D2833" s="2" t="str">
        <f t="shared" si="84"/>
        <v>M2</v>
      </c>
      <c r="E2833" s="2" t="str">
        <f t="shared" si="85"/>
        <v>C12b_M2_12</v>
      </c>
      <c r="F2833" s="21" t="s">
        <v>530</v>
      </c>
      <c r="G2833" s="2">
        <v>2012</v>
      </c>
      <c r="H2833" s="2" t="s">
        <v>794</v>
      </c>
      <c r="I2833" s="4">
        <v>2.42</v>
      </c>
      <c r="J2833" s="5">
        <v>0.152</v>
      </c>
      <c r="K2833" s="4">
        <v>0.747</v>
      </c>
      <c r="L2833" s="4">
        <v>0.94199999999999995</v>
      </c>
      <c r="M2833" s="4">
        <v>0.16</v>
      </c>
      <c r="N2833" s="4">
        <v>0.63300000000000001</v>
      </c>
      <c r="O2833" s="4">
        <v>0.17100000000000001</v>
      </c>
      <c r="P2833" s="6">
        <v>17.806000000000001</v>
      </c>
      <c r="Q2833" s="6">
        <v>51.63</v>
      </c>
      <c r="R2833" s="4">
        <v>4.9059999999999997</v>
      </c>
      <c r="S2833" s="7">
        <v>372.14499999999998</v>
      </c>
      <c r="T2833" s="4">
        <v>14.855</v>
      </c>
      <c r="U2833" s="4">
        <v>24.567458999999999</v>
      </c>
      <c r="V2833" s="8">
        <v>94.200846437299901</v>
      </c>
      <c r="W2833" s="8">
        <v>92.621209915334035</v>
      </c>
      <c r="X2833" s="8">
        <v>87.882352941176478</v>
      </c>
      <c r="Y2833" s="8">
        <v>84.210526315789465</v>
      </c>
      <c r="Z2833" s="8">
        <v>105.50000000000001</v>
      </c>
      <c r="AA2833" s="8">
        <v>118.70666666666668</v>
      </c>
      <c r="AB2833" s="9">
        <v>79.290419022911379</v>
      </c>
      <c r="AC2833" s="9">
        <v>16.621896852522138</v>
      </c>
      <c r="AD2833" s="3">
        <v>24.094789219764262</v>
      </c>
      <c r="AE2833" s="3">
        <v>59.283313927713607</v>
      </c>
    </row>
    <row r="2834" spans="1:31" ht="13" x14ac:dyDescent="0.3">
      <c r="A2834" s="2">
        <v>2022</v>
      </c>
      <c r="B2834" s="13" t="s">
        <v>631</v>
      </c>
      <c r="C2834" s="2" t="s">
        <v>8</v>
      </c>
      <c r="D2834" s="2" t="str">
        <f t="shared" si="84"/>
        <v>M1</v>
      </c>
      <c r="E2834" s="2" t="str">
        <f t="shared" si="85"/>
        <v>E12a_M1_12</v>
      </c>
      <c r="F2834" s="21" t="s">
        <v>531</v>
      </c>
      <c r="G2834" s="2">
        <v>2012</v>
      </c>
      <c r="H2834" s="2" t="s">
        <v>805</v>
      </c>
      <c r="I2834" s="4">
        <v>2.2400000000000002</v>
      </c>
      <c r="J2834" s="5">
        <v>0.14899999999999999</v>
      </c>
      <c r="K2834" s="4">
        <v>0.88500000000000001</v>
      </c>
      <c r="L2834" s="4">
        <v>0.71799999999999997</v>
      </c>
      <c r="M2834" s="4">
        <v>0.185</v>
      </c>
      <c r="N2834" s="4">
        <v>0.60699999999999998</v>
      </c>
      <c r="O2834" s="4">
        <v>0.20200000000000001</v>
      </c>
      <c r="P2834" s="6">
        <v>19.388999999999999</v>
      </c>
      <c r="Q2834" s="6">
        <v>68.052000000000007</v>
      </c>
      <c r="R2834" s="4">
        <v>6.0430000000000001</v>
      </c>
      <c r="S2834" s="7">
        <v>333.23099999999999</v>
      </c>
      <c r="T2834" s="4">
        <v>15.669</v>
      </c>
      <c r="U2834" s="4">
        <v>24.635183999999999</v>
      </c>
      <c r="V2834" s="8">
        <v>87.194171908905702</v>
      </c>
      <c r="W2834" s="8">
        <v>90.793159719636648</v>
      </c>
      <c r="X2834" s="8">
        <v>104.11764705882354</v>
      </c>
      <c r="Y2834" s="8">
        <v>97.368421052631575</v>
      </c>
      <c r="Z2834" s="8">
        <v>101.16666666666667</v>
      </c>
      <c r="AA2834" s="8">
        <v>129.26</v>
      </c>
      <c r="AB2834" s="9">
        <v>73.70149414952607</v>
      </c>
      <c r="AC2834" s="9">
        <v>20.676486836877185</v>
      </c>
      <c r="AD2834" s="3">
        <v>30.710735733286072</v>
      </c>
      <c r="AE2834" s="3">
        <v>48.61277742983674</v>
      </c>
    </row>
    <row r="2835" spans="1:31" ht="13" x14ac:dyDescent="0.3">
      <c r="A2835" s="2">
        <v>2022</v>
      </c>
      <c r="B2835" s="13" t="s">
        <v>631</v>
      </c>
      <c r="C2835" s="2" t="s">
        <v>9</v>
      </c>
      <c r="D2835" s="2" t="str">
        <f t="shared" si="84"/>
        <v>M1</v>
      </c>
      <c r="E2835" s="2" t="str">
        <f t="shared" si="85"/>
        <v>E12b_M1_12</v>
      </c>
      <c r="F2835" s="21" t="s">
        <v>532</v>
      </c>
      <c r="G2835" s="2">
        <v>2012</v>
      </c>
      <c r="H2835" s="2" t="s">
        <v>808</v>
      </c>
      <c r="I2835" s="4">
        <v>2.36</v>
      </c>
      <c r="J2835" s="5">
        <v>0.16200000000000001</v>
      </c>
      <c r="K2835" s="4">
        <v>0.82099999999999995</v>
      </c>
      <c r="L2835" s="4">
        <v>0.77700000000000002</v>
      </c>
      <c r="M2835" s="4">
        <v>0.187</v>
      </c>
      <c r="N2835" s="4">
        <v>0.56299999999999994</v>
      </c>
      <c r="O2835" s="4">
        <v>0.183</v>
      </c>
      <c r="P2835" s="6">
        <v>22.553999999999998</v>
      </c>
      <c r="Q2835" s="6">
        <v>56.868000000000002</v>
      </c>
      <c r="R2835" s="4">
        <v>4.9619999999999997</v>
      </c>
      <c r="S2835" s="7">
        <v>493.22800000000001</v>
      </c>
      <c r="T2835" s="4">
        <v>15.456</v>
      </c>
      <c r="U2835" s="4">
        <v>23.917884000000001</v>
      </c>
      <c r="V2835" s="8">
        <v>91.865288261168502</v>
      </c>
      <c r="W2835" s="8">
        <v>98.714710567658642</v>
      </c>
      <c r="X2835" s="8">
        <v>96.588235294117638</v>
      </c>
      <c r="Y2835" s="8">
        <v>98.421052631578945</v>
      </c>
      <c r="Z2835" s="8">
        <v>93.833333333333329</v>
      </c>
      <c r="AA2835" s="8">
        <v>150.35999999999999</v>
      </c>
      <c r="AB2835" s="9">
        <v>75.173521927270912</v>
      </c>
      <c r="AC2835" s="9">
        <v>20.490757898918609</v>
      </c>
      <c r="AD2835" s="3">
        <v>27.931965826421745</v>
      </c>
      <c r="AE2835" s="3">
        <v>51.577276274659646</v>
      </c>
    </row>
    <row r="2836" spans="1:31" ht="13" x14ac:dyDescent="0.3">
      <c r="A2836" s="2">
        <v>2022</v>
      </c>
      <c r="B2836" s="13" t="s">
        <v>631</v>
      </c>
      <c r="C2836" s="2" t="s">
        <v>10</v>
      </c>
      <c r="D2836" s="2" t="str">
        <f t="shared" si="84"/>
        <v>M2</v>
      </c>
      <c r="E2836" s="2" t="str">
        <f t="shared" si="85"/>
        <v>E12b_M2_12</v>
      </c>
      <c r="F2836" s="21" t="s">
        <v>532</v>
      </c>
      <c r="G2836" s="2">
        <v>2012</v>
      </c>
      <c r="H2836" s="2" t="s">
        <v>808</v>
      </c>
      <c r="I2836" s="4">
        <v>2.4700000000000002</v>
      </c>
      <c r="J2836" s="5">
        <v>0.156</v>
      </c>
      <c r="K2836" s="4">
        <v>0.84599999999999997</v>
      </c>
      <c r="L2836" s="4">
        <v>0.81</v>
      </c>
      <c r="M2836" s="4">
        <v>0.158</v>
      </c>
      <c r="N2836" s="4">
        <v>0.56200000000000006</v>
      </c>
      <c r="O2836" s="4">
        <v>0.18</v>
      </c>
      <c r="P2836" s="6">
        <v>21.613</v>
      </c>
      <c r="Q2836" s="6">
        <v>57.07</v>
      </c>
      <c r="R2836" s="4">
        <v>5.2830000000000004</v>
      </c>
      <c r="S2836" s="7">
        <v>237.93700000000001</v>
      </c>
      <c r="T2836" s="4">
        <v>14.601000000000001</v>
      </c>
      <c r="U2836" s="4">
        <v>23.917884000000001</v>
      </c>
      <c r="V2836" s="8">
        <v>96.14714491740942</v>
      </c>
      <c r="W2836" s="8">
        <v>95.058610176263883</v>
      </c>
      <c r="X2836" s="8">
        <v>99.529411764705884</v>
      </c>
      <c r="Y2836" s="8">
        <v>83.15789473684211</v>
      </c>
      <c r="Z2836" s="8">
        <v>93.666666666666671</v>
      </c>
      <c r="AA2836" s="8">
        <v>144.08666666666667</v>
      </c>
      <c r="AB2836" s="9">
        <v>75.070817339269908</v>
      </c>
      <c r="AC2836" s="9">
        <v>17.336732806975569</v>
      </c>
      <c r="AD2836" s="3">
        <v>28.821890331521605</v>
      </c>
      <c r="AE2836" s="3">
        <v>53.841376861502823</v>
      </c>
    </row>
    <row r="2837" spans="1:31" ht="13" x14ac:dyDescent="0.3">
      <c r="A2837" s="2">
        <v>2022</v>
      </c>
      <c r="B2837" s="13" t="s">
        <v>631</v>
      </c>
      <c r="C2837" s="2" t="s">
        <v>11</v>
      </c>
      <c r="D2837" s="2" t="str">
        <f t="shared" si="84"/>
        <v>M1</v>
      </c>
      <c r="E2837" s="2" t="str">
        <f t="shared" si="85"/>
        <v>E12c_M1_12</v>
      </c>
      <c r="F2837" s="21" t="s">
        <v>533</v>
      </c>
      <c r="G2837" s="2">
        <v>2012</v>
      </c>
      <c r="H2837" s="2" t="s">
        <v>780</v>
      </c>
      <c r="I2837" s="4">
        <v>2.0699999999999998</v>
      </c>
      <c r="J2837" s="5">
        <v>0.14299999999999999</v>
      </c>
      <c r="K2837" s="4">
        <v>0.81699999999999995</v>
      </c>
      <c r="L2837" s="4">
        <v>0.80100000000000005</v>
      </c>
      <c r="M2837" s="4">
        <v>0.17899999999999999</v>
      </c>
      <c r="N2837" s="4">
        <v>0.61499999999999999</v>
      </c>
      <c r="O2837" s="4">
        <v>0.16400000000000001</v>
      </c>
      <c r="P2837" s="6">
        <v>16.201000000000001</v>
      </c>
      <c r="Q2837" s="6">
        <v>77.010999999999996</v>
      </c>
      <c r="R2837" s="4">
        <v>5.5270000000000001</v>
      </c>
      <c r="S2837" s="7">
        <v>409.41500000000002</v>
      </c>
      <c r="T2837" s="4">
        <v>17.234999999999999</v>
      </c>
      <c r="U2837" s="4">
        <v>21.91478</v>
      </c>
      <c r="V2837" s="8">
        <v>80.576757076533383</v>
      </c>
      <c r="W2837" s="8">
        <v>87.137059328241889</v>
      </c>
      <c r="X2837" s="8">
        <v>96.117647058823536</v>
      </c>
      <c r="Y2837" s="8">
        <v>94.210526315789465</v>
      </c>
      <c r="Z2837" s="8">
        <v>102.50000000000001</v>
      </c>
      <c r="AA2837" s="8">
        <v>108.00666666666667</v>
      </c>
      <c r="AB2837" s="9">
        <v>75.609846344212698</v>
      </c>
      <c r="AC2837" s="9">
        <v>19.500959877483087</v>
      </c>
      <c r="AD2837" s="3">
        <v>27.635475636118635</v>
      </c>
      <c r="AE2837" s="3">
        <v>52.863564486398275</v>
      </c>
    </row>
    <row r="2838" spans="1:31" ht="13" x14ac:dyDescent="0.3">
      <c r="A2838" s="2">
        <v>2022</v>
      </c>
      <c r="B2838" s="13" t="s">
        <v>631</v>
      </c>
      <c r="C2838" s="2" t="s">
        <v>12</v>
      </c>
      <c r="D2838" s="2" t="str">
        <f t="shared" si="84"/>
        <v>M2</v>
      </c>
      <c r="E2838" s="2" t="str">
        <f t="shared" si="85"/>
        <v>E12c_M2_12</v>
      </c>
      <c r="F2838" s="21" t="s">
        <v>533</v>
      </c>
      <c r="G2838" s="2">
        <v>2012</v>
      </c>
      <c r="H2838" s="2" t="s">
        <v>780</v>
      </c>
      <c r="I2838" s="4">
        <v>1.81</v>
      </c>
      <c r="J2838" s="5">
        <v>0.13600000000000001</v>
      </c>
      <c r="K2838" s="4">
        <v>0.80900000000000005</v>
      </c>
      <c r="L2838" s="4">
        <v>0.77700000000000002</v>
      </c>
      <c r="M2838" s="4">
        <v>0.20599999999999999</v>
      </c>
      <c r="N2838" s="4">
        <v>0.72799999999999998</v>
      </c>
      <c r="O2838" s="4">
        <v>0.16900000000000001</v>
      </c>
      <c r="P2838" s="6">
        <v>13.923</v>
      </c>
      <c r="Q2838" s="6">
        <v>64.923000000000002</v>
      </c>
      <c r="R2838" s="4">
        <v>5.8</v>
      </c>
      <c r="S2838" s="7">
        <v>319.27800000000002</v>
      </c>
      <c r="T2838" s="4">
        <v>20.72</v>
      </c>
      <c r="U2838" s="4">
        <v>21.91478</v>
      </c>
      <c r="V2838" s="8">
        <v>70.456004979963978</v>
      </c>
      <c r="W2838" s="8">
        <v>82.871608871614669</v>
      </c>
      <c r="X2838" s="8">
        <v>95.176470588235304</v>
      </c>
      <c r="Y2838" s="8">
        <v>108.42105263157893</v>
      </c>
      <c r="Z2838" s="8">
        <v>121.33333333333334</v>
      </c>
      <c r="AA2838" s="8">
        <v>92.820000000000007</v>
      </c>
      <c r="AB2838" s="9">
        <v>76.431690691517531</v>
      </c>
      <c r="AC2838" s="9">
        <v>22.201129353247957</v>
      </c>
      <c r="AD2838" s="3">
        <v>27.070625936965225</v>
      </c>
      <c r="AE2838" s="3">
        <v>50.728244709786821</v>
      </c>
    </row>
    <row r="2839" spans="1:31" ht="13" x14ac:dyDescent="0.3">
      <c r="A2839" s="2">
        <v>2022</v>
      </c>
      <c r="B2839" s="13" t="s">
        <v>631</v>
      </c>
      <c r="C2839" s="2" t="s">
        <v>13</v>
      </c>
      <c r="D2839" s="2" t="str">
        <f t="shared" si="84"/>
        <v>M2</v>
      </c>
      <c r="E2839" s="2" t="str">
        <f t="shared" si="85"/>
        <v>F12a_M2_12</v>
      </c>
      <c r="F2839" s="21" t="s">
        <v>517</v>
      </c>
      <c r="G2839" s="2">
        <v>2012</v>
      </c>
      <c r="H2839" s="2" t="s">
        <v>807</v>
      </c>
      <c r="I2839" s="4">
        <v>2.27</v>
      </c>
      <c r="J2839" s="5">
        <v>0.156</v>
      </c>
      <c r="K2839" s="4">
        <v>0.79200000000000004</v>
      </c>
      <c r="L2839" s="4">
        <v>0.81100000000000005</v>
      </c>
      <c r="M2839" s="4">
        <v>0.16300000000000001</v>
      </c>
      <c r="N2839" s="4">
        <v>0.73799999999999999</v>
      </c>
      <c r="O2839" s="4">
        <v>0.16500000000000001</v>
      </c>
      <c r="P2839" s="6">
        <v>15.723000000000001</v>
      </c>
      <c r="Q2839" s="6">
        <v>62.555</v>
      </c>
      <c r="R2839" s="4">
        <v>4.8879999999999999</v>
      </c>
      <c r="S2839" s="7">
        <v>313.589</v>
      </c>
      <c r="T2839" s="4">
        <v>18.367999999999999</v>
      </c>
      <c r="U2839" s="4">
        <v>20.863330000000001</v>
      </c>
      <c r="V2839" s="8">
        <v>88.361950996971402</v>
      </c>
      <c r="W2839" s="8">
        <v>95.058610176263883</v>
      </c>
      <c r="X2839" s="8">
        <v>93.176470588235304</v>
      </c>
      <c r="Y2839" s="8">
        <v>85.78947368421052</v>
      </c>
      <c r="Z2839" s="8">
        <v>123</v>
      </c>
      <c r="AA2839" s="8">
        <v>104.82000000000001</v>
      </c>
      <c r="AB2839" s="9">
        <v>74.15150498457028</v>
      </c>
      <c r="AC2839" s="9">
        <v>18.107101987226443</v>
      </c>
      <c r="AD2839" s="3">
        <v>27.316713908798228</v>
      </c>
      <c r="AE2839" s="3">
        <v>54.576184103975322</v>
      </c>
    </row>
    <row r="2840" spans="1:31" ht="13" x14ac:dyDescent="0.3">
      <c r="A2840" s="2">
        <v>2022</v>
      </c>
      <c r="B2840" s="13" t="s">
        <v>631</v>
      </c>
      <c r="C2840" s="2" t="s">
        <v>16</v>
      </c>
      <c r="D2840" s="2" t="str">
        <f t="shared" si="84"/>
        <v>M2</v>
      </c>
      <c r="E2840" s="2" t="str">
        <f t="shared" si="85"/>
        <v>G12a_M2_12</v>
      </c>
      <c r="F2840" s="21" t="s">
        <v>534</v>
      </c>
      <c r="G2840" s="2">
        <v>2012</v>
      </c>
      <c r="H2840" s="2" t="s">
        <v>804</v>
      </c>
      <c r="I2840" s="4">
        <v>1.9</v>
      </c>
      <c r="J2840" s="5">
        <v>0.124</v>
      </c>
      <c r="K2840" s="4">
        <v>0.82899999999999996</v>
      </c>
      <c r="L2840" s="4">
        <v>0.79</v>
      </c>
      <c r="M2840" s="4">
        <v>0.19800000000000001</v>
      </c>
      <c r="N2840" s="4">
        <v>0.76200000000000001</v>
      </c>
      <c r="O2840" s="4">
        <v>0.17699999999999999</v>
      </c>
      <c r="P2840" s="6">
        <v>16.555</v>
      </c>
      <c r="Q2840" s="6">
        <v>68.512</v>
      </c>
      <c r="R2840" s="4">
        <v>5.383</v>
      </c>
      <c r="S2840" s="7">
        <v>587.59100000000001</v>
      </c>
      <c r="T2840" s="4">
        <v>18.890999999999998</v>
      </c>
      <c r="U2840" s="4">
        <v>23.668267</v>
      </c>
      <c r="V2840" s="8">
        <v>73.959342244161078</v>
      </c>
      <c r="W2840" s="8">
        <v>75.559408088825137</v>
      </c>
      <c r="X2840" s="8">
        <v>97.52941176470587</v>
      </c>
      <c r="Y2840" s="8">
        <v>104.21052631578948</v>
      </c>
      <c r="Z2840" s="8">
        <v>127</v>
      </c>
      <c r="AA2840" s="8">
        <v>110.36666666666666</v>
      </c>
      <c r="AB2840" s="9">
        <v>76.932923654538513</v>
      </c>
      <c r="AC2840" s="9">
        <v>21.199922165105427</v>
      </c>
      <c r="AD2840" s="3">
        <v>27.559132070700727</v>
      </c>
      <c r="AE2840" s="3">
        <v>51.24094576419386</v>
      </c>
    </row>
    <row r="2841" spans="1:31" ht="13" x14ac:dyDescent="0.3">
      <c r="A2841" s="2">
        <v>2022</v>
      </c>
      <c r="B2841" s="13" t="s">
        <v>631</v>
      </c>
      <c r="C2841" s="2" t="s">
        <v>17</v>
      </c>
      <c r="D2841" s="2" t="str">
        <f t="shared" si="84"/>
        <v>M1</v>
      </c>
      <c r="E2841" s="2" t="str">
        <f t="shared" si="85"/>
        <v>G12b_M1_12</v>
      </c>
      <c r="F2841" s="21" t="s">
        <v>535</v>
      </c>
      <c r="G2841" s="2">
        <v>2012</v>
      </c>
      <c r="H2841" s="2" t="s">
        <v>802</v>
      </c>
      <c r="I2841" s="4">
        <v>2.2000000000000002</v>
      </c>
      <c r="J2841" s="5">
        <v>0.13900000000000001</v>
      </c>
      <c r="K2841" s="4">
        <v>0.83699999999999997</v>
      </c>
      <c r="L2841" s="4">
        <v>0.81799999999999995</v>
      </c>
      <c r="M2841" s="4">
        <v>0.186</v>
      </c>
      <c r="N2841" s="4">
        <v>0.629</v>
      </c>
      <c r="O2841" s="4">
        <v>0.186</v>
      </c>
      <c r="P2841" s="6">
        <v>27.541</v>
      </c>
      <c r="Q2841" s="6">
        <v>64.879000000000005</v>
      </c>
      <c r="R2841" s="4">
        <v>5.6769999999999996</v>
      </c>
      <c r="S2841" s="7">
        <v>449.80599999999998</v>
      </c>
      <c r="T2841" s="4">
        <v>21.619</v>
      </c>
      <c r="U2841" s="4">
        <v>25.293305</v>
      </c>
      <c r="V2841" s="8">
        <v>85.637133124818092</v>
      </c>
      <c r="W2841" s="8">
        <v>84.699659067312055</v>
      </c>
      <c r="X2841" s="8">
        <v>98.470588235294116</v>
      </c>
      <c r="Y2841" s="8">
        <v>97.89473684210526</v>
      </c>
      <c r="Z2841" s="8">
        <v>104.83333333333333</v>
      </c>
      <c r="AA2841" s="8">
        <v>183.60666666666668</v>
      </c>
      <c r="AB2841" s="9">
        <v>77.546264949129451</v>
      </c>
      <c r="AC2841" s="9">
        <v>19.757562881150822</v>
      </c>
      <c r="AD2841" s="3">
        <v>27.605004097116868</v>
      </c>
      <c r="AE2841" s="3">
        <v>52.637433021732306</v>
      </c>
    </row>
    <row r="2842" spans="1:31" ht="13" x14ac:dyDescent="0.3">
      <c r="A2842" s="2">
        <v>2022</v>
      </c>
      <c r="B2842" s="13" t="s">
        <v>631</v>
      </c>
      <c r="C2842" s="2" t="s">
        <v>18</v>
      </c>
      <c r="D2842" s="2" t="str">
        <f t="shared" si="84"/>
        <v>M2</v>
      </c>
      <c r="E2842" s="2" t="str">
        <f t="shared" si="85"/>
        <v>G12b_M2_12</v>
      </c>
      <c r="F2842" s="21" t="s">
        <v>535</v>
      </c>
      <c r="G2842" s="2">
        <v>2012</v>
      </c>
      <c r="H2842" s="2" t="s">
        <v>802</v>
      </c>
      <c r="I2842" s="4">
        <v>2.11</v>
      </c>
      <c r="J2842" s="5">
        <v>0.14000000000000001</v>
      </c>
      <c r="K2842" s="4">
        <v>0.86699999999999999</v>
      </c>
      <c r="L2842" s="4">
        <v>0.92100000000000004</v>
      </c>
      <c r="M2842" s="4">
        <v>0.19600000000000001</v>
      </c>
      <c r="N2842" s="4">
        <v>0.68100000000000005</v>
      </c>
      <c r="O2842" s="4">
        <v>0.16800000000000001</v>
      </c>
      <c r="P2842" s="6">
        <v>19.762</v>
      </c>
      <c r="Q2842" s="6">
        <v>60.639000000000003</v>
      </c>
      <c r="R2842" s="4">
        <v>5.093</v>
      </c>
      <c r="S2842" s="7">
        <v>477.20499999999998</v>
      </c>
      <c r="T2842" s="4">
        <v>19.065999999999999</v>
      </c>
      <c r="U2842" s="4">
        <v>25.293305</v>
      </c>
      <c r="V2842" s="8">
        <v>82.133795860620978</v>
      </c>
      <c r="W2842" s="8">
        <v>85.309009132544517</v>
      </c>
      <c r="X2842" s="8">
        <v>102</v>
      </c>
      <c r="Y2842" s="8">
        <v>103.15789473684211</v>
      </c>
      <c r="Z2842" s="8">
        <v>113.50000000000003</v>
      </c>
      <c r="AA2842" s="8">
        <v>131.74666666666667</v>
      </c>
      <c r="AB2842" s="9">
        <v>84.276972164116728</v>
      </c>
      <c r="AC2842" s="9">
        <v>19.157042396899616</v>
      </c>
      <c r="AD2842" s="3">
        <v>26.310761378918428</v>
      </c>
      <c r="AE2842" s="3">
        <v>54.532196224181952</v>
      </c>
    </row>
    <row r="2843" spans="1:31" ht="13" x14ac:dyDescent="0.3">
      <c r="A2843" s="2">
        <v>2022</v>
      </c>
      <c r="B2843" s="13" t="s">
        <v>631</v>
      </c>
      <c r="C2843" s="2" t="s">
        <v>20</v>
      </c>
      <c r="D2843" s="2" t="str">
        <f t="shared" si="84"/>
        <v>M1</v>
      </c>
      <c r="E2843" s="2" t="str">
        <f t="shared" si="85"/>
        <v>C13c_M1_12</v>
      </c>
      <c r="F2843" s="21" t="s">
        <v>537</v>
      </c>
      <c r="G2843" s="2">
        <v>2012</v>
      </c>
      <c r="H2843" s="2" t="s">
        <v>781</v>
      </c>
      <c r="I2843" s="4">
        <v>1.91</v>
      </c>
      <c r="J2843" s="5">
        <v>0.12</v>
      </c>
      <c r="K2843" s="4">
        <v>0.66900000000000004</v>
      </c>
      <c r="L2843" s="4">
        <v>1.02</v>
      </c>
      <c r="M2843" s="4">
        <v>0.157</v>
      </c>
      <c r="N2843" s="4">
        <v>0.60199999999999998</v>
      </c>
      <c r="O2843" s="4">
        <v>0.187</v>
      </c>
      <c r="P2843" s="6">
        <v>28.366</v>
      </c>
      <c r="Q2843" s="6">
        <v>56.59</v>
      </c>
      <c r="R2843" s="4">
        <v>5.1150000000000002</v>
      </c>
      <c r="S2843" s="7">
        <v>274.84300000000002</v>
      </c>
      <c r="T2843" s="4">
        <v>16.773</v>
      </c>
      <c r="U2843" s="4">
        <v>25.474022999999999</v>
      </c>
      <c r="V2843" s="8">
        <v>74.348601940182974</v>
      </c>
      <c r="W2843" s="8">
        <v>73.122007827895288</v>
      </c>
      <c r="X2843" s="8">
        <v>78.705882352941188</v>
      </c>
      <c r="Y2843" s="8">
        <v>82.631578947368425</v>
      </c>
      <c r="Z2843" s="8">
        <v>100.33333333333334</v>
      </c>
      <c r="AA2843" s="8">
        <v>189.10666666666665</v>
      </c>
      <c r="AB2843" s="9">
        <v>80.94063271258922</v>
      </c>
      <c r="AC2843" s="9">
        <v>15.977703981069741</v>
      </c>
      <c r="AD2843" s="3">
        <v>21.138918551956422</v>
      </c>
      <c r="AE2843" s="3">
        <v>62.883377466973819</v>
      </c>
    </row>
    <row r="2844" spans="1:31" ht="13" x14ac:dyDescent="0.3">
      <c r="A2844" s="2">
        <v>2022</v>
      </c>
      <c r="B2844" s="13" t="s">
        <v>631</v>
      </c>
      <c r="C2844" s="2" t="s">
        <v>21</v>
      </c>
      <c r="D2844" s="2" t="str">
        <f t="shared" si="84"/>
        <v>M2</v>
      </c>
      <c r="E2844" s="2" t="str">
        <f t="shared" si="85"/>
        <v>C13c_M2_12</v>
      </c>
      <c r="F2844" s="21" t="s">
        <v>537</v>
      </c>
      <c r="G2844" s="2">
        <v>2012</v>
      </c>
      <c r="H2844" s="2" t="s">
        <v>781</v>
      </c>
      <c r="I2844" s="4">
        <v>2.09</v>
      </c>
      <c r="J2844" s="5">
        <v>0.14099999999999999</v>
      </c>
      <c r="K2844" s="4">
        <v>0.65</v>
      </c>
      <c r="L2844" s="4">
        <v>1.137</v>
      </c>
      <c r="M2844" s="4">
        <v>0.14799999999999999</v>
      </c>
      <c r="N2844" s="4">
        <v>0.60799999999999998</v>
      </c>
      <c r="O2844" s="4">
        <v>0.184</v>
      </c>
      <c r="P2844" s="6">
        <v>30.562999999999999</v>
      </c>
      <c r="Q2844" s="6">
        <v>54.756999999999998</v>
      </c>
      <c r="R2844" s="4">
        <v>5.125</v>
      </c>
      <c r="S2844" s="7">
        <v>350.83</v>
      </c>
      <c r="T2844" s="4">
        <v>19.477</v>
      </c>
      <c r="U2844" s="4">
        <v>25.474022999999999</v>
      </c>
      <c r="V2844" s="8">
        <v>81.355276468577188</v>
      </c>
      <c r="W2844" s="8">
        <v>85.918359197776965</v>
      </c>
      <c r="X2844" s="8">
        <v>76.47058823529413</v>
      </c>
      <c r="Y2844" s="8">
        <v>77.89473684210526</v>
      </c>
      <c r="Z2844" s="8">
        <v>101.33333333333334</v>
      </c>
      <c r="AA2844" s="8">
        <v>203.75333333333333</v>
      </c>
      <c r="AB2844" s="9">
        <v>85.551671655950742</v>
      </c>
      <c r="AC2844" s="9">
        <v>14.249988986952628</v>
      </c>
      <c r="AD2844" s="3">
        <v>19.431579300484415</v>
      </c>
      <c r="AE2844" s="3">
        <v>66.318431712562969</v>
      </c>
    </row>
    <row r="2845" spans="1:31" ht="13" x14ac:dyDescent="0.3">
      <c r="A2845" s="2">
        <v>2022</v>
      </c>
      <c r="B2845" s="13" t="s">
        <v>631</v>
      </c>
      <c r="C2845" s="2" t="s">
        <v>22</v>
      </c>
      <c r="D2845" s="2" t="str">
        <f t="shared" si="84"/>
        <v>M1</v>
      </c>
      <c r="E2845" s="2" t="str">
        <f t="shared" si="85"/>
        <v>D13a_M1_12</v>
      </c>
      <c r="F2845" s="21" t="s">
        <v>538</v>
      </c>
      <c r="G2845" s="2">
        <v>2012</v>
      </c>
      <c r="H2845" s="2" t="s">
        <v>784</v>
      </c>
      <c r="I2845" s="4">
        <v>2.5</v>
      </c>
      <c r="J2845" s="5">
        <v>0.16400000000000001</v>
      </c>
      <c r="K2845" s="4">
        <v>0.70899999999999996</v>
      </c>
      <c r="L2845" s="4">
        <v>0.96099999999999997</v>
      </c>
      <c r="M2845" s="4">
        <v>0.19900000000000001</v>
      </c>
      <c r="N2845" s="4">
        <v>0.72099999999999997</v>
      </c>
      <c r="O2845" s="4">
        <v>0.17899999999999999</v>
      </c>
      <c r="P2845" s="6">
        <v>18.917999999999999</v>
      </c>
      <c r="Q2845" s="6">
        <v>59.603000000000002</v>
      </c>
      <c r="R2845" s="4">
        <v>4.8840000000000003</v>
      </c>
      <c r="S2845" s="7">
        <v>258.94099999999997</v>
      </c>
      <c r="T2845" s="4">
        <v>21.103999999999999</v>
      </c>
      <c r="U2845" s="4">
        <v>23.095177</v>
      </c>
      <c r="V2845" s="8">
        <v>97.314924005475106</v>
      </c>
      <c r="W2845" s="8">
        <v>99.933410698123566</v>
      </c>
      <c r="X2845" s="8">
        <v>83.411764705882348</v>
      </c>
      <c r="Y2845" s="8">
        <v>104.73684210526318</v>
      </c>
      <c r="Z2845" s="8">
        <v>120.16666666666667</v>
      </c>
      <c r="AA2845" s="8">
        <v>126.11999999999999</v>
      </c>
      <c r="AB2845" s="9">
        <v>82.47917640073463</v>
      </c>
      <c r="AC2845" s="9">
        <v>19.874219133031552</v>
      </c>
      <c r="AD2845" s="3">
        <v>21.984933796216012</v>
      </c>
      <c r="AE2845" s="3">
        <v>58.140847070752443</v>
      </c>
    </row>
    <row r="2846" spans="1:31" ht="13" x14ac:dyDescent="0.3">
      <c r="A2846" s="2">
        <v>2022</v>
      </c>
      <c r="B2846" s="13" t="s">
        <v>631</v>
      </c>
      <c r="C2846" s="2" t="s">
        <v>23</v>
      </c>
      <c r="D2846" s="2" t="str">
        <f t="shared" si="84"/>
        <v>M2</v>
      </c>
      <c r="E2846" s="2" t="str">
        <f t="shared" si="85"/>
        <v>D13a_M2_12</v>
      </c>
      <c r="F2846" s="21" t="s">
        <v>538</v>
      </c>
      <c r="G2846" s="2">
        <v>2012</v>
      </c>
      <c r="H2846" s="2" t="s">
        <v>784</v>
      </c>
      <c r="I2846" s="4">
        <v>2.19</v>
      </c>
      <c r="J2846" s="5">
        <v>0.13900000000000001</v>
      </c>
      <c r="K2846" s="4">
        <v>0.68300000000000005</v>
      </c>
      <c r="L2846" s="4">
        <v>0.96099999999999997</v>
      </c>
      <c r="M2846" s="4">
        <v>0.19600000000000001</v>
      </c>
      <c r="N2846" s="4">
        <v>0.73199999999999998</v>
      </c>
      <c r="O2846" s="4">
        <v>0.17399999999999999</v>
      </c>
      <c r="P2846" s="6">
        <v>19.834</v>
      </c>
      <c r="Q2846" s="6">
        <v>56.74</v>
      </c>
      <c r="R2846" s="4">
        <v>4.9160000000000004</v>
      </c>
      <c r="S2846" s="7">
        <v>262.55799999999999</v>
      </c>
      <c r="T2846" s="4">
        <v>18.253</v>
      </c>
      <c r="U2846" s="4">
        <v>23.095177</v>
      </c>
      <c r="V2846" s="8">
        <v>85.247873428796197</v>
      </c>
      <c r="W2846" s="8">
        <v>84.699659067312055</v>
      </c>
      <c r="X2846" s="8">
        <v>80.352941176470594</v>
      </c>
      <c r="Y2846" s="8">
        <v>103.15789473684211</v>
      </c>
      <c r="Z2846" s="8">
        <v>122</v>
      </c>
      <c r="AA2846" s="8">
        <v>132.22666666666666</v>
      </c>
      <c r="AB2846" s="9">
        <v>81.567097795207488</v>
      </c>
      <c r="AC2846" s="9">
        <v>19.793489930018982</v>
      </c>
      <c r="AD2846" s="3">
        <v>21.415535384616106</v>
      </c>
      <c r="AE2846" s="3">
        <v>58.790974685364894</v>
      </c>
    </row>
    <row r="2847" spans="1:31" ht="13" x14ac:dyDescent="0.3">
      <c r="A2847" s="2">
        <v>2022</v>
      </c>
      <c r="B2847" s="13" t="s">
        <v>631</v>
      </c>
      <c r="C2847" s="2" t="s">
        <v>24</v>
      </c>
      <c r="D2847" s="2" t="str">
        <f t="shared" si="84"/>
        <v>M1</v>
      </c>
      <c r="E2847" s="2" t="str">
        <f t="shared" si="85"/>
        <v>D13b_M1_12</v>
      </c>
      <c r="F2847" s="21" t="s">
        <v>539</v>
      </c>
      <c r="G2847" s="2">
        <v>2012</v>
      </c>
      <c r="H2847" s="2" t="s">
        <v>783</v>
      </c>
      <c r="I2847" s="4">
        <v>1.83</v>
      </c>
      <c r="J2847" s="5">
        <v>0.12</v>
      </c>
      <c r="K2847" s="4">
        <v>0.70299999999999996</v>
      </c>
      <c r="L2847" s="4">
        <v>1.0349999999999999</v>
      </c>
      <c r="M2847" s="4">
        <v>0.153</v>
      </c>
      <c r="N2847" s="4">
        <v>0.71</v>
      </c>
      <c r="O2847" s="4">
        <v>0.185</v>
      </c>
      <c r="P2847" s="6">
        <v>29.140999999999998</v>
      </c>
      <c r="Q2847" s="6">
        <v>56.351999999999997</v>
      </c>
      <c r="R2847" s="4">
        <v>5.1719999999999997</v>
      </c>
      <c r="S2847" s="7">
        <v>358.85</v>
      </c>
      <c r="T2847" s="4">
        <v>18.010999999999999</v>
      </c>
      <c r="U2847" s="4">
        <v>23.523902</v>
      </c>
      <c r="V2847" s="8">
        <v>71.234524372007783</v>
      </c>
      <c r="W2847" s="8">
        <v>73.122007827895288</v>
      </c>
      <c r="X2847" s="8">
        <v>82.705882352941174</v>
      </c>
      <c r="Y2847" s="8">
        <v>80.526315789473685</v>
      </c>
      <c r="Z2847" s="8">
        <v>118.33333333333333</v>
      </c>
      <c r="AA2847" s="8">
        <v>194.27333333333331</v>
      </c>
      <c r="AB2847" s="9">
        <v>82.229211632394467</v>
      </c>
      <c r="AC2847" s="9">
        <v>15.326628035747095</v>
      </c>
      <c r="AD2847" s="3">
        <v>21.865148996346008</v>
      </c>
      <c r="AE2847" s="3">
        <v>62.808222967906893</v>
      </c>
    </row>
    <row r="2848" spans="1:31" ht="13" x14ac:dyDescent="0.3">
      <c r="A2848" s="2">
        <v>2022</v>
      </c>
      <c r="B2848" s="13" t="s">
        <v>631</v>
      </c>
      <c r="C2848" s="2" t="s">
        <v>25</v>
      </c>
      <c r="D2848" s="2" t="str">
        <f t="shared" si="84"/>
        <v>M2</v>
      </c>
      <c r="E2848" s="2" t="str">
        <f t="shared" si="85"/>
        <v>D13b_M2_12</v>
      </c>
      <c r="F2848" s="21" t="s">
        <v>539</v>
      </c>
      <c r="G2848" s="2">
        <v>2012</v>
      </c>
      <c r="H2848" s="2" t="s">
        <v>783</v>
      </c>
      <c r="I2848" s="4">
        <v>2.3199999999999998</v>
      </c>
      <c r="J2848" s="5">
        <v>0.15</v>
      </c>
      <c r="K2848" s="4">
        <v>0.66400000000000003</v>
      </c>
      <c r="L2848" s="4">
        <v>1.008</v>
      </c>
      <c r="M2848" s="4">
        <v>0.16200000000000001</v>
      </c>
      <c r="N2848" s="4">
        <v>0.57799999999999996</v>
      </c>
      <c r="O2848" s="4">
        <v>0.183</v>
      </c>
      <c r="P2848" s="6">
        <v>29.274000000000001</v>
      </c>
      <c r="Q2848" s="6">
        <v>53.634</v>
      </c>
      <c r="R2848" s="4">
        <v>4.931</v>
      </c>
      <c r="S2848" s="7">
        <v>359.22500000000002</v>
      </c>
      <c r="T2848" s="4">
        <v>18.875</v>
      </c>
      <c r="U2848" s="4">
        <v>23.523902</v>
      </c>
      <c r="V2848" s="8">
        <v>90.308249477080892</v>
      </c>
      <c r="W2848" s="8">
        <v>91.40250978486911</v>
      </c>
      <c r="X2848" s="8">
        <v>78.117647058823536</v>
      </c>
      <c r="Y2848" s="8">
        <v>85.263157894736835</v>
      </c>
      <c r="Z2848" s="8">
        <v>96.333333333333329</v>
      </c>
      <c r="AA2848" s="8">
        <v>195.16</v>
      </c>
      <c r="AB2848" s="9">
        <v>80.625814694025493</v>
      </c>
      <c r="AC2848" s="9">
        <v>16.550922753911436</v>
      </c>
      <c r="AD2848" s="3">
        <v>21.06285344358718</v>
      </c>
      <c r="AE2848" s="3">
        <v>62.386223802501384</v>
      </c>
    </row>
    <row r="2849" spans="1:31" ht="13" x14ac:dyDescent="0.3">
      <c r="A2849" s="2">
        <v>2022</v>
      </c>
      <c r="B2849" s="13" t="s">
        <v>631</v>
      </c>
      <c r="C2849" s="2" t="s">
        <v>26</v>
      </c>
      <c r="D2849" s="2" t="str">
        <f t="shared" si="84"/>
        <v>M1</v>
      </c>
      <c r="E2849" s="2" t="str">
        <f t="shared" si="85"/>
        <v>D13c_M1_12</v>
      </c>
      <c r="F2849" s="21" t="s">
        <v>540</v>
      </c>
      <c r="G2849" s="2">
        <v>2012</v>
      </c>
      <c r="H2849" s="2" t="s">
        <v>782</v>
      </c>
      <c r="I2849" s="4">
        <v>2.2200000000000002</v>
      </c>
      <c r="J2849" s="5">
        <v>0.14199999999999999</v>
      </c>
      <c r="K2849" s="4">
        <v>0.95899999999999996</v>
      </c>
      <c r="L2849" s="4">
        <v>0.78200000000000003</v>
      </c>
      <c r="M2849" s="4">
        <v>0.158</v>
      </c>
      <c r="N2849" s="4">
        <v>0.76200000000000001</v>
      </c>
      <c r="O2849" s="4">
        <v>0.151</v>
      </c>
      <c r="P2849" s="6">
        <v>14.483000000000001</v>
      </c>
      <c r="Q2849" s="6">
        <v>62.180999999999997</v>
      </c>
      <c r="R2849" s="4">
        <v>5.0259999999999998</v>
      </c>
      <c r="S2849" s="7">
        <v>218.55</v>
      </c>
      <c r="T2849" s="4">
        <v>19.198</v>
      </c>
      <c r="U2849" s="4">
        <v>28.761164000000001</v>
      </c>
      <c r="V2849" s="8">
        <v>86.415652516861911</v>
      </c>
      <c r="W2849" s="8">
        <v>86.527709263009427</v>
      </c>
      <c r="X2849" s="8">
        <v>112.8235294117647</v>
      </c>
      <c r="Y2849" s="8">
        <v>83.15789473684211</v>
      </c>
      <c r="Z2849" s="8">
        <v>127</v>
      </c>
      <c r="AA2849" s="8">
        <v>96.553333333333342</v>
      </c>
      <c r="AB2849" s="9">
        <v>76.563637325895101</v>
      </c>
      <c r="AC2849" s="9">
        <v>16.998705224418693</v>
      </c>
      <c r="AD2849" s="3">
        <v>32.03459902975829</v>
      </c>
      <c r="AE2849" s="3">
        <v>50.966695745823031</v>
      </c>
    </row>
    <row r="2850" spans="1:31" ht="13" x14ac:dyDescent="0.3">
      <c r="A2850" s="2">
        <v>2022</v>
      </c>
      <c r="B2850" s="13" t="s">
        <v>631</v>
      </c>
      <c r="C2850" s="2" t="s">
        <v>27</v>
      </c>
      <c r="D2850" s="2" t="str">
        <f t="shared" ref="D2850:D2915" si="90">MID(C2850,8,2)</f>
        <v>M2</v>
      </c>
      <c r="E2850" s="2" t="str">
        <f t="shared" si="85"/>
        <v>D13c_M2_12</v>
      </c>
      <c r="F2850" s="21" t="s">
        <v>540</v>
      </c>
      <c r="G2850" s="2">
        <v>2012</v>
      </c>
      <c r="H2850" s="2" t="s">
        <v>782</v>
      </c>
      <c r="I2850" s="4">
        <v>2.21</v>
      </c>
      <c r="J2850" s="5">
        <v>0.14699999999999999</v>
      </c>
      <c r="K2850" s="4">
        <v>0.751</v>
      </c>
      <c r="L2850" s="4">
        <v>0.91700000000000004</v>
      </c>
      <c r="M2850" s="4">
        <v>0.20699999999999999</v>
      </c>
      <c r="N2850" s="4">
        <v>0.82899999999999996</v>
      </c>
      <c r="O2850" s="4">
        <v>0.17499999999999999</v>
      </c>
      <c r="P2850" s="6">
        <v>17.282</v>
      </c>
      <c r="Q2850" s="6">
        <v>55.085999999999999</v>
      </c>
      <c r="R2850" s="4">
        <v>5.52</v>
      </c>
      <c r="S2850" s="7">
        <v>414.52</v>
      </c>
      <c r="T2850" s="4">
        <v>19.318999999999999</v>
      </c>
      <c r="U2850" s="4">
        <v>28.761164000000001</v>
      </c>
      <c r="V2850" s="8">
        <v>86.026392820839988</v>
      </c>
      <c r="W2850" s="8">
        <v>89.574459589171724</v>
      </c>
      <c r="X2850" s="8">
        <v>88.352941176470594</v>
      </c>
      <c r="Y2850" s="8">
        <v>108.94736842105262</v>
      </c>
      <c r="Z2850" s="8">
        <v>138.16666666666666</v>
      </c>
      <c r="AA2850" s="8">
        <v>115.21333333333332</v>
      </c>
      <c r="AB2850" s="9">
        <v>82.016714999449519</v>
      </c>
      <c r="AC2850" s="9">
        <v>20.789751016377743</v>
      </c>
      <c r="AD2850" s="3">
        <v>23.418593545777355</v>
      </c>
      <c r="AE2850" s="3">
        <v>55.791655437844909</v>
      </c>
    </row>
    <row r="2851" spans="1:31" ht="13" x14ac:dyDescent="0.3">
      <c r="A2851" s="2">
        <v>2022</v>
      </c>
      <c r="B2851" s="13" t="s">
        <v>631</v>
      </c>
      <c r="C2851" s="2" t="s">
        <v>28</v>
      </c>
      <c r="D2851" s="2" t="str">
        <f t="shared" si="90"/>
        <v>M1</v>
      </c>
      <c r="E2851" s="2" t="str">
        <f t="shared" ref="E2851:E2916" si="91">CONCATENATE(F2851,"_",D2851,"_",MID(G2851,3,2))</f>
        <v>E13a_M1_12</v>
      </c>
      <c r="F2851" s="21" t="s">
        <v>541</v>
      </c>
      <c r="G2851" s="2">
        <v>2012</v>
      </c>
      <c r="H2851" s="2" t="s">
        <v>779</v>
      </c>
      <c r="I2851" s="4">
        <v>2.44</v>
      </c>
      <c r="J2851" s="5">
        <v>0.153</v>
      </c>
      <c r="K2851" s="4">
        <v>0.76400000000000001</v>
      </c>
      <c r="L2851" s="4">
        <v>0.97199999999999998</v>
      </c>
      <c r="M2851" s="4">
        <v>0.154</v>
      </c>
      <c r="N2851" s="4">
        <v>0.68600000000000005</v>
      </c>
      <c r="O2851" s="4">
        <v>0.189</v>
      </c>
      <c r="P2851" s="6">
        <v>22.082000000000001</v>
      </c>
      <c r="Q2851" s="6">
        <v>55.902999999999999</v>
      </c>
      <c r="R2851" s="4">
        <v>5.5640000000000001</v>
      </c>
      <c r="S2851" s="7">
        <v>234.97</v>
      </c>
      <c r="T2851" s="4">
        <v>17.780999999999999</v>
      </c>
      <c r="U2851" s="4">
        <v>26.175701</v>
      </c>
      <c r="V2851" s="8">
        <v>94.979365829343706</v>
      </c>
      <c r="W2851" s="8">
        <v>93.230559980566497</v>
      </c>
      <c r="X2851" s="8">
        <v>89.882352941176478</v>
      </c>
      <c r="Y2851" s="8">
        <v>81.05263157894737</v>
      </c>
      <c r="Z2851" s="8">
        <v>114.33333333333336</v>
      </c>
      <c r="AA2851" s="8">
        <v>147.21333333333334</v>
      </c>
      <c r="AB2851" s="9">
        <v>80.727973682233937</v>
      </c>
      <c r="AC2851" s="9">
        <v>15.71368281391112</v>
      </c>
      <c r="AD2851" s="3">
        <v>24.204301250824241</v>
      </c>
      <c r="AE2851" s="3">
        <v>60.082015935264643</v>
      </c>
    </row>
    <row r="2852" spans="1:31" ht="13" x14ac:dyDescent="0.3">
      <c r="A2852" s="2">
        <v>2022</v>
      </c>
      <c r="B2852" s="13" t="s">
        <v>631</v>
      </c>
      <c r="C2852" s="2" t="s">
        <v>29</v>
      </c>
      <c r="D2852" s="2" t="str">
        <f t="shared" si="90"/>
        <v>M2</v>
      </c>
      <c r="E2852" s="2" t="str">
        <f t="shared" si="91"/>
        <v>E13a_M2_12</v>
      </c>
      <c r="F2852" s="21" t="s">
        <v>541</v>
      </c>
      <c r="G2852" s="2">
        <v>2012</v>
      </c>
      <c r="H2852" s="2" t="s">
        <v>779</v>
      </c>
      <c r="I2852" s="4">
        <v>2.1</v>
      </c>
      <c r="J2852" s="5">
        <v>0.13200000000000001</v>
      </c>
      <c r="K2852" s="4">
        <v>0.755</v>
      </c>
      <c r="L2852" s="4">
        <v>0.94099999999999995</v>
      </c>
      <c r="M2852" s="4">
        <v>0.152</v>
      </c>
      <c r="N2852" s="4">
        <v>0.66400000000000003</v>
      </c>
      <c r="O2852" s="4">
        <v>0.186</v>
      </c>
      <c r="P2852" s="6">
        <v>22.536000000000001</v>
      </c>
      <c r="Q2852" s="6">
        <v>57.619</v>
      </c>
      <c r="R2852" s="4">
        <v>4.6520000000000001</v>
      </c>
      <c r="S2852" s="7">
        <v>465.33</v>
      </c>
      <c r="T2852" s="4">
        <v>17.018000000000001</v>
      </c>
      <c r="U2852" s="4">
        <v>26.175701</v>
      </c>
      <c r="V2852" s="8">
        <v>81.744536164599097</v>
      </c>
      <c r="W2852" s="8">
        <v>80.43420861068482</v>
      </c>
      <c r="X2852" s="8">
        <v>88.82352941176471</v>
      </c>
      <c r="Y2852" s="8">
        <v>80</v>
      </c>
      <c r="Z2852" s="8">
        <v>110.66666666666667</v>
      </c>
      <c r="AA2852" s="8">
        <v>150.24</v>
      </c>
      <c r="AB2852" s="9">
        <v>78.786143820677196</v>
      </c>
      <c r="AC2852" s="9">
        <v>15.891871937815139</v>
      </c>
      <c r="AD2852" s="3">
        <v>24.508704169543716</v>
      </c>
      <c r="AE2852" s="3">
        <v>59.599423892641134</v>
      </c>
    </row>
    <row r="2853" spans="1:31" ht="13" x14ac:dyDescent="0.3">
      <c r="A2853" s="2">
        <v>2022</v>
      </c>
      <c r="B2853" s="13" t="s">
        <v>631</v>
      </c>
      <c r="C2853" s="2" t="s">
        <v>30</v>
      </c>
      <c r="D2853" s="2" t="str">
        <f t="shared" si="90"/>
        <v>M1</v>
      </c>
      <c r="E2853" s="2" t="str">
        <f t="shared" si="91"/>
        <v>E13b_M1_12</v>
      </c>
      <c r="F2853" s="21" t="s">
        <v>542</v>
      </c>
      <c r="G2853" s="2">
        <v>2012</v>
      </c>
      <c r="H2853" s="2" t="s">
        <v>809</v>
      </c>
      <c r="I2853" s="4">
        <v>2.4</v>
      </c>
      <c r="J2853" s="5">
        <v>0.158</v>
      </c>
      <c r="K2853" s="4">
        <v>0.73499999999999999</v>
      </c>
      <c r="L2853" s="4">
        <v>0.80300000000000005</v>
      </c>
      <c r="M2853" s="4">
        <v>0.151</v>
      </c>
      <c r="N2853" s="4">
        <v>0.64300000000000002</v>
      </c>
      <c r="O2853" s="4">
        <v>0.16700000000000001</v>
      </c>
      <c r="P2853" s="6">
        <v>15.053000000000001</v>
      </c>
      <c r="Q2853" s="6">
        <v>58.667999999999999</v>
      </c>
      <c r="R2853" s="4">
        <v>4.8019999999999996</v>
      </c>
      <c r="S2853" s="7">
        <v>326.02600000000001</v>
      </c>
      <c r="T2853" s="4">
        <v>17.472999999999999</v>
      </c>
      <c r="U2853" s="4">
        <v>25.481082000000001</v>
      </c>
      <c r="V2853" s="8">
        <v>93.422327045256111</v>
      </c>
      <c r="W2853" s="8">
        <v>96.277310306728808</v>
      </c>
      <c r="X2853" s="8">
        <v>86.470588235294116</v>
      </c>
      <c r="Y2853" s="8">
        <v>79.473684210526301</v>
      </c>
      <c r="Z2853" s="8">
        <v>107.16666666666667</v>
      </c>
      <c r="AA2853" s="8">
        <v>100.35333333333334</v>
      </c>
      <c r="AB2853" s="9">
        <v>71.306035001460856</v>
      </c>
      <c r="AC2853" s="9">
        <v>17.443433445108184</v>
      </c>
      <c r="AD2853" s="3">
        <v>26.362360442295323</v>
      </c>
      <c r="AE2853" s="3">
        <v>56.194206112596511</v>
      </c>
    </row>
    <row r="2854" spans="1:31" ht="13" x14ac:dyDescent="0.3">
      <c r="A2854" s="2">
        <v>2022</v>
      </c>
      <c r="B2854" s="13" t="s">
        <v>631</v>
      </c>
      <c r="C2854" s="2" t="s">
        <v>31</v>
      </c>
      <c r="D2854" s="2" t="str">
        <f t="shared" si="90"/>
        <v>M2</v>
      </c>
      <c r="E2854" s="2" t="str">
        <f t="shared" si="91"/>
        <v>E13b_M2_12</v>
      </c>
      <c r="F2854" s="21" t="s">
        <v>542</v>
      </c>
      <c r="G2854" s="2">
        <v>2012</v>
      </c>
      <c r="H2854" s="2" t="s">
        <v>809</v>
      </c>
      <c r="I2854" s="4">
        <v>2.1800000000000002</v>
      </c>
      <c r="J2854" s="5">
        <v>0.14199999999999999</v>
      </c>
      <c r="K2854" s="4">
        <v>0.754</v>
      </c>
      <c r="L2854" s="4">
        <v>0.77400000000000002</v>
      </c>
      <c r="M2854" s="4">
        <v>0.19600000000000001</v>
      </c>
      <c r="N2854" s="4">
        <v>0.64800000000000002</v>
      </c>
      <c r="O2854" s="4">
        <v>0.17199999999999999</v>
      </c>
      <c r="P2854" s="6">
        <v>15.208</v>
      </c>
      <c r="Q2854" s="6">
        <v>57.008000000000003</v>
      </c>
      <c r="R2854" s="4">
        <v>5.1269999999999998</v>
      </c>
      <c r="S2854" s="7">
        <v>258.00099999999998</v>
      </c>
      <c r="T2854" s="4">
        <v>17.372</v>
      </c>
      <c r="U2854" s="4">
        <v>25.481082000000001</v>
      </c>
      <c r="V2854" s="8">
        <v>84.858613732774302</v>
      </c>
      <c r="W2854" s="8">
        <v>86.527709263009427</v>
      </c>
      <c r="X2854" s="8">
        <v>88.705882352941174</v>
      </c>
      <c r="Y2854" s="8">
        <v>103.15789473684211</v>
      </c>
      <c r="Z2854" s="8">
        <v>108</v>
      </c>
      <c r="AA2854" s="8">
        <v>101.38666666666667</v>
      </c>
      <c r="AB2854" s="9">
        <v>74.051617247351786</v>
      </c>
      <c r="AC2854" s="9">
        <v>21.802326388598221</v>
      </c>
      <c r="AD2854" s="3">
        <v>26.0411429011975</v>
      </c>
      <c r="AE2854" s="3">
        <v>52.156530710204287</v>
      </c>
    </row>
    <row r="2855" spans="1:31" ht="13" x14ac:dyDescent="0.3">
      <c r="A2855" s="2">
        <v>2022</v>
      </c>
      <c r="B2855" s="13" t="s">
        <v>631</v>
      </c>
      <c r="C2855" s="2" t="s">
        <v>32</v>
      </c>
      <c r="D2855" s="2" t="str">
        <f t="shared" si="90"/>
        <v>M1</v>
      </c>
      <c r="E2855" s="2" t="str">
        <f t="shared" si="91"/>
        <v>E13c_M1_12</v>
      </c>
      <c r="F2855" s="21" t="s">
        <v>543</v>
      </c>
      <c r="G2855" s="2">
        <v>2012</v>
      </c>
      <c r="H2855" s="2" t="s">
        <v>810</v>
      </c>
      <c r="I2855" s="4">
        <v>2.31</v>
      </c>
      <c r="J2855" s="5">
        <v>0.153</v>
      </c>
      <c r="K2855" s="4">
        <v>0.71899999999999997</v>
      </c>
      <c r="L2855" s="4">
        <v>0.91700000000000004</v>
      </c>
      <c r="M2855" s="4">
        <v>0.19600000000000001</v>
      </c>
      <c r="N2855" s="4">
        <v>0.6</v>
      </c>
      <c r="O2855" s="4">
        <v>0.184</v>
      </c>
      <c r="P2855" s="6">
        <v>17.404</v>
      </c>
      <c r="Q2855" s="6">
        <v>69.736000000000004</v>
      </c>
      <c r="R2855" s="4">
        <v>5.8230000000000004</v>
      </c>
      <c r="S2855" s="7">
        <v>380.71600000000001</v>
      </c>
      <c r="T2855" s="4">
        <v>16.579000000000001</v>
      </c>
      <c r="U2855" s="4">
        <v>19.987217999999999</v>
      </c>
      <c r="V2855" s="8">
        <v>89.918989781058997</v>
      </c>
      <c r="W2855" s="8">
        <v>93.230559980566497</v>
      </c>
      <c r="X2855" s="8">
        <v>84.588235294117638</v>
      </c>
      <c r="Y2855" s="8">
        <v>103.15789473684211</v>
      </c>
      <c r="Z2855" s="8">
        <v>100</v>
      </c>
      <c r="AA2855" s="8">
        <v>116.02666666666666</v>
      </c>
      <c r="AB2855" s="9">
        <v>80.292205125304321</v>
      </c>
      <c r="AC2855" s="9">
        <v>20.107774176966767</v>
      </c>
      <c r="AD2855" s="3">
        <v>22.902281453562654</v>
      </c>
      <c r="AE2855" s="3">
        <v>56.989944369470578</v>
      </c>
    </row>
    <row r="2856" spans="1:31" ht="13" x14ac:dyDescent="0.3">
      <c r="A2856" s="2">
        <v>2022</v>
      </c>
      <c r="B2856" s="13" t="s">
        <v>631</v>
      </c>
      <c r="C2856" s="2" t="s">
        <v>33</v>
      </c>
      <c r="D2856" s="2" t="str">
        <f t="shared" si="90"/>
        <v>M2</v>
      </c>
      <c r="E2856" s="2" t="str">
        <f t="shared" si="91"/>
        <v>E13c_M2_12</v>
      </c>
      <c r="F2856" s="21" t="s">
        <v>543</v>
      </c>
      <c r="G2856" s="2">
        <v>2012</v>
      </c>
      <c r="H2856" s="2" t="s">
        <v>810</v>
      </c>
      <c r="I2856" s="4">
        <v>2.25</v>
      </c>
      <c r="J2856" s="5">
        <v>0.14199999999999999</v>
      </c>
      <c r="K2856" s="4">
        <v>0.79600000000000004</v>
      </c>
      <c r="L2856" s="4">
        <v>0.76</v>
      </c>
      <c r="M2856" s="4">
        <v>0.17799999999999999</v>
      </c>
      <c r="N2856" s="4">
        <v>0.69499999999999995</v>
      </c>
      <c r="O2856" s="4">
        <v>0.17799999999999999</v>
      </c>
      <c r="P2856" s="6">
        <v>16.943999999999999</v>
      </c>
      <c r="Q2856" s="6">
        <v>58.353999999999999</v>
      </c>
      <c r="R2856" s="4">
        <v>6.6239999999999997</v>
      </c>
      <c r="S2856" s="7">
        <v>289.24099999999999</v>
      </c>
      <c r="T2856" s="4">
        <v>20.263000000000002</v>
      </c>
      <c r="U2856" s="4">
        <v>19.987217999999999</v>
      </c>
      <c r="V2856" s="8">
        <v>87.583431604927597</v>
      </c>
      <c r="W2856" s="8">
        <v>86.527709263009427</v>
      </c>
      <c r="X2856" s="8">
        <v>93.64705882352942</v>
      </c>
      <c r="Y2856" s="8">
        <v>93.68421052631578</v>
      </c>
      <c r="Z2856" s="8">
        <v>115.83333333333331</v>
      </c>
      <c r="AA2856" s="8">
        <v>112.96</v>
      </c>
      <c r="AB2856" s="9">
        <v>72.944481438703463</v>
      </c>
      <c r="AC2856" s="9">
        <v>20.100593200368412</v>
      </c>
      <c r="AD2856" s="3">
        <v>27.908973872261868</v>
      </c>
      <c r="AE2856" s="3">
        <v>51.990432927369731</v>
      </c>
    </row>
    <row r="2857" spans="1:31" ht="13" x14ac:dyDescent="0.3">
      <c r="A2857" s="2">
        <v>2022</v>
      </c>
      <c r="B2857" s="13" t="s">
        <v>631</v>
      </c>
      <c r="C2857" s="2" t="s">
        <v>34</v>
      </c>
      <c r="D2857" s="2" t="str">
        <f t="shared" si="90"/>
        <v>M1</v>
      </c>
      <c r="E2857" s="2" t="str">
        <f t="shared" si="91"/>
        <v>F13a_M1_12</v>
      </c>
      <c r="F2857" s="21" t="s">
        <v>544</v>
      </c>
      <c r="G2857" s="2">
        <v>2012</v>
      </c>
      <c r="H2857" s="2" t="s">
        <v>787</v>
      </c>
      <c r="I2857" s="4">
        <v>2.5</v>
      </c>
      <c r="J2857" s="5">
        <v>0.16</v>
      </c>
      <c r="K2857" s="4">
        <v>0.64900000000000002</v>
      </c>
      <c r="L2857" s="4">
        <v>1.0389999999999999</v>
      </c>
      <c r="M2857" s="4">
        <v>0.16600000000000001</v>
      </c>
      <c r="N2857" s="4">
        <v>0.61299999999999999</v>
      </c>
      <c r="O2857" s="4">
        <v>0.186</v>
      </c>
      <c r="P2857" s="6">
        <v>19.581</v>
      </c>
      <c r="Q2857" s="6">
        <v>76.262</v>
      </c>
      <c r="R2857" s="4">
        <v>5.8310000000000004</v>
      </c>
      <c r="S2857" s="7">
        <v>383.274</v>
      </c>
      <c r="T2857" s="4">
        <v>16.582000000000001</v>
      </c>
      <c r="U2857" s="4">
        <v>23.034890000000001</v>
      </c>
      <c r="V2857" s="8">
        <v>97.314924005475106</v>
      </c>
      <c r="W2857" s="8">
        <v>97.496010437193732</v>
      </c>
      <c r="X2857" s="8">
        <v>76.352941176470594</v>
      </c>
      <c r="Y2857" s="8">
        <v>87.368421052631589</v>
      </c>
      <c r="Z2857" s="8">
        <v>102.16666666666667</v>
      </c>
      <c r="AA2857" s="8">
        <v>130.54</v>
      </c>
      <c r="AB2857" s="9">
        <v>82.118578459693282</v>
      </c>
      <c r="AC2857" s="9">
        <v>16.65129360225049</v>
      </c>
      <c r="AD2857" s="3">
        <v>20.212801761166503</v>
      </c>
      <c r="AE2857" s="3">
        <v>63.135904636582993</v>
      </c>
    </row>
    <row r="2858" spans="1:31" ht="13" x14ac:dyDescent="0.3">
      <c r="A2858" s="2">
        <v>2022</v>
      </c>
      <c r="B2858" s="13" t="s">
        <v>631</v>
      </c>
      <c r="C2858" s="2" t="s">
        <v>35</v>
      </c>
      <c r="D2858" s="2" t="str">
        <f t="shared" si="90"/>
        <v>M2</v>
      </c>
      <c r="E2858" s="2" t="str">
        <f t="shared" si="91"/>
        <v>F13a_M2_12</v>
      </c>
      <c r="F2858" s="21" t="s">
        <v>544</v>
      </c>
      <c r="G2858" s="2">
        <v>2012</v>
      </c>
      <c r="H2858" s="2" t="s">
        <v>787</v>
      </c>
      <c r="I2858" s="4">
        <v>2.2599999999999998</v>
      </c>
      <c r="J2858" s="5">
        <v>0.14000000000000001</v>
      </c>
      <c r="K2858" s="4">
        <v>0.85799999999999998</v>
      </c>
      <c r="L2858" s="4">
        <v>0.73399999999999999</v>
      </c>
      <c r="M2858" s="4">
        <v>0.193</v>
      </c>
      <c r="N2858" s="4">
        <v>0.68400000000000005</v>
      </c>
      <c r="O2858" s="4">
        <v>0.17799999999999999</v>
      </c>
      <c r="P2858" s="6">
        <v>16.384</v>
      </c>
      <c r="Q2858" s="6">
        <v>64.822999999999993</v>
      </c>
      <c r="R2858" s="4">
        <v>6.9020000000000001</v>
      </c>
      <c r="S2858" s="7">
        <v>317.11500000000001</v>
      </c>
      <c r="T2858" s="4">
        <v>21.366</v>
      </c>
      <c r="U2858" s="4">
        <v>23.034890000000001</v>
      </c>
      <c r="V2858" s="8">
        <v>87.972691300949492</v>
      </c>
      <c r="W2858" s="8">
        <v>85.309009132544517</v>
      </c>
      <c r="X2858" s="8">
        <v>100.94117647058825</v>
      </c>
      <c r="Y2858" s="8">
        <v>101.57894736842105</v>
      </c>
      <c r="Z2858" s="8">
        <v>114.00000000000001</v>
      </c>
      <c r="AA2858" s="8">
        <v>109.22666666666667</v>
      </c>
      <c r="AB2858" s="9">
        <v>74.468338841935903</v>
      </c>
      <c r="AC2858" s="9">
        <v>21.348479859808464</v>
      </c>
      <c r="AD2858" s="3">
        <v>29.467199559697889</v>
      </c>
      <c r="AE2858" s="3">
        <v>49.184320580493655</v>
      </c>
    </row>
    <row r="2859" spans="1:31" ht="13" x14ac:dyDescent="0.3">
      <c r="A2859" s="2">
        <v>2022</v>
      </c>
      <c r="B2859" s="13" t="s">
        <v>631</v>
      </c>
      <c r="C2859" s="2" t="s">
        <v>36</v>
      </c>
      <c r="D2859" s="2" t="str">
        <f t="shared" si="90"/>
        <v>M1</v>
      </c>
      <c r="E2859" s="2" t="str">
        <f t="shared" si="91"/>
        <v>F13b_M1_12</v>
      </c>
      <c r="F2859" s="21" t="s">
        <v>545</v>
      </c>
      <c r="G2859" s="2">
        <v>2012</v>
      </c>
      <c r="H2859" s="2" t="s">
        <v>786</v>
      </c>
      <c r="I2859" s="4">
        <v>2.33</v>
      </c>
      <c r="J2859" s="5">
        <v>0.151</v>
      </c>
      <c r="K2859" s="4">
        <v>0.67500000000000004</v>
      </c>
      <c r="L2859" s="4">
        <v>1.022</v>
      </c>
      <c r="M2859" s="4">
        <v>0.23200000000000001</v>
      </c>
      <c r="N2859" s="4">
        <v>0.68300000000000005</v>
      </c>
      <c r="O2859" s="4">
        <v>0.17699999999999999</v>
      </c>
      <c r="P2859" s="6">
        <v>17.419</v>
      </c>
      <c r="Q2859" s="6">
        <v>75.941000000000003</v>
      </c>
      <c r="R2859" s="4">
        <v>6.6609999999999996</v>
      </c>
      <c r="S2859" s="7">
        <v>417.04700000000003</v>
      </c>
      <c r="T2859" s="4">
        <v>17.212</v>
      </c>
      <c r="U2859" s="4">
        <v>20.996576000000001</v>
      </c>
      <c r="V2859" s="8">
        <v>90.697509173102802</v>
      </c>
      <c r="W2859" s="8">
        <v>92.011859850101573</v>
      </c>
      <c r="X2859" s="8">
        <v>79.411764705882362</v>
      </c>
      <c r="Y2859" s="8">
        <v>122.10526315789474</v>
      </c>
      <c r="Z2859" s="8">
        <v>113.83333333333334</v>
      </c>
      <c r="AA2859" s="8">
        <v>116.12666666666667</v>
      </c>
      <c r="AB2859" s="9">
        <v>87.371810014675731</v>
      </c>
      <c r="AC2859" s="9">
        <v>21.872476842903211</v>
      </c>
      <c r="AD2859" s="3">
        <v>19.758577860610547</v>
      </c>
      <c r="AE2859" s="3">
        <v>58.368945296486238</v>
      </c>
    </row>
    <row r="2860" spans="1:31" ht="13" x14ac:dyDescent="0.3">
      <c r="A2860" s="2">
        <v>2022</v>
      </c>
      <c r="B2860" s="13" t="s">
        <v>631</v>
      </c>
      <c r="C2860" s="2" t="s">
        <v>37</v>
      </c>
      <c r="D2860" s="2" t="str">
        <f t="shared" si="90"/>
        <v>M2</v>
      </c>
      <c r="E2860" s="2" t="str">
        <f t="shared" si="91"/>
        <v>F13b_M2_12</v>
      </c>
      <c r="F2860" s="21" t="s">
        <v>545</v>
      </c>
      <c r="G2860" s="2">
        <v>2012</v>
      </c>
      <c r="H2860" s="2" t="s">
        <v>786</v>
      </c>
      <c r="I2860" s="4">
        <v>2.39</v>
      </c>
      <c r="J2860" s="5">
        <v>0.155</v>
      </c>
      <c r="K2860" s="4">
        <v>0.80400000000000005</v>
      </c>
      <c r="L2860" s="4">
        <v>0.79</v>
      </c>
      <c r="M2860" s="4">
        <v>0.19700000000000001</v>
      </c>
      <c r="N2860" s="4">
        <v>0.58799999999999997</v>
      </c>
      <c r="O2860" s="4">
        <v>0.183</v>
      </c>
      <c r="P2860" s="6">
        <v>21.497</v>
      </c>
      <c r="Q2860" s="6">
        <v>55.523000000000003</v>
      </c>
      <c r="R2860" s="4">
        <v>5.1289999999999996</v>
      </c>
      <c r="S2860" s="7">
        <v>474.06799999999998</v>
      </c>
      <c r="T2860" s="4">
        <v>20.114000000000001</v>
      </c>
      <c r="U2860" s="4">
        <v>20.996576000000001</v>
      </c>
      <c r="V2860" s="8">
        <v>93.033067349234216</v>
      </c>
      <c r="W2860" s="8">
        <v>94.449260111031421</v>
      </c>
      <c r="X2860" s="8">
        <v>94.588235294117652</v>
      </c>
      <c r="Y2860" s="8">
        <v>103.68421052631579</v>
      </c>
      <c r="Z2860" s="8">
        <v>98</v>
      </c>
      <c r="AA2860" s="8">
        <v>143.31333333333333</v>
      </c>
      <c r="AB2860" s="9">
        <v>76.211165142380693</v>
      </c>
      <c r="AC2860" s="9">
        <v>21.29261189077226</v>
      </c>
      <c r="AD2860" s="3">
        <v>26.981164515896516</v>
      </c>
      <c r="AE2860" s="3">
        <v>51.72622359333122</v>
      </c>
    </row>
    <row r="2861" spans="1:31" ht="13" x14ac:dyDescent="0.3">
      <c r="A2861" s="2">
        <v>2022</v>
      </c>
      <c r="B2861" s="13" t="s">
        <v>631</v>
      </c>
      <c r="C2861" s="2" t="s">
        <v>38</v>
      </c>
      <c r="D2861" s="2" t="str">
        <f t="shared" si="90"/>
        <v>M1</v>
      </c>
      <c r="E2861" s="2" t="str">
        <f t="shared" si="91"/>
        <v>F13c_M1_12</v>
      </c>
      <c r="F2861" s="21" t="s">
        <v>546</v>
      </c>
      <c r="G2861" s="2">
        <v>2012</v>
      </c>
      <c r="H2861" s="2" t="s">
        <v>785</v>
      </c>
      <c r="I2861" s="4">
        <v>2.2400000000000002</v>
      </c>
      <c r="J2861" s="5">
        <v>0.14299999999999999</v>
      </c>
      <c r="K2861" s="4">
        <v>0.73</v>
      </c>
      <c r="L2861" s="4">
        <v>0.84199999999999997</v>
      </c>
      <c r="M2861" s="4">
        <v>0.14299999999999999</v>
      </c>
      <c r="N2861" s="4">
        <v>0.46200000000000002</v>
      </c>
      <c r="O2861" s="4">
        <v>0.187</v>
      </c>
      <c r="P2861" s="6">
        <v>21.504999999999999</v>
      </c>
      <c r="Q2861" s="6">
        <v>68.168999999999997</v>
      </c>
      <c r="R2861" s="4">
        <v>5.774</v>
      </c>
      <c r="S2861" s="7">
        <v>609.01599999999996</v>
      </c>
      <c r="T2861" s="4">
        <v>16.071999999999999</v>
      </c>
      <c r="U2861" s="4">
        <v>26.186222999999998</v>
      </c>
      <c r="V2861" s="8">
        <v>87.194171908905702</v>
      </c>
      <c r="W2861" s="8">
        <v>87.137059328241889</v>
      </c>
      <c r="X2861" s="8">
        <v>85.882352941176464</v>
      </c>
      <c r="Y2861" s="8">
        <v>75.263157894736835</v>
      </c>
      <c r="Z2861" s="8">
        <v>77</v>
      </c>
      <c r="AA2861" s="8">
        <v>143.36666666666667</v>
      </c>
      <c r="AB2861" s="9">
        <v>72.465286964844296</v>
      </c>
      <c r="AC2861" s="9">
        <v>16.255013494038721</v>
      </c>
      <c r="AD2861" s="3">
        <v>25.764165862477416</v>
      </c>
      <c r="AE2861" s="3">
        <v>57.980820643483852</v>
      </c>
    </row>
    <row r="2862" spans="1:31" ht="13" x14ac:dyDescent="0.3">
      <c r="A2862" s="2">
        <v>2022</v>
      </c>
      <c r="B2862" s="13" t="s">
        <v>631</v>
      </c>
      <c r="C2862" s="2" t="s">
        <v>39</v>
      </c>
      <c r="D2862" s="2" t="str">
        <f t="shared" si="90"/>
        <v>M2</v>
      </c>
      <c r="E2862" s="2" t="str">
        <f t="shared" si="91"/>
        <v>F13c_M2_12</v>
      </c>
      <c r="F2862" s="21" t="s">
        <v>546</v>
      </c>
      <c r="G2862" s="2">
        <v>2012</v>
      </c>
      <c r="H2862" s="2" t="s">
        <v>785</v>
      </c>
      <c r="I2862" s="4">
        <v>2.21</v>
      </c>
      <c r="J2862" s="5">
        <v>0.14499999999999999</v>
      </c>
      <c r="K2862" s="4">
        <v>0.90600000000000003</v>
      </c>
      <c r="L2862" s="4">
        <v>0.76200000000000001</v>
      </c>
      <c r="M2862" s="4">
        <v>0.14299999999999999</v>
      </c>
      <c r="N2862" s="4">
        <v>0.56699999999999995</v>
      </c>
      <c r="O2862" s="4">
        <v>0.17499999999999999</v>
      </c>
      <c r="P2862" s="6">
        <v>17.931000000000001</v>
      </c>
      <c r="Q2862" s="6">
        <v>71.95</v>
      </c>
      <c r="R2862" s="4">
        <v>6.4569999999999999</v>
      </c>
      <c r="S2862" s="7">
        <v>628.27700000000004</v>
      </c>
      <c r="T2862" s="4">
        <v>20.994</v>
      </c>
      <c r="U2862" s="4">
        <v>26.186222999999998</v>
      </c>
      <c r="V2862" s="8">
        <v>86.026392820839988</v>
      </c>
      <c r="W2862" s="8">
        <v>88.3557594587068</v>
      </c>
      <c r="X2862" s="8">
        <v>106.58823529411765</v>
      </c>
      <c r="Y2862" s="8">
        <v>75.263157894736835</v>
      </c>
      <c r="Z2862" s="8">
        <v>94.5</v>
      </c>
      <c r="AA2862" s="8">
        <v>119.54</v>
      </c>
      <c r="AB2862" s="9">
        <v>72.974549769158941</v>
      </c>
      <c r="AC2862" s="9">
        <v>16.141575675205548</v>
      </c>
      <c r="AD2862" s="3">
        <v>31.752652907101709</v>
      </c>
      <c r="AE2862" s="3">
        <v>52.10577141769275</v>
      </c>
    </row>
    <row r="2863" spans="1:31" ht="13" x14ac:dyDescent="0.3">
      <c r="A2863" s="2">
        <v>2022</v>
      </c>
      <c r="B2863" s="13" t="s">
        <v>631</v>
      </c>
      <c r="C2863" s="2" t="s">
        <v>40</v>
      </c>
      <c r="D2863" s="2" t="str">
        <f t="shared" si="90"/>
        <v>M1</v>
      </c>
      <c r="E2863" s="2" t="str">
        <f t="shared" si="91"/>
        <v>G13a_M1_12</v>
      </c>
      <c r="F2863" s="21" t="s">
        <v>547</v>
      </c>
      <c r="G2863" s="2">
        <v>2012</v>
      </c>
      <c r="H2863" s="2" t="s">
        <v>778</v>
      </c>
      <c r="I2863" s="4">
        <v>2.37</v>
      </c>
      <c r="J2863" s="5">
        <v>0.14899999999999999</v>
      </c>
      <c r="K2863" s="4">
        <v>0.65500000000000003</v>
      </c>
      <c r="L2863" s="4">
        <v>0.84399999999999997</v>
      </c>
      <c r="M2863" s="4">
        <v>0.13700000000000001</v>
      </c>
      <c r="N2863" s="4">
        <v>0.51400000000000001</v>
      </c>
      <c r="O2863" s="4">
        <v>0.17699999999999999</v>
      </c>
      <c r="P2863" s="6">
        <v>17.753</v>
      </c>
      <c r="Q2863" s="6">
        <v>62.293999999999997</v>
      </c>
      <c r="R2863" s="4">
        <v>5.5830000000000002</v>
      </c>
      <c r="S2863" s="7">
        <v>745.75300000000004</v>
      </c>
      <c r="T2863" s="4">
        <v>13.798999999999999</v>
      </c>
      <c r="U2863" s="4">
        <v>25.879103000000001</v>
      </c>
      <c r="V2863" s="8">
        <v>92.254547957190411</v>
      </c>
      <c r="W2863" s="8">
        <v>90.793159719636648</v>
      </c>
      <c r="X2863" s="8">
        <v>77.058823529411768</v>
      </c>
      <c r="Y2863" s="8">
        <v>72.10526315789474</v>
      </c>
      <c r="Z2863" s="8">
        <v>85.666666666666671</v>
      </c>
      <c r="AA2863" s="8">
        <v>118.35333333333334</v>
      </c>
      <c r="AB2863" s="9">
        <v>70.152694858873915</v>
      </c>
      <c r="AC2863" s="9">
        <v>16.086350296213606</v>
      </c>
      <c r="AD2863" s="3">
        <v>23.879222590475802</v>
      </c>
      <c r="AE2863" s="3">
        <v>60.034427113310606</v>
      </c>
    </row>
    <row r="2864" spans="1:31" ht="13" x14ac:dyDescent="0.3">
      <c r="A2864" s="2">
        <v>2022</v>
      </c>
      <c r="B2864" s="13" t="s">
        <v>631</v>
      </c>
      <c r="C2864" s="2" t="s">
        <v>41</v>
      </c>
      <c r="D2864" s="2" t="str">
        <f t="shared" si="90"/>
        <v>M2</v>
      </c>
      <c r="E2864" s="2" t="str">
        <f t="shared" si="91"/>
        <v>G13a_M2_12</v>
      </c>
      <c r="F2864" s="21" t="s">
        <v>547</v>
      </c>
      <c r="G2864" s="2">
        <v>2012</v>
      </c>
      <c r="H2864" s="2" t="s">
        <v>778</v>
      </c>
      <c r="I2864" s="4">
        <v>2.46</v>
      </c>
      <c r="J2864" s="5">
        <v>0.157</v>
      </c>
      <c r="K2864" s="4">
        <v>0.78600000000000003</v>
      </c>
      <c r="L2864" s="4">
        <v>0.80800000000000005</v>
      </c>
      <c r="M2864" s="4">
        <v>0.189</v>
      </c>
      <c r="N2864" s="4">
        <v>0.65500000000000003</v>
      </c>
      <c r="O2864" s="4">
        <v>0.182</v>
      </c>
      <c r="P2864" s="6">
        <v>21.347999999999999</v>
      </c>
      <c r="Q2864" s="6">
        <v>64.094999999999999</v>
      </c>
      <c r="R2864" s="4">
        <v>6.0220000000000002</v>
      </c>
      <c r="S2864" s="7">
        <v>609.09299999999996</v>
      </c>
      <c r="T2864" s="4">
        <v>15.962999999999999</v>
      </c>
      <c r="U2864" s="4">
        <v>25.879103000000001</v>
      </c>
      <c r="V2864" s="8">
        <v>95.757885221387511</v>
      </c>
      <c r="W2864" s="8">
        <v>95.667960241496345</v>
      </c>
      <c r="X2864" s="8">
        <v>92.47058823529413</v>
      </c>
      <c r="Y2864" s="8">
        <v>99.473684210526315</v>
      </c>
      <c r="Z2864" s="8">
        <v>109.16666666666669</v>
      </c>
      <c r="AA2864" s="8">
        <v>142.32</v>
      </c>
      <c r="AB2864" s="9">
        <v>75.990032095733028</v>
      </c>
      <c r="AC2864" s="9">
        <v>20.48738314571758</v>
      </c>
      <c r="AD2864" s="3">
        <v>26.453866692616003</v>
      </c>
      <c r="AE2864" s="3">
        <v>53.058750161666424</v>
      </c>
    </row>
    <row r="2865" spans="1:31" ht="13" x14ac:dyDescent="0.3">
      <c r="A2865" s="2">
        <v>2022</v>
      </c>
      <c r="B2865" s="13" t="s">
        <v>631</v>
      </c>
      <c r="C2865" s="2" t="s">
        <v>42</v>
      </c>
      <c r="D2865" s="2" t="str">
        <f t="shared" si="90"/>
        <v>M1</v>
      </c>
      <c r="E2865" s="2" t="str">
        <f t="shared" si="91"/>
        <v>G13b_M1_12</v>
      </c>
      <c r="F2865" s="21" t="s">
        <v>548</v>
      </c>
      <c r="G2865" s="2">
        <v>2012</v>
      </c>
      <c r="H2865" s="2" t="s">
        <v>803</v>
      </c>
      <c r="I2865" s="4">
        <v>2.08</v>
      </c>
      <c r="J2865" s="5">
        <v>0.129</v>
      </c>
      <c r="K2865" s="4">
        <v>0.72899999999999998</v>
      </c>
      <c r="L2865" s="4">
        <v>0.82399999999999995</v>
      </c>
      <c r="M2865" s="4">
        <v>0.191</v>
      </c>
      <c r="N2865" s="4">
        <v>0.55200000000000005</v>
      </c>
      <c r="O2865" s="4">
        <v>0.185</v>
      </c>
      <c r="P2865" s="6">
        <v>17.966000000000001</v>
      </c>
      <c r="Q2865" s="6">
        <v>77.798000000000002</v>
      </c>
      <c r="R2865" s="4">
        <v>6.2640000000000002</v>
      </c>
      <c r="S2865" s="7">
        <v>364.87299999999999</v>
      </c>
      <c r="T2865" s="4">
        <v>16.326000000000001</v>
      </c>
      <c r="U2865" s="4">
        <v>25.489843</v>
      </c>
      <c r="V2865" s="8">
        <v>80.966016772555292</v>
      </c>
      <c r="W2865" s="8">
        <v>78.606158414987434</v>
      </c>
      <c r="X2865" s="8">
        <v>85.764705882352942</v>
      </c>
      <c r="Y2865" s="8">
        <v>100.52631578947368</v>
      </c>
      <c r="Z2865" s="8">
        <v>92.000000000000014</v>
      </c>
      <c r="AA2865" s="8">
        <v>119.77333333333333</v>
      </c>
      <c r="AB2865" s="9">
        <v>75.495379423635853</v>
      </c>
      <c r="AC2865" s="9">
        <v>20.83983654883113</v>
      </c>
      <c r="AD2865" s="3">
        <v>24.696215081124841</v>
      </c>
      <c r="AE2865" s="3">
        <v>54.463948370044037</v>
      </c>
    </row>
    <row r="2866" spans="1:31" ht="13" x14ac:dyDescent="0.3">
      <c r="A2866" s="2">
        <v>2022</v>
      </c>
      <c r="B2866" s="13" t="s">
        <v>631</v>
      </c>
      <c r="C2866" s="2" t="s">
        <v>43</v>
      </c>
      <c r="D2866" s="2" t="str">
        <f t="shared" si="90"/>
        <v>M2</v>
      </c>
      <c r="E2866" s="2" t="str">
        <f t="shared" si="91"/>
        <v>G13b_M2_12</v>
      </c>
      <c r="F2866" s="21" t="s">
        <v>548</v>
      </c>
      <c r="G2866" s="2">
        <v>2012</v>
      </c>
      <c r="H2866" s="2" t="s">
        <v>803</v>
      </c>
      <c r="I2866" s="4">
        <v>2.13</v>
      </c>
      <c r="J2866" s="5">
        <v>0.13400000000000001</v>
      </c>
      <c r="K2866" s="4">
        <v>0.75600000000000001</v>
      </c>
      <c r="L2866" s="4">
        <v>0.95199999999999996</v>
      </c>
      <c r="M2866" s="4">
        <v>0.16700000000000001</v>
      </c>
      <c r="N2866" s="4">
        <v>0.51500000000000001</v>
      </c>
      <c r="O2866" s="4">
        <v>0.191</v>
      </c>
      <c r="P2866" s="6">
        <v>22.291</v>
      </c>
      <c r="Q2866" s="6">
        <v>62.122999999999998</v>
      </c>
      <c r="R2866" s="4">
        <v>5.8970000000000002</v>
      </c>
      <c r="S2866" s="7">
        <v>367.18099999999998</v>
      </c>
      <c r="T2866" s="4">
        <v>17.925999999999998</v>
      </c>
      <c r="U2866" s="4">
        <v>25.489843</v>
      </c>
      <c r="V2866" s="8">
        <v>82.912315252664797</v>
      </c>
      <c r="W2866" s="8">
        <v>81.652908741149744</v>
      </c>
      <c r="X2866" s="8">
        <v>88.941176470588232</v>
      </c>
      <c r="Y2866" s="8">
        <v>87.894736842105274</v>
      </c>
      <c r="Z2866" s="8">
        <v>85.833333333333343</v>
      </c>
      <c r="AA2866" s="8">
        <v>148.60666666666665</v>
      </c>
      <c r="AB2866" s="9">
        <v>80.596206307348893</v>
      </c>
      <c r="AC2866" s="9">
        <v>17.068021628411501</v>
      </c>
      <c r="AD2866" s="3">
        <v>23.990010509227101</v>
      </c>
      <c r="AE2866" s="3">
        <v>58.941967862361402</v>
      </c>
    </row>
    <row r="2867" spans="1:31" ht="13" x14ac:dyDescent="0.3">
      <c r="A2867" s="2">
        <v>2022</v>
      </c>
      <c r="B2867" s="13" t="s">
        <v>631</v>
      </c>
      <c r="C2867" s="2" t="s">
        <v>44</v>
      </c>
      <c r="D2867" s="2" t="str">
        <f t="shared" si="90"/>
        <v>M1</v>
      </c>
      <c r="E2867" s="2" t="str">
        <f t="shared" si="91"/>
        <v>C14c_M1_12</v>
      </c>
      <c r="F2867" s="21" t="s">
        <v>549</v>
      </c>
      <c r="G2867" s="2">
        <v>2012</v>
      </c>
      <c r="H2867" s="2" t="s">
        <v>800</v>
      </c>
      <c r="I2867" s="4">
        <v>2.04</v>
      </c>
      <c r="J2867" s="5">
        <v>0.13400000000000001</v>
      </c>
      <c r="K2867" s="4">
        <v>0.79700000000000004</v>
      </c>
      <c r="L2867" s="4">
        <v>0.91700000000000004</v>
      </c>
      <c r="M2867" s="4">
        <v>0.155</v>
      </c>
      <c r="N2867" s="4">
        <v>0.63600000000000001</v>
      </c>
      <c r="O2867" s="4">
        <v>0.17899999999999999</v>
      </c>
      <c r="P2867" s="6">
        <v>17.329000000000001</v>
      </c>
      <c r="Q2867" s="6">
        <v>50.933999999999997</v>
      </c>
      <c r="R2867" s="4">
        <v>5.976</v>
      </c>
      <c r="S2867" s="7">
        <v>282.04399999999998</v>
      </c>
      <c r="T2867" s="4">
        <v>17.658999999999999</v>
      </c>
      <c r="U2867" s="4">
        <v>26.217379000000001</v>
      </c>
      <c r="V2867" s="8">
        <v>79.408977988467683</v>
      </c>
      <c r="W2867" s="8">
        <v>81.652908741149744</v>
      </c>
      <c r="X2867" s="8">
        <v>93.764705882352956</v>
      </c>
      <c r="Y2867" s="8">
        <v>81.578947368421055</v>
      </c>
      <c r="Z2867" s="8">
        <v>106</v>
      </c>
      <c r="AA2867" s="8">
        <v>115.52666666666667</v>
      </c>
      <c r="AB2867" s="9">
        <v>78.909824796910527</v>
      </c>
      <c r="AC2867" s="9">
        <v>16.180127230396884</v>
      </c>
      <c r="AD2867" s="3">
        <v>25.831551097744988</v>
      </c>
      <c r="AE2867" s="3">
        <v>57.98832167185811</v>
      </c>
    </row>
    <row r="2868" spans="1:31" ht="13" x14ac:dyDescent="0.3">
      <c r="A2868" s="2">
        <v>2022</v>
      </c>
      <c r="B2868" s="13" t="s">
        <v>631</v>
      </c>
      <c r="C2868" s="2" t="s">
        <v>45</v>
      </c>
      <c r="D2868" s="2" t="str">
        <f t="shared" si="90"/>
        <v>M2</v>
      </c>
      <c r="E2868" s="2" t="str">
        <f t="shared" si="91"/>
        <v>C14c_M2_12</v>
      </c>
      <c r="F2868" s="21" t="s">
        <v>549</v>
      </c>
      <c r="G2868" s="2">
        <v>2012</v>
      </c>
      <c r="H2868" s="2" t="s">
        <v>800</v>
      </c>
      <c r="I2868" s="4">
        <v>1.89</v>
      </c>
      <c r="J2868" s="5">
        <v>0.122</v>
      </c>
      <c r="K2868" s="4">
        <v>0.71199999999999997</v>
      </c>
      <c r="L2868" s="4">
        <v>0.93400000000000005</v>
      </c>
      <c r="M2868" s="4">
        <v>0.17799999999999999</v>
      </c>
      <c r="N2868" s="4">
        <v>0.63200000000000001</v>
      </c>
      <c r="O2868" s="4">
        <v>0.17799999999999999</v>
      </c>
      <c r="P2868" s="6">
        <v>25.085000000000001</v>
      </c>
      <c r="Q2868" s="6">
        <v>57.475000000000001</v>
      </c>
      <c r="R2868" s="4">
        <v>5.157</v>
      </c>
      <c r="S2868" s="7">
        <v>345.20600000000002</v>
      </c>
      <c r="T2868" s="4">
        <v>17.581</v>
      </c>
      <c r="U2868" s="4">
        <v>26.217379000000001</v>
      </c>
      <c r="V2868" s="8">
        <v>73.570082548139183</v>
      </c>
      <c r="W2868" s="8">
        <v>74.340707958360213</v>
      </c>
      <c r="X2868" s="8">
        <v>83.764705882352942</v>
      </c>
      <c r="Y2868" s="8">
        <v>93.68421052631578</v>
      </c>
      <c r="Z2868" s="8">
        <v>105.33333333333334</v>
      </c>
      <c r="AA2868" s="8">
        <v>167.23333333333335</v>
      </c>
      <c r="AB2868" s="9">
        <v>79.478778573334466</v>
      </c>
      <c r="AC2868" s="9">
        <v>18.44803573897812</v>
      </c>
      <c r="AD2868" s="3">
        <v>22.911422390915025</v>
      </c>
      <c r="AE2868" s="3">
        <v>58.640541870106858</v>
      </c>
    </row>
    <row r="2869" spans="1:31" ht="13" x14ac:dyDescent="0.3">
      <c r="A2869" s="2">
        <v>2022</v>
      </c>
      <c r="B2869" s="13" t="s">
        <v>631</v>
      </c>
      <c r="C2869" s="2" t="s">
        <v>46</v>
      </c>
      <c r="D2869" s="2" t="str">
        <f t="shared" si="90"/>
        <v>M1</v>
      </c>
      <c r="E2869" s="2" t="str">
        <f t="shared" si="91"/>
        <v>D14a_M1_12</v>
      </c>
      <c r="F2869" s="21" t="s">
        <v>550</v>
      </c>
      <c r="G2869" s="2">
        <v>2012</v>
      </c>
      <c r="H2869" s="2" t="s">
        <v>788</v>
      </c>
      <c r="I2869" s="4">
        <v>1.89</v>
      </c>
      <c r="J2869" s="5">
        <v>0.13300000000000001</v>
      </c>
      <c r="K2869" s="4">
        <v>0.82599999999999996</v>
      </c>
      <c r="L2869" s="4">
        <v>0.80400000000000005</v>
      </c>
      <c r="M2869" s="4">
        <v>0.2</v>
      </c>
      <c r="N2869" s="4">
        <v>0.88100000000000001</v>
      </c>
      <c r="O2869" s="4">
        <v>0.16500000000000001</v>
      </c>
      <c r="P2869" s="6">
        <v>15.153</v>
      </c>
      <c r="Q2869" s="6">
        <v>49.622999999999998</v>
      </c>
      <c r="R2869" s="4">
        <v>4.5540000000000003</v>
      </c>
      <c r="S2869" s="7">
        <v>268.92599999999999</v>
      </c>
      <c r="T2869" s="4">
        <v>18.303000000000001</v>
      </c>
      <c r="U2869" s="4">
        <v>24.203388</v>
      </c>
      <c r="V2869" s="8">
        <v>73.570082548139183</v>
      </c>
      <c r="W2869" s="8">
        <v>81.043558675917282</v>
      </c>
      <c r="X2869" s="8">
        <v>97.17647058823529</v>
      </c>
      <c r="Y2869" s="8">
        <v>105.26315789473684</v>
      </c>
      <c r="Z2869" s="8">
        <v>146.83333333333334</v>
      </c>
      <c r="AA2869" s="8">
        <v>101.02</v>
      </c>
      <c r="AB2869" s="9">
        <v>77.719544752037692</v>
      </c>
      <c r="AC2869" s="9">
        <v>21.197325116175769</v>
      </c>
      <c r="AD2869" s="3">
        <v>27.181476371863017</v>
      </c>
      <c r="AE2869" s="3">
        <v>51.621198511961232</v>
      </c>
    </row>
    <row r="2870" spans="1:31" ht="13" x14ac:dyDescent="0.3">
      <c r="A2870" s="2">
        <v>2022</v>
      </c>
      <c r="B2870" s="13" t="s">
        <v>631</v>
      </c>
      <c r="C2870" s="2" t="s">
        <v>47</v>
      </c>
      <c r="D2870" s="2" t="str">
        <f t="shared" si="90"/>
        <v>M2</v>
      </c>
      <c r="E2870" s="2" t="str">
        <f t="shared" si="91"/>
        <v>D14a_M2_12</v>
      </c>
      <c r="F2870" s="21" t="s">
        <v>550</v>
      </c>
      <c r="G2870" s="2">
        <v>2012</v>
      </c>
      <c r="H2870" s="2" t="s">
        <v>788</v>
      </c>
      <c r="I2870" s="4">
        <v>1.93</v>
      </c>
      <c r="J2870" s="5">
        <v>0.11799999999999999</v>
      </c>
      <c r="K2870" s="4">
        <v>0.873</v>
      </c>
      <c r="L2870" s="4">
        <v>0.75</v>
      </c>
      <c r="M2870" s="4">
        <v>0.19400000000000001</v>
      </c>
      <c r="N2870" s="4">
        <v>0.64700000000000002</v>
      </c>
      <c r="O2870" s="4">
        <v>0.182</v>
      </c>
      <c r="P2870" s="6">
        <v>15.603</v>
      </c>
      <c r="Q2870" s="6">
        <v>61.735999999999997</v>
      </c>
      <c r="R2870" s="4">
        <v>5.72</v>
      </c>
      <c r="S2870" s="7">
        <v>324.46600000000001</v>
      </c>
      <c r="T2870" s="4">
        <v>16.873000000000001</v>
      </c>
      <c r="U2870" s="4">
        <v>24.203388</v>
      </c>
      <c r="V2870" s="8">
        <v>75.127121332226793</v>
      </c>
      <c r="W2870" s="8">
        <v>71.903307697430364</v>
      </c>
      <c r="X2870" s="8">
        <v>102.70588235294117</v>
      </c>
      <c r="Y2870" s="8">
        <v>102.10526315789474</v>
      </c>
      <c r="Z2870" s="8">
        <v>107.83333333333334</v>
      </c>
      <c r="AA2870" s="8">
        <v>104.02</v>
      </c>
      <c r="AB2870" s="9">
        <v>75.732746072003167</v>
      </c>
      <c r="AC2870" s="9">
        <v>21.100820280979722</v>
      </c>
      <c r="AD2870" s="3">
        <v>29.481785471865017</v>
      </c>
      <c r="AE2870" s="3">
        <v>49.417394247155279</v>
      </c>
    </row>
    <row r="2871" spans="1:31" ht="13" x14ac:dyDescent="0.3">
      <c r="A2871" s="2">
        <v>2022</v>
      </c>
      <c r="B2871" s="13" t="s">
        <v>631</v>
      </c>
      <c r="C2871" s="2" t="s">
        <v>48</v>
      </c>
      <c r="D2871" s="2" t="str">
        <f t="shared" si="90"/>
        <v>M1</v>
      </c>
      <c r="E2871" s="2" t="str">
        <f t="shared" si="91"/>
        <v>D14b_M1_12</v>
      </c>
      <c r="F2871" s="21" t="s">
        <v>551</v>
      </c>
      <c r="G2871" s="2">
        <v>2012</v>
      </c>
      <c r="H2871" s="2" t="s">
        <v>789</v>
      </c>
      <c r="I2871" s="4">
        <v>2.75</v>
      </c>
      <c r="J2871" s="5">
        <v>0.158</v>
      </c>
      <c r="K2871" s="4">
        <v>0.79700000000000004</v>
      </c>
      <c r="L2871" s="4">
        <v>0.77800000000000002</v>
      </c>
      <c r="M2871" s="4">
        <v>0.17299999999999999</v>
      </c>
      <c r="N2871" s="4">
        <v>0.64700000000000002</v>
      </c>
      <c r="O2871" s="4">
        <v>0.19400000000000001</v>
      </c>
      <c r="P2871" s="6">
        <v>17.934000000000001</v>
      </c>
      <c r="Q2871" s="6">
        <v>57.210999999999999</v>
      </c>
      <c r="R2871" s="4">
        <v>6.8079999999999998</v>
      </c>
      <c r="S2871" s="7">
        <v>206.81899999999999</v>
      </c>
      <c r="T2871" s="4">
        <v>16.635000000000002</v>
      </c>
      <c r="U2871" s="4">
        <v>22.971851999999998</v>
      </c>
      <c r="V2871" s="8">
        <v>107.04641640602262</v>
      </c>
      <c r="W2871" s="8">
        <v>96.277310306728808</v>
      </c>
      <c r="X2871" s="8">
        <v>93.764705882352956</v>
      </c>
      <c r="Y2871" s="8">
        <v>91.05263157894737</v>
      </c>
      <c r="Z2871" s="8">
        <v>107.83333333333334</v>
      </c>
      <c r="AA2871" s="8">
        <v>119.56</v>
      </c>
      <c r="AB2871" s="9">
        <v>73.456398864590653</v>
      </c>
      <c r="AC2871" s="9">
        <v>19.399823680280967</v>
      </c>
      <c r="AD2871" s="3">
        <v>27.749293497398536</v>
      </c>
      <c r="AE2871" s="3">
        <v>52.850882822320486</v>
      </c>
    </row>
    <row r="2872" spans="1:31" ht="13" x14ac:dyDescent="0.3">
      <c r="A2872" s="2">
        <v>2022</v>
      </c>
      <c r="B2872" s="13" t="s">
        <v>631</v>
      </c>
      <c r="C2872" s="2" t="s">
        <v>49</v>
      </c>
      <c r="D2872" s="2" t="str">
        <f t="shared" si="90"/>
        <v>M2</v>
      </c>
      <c r="E2872" s="2" t="str">
        <f t="shared" si="91"/>
        <v>D14b_M2_12</v>
      </c>
      <c r="F2872" s="21" t="s">
        <v>551</v>
      </c>
      <c r="G2872" s="2">
        <v>2012</v>
      </c>
      <c r="H2872" s="2" t="s">
        <v>789</v>
      </c>
      <c r="I2872" s="4">
        <v>2.48</v>
      </c>
      <c r="J2872" s="5">
        <v>0.16700000000000001</v>
      </c>
      <c r="K2872" s="4">
        <v>0.74199999999999999</v>
      </c>
      <c r="L2872" s="4">
        <v>0.88500000000000001</v>
      </c>
      <c r="M2872" s="4">
        <v>0.19500000000000001</v>
      </c>
      <c r="N2872" s="4">
        <v>0.72299999999999998</v>
      </c>
      <c r="O2872" s="4">
        <v>0.183</v>
      </c>
      <c r="P2872" s="6">
        <v>19.779</v>
      </c>
      <c r="Q2872" s="6">
        <v>54.646999999999998</v>
      </c>
      <c r="R2872" s="4">
        <v>4.9720000000000004</v>
      </c>
      <c r="S2872" s="7">
        <v>425.01799999999997</v>
      </c>
      <c r="T2872" s="4">
        <v>14.906000000000001</v>
      </c>
      <c r="U2872" s="4">
        <v>22.971851999999998</v>
      </c>
      <c r="V2872" s="8">
        <v>96.536404613431301</v>
      </c>
      <c r="W2872" s="8">
        <v>101.76146089382094</v>
      </c>
      <c r="X2872" s="8">
        <v>87.294117647058826</v>
      </c>
      <c r="Y2872" s="8">
        <v>102.63157894736842</v>
      </c>
      <c r="Z2872" s="8">
        <v>120.5</v>
      </c>
      <c r="AA2872" s="8">
        <v>131.86000000000001</v>
      </c>
      <c r="AB2872" s="9">
        <v>79.201261709296901</v>
      </c>
      <c r="AC2872" s="9">
        <v>20.280741264401023</v>
      </c>
      <c r="AD2872" s="3">
        <v>23.960454275135771</v>
      </c>
      <c r="AE2872" s="3">
        <v>55.758804460463217</v>
      </c>
    </row>
    <row r="2873" spans="1:31" ht="13" x14ac:dyDescent="0.3">
      <c r="A2873" s="2">
        <v>2022</v>
      </c>
      <c r="B2873" s="13" t="s">
        <v>631</v>
      </c>
      <c r="C2873" s="2" t="s">
        <v>51</v>
      </c>
      <c r="D2873" s="2" t="str">
        <f t="shared" si="90"/>
        <v>M2</v>
      </c>
      <c r="E2873" s="2" t="str">
        <f t="shared" si="91"/>
        <v>D14c_M2_12</v>
      </c>
      <c r="F2873" s="21" t="s">
        <v>552</v>
      </c>
      <c r="G2873" s="2">
        <v>2012</v>
      </c>
      <c r="H2873" s="2" t="s">
        <v>793</v>
      </c>
      <c r="I2873" s="4">
        <v>1.83</v>
      </c>
      <c r="J2873" s="5">
        <v>0.111</v>
      </c>
      <c r="K2873" s="4">
        <v>0.76100000000000001</v>
      </c>
      <c r="L2873" s="4">
        <v>0.83299999999999996</v>
      </c>
      <c r="M2873" s="4">
        <v>0.17699999999999999</v>
      </c>
      <c r="N2873" s="4">
        <v>0.621</v>
      </c>
      <c r="O2873" s="4">
        <v>0.186</v>
      </c>
      <c r="P2873" s="6">
        <v>21.864999999999998</v>
      </c>
      <c r="Q2873" s="6">
        <v>51.283000000000001</v>
      </c>
      <c r="R2873" s="4">
        <v>5.24</v>
      </c>
      <c r="S2873" s="7">
        <v>328.166</v>
      </c>
      <c r="T2873" s="4">
        <v>16.635999999999999</v>
      </c>
      <c r="U2873" s="4">
        <v>23.158601000000001</v>
      </c>
      <c r="V2873" s="8">
        <v>71.234524372007783</v>
      </c>
      <c r="W2873" s="8">
        <v>67.637857240803143</v>
      </c>
      <c r="X2873" s="8">
        <v>89.529411764705884</v>
      </c>
      <c r="Y2873" s="8">
        <v>93.157894736842096</v>
      </c>
      <c r="Z2873" s="8">
        <v>103.50000000000001</v>
      </c>
      <c r="AA2873" s="8">
        <v>145.76666666666668</v>
      </c>
      <c r="AB2873" s="9">
        <v>75.609683021700604</v>
      </c>
      <c r="AC2873" s="9">
        <v>19.283113710485953</v>
      </c>
      <c r="AD2873" s="3">
        <v>25.74130035095769</v>
      </c>
      <c r="AE2873" s="3">
        <v>54.975585938556357</v>
      </c>
    </row>
    <row r="2874" spans="1:31" ht="13" x14ac:dyDescent="0.3">
      <c r="A2874" s="2">
        <v>2022</v>
      </c>
      <c r="B2874" s="13" t="s">
        <v>631</v>
      </c>
      <c r="C2874" s="2" t="s">
        <v>52</v>
      </c>
      <c r="D2874" s="2" t="str">
        <f t="shared" si="90"/>
        <v>M1</v>
      </c>
      <c r="E2874" s="2" t="str">
        <f t="shared" si="91"/>
        <v>E14a_M1_12</v>
      </c>
      <c r="F2874" s="21" t="s">
        <v>553</v>
      </c>
      <c r="G2874" s="2">
        <v>2012</v>
      </c>
      <c r="H2874" s="2" t="s">
        <v>792</v>
      </c>
      <c r="I2874" s="4">
        <v>2.7</v>
      </c>
      <c r="J2874" s="5">
        <v>0.16400000000000001</v>
      </c>
      <c r="K2874" s="4">
        <v>0.76600000000000001</v>
      </c>
      <c r="L2874" s="4">
        <v>0.84399999999999997</v>
      </c>
      <c r="M2874" s="4">
        <v>0.153</v>
      </c>
      <c r="N2874" s="4">
        <v>0.59699999999999998</v>
      </c>
      <c r="O2874" s="4">
        <v>0.191</v>
      </c>
      <c r="P2874" s="6">
        <v>23.286999999999999</v>
      </c>
      <c r="Q2874" s="6">
        <v>55.27</v>
      </c>
      <c r="R2874" s="4">
        <v>5.4379999999999997</v>
      </c>
      <c r="S2874" s="7">
        <v>341.98500000000001</v>
      </c>
      <c r="T2874" s="4">
        <v>16.126999999999999</v>
      </c>
      <c r="U2874" s="4">
        <v>25.067468000000002</v>
      </c>
      <c r="V2874" s="8">
        <v>105.10011792591311</v>
      </c>
      <c r="W2874" s="8">
        <v>99.933410698123566</v>
      </c>
      <c r="X2874" s="8">
        <v>90.117647058823536</v>
      </c>
      <c r="Y2874" s="8">
        <v>80.526315789473685</v>
      </c>
      <c r="Z2874" s="8">
        <v>99.5</v>
      </c>
      <c r="AA2874" s="8">
        <v>155.24666666666667</v>
      </c>
      <c r="AB2874" s="9">
        <v>74.309526705572921</v>
      </c>
      <c r="AC2874" s="9">
        <v>16.96009376235094</v>
      </c>
      <c r="AD2874" s="3">
        <v>26.363770175117331</v>
      </c>
      <c r="AE2874" s="3">
        <v>56.676136062531725</v>
      </c>
    </row>
    <row r="2875" spans="1:31" ht="13" x14ac:dyDescent="0.3">
      <c r="A2875" s="2">
        <v>2022</v>
      </c>
      <c r="B2875" s="13" t="s">
        <v>631</v>
      </c>
      <c r="C2875" s="2" t="s">
        <v>53</v>
      </c>
      <c r="D2875" s="2" t="str">
        <f t="shared" si="90"/>
        <v>M2</v>
      </c>
      <c r="E2875" s="2" t="str">
        <f t="shared" si="91"/>
        <v>E14a_M2_12</v>
      </c>
      <c r="F2875" s="21" t="s">
        <v>553</v>
      </c>
      <c r="G2875" s="2">
        <v>2012</v>
      </c>
      <c r="H2875" s="2" t="s">
        <v>792</v>
      </c>
      <c r="I2875" s="4">
        <v>2.66</v>
      </c>
      <c r="J2875" s="5">
        <v>0.16500000000000001</v>
      </c>
      <c r="K2875" s="4">
        <v>0.755</v>
      </c>
      <c r="L2875" s="4">
        <v>0.83399999999999996</v>
      </c>
      <c r="M2875" s="4">
        <v>0.189</v>
      </c>
      <c r="N2875" s="4">
        <v>0.60299999999999998</v>
      </c>
      <c r="O2875" s="4">
        <v>0.19400000000000001</v>
      </c>
      <c r="P2875" s="6">
        <v>22.164999999999999</v>
      </c>
      <c r="Q2875" s="6">
        <v>54.863</v>
      </c>
      <c r="R2875" s="4">
        <v>4.9470000000000001</v>
      </c>
      <c r="S2875" s="7">
        <v>350.16800000000001</v>
      </c>
      <c r="T2875" s="4">
        <v>16.227</v>
      </c>
      <c r="U2875" s="4">
        <v>25.067468000000002</v>
      </c>
      <c r="V2875" s="8">
        <v>103.54307914182553</v>
      </c>
      <c r="W2875" s="8">
        <v>100.54276076335601</v>
      </c>
      <c r="X2875" s="8">
        <v>88.82352941176471</v>
      </c>
      <c r="Y2875" s="8">
        <v>99.473684210526315</v>
      </c>
      <c r="Z2875" s="8">
        <v>100.50000000000001</v>
      </c>
      <c r="AA2875" s="8">
        <v>147.76666666666668</v>
      </c>
      <c r="AB2875" s="9">
        <v>76.494598410673476</v>
      </c>
      <c r="AC2875" s="9">
        <v>20.352246238911288</v>
      </c>
      <c r="AD2875" s="3">
        <v>25.242910371180827</v>
      </c>
      <c r="AE2875" s="3">
        <v>54.404843389907889</v>
      </c>
    </row>
    <row r="2876" spans="1:31" ht="13" x14ac:dyDescent="0.3">
      <c r="A2876" s="2">
        <v>2022</v>
      </c>
      <c r="B2876" s="13" t="s">
        <v>631</v>
      </c>
      <c r="C2876" s="2" t="s">
        <v>54</v>
      </c>
      <c r="D2876" s="2" t="str">
        <f t="shared" si="90"/>
        <v>M1</v>
      </c>
      <c r="E2876" s="2" t="str">
        <f t="shared" si="91"/>
        <v>E14b_M1_12</v>
      </c>
      <c r="F2876" s="21" t="s">
        <v>554</v>
      </c>
      <c r="G2876" s="2">
        <v>2012</v>
      </c>
      <c r="H2876" s="2" t="s">
        <v>791</v>
      </c>
      <c r="I2876" s="4">
        <v>2.15</v>
      </c>
      <c r="J2876" s="5">
        <v>0.14099999999999999</v>
      </c>
      <c r="K2876" s="4">
        <v>0.76300000000000001</v>
      </c>
      <c r="L2876" s="4">
        <v>0.90800000000000003</v>
      </c>
      <c r="M2876" s="4">
        <v>0.16800000000000001</v>
      </c>
      <c r="N2876" s="4">
        <v>0.61399999999999999</v>
      </c>
      <c r="O2876" s="4">
        <v>0.19400000000000001</v>
      </c>
      <c r="P2876" s="6">
        <v>22.611000000000001</v>
      </c>
      <c r="Q2876" s="6">
        <v>57.962000000000003</v>
      </c>
      <c r="R2876" s="4">
        <v>5.2480000000000002</v>
      </c>
      <c r="S2876" s="7">
        <v>374.30799999999999</v>
      </c>
      <c r="T2876" s="4">
        <v>16.303999999999998</v>
      </c>
      <c r="U2876" s="4">
        <v>24.410461000000002</v>
      </c>
      <c r="V2876" s="8">
        <v>83.690834644708588</v>
      </c>
      <c r="W2876" s="8">
        <v>85.918359197776965</v>
      </c>
      <c r="X2876" s="8">
        <v>89.764705882352942</v>
      </c>
      <c r="Y2876" s="8">
        <v>88.421052631578959</v>
      </c>
      <c r="Z2876" s="8">
        <v>102.33333333333334</v>
      </c>
      <c r="AA2876" s="8">
        <v>150.74</v>
      </c>
      <c r="AB2876" s="9">
        <v>78.661997980805609</v>
      </c>
      <c r="AC2876" s="9">
        <v>17.592421502557979</v>
      </c>
      <c r="AD2876" s="3">
        <v>24.807488999866656</v>
      </c>
      <c r="AE2876" s="3">
        <v>57.600089497575354</v>
      </c>
    </row>
    <row r="2877" spans="1:31" ht="13" x14ac:dyDescent="0.3">
      <c r="A2877" s="2">
        <v>2022</v>
      </c>
      <c r="B2877" s="13" t="s">
        <v>631</v>
      </c>
      <c r="C2877" s="2" t="s">
        <v>55</v>
      </c>
      <c r="D2877" s="2" t="str">
        <f t="shared" si="90"/>
        <v>M2</v>
      </c>
      <c r="E2877" s="2" t="str">
        <f t="shared" si="91"/>
        <v>E14b_M2_12</v>
      </c>
      <c r="F2877" s="21" t="s">
        <v>554</v>
      </c>
      <c r="G2877" s="2">
        <v>2012</v>
      </c>
      <c r="H2877" s="2" t="s">
        <v>791</v>
      </c>
      <c r="I2877" s="4">
        <v>2.54</v>
      </c>
      <c r="J2877" s="5">
        <v>0.156</v>
      </c>
      <c r="K2877" s="4">
        <v>0.84</v>
      </c>
      <c r="L2877" s="4">
        <v>0.75</v>
      </c>
      <c r="M2877" s="4">
        <v>0.22500000000000001</v>
      </c>
      <c r="N2877" s="4">
        <v>0.73699999999999999</v>
      </c>
      <c r="O2877" s="4">
        <v>0.188</v>
      </c>
      <c r="P2877" s="6">
        <v>17.382999999999999</v>
      </c>
      <c r="Q2877" s="6">
        <v>63.216999999999999</v>
      </c>
      <c r="R2877" s="4">
        <v>5.9509999999999996</v>
      </c>
      <c r="S2877" s="7">
        <v>333.25099999999998</v>
      </c>
      <c r="T2877" s="4">
        <v>17.513000000000002</v>
      </c>
      <c r="U2877" s="4">
        <v>24.410461000000002</v>
      </c>
      <c r="V2877" s="8">
        <v>98.871962789562716</v>
      </c>
      <c r="W2877" s="8">
        <v>95.058610176263883</v>
      </c>
      <c r="X2877" s="8">
        <v>98.82352941176471</v>
      </c>
      <c r="Y2877" s="8">
        <v>118.42105263157893</v>
      </c>
      <c r="Z2877" s="8">
        <v>122.83333333333333</v>
      </c>
      <c r="AA2877" s="8">
        <v>115.88666666666667</v>
      </c>
      <c r="AB2877" s="9">
        <v>77.442298312066896</v>
      </c>
      <c r="AC2877" s="9">
        <v>23.932363910099632</v>
      </c>
      <c r="AD2877" s="3">
        <v>27.741139438435013</v>
      </c>
      <c r="AE2877" s="3">
        <v>48.326496651465341</v>
      </c>
    </row>
    <row r="2878" spans="1:31" ht="13" x14ac:dyDescent="0.3">
      <c r="A2878" s="2">
        <v>2022</v>
      </c>
      <c r="B2878" s="13" t="s">
        <v>631</v>
      </c>
      <c r="C2878" s="2" t="s">
        <v>56</v>
      </c>
      <c r="D2878" s="2" t="str">
        <f t="shared" si="90"/>
        <v>M1</v>
      </c>
      <c r="E2878" s="2" t="str">
        <f t="shared" si="91"/>
        <v>E14c_M1_12</v>
      </c>
      <c r="F2878" s="21" t="s">
        <v>555</v>
      </c>
      <c r="G2878" s="2">
        <v>2012</v>
      </c>
      <c r="H2878" s="2" t="s">
        <v>790</v>
      </c>
      <c r="I2878" s="4">
        <v>1.81</v>
      </c>
      <c r="J2878" s="5">
        <v>0.115</v>
      </c>
      <c r="K2878" s="4">
        <v>0.80700000000000005</v>
      </c>
      <c r="L2878" s="4">
        <v>0.78900000000000003</v>
      </c>
      <c r="M2878" s="4">
        <v>0.221</v>
      </c>
      <c r="N2878" s="4">
        <v>0.755</v>
      </c>
      <c r="O2878" s="4">
        <v>0.17100000000000001</v>
      </c>
      <c r="P2878" s="6">
        <v>17.795000000000002</v>
      </c>
      <c r="Q2878" s="6">
        <v>55.823</v>
      </c>
      <c r="R2878" s="4">
        <v>5.4160000000000004</v>
      </c>
      <c r="S2878" s="7">
        <v>311.63799999999998</v>
      </c>
      <c r="T2878" s="4">
        <v>17.262</v>
      </c>
      <c r="U2878" s="4">
        <v>25.000703999999999</v>
      </c>
      <c r="V2878" s="8">
        <v>70.456004979963978</v>
      </c>
      <c r="W2878" s="8">
        <v>70.075257501732992</v>
      </c>
      <c r="X2878" s="8">
        <v>94.941176470588246</v>
      </c>
      <c r="Y2878" s="8">
        <v>116.31578947368422</v>
      </c>
      <c r="Z2878" s="8">
        <v>125.83333333333333</v>
      </c>
      <c r="AA2878" s="8">
        <v>118.63333333333334</v>
      </c>
      <c r="AB2878" s="9">
        <v>78.214927035079043</v>
      </c>
      <c r="AC2878" s="9">
        <v>23.274691994056628</v>
      </c>
      <c r="AD2878" s="3">
        <v>26.388039945369563</v>
      </c>
      <c r="AE2878" s="3">
        <v>50.337268060573791</v>
      </c>
    </row>
    <row r="2879" spans="1:31" ht="13" x14ac:dyDescent="0.3">
      <c r="A2879" s="2">
        <v>2022</v>
      </c>
      <c r="B2879" s="13" t="s">
        <v>631</v>
      </c>
      <c r="C2879" s="2" t="s">
        <v>57</v>
      </c>
      <c r="D2879" s="2" t="str">
        <f t="shared" si="90"/>
        <v>M2</v>
      </c>
      <c r="E2879" s="2" t="str">
        <f t="shared" si="91"/>
        <v>E14c_M2_12</v>
      </c>
      <c r="F2879" s="21" t="s">
        <v>555</v>
      </c>
      <c r="G2879" s="2">
        <v>2012</v>
      </c>
      <c r="H2879" s="2" t="s">
        <v>790</v>
      </c>
      <c r="I2879" s="4">
        <v>2.4</v>
      </c>
      <c r="J2879" s="5">
        <v>0.14899999999999999</v>
      </c>
      <c r="K2879" s="4">
        <v>0.79200000000000004</v>
      </c>
      <c r="L2879" s="4">
        <v>0.83599999999999997</v>
      </c>
      <c r="M2879" s="4">
        <v>0.214</v>
      </c>
      <c r="N2879" s="4">
        <v>0.749</v>
      </c>
      <c r="O2879" s="4">
        <v>0.17299999999999999</v>
      </c>
      <c r="P2879" s="6">
        <v>21.329000000000001</v>
      </c>
      <c r="Q2879" s="6">
        <v>56.212000000000003</v>
      </c>
      <c r="R2879" s="4">
        <v>4.7</v>
      </c>
      <c r="S2879" s="7">
        <v>335.17599999999999</v>
      </c>
      <c r="T2879" s="4">
        <v>15.757999999999999</v>
      </c>
      <c r="U2879" s="4">
        <v>25.000703999999999</v>
      </c>
      <c r="V2879" s="8">
        <v>93.422327045256111</v>
      </c>
      <c r="W2879" s="8">
        <v>90.793159719636648</v>
      </c>
      <c r="X2879" s="8">
        <v>93.176470588235304</v>
      </c>
      <c r="Y2879" s="8">
        <v>112.63157894736841</v>
      </c>
      <c r="Z2879" s="8">
        <v>124.83333333333333</v>
      </c>
      <c r="AA2879" s="8">
        <v>142.19333333333333</v>
      </c>
      <c r="AB2879" s="9">
        <v>79.599998442465008</v>
      </c>
      <c r="AC2879" s="9">
        <v>22.145323423888684</v>
      </c>
      <c r="AD2879" s="3">
        <v>25.446928231216248</v>
      </c>
      <c r="AE2879" s="3">
        <v>52.407748344895076</v>
      </c>
    </row>
    <row r="2880" spans="1:31" ht="13" x14ac:dyDescent="0.3">
      <c r="A2880" s="2">
        <v>2022</v>
      </c>
      <c r="B2880" s="13" t="s">
        <v>631</v>
      </c>
      <c r="C2880" s="2" t="s">
        <v>58</v>
      </c>
      <c r="D2880" s="2" t="str">
        <f t="shared" si="90"/>
        <v>M1</v>
      </c>
      <c r="E2880" s="2" t="str">
        <f t="shared" si="91"/>
        <v>F14a_M1_12</v>
      </c>
      <c r="F2880" s="21" t="s">
        <v>556</v>
      </c>
      <c r="G2880" s="2">
        <v>2012</v>
      </c>
      <c r="H2880" s="2" t="s">
        <v>795</v>
      </c>
      <c r="I2880" s="4">
        <v>2.2999999999999998</v>
      </c>
      <c r="J2880" s="5">
        <v>0.155</v>
      </c>
      <c r="K2880" s="4">
        <v>0.83</v>
      </c>
      <c r="L2880" s="4">
        <v>0.71799999999999997</v>
      </c>
      <c r="M2880" s="4">
        <v>0.23200000000000001</v>
      </c>
      <c r="N2880" s="4">
        <v>0.67300000000000004</v>
      </c>
      <c r="O2880" s="4">
        <v>0.17499999999999999</v>
      </c>
      <c r="P2880" s="6">
        <v>16.677</v>
      </c>
      <c r="Q2880" s="6">
        <v>58.343000000000004</v>
      </c>
      <c r="R2880" s="4">
        <v>5.3879999999999999</v>
      </c>
      <c r="S2880" s="7">
        <v>434.24700000000001</v>
      </c>
      <c r="T2880" s="4">
        <v>15.211</v>
      </c>
      <c r="U2880" s="4">
        <v>26.18113</v>
      </c>
      <c r="V2880" s="8">
        <v>89.529730085037102</v>
      </c>
      <c r="W2880" s="8">
        <v>94.449260111031421</v>
      </c>
      <c r="X2880" s="8">
        <v>97.647058823529406</v>
      </c>
      <c r="Y2880" s="8">
        <v>122.10526315789474</v>
      </c>
      <c r="Z2880" s="8">
        <v>112.16666666666669</v>
      </c>
      <c r="AA2880" s="8">
        <v>111.17999999999999</v>
      </c>
      <c r="AB2880" s="9">
        <v>76.166343709434557</v>
      </c>
      <c r="AC2880" s="9">
        <v>25.090319400901183</v>
      </c>
      <c r="AD2880" s="3">
        <v>27.870080733239316</v>
      </c>
      <c r="AE2880" s="3">
        <v>47.039599865859486</v>
      </c>
    </row>
    <row r="2881" spans="1:31" ht="13" x14ac:dyDescent="0.3">
      <c r="A2881" s="2">
        <v>2022</v>
      </c>
      <c r="B2881" s="13" t="s">
        <v>631</v>
      </c>
      <c r="C2881" s="2" t="s">
        <v>59</v>
      </c>
      <c r="D2881" s="2" t="str">
        <f t="shared" si="90"/>
        <v>M2</v>
      </c>
      <c r="E2881" s="2" t="str">
        <f t="shared" si="91"/>
        <v>F14a_M2_12</v>
      </c>
      <c r="F2881" s="21" t="s">
        <v>556</v>
      </c>
      <c r="G2881" s="2">
        <v>2012</v>
      </c>
      <c r="H2881" s="2" t="s">
        <v>795</v>
      </c>
      <c r="I2881" s="4">
        <v>2.37</v>
      </c>
      <c r="J2881" s="5">
        <v>0.14799999999999999</v>
      </c>
      <c r="K2881" s="4">
        <v>0.78900000000000003</v>
      </c>
      <c r="L2881" s="4">
        <v>0.80900000000000005</v>
      </c>
      <c r="M2881" s="4">
        <v>0.22900000000000001</v>
      </c>
      <c r="N2881" s="4">
        <v>0.69</v>
      </c>
      <c r="O2881" s="4">
        <v>0.17899999999999999</v>
      </c>
      <c r="P2881" s="6">
        <v>18.259</v>
      </c>
      <c r="Q2881" s="6">
        <v>63.027999999999999</v>
      </c>
      <c r="R2881" s="4">
        <v>5.1970000000000001</v>
      </c>
      <c r="S2881" s="7">
        <v>376.96199999999999</v>
      </c>
      <c r="T2881" s="4">
        <v>13.99</v>
      </c>
      <c r="U2881" s="4">
        <v>26.18113</v>
      </c>
      <c r="V2881" s="8">
        <v>92.254547957190411</v>
      </c>
      <c r="W2881" s="8">
        <v>90.183809654404186</v>
      </c>
      <c r="X2881" s="8">
        <v>92.82352941176471</v>
      </c>
      <c r="Y2881" s="8">
        <v>120.52631578947368</v>
      </c>
      <c r="Z2881" s="8">
        <v>114.99999999999999</v>
      </c>
      <c r="AA2881" s="8">
        <v>121.72666666666667</v>
      </c>
      <c r="AB2881" s="9">
        <v>79.411551554025067</v>
      </c>
      <c r="AC2881" s="9">
        <v>23.753801021195027</v>
      </c>
      <c r="AD2881" s="3">
        <v>25.41069622505006</v>
      </c>
      <c r="AE2881" s="3">
        <v>50.835502753754902</v>
      </c>
    </row>
    <row r="2882" spans="1:31" ht="13" x14ac:dyDescent="0.3">
      <c r="A2882" s="2">
        <v>2022</v>
      </c>
      <c r="B2882" s="13" t="s">
        <v>631</v>
      </c>
      <c r="C2882" s="2" t="s">
        <v>60</v>
      </c>
      <c r="D2882" s="2" t="str">
        <f t="shared" si="90"/>
        <v>M1</v>
      </c>
      <c r="E2882" s="2" t="str">
        <f t="shared" si="91"/>
        <v>F14b_M1_12</v>
      </c>
      <c r="F2882" s="21" t="s">
        <v>557</v>
      </c>
      <c r="G2882" s="2">
        <v>2012</v>
      </c>
      <c r="H2882" s="2" t="s">
        <v>796</v>
      </c>
      <c r="I2882" s="4">
        <v>2.7</v>
      </c>
      <c r="J2882" s="5">
        <v>0.16200000000000001</v>
      </c>
      <c r="K2882" s="4">
        <v>0.71299999999999997</v>
      </c>
      <c r="L2882" s="4">
        <v>0.85599999999999998</v>
      </c>
      <c r="M2882" s="4">
        <v>0.219</v>
      </c>
      <c r="N2882" s="4">
        <v>0.67300000000000004</v>
      </c>
      <c r="O2882" s="4">
        <v>0.186</v>
      </c>
      <c r="P2882" s="6">
        <v>24.971</v>
      </c>
      <c r="Q2882" s="6">
        <v>51.927</v>
      </c>
      <c r="R2882" s="4">
        <v>4.5179999999999998</v>
      </c>
      <c r="S2882" s="7">
        <v>477.27</v>
      </c>
      <c r="T2882" s="4">
        <v>14.701000000000001</v>
      </c>
      <c r="U2882" s="4">
        <v>25.705735000000001</v>
      </c>
      <c r="V2882" s="8">
        <v>105.10011792591311</v>
      </c>
      <c r="W2882" s="8">
        <v>98.714710567658642</v>
      </c>
      <c r="X2882" s="8">
        <v>83.882352941176464</v>
      </c>
      <c r="Y2882" s="8">
        <v>115.26315789473685</v>
      </c>
      <c r="Z2882" s="8">
        <v>112.16666666666669</v>
      </c>
      <c r="AA2882" s="8">
        <v>166.47333333333333</v>
      </c>
      <c r="AB2882" s="9">
        <v>78.989403690922245</v>
      </c>
      <c r="AC2882" s="9">
        <v>22.837922394728665</v>
      </c>
      <c r="AD2882" s="3">
        <v>23.085747284534477</v>
      </c>
      <c r="AE2882" s="3">
        <v>54.076330320736865</v>
      </c>
    </row>
    <row r="2883" spans="1:31" ht="13" x14ac:dyDescent="0.3">
      <c r="A2883" s="2">
        <v>2022</v>
      </c>
      <c r="B2883" s="13" t="s">
        <v>631</v>
      </c>
      <c r="C2883" s="2" t="s">
        <v>61</v>
      </c>
      <c r="D2883" s="2" t="str">
        <f t="shared" si="90"/>
        <v>M2</v>
      </c>
      <c r="E2883" s="2" t="str">
        <f t="shared" si="91"/>
        <v>F14b_M2_12</v>
      </c>
      <c r="F2883" s="21" t="s">
        <v>557</v>
      </c>
      <c r="G2883" s="2">
        <v>2012</v>
      </c>
      <c r="H2883" s="2" t="s">
        <v>796</v>
      </c>
      <c r="I2883" s="4">
        <v>2.14</v>
      </c>
      <c r="J2883" s="5">
        <v>0.127</v>
      </c>
      <c r="K2883" s="4">
        <v>0.79400000000000004</v>
      </c>
      <c r="L2883" s="4">
        <v>0.77600000000000002</v>
      </c>
      <c r="M2883" s="4">
        <v>0.22800000000000001</v>
      </c>
      <c r="N2883" s="4">
        <v>0.63100000000000001</v>
      </c>
      <c r="O2883" s="4">
        <v>0.188</v>
      </c>
      <c r="P2883" s="6">
        <v>21.678000000000001</v>
      </c>
      <c r="Q2883" s="6">
        <v>54.912999999999997</v>
      </c>
      <c r="R2883" s="4">
        <v>5.0010000000000003</v>
      </c>
      <c r="S2883" s="7">
        <v>390.505</v>
      </c>
      <c r="T2883" s="4">
        <v>16.518000000000001</v>
      </c>
      <c r="U2883" s="4">
        <v>25.705735000000001</v>
      </c>
      <c r="V2883" s="8">
        <v>83.301574948686692</v>
      </c>
      <c r="W2883" s="8">
        <v>77.387458284522509</v>
      </c>
      <c r="X2883" s="8">
        <v>93.411764705882362</v>
      </c>
      <c r="Y2883" s="8">
        <v>120</v>
      </c>
      <c r="Z2883" s="8">
        <v>105.16666666666667</v>
      </c>
      <c r="AA2883" s="8">
        <v>144.52000000000001</v>
      </c>
      <c r="AB2883" s="9">
        <v>77.810349882150888</v>
      </c>
      <c r="AC2883" s="9">
        <v>24.136749994740107</v>
      </c>
      <c r="AD2883" s="3">
        <v>26.097948925303889</v>
      </c>
      <c r="AE2883" s="3">
        <v>49.765301079955982</v>
      </c>
    </row>
    <row r="2884" spans="1:31" ht="13" x14ac:dyDescent="0.3">
      <c r="A2884" s="2">
        <v>2022</v>
      </c>
      <c r="B2884" s="13" t="s">
        <v>631</v>
      </c>
      <c r="C2884" s="2" t="s">
        <v>62</v>
      </c>
      <c r="D2884" s="2" t="str">
        <f t="shared" si="90"/>
        <v>M1</v>
      </c>
      <c r="E2884" s="2" t="str">
        <f t="shared" si="91"/>
        <v>F14c_M1_12</v>
      </c>
      <c r="F2884" s="21" t="s">
        <v>558</v>
      </c>
      <c r="G2884" s="2">
        <v>2012</v>
      </c>
      <c r="H2884" s="2" t="s">
        <v>797</v>
      </c>
      <c r="I2884" s="4">
        <v>2.21</v>
      </c>
      <c r="J2884" s="5">
        <v>0.13400000000000001</v>
      </c>
      <c r="K2884" s="4">
        <v>0.77800000000000002</v>
      </c>
      <c r="L2884" s="4">
        <v>0.86899999999999999</v>
      </c>
      <c r="M2884" s="4">
        <v>0.19</v>
      </c>
      <c r="N2884" s="4">
        <v>0.58799999999999997</v>
      </c>
      <c r="O2884" s="4">
        <v>0.17699999999999999</v>
      </c>
      <c r="P2884" s="6">
        <v>23.062000000000001</v>
      </c>
      <c r="Q2884" s="6">
        <v>52.673999999999999</v>
      </c>
      <c r="R2884" s="4">
        <v>4.9020000000000001</v>
      </c>
      <c r="S2884" s="7">
        <v>393.255</v>
      </c>
      <c r="T2884" s="4">
        <v>17.768000000000001</v>
      </c>
      <c r="U2884" s="4">
        <v>24.692761000000001</v>
      </c>
      <c r="V2884" s="8">
        <v>86.026392820839988</v>
      </c>
      <c r="W2884" s="8">
        <v>81.652908741149744</v>
      </c>
      <c r="X2884" s="8">
        <v>91.529411764705898</v>
      </c>
      <c r="Y2884" s="8">
        <v>100</v>
      </c>
      <c r="Z2884" s="8">
        <v>98</v>
      </c>
      <c r="AA2884" s="8">
        <v>153.74666666666667</v>
      </c>
      <c r="AB2884" s="9">
        <v>78.911713013718582</v>
      </c>
      <c r="AC2884" s="9">
        <v>19.833229761702494</v>
      </c>
      <c r="AD2884" s="3">
        <v>25.215139109018597</v>
      </c>
      <c r="AE2884" s="3">
        <v>54.951631129278901</v>
      </c>
    </row>
    <row r="2885" spans="1:31" ht="13" x14ac:dyDescent="0.3">
      <c r="A2885" s="2">
        <v>2022</v>
      </c>
      <c r="B2885" s="13" t="s">
        <v>631</v>
      </c>
      <c r="C2885" s="2" t="s">
        <v>63</v>
      </c>
      <c r="D2885" s="2" t="str">
        <f t="shared" si="90"/>
        <v>M2</v>
      </c>
      <c r="E2885" s="2" t="str">
        <f t="shared" si="91"/>
        <v>F14c_M2_12</v>
      </c>
      <c r="F2885" s="21" t="s">
        <v>558</v>
      </c>
      <c r="G2885" s="2">
        <v>2012</v>
      </c>
      <c r="H2885" s="2" t="s">
        <v>797</v>
      </c>
      <c r="I2885" s="4">
        <v>2.5299999999999998</v>
      </c>
      <c r="J2885" s="5">
        <v>0.14699999999999999</v>
      </c>
      <c r="K2885" s="4">
        <v>0.68500000000000005</v>
      </c>
      <c r="L2885" s="4">
        <v>0.82299999999999995</v>
      </c>
      <c r="M2885" s="4">
        <v>0.19600000000000001</v>
      </c>
      <c r="N2885" s="4">
        <v>0.60099999999999998</v>
      </c>
      <c r="O2885" s="4">
        <v>0.186</v>
      </c>
      <c r="P2885" s="6">
        <v>22.375</v>
      </c>
      <c r="Q2885" s="6">
        <v>56.381</v>
      </c>
      <c r="R2885" s="4">
        <v>4.6379999999999999</v>
      </c>
      <c r="S2885" s="7">
        <v>633.34</v>
      </c>
      <c r="T2885" s="4">
        <v>16.515999999999998</v>
      </c>
      <c r="U2885" s="4">
        <v>24.692761000000001</v>
      </c>
      <c r="V2885" s="8">
        <v>98.482703093540806</v>
      </c>
      <c r="W2885" s="8">
        <v>89.574459589171724</v>
      </c>
      <c r="X2885" s="8">
        <v>80.588235294117666</v>
      </c>
      <c r="Y2885" s="8">
        <v>103.15789473684211</v>
      </c>
      <c r="Z2885" s="8">
        <v>100.16666666666667</v>
      </c>
      <c r="AA2885" s="8">
        <v>149.16666666666666</v>
      </c>
      <c r="AB2885" s="9">
        <v>74.732021145437983</v>
      </c>
      <c r="AC2885" s="9">
        <v>21.603825295829964</v>
      </c>
      <c r="AD2885" s="3">
        <v>23.442670647945146</v>
      </c>
      <c r="AE2885" s="3">
        <v>54.953504056224865</v>
      </c>
    </row>
    <row r="2886" spans="1:31" ht="13" x14ac:dyDescent="0.3">
      <c r="A2886" s="2">
        <v>2022</v>
      </c>
      <c r="B2886" s="13" t="s">
        <v>631</v>
      </c>
      <c r="C2886" s="2" t="s">
        <v>64</v>
      </c>
      <c r="D2886" s="2" t="str">
        <f t="shared" si="90"/>
        <v>M1</v>
      </c>
      <c r="E2886" s="2" t="str">
        <f t="shared" si="91"/>
        <v>G14a_M1_12</v>
      </c>
      <c r="F2886" s="21" t="s">
        <v>559</v>
      </c>
      <c r="G2886" s="2">
        <v>2012</v>
      </c>
      <c r="H2886" s="2" t="s">
        <v>798</v>
      </c>
      <c r="I2886" s="4">
        <v>2.1800000000000002</v>
      </c>
      <c r="J2886" s="5">
        <v>0.13400000000000001</v>
      </c>
      <c r="K2886" s="4">
        <v>0.74399999999999999</v>
      </c>
      <c r="L2886" s="4">
        <v>0.79200000000000004</v>
      </c>
      <c r="M2886" s="4">
        <v>0.19700000000000001</v>
      </c>
      <c r="N2886" s="4">
        <v>0.65800000000000003</v>
      </c>
      <c r="O2886" s="4">
        <v>0.17899999999999999</v>
      </c>
      <c r="P2886" s="6">
        <v>16.986999999999998</v>
      </c>
      <c r="Q2886" s="6">
        <v>56.777000000000001</v>
      </c>
      <c r="R2886" s="4">
        <v>5.9130000000000003</v>
      </c>
      <c r="S2886" s="7">
        <v>437.69200000000001</v>
      </c>
      <c r="T2886" s="4">
        <v>15.73</v>
      </c>
      <c r="U2886" s="4">
        <v>22.571712999999999</v>
      </c>
      <c r="V2886" s="8">
        <v>84.858613732774302</v>
      </c>
      <c r="W2886" s="8">
        <v>81.652908741149744</v>
      </c>
      <c r="X2886" s="8">
        <v>87.529411764705884</v>
      </c>
      <c r="Y2886" s="8">
        <v>103.68421052631579</v>
      </c>
      <c r="Z2886" s="8">
        <v>109.66666666666667</v>
      </c>
      <c r="AA2886" s="8">
        <v>113.24666666666666</v>
      </c>
      <c r="AB2886" s="9">
        <v>74.776438687362329</v>
      </c>
      <c r="AC2886" s="9">
        <v>21.701150651274805</v>
      </c>
      <c r="AD2886" s="3">
        <v>25.44669594641077</v>
      </c>
      <c r="AE2886" s="3">
        <v>52.852153402314443</v>
      </c>
    </row>
    <row r="2887" spans="1:31" ht="13" x14ac:dyDescent="0.3">
      <c r="A2887" s="2">
        <v>2022</v>
      </c>
      <c r="B2887" s="13" t="s">
        <v>631</v>
      </c>
      <c r="C2887" s="2" t="s">
        <v>65</v>
      </c>
      <c r="D2887" s="2" t="str">
        <f t="shared" si="90"/>
        <v>M2</v>
      </c>
      <c r="E2887" s="2" t="str">
        <f t="shared" si="91"/>
        <v>G14a_M2_12</v>
      </c>
      <c r="F2887" s="21" t="s">
        <v>559</v>
      </c>
      <c r="G2887" s="2">
        <v>2012</v>
      </c>
      <c r="H2887" s="2" t="s">
        <v>798</v>
      </c>
      <c r="I2887" s="4">
        <v>2.39</v>
      </c>
      <c r="J2887" s="5">
        <v>0.152</v>
      </c>
      <c r="K2887" s="4">
        <v>0.73699999999999999</v>
      </c>
      <c r="L2887" s="4">
        <v>0.76400000000000001</v>
      </c>
      <c r="M2887" s="4">
        <v>0.17899999999999999</v>
      </c>
      <c r="N2887" s="4">
        <v>0.65400000000000003</v>
      </c>
      <c r="O2887" s="4">
        <v>0.182</v>
      </c>
      <c r="P2887" s="6">
        <v>19.251999999999999</v>
      </c>
      <c r="Q2887" s="6">
        <v>56.149000000000001</v>
      </c>
      <c r="R2887" s="4">
        <v>5.484</v>
      </c>
      <c r="S2887" s="7">
        <v>692.048</v>
      </c>
      <c r="T2887" s="4">
        <v>16.754999999999999</v>
      </c>
      <c r="U2887" s="4">
        <v>22.571712999999999</v>
      </c>
      <c r="V2887" s="8">
        <v>93.033067349234216</v>
      </c>
      <c r="W2887" s="8">
        <v>92.621209915334035</v>
      </c>
      <c r="X2887" s="8">
        <v>86.705882352941174</v>
      </c>
      <c r="Y2887" s="8">
        <v>94.210526315789465</v>
      </c>
      <c r="Z2887" s="8">
        <v>109.00000000000001</v>
      </c>
      <c r="AA2887" s="8">
        <v>128.34666666666666</v>
      </c>
      <c r="AB2887" s="9">
        <v>71.717503153356546</v>
      </c>
      <c r="AC2887" s="9">
        <v>20.559340677940831</v>
      </c>
      <c r="AD2887" s="3">
        <v>26.282433200482743</v>
      </c>
      <c r="AE2887" s="3">
        <v>53.158226121576433</v>
      </c>
    </row>
    <row r="2888" spans="1:31" ht="13" x14ac:dyDescent="0.3">
      <c r="A2888" s="2">
        <v>2022</v>
      </c>
      <c r="B2888" s="13" t="s">
        <v>631</v>
      </c>
      <c r="C2888" s="2" t="s">
        <v>66</v>
      </c>
      <c r="D2888" s="2" t="str">
        <f t="shared" si="90"/>
        <v>M2</v>
      </c>
      <c r="E2888" s="2" t="str">
        <f t="shared" si="91"/>
        <v>G14b_M2_12</v>
      </c>
      <c r="F2888" s="21" t="s">
        <v>560</v>
      </c>
      <c r="G2888" s="2">
        <v>2012</v>
      </c>
      <c r="H2888" s="2" t="s">
        <v>799</v>
      </c>
      <c r="I2888" s="4">
        <v>2.39</v>
      </c>
      <c r="J2888" s="5">
        <v>0.14000000000000001</v>
      </c>
      <c r="K2888" s="4">
        <v>0.78600000000000003</v>
      </c>
      <c r="L2888" s="4">
        <v>0.78600000000000003</v>
      </c>
      <c r="M2888" s="4">
        <v>0.184</v>
      </c>
      <c r="N2888" s="4">
        <v>0.57599999999999996</v>
      </c>
      <c r="O2888" s="4">
        <v>0.184</v>
      </c>
      <c r="P2888" s="6">
        <v>20.256</v>
      </c>
      <c r="Q2888" s="6">
        <v>58.304000000000002</v>
      </c>
      <c r="R2888" s="4">
        <v>5.3070000000000004</v>
      </c>
      <c r="S2888" s="7">
        <v>690.22199999999998</v>
      </c>
      <c r="T2888" s="4">
        <v>16.838999999999999</v>
      </c>
      <c r="U2888" s="4">
        <v>23.189703000000002</v>
      </c>
      <c r="V2888" s="8">
        <v>93.033067349234216</v>
      </c>
      <c r="W2888" s="8">
        <v>85.309009132544517</v>
      </c>
      <c r="X2888" s="8">
        <v>92.47058823529413</v>
      </c>
      <c r="Y2888" s="8">
        <v>96.84210526315789</v>
      </c>
      <c r="Z2888" s="8">
        <v>96</v>
      </c>
      <c r="AA2888" s="8">
        <v>135.04</v>
      </c>
      <c r="AB2888" s="9">
        <v>74.480366090017924</v>
      </c>
      <c r="AC2888" s="9">
        <v>20.34966825376598</v>
      </c>
      <c r="AD2888" s="3">
        <v>26.990068451040415</v>
      </c>
      <c r="AE2888" s="3">
        <v>52.660263295193623</v>
      </c>
    </row>
    <row r="2889" spans="1:31" ht="13" x14ac:dyDescent="0.3">
      <c r="A2889" s="2">
        <v>2022</v>
      </c>
      <c r="B2889" s="13" t="s">
        <v>631</v>
      </c>
      <c r="C2889" s="2" t="s">
        <v>67</v>
      </c>
      <c r="D2889" s="2" t="str">
        <f t="shared" si="90"/>
        <v>M1</v>
      </c>
      <c r="E2889" s="2" t="str">
        <f t="shared" si="91"/>
        <v>C12c_M1_13</v>
      </c>
      <c r="F2889" s="21" t="s">
        <v>561</v>
      </c>
      <c r="G2889" s="2">
        <v>2013</v>
      </c>
      <c r="H2889" s="2" t="s">
        <v>815</v>
      </c>
      <c r="I2889" s="4">
        <v>2.2400000000000002</v>
      </c>
      <c r="J2889" s="5">
        <v>0.13700000000000001</v>
      </c>
      <c r="K2889" s="4">
        <v>0.72599999999999998</v>
      </c>
      <c r="L2889" s="4">
        <v>0.83599999999999997</v>
      </c>
      <c r="M2889" s="4">
        <v>0.18</v>
      </c>
      <c r="N2889" s="4">
        <v>0.70699999999999996</v>
      </c>
      <c r="O2889" s="4">
        <v>0.17100000000000001</v>
      </c>
      <c r="P2889" s="6">
        <v>16.613</v>
      </c>
      <c r="Q2889" s="6">
        <v>51.296999999999997</v>
      </c>
      <c r="R2889" s="4">
        <v>4.968</v>
      </c>
      <c r="S2889" s="7">
        <v>293.161</v>
      </c>
      <c r="T2889" s="4">
        <v>13.362</v>
      </c>
      <c r="U2889" s="4">
        <v>26.857877999999999</v>
      </c>
      <c r="V2889" s="8">
        <v>86.363261388981272</v>
      </c>
      <c r="W2889" s="8">
        <v>82.873110579967658</v>
      </c>
      <c r="X2889" s="8">
        <v>85.411764705882348</v>
      </c>
      <c r="Y2889" s="8">
        <v>94.73684210526315</v>
      </c>
      <c r="Z2889" s="8">
        <v>117.83333333333333</v>
      </c>
      <c r="AA2889" s="8">
        <v>110.75333333333333</v>
      </c>
      <c r="AB2889" s="9">
        <v>75.111359924239878</v>
      </c>
      <c r="AC2889" s="9">
        <v>19.740047493303436</v>
      </c>
      <c r="AD2889" s="3">
        <v>24.720328529252473</v>
      </c>
      <c r="AE2889" s="3">
        <v>55.539623977444094</v>
      </c>
    </row>
    <row r="2890" spans="1:31" ht="13" x14ac:dyDescent="0.3">
      <c r="A2890" s="2">
        <v>2022</v>
      </c>
      <c r="B2890" s="13" t="s">
        <v>631</v>
      </c>
      <c r="C2890" s="2" t="s">
        <v>68</v>
      </c>
      <c r="D2890" s="2" t="str">
        <f t="shared" si="90"/>
        <v>M2</v>
      </c>
      <c r="E2890" s="2" t="str">
        <f t="shared" si="91"/>
        <v>C12c_M2_13</v>
      </c>
      <c r="F2890" s="21" t="s">
        <v>561</v>
      </c>
      <c r="G2890" s="2">
        <v>2013</v>
      </c>
      <c r="H2890" s="2" t="s">
        <v>815</v>
      </c>
      <c r="I2890" s="4">
        <v>2.58</v>
      </c>
      <c r="J2890" s="5">
        <v>0.15</v>
      </c>
      <c r="K2890" s="4">
        <v>0.83499999999999996</v>
      </c>
      <c r="L2890" s="4">
        <v>0.90900000000000003</v>
      </c>
      <c r="M2890" s="4">
        <v>0.17899999999999999</v>
      </c>
      <c r="N2890" s="4">
        <v>0.72099999999999997</v>
      </c>
      <c r="O2890" s="4">
        <v>0.18099999999999999</v>
      </c>
      <c r="P2890" s="6">
        <v>19.3</v>
      </c>
      <c r="Q2890" s="6">
        <v>64.951999999999998</v>
      </c>
      <c r="R2890" s="4">
        <v>5.9480000000000004</v>
      </c>
      <c r="S2890" s="7">
        <v>259.84300000000002</v>
      </c>
      <c r="T2890" s="4">
        <v>14.352</v>
      </c>
      <c r="U2890" s="4">
        <v>26.857877999999999</v>
      </c>
      <c r="V2890" s="8">
        <v>99.471970706951637</v>
      </c>
      <c r="W2890" s="8">
        <v>90.736982386825886</v>
      </c>
      <c r="X2890" s="8">
        <v>98.235294117647058</v>
      </c>
      <c r="Y2890" s="8">
        <v>94.210526315789465</v>
      </c>
      <c r="Z2890" s="8">
        <v>120.16666666666667</v>
      </c>
      <c r="AA2890" s="8">
        <v>128.66666666666666</v>
      </c>
      <c r="AB2890" s="9">
        <v>81.459425957364914</v>
      </c>
      <c r="AC2890" s="9">
        <v>18.100601159071189</v>
      </c>
      <c r="AD2890" s="3">
        <v>26.216117374071459</v>
      </c>
      <c r="AE2890" s="3">
        <v>55.683281466857338</v>
      </c>
    </row>
    <row r="2891" spans="1:31" ht="13" x14ac:dyDescent="0.3">
      <c r="A2891" s="2">
        <v>2022</v>
      </c>
      <c r="B2891" s="13" t="s">
        <v>631</v>
      </c>
      <c r="C2891" s="2" t="s">
        <v>72</v>
      </c>
      <c r="D2891" s="2" t="str">
        <f t="shared" si="90"/>
        <v>M1</v>
      </c>
      <c r="E2891" s="2" t="str">
        <f t="shared" si="91"/>
        <v>D12a_M1_13</v>
      </c>
      <c r="F2891" s="21" t="s">
        <v>562</v>
      </c>
      <c r="G2891" s="2">
        <v>2013</v>
      </c>
      <c r="H2891" s="2" t="s">
        <v>814</v>
      </c>
      <c r="I2891" s="4">
        <v>2.62</v>
      </c>
      <c r="J2891" s="5">
        <v>0.154</v>
      </c>
      <c r="K2891" s="4">
        <v>0.77900000000000003</v>
      </c>
      <c r="L2891" s="4">
        <v>0.89</v>
      </c>
      <c r="M2891" s="4">
        <v>0.16200000000000001</v>
      </c>
      <c r="N2891" s="4">
        <v>0.70599999999999996</v>
      </c>
      <c r="O2891" s="4">
        <v>0.191</v>
      </c>
      <c r="P2891" s="6">
        <v>23.696000000000002</v>
      </c>
      <c r="Q2891" s="6">
        <v>97.278999999999996</v>
      </c>
      <c r="R2891" s="4">
        <v>4.7320000000000002</v>
      </c>
      <c r="S2891" s="7">
        <v>343.916</v>
      </c>
      <c r="T2891" s="4">
        <v>15.391999999999999</v>
      </c>
      <c r="U2891" s="4">
        <v>25.241263</v>
      </c>
      <c r="V2891" s="8">
        <v>101.01417180318344</v>
      </c>
      <c r="W2891" s="8">
        <v>93.156635250474579</v>
      </c>
      <c r="X2891" s="8">
        <v>91.64705882352942</v>
      </c>
      <c r="Y2891" s="8">
        <v>85.263157894736835</v>
      </c>
      <c r="Z2891" s="8">
        <v>117.66666666666667</v>
      </c>
      <c r="AA2891" s="8">
        <v>157.97333333333336</v>
      </c>
      <c r="AB2891" s="9">
        <v>77.678767611719522</v>
      </c>
      <c r="AC2891" s="9">
        <v>17.178846575452951</v>
      </c>
      <c r="AD2891" s="3">
        <v>25.648287517737529</v>
      </c>
      <c r="AE2891" s="3">
        <v>57.172865906809513</v>
      </c>
    </row>
    <row r="2892" spans="1:31" ht="13" x14ac:dyDescent="0.3">
      <c r="A2892" s="2">
        <v>2022</v>
      </c>
      <c r="B2892" s="13" t="s">
        <v>631</v>
      </c>
      <c r="C2892" s="2" t="s">
        <v>73</v>
      </c>
      <c r="D2892" s="2" t="str">
        <f t="shared" si="90"/>
        <v>M2</v>
      </c>
      <c r="E2892" s="2" t="str">
        <f t="shared" si="91"/>
        <v>D12a_M2_13</v>
      </c>
      <c r="F2892" s="21" t="s">
        <v>562</v>
      </c>
      <c r="G2892" s="2">
        <v>2013</v>
      </c>
      <c r="H2892" s="2" t="s">
        <v>814</v>
      </c>
      <c r="I2892" s="4">
        <v>2.6</v>
      </c>
      <c r="J2892" s="5">
        <v>0.14899999999999999</v>
      </c>
      <c r="K2892" s="4">
        <v>0.85099999999999998</v>
      </c>
      <c r="L2892" s="4">
        <v>0.82099999999999995</v>
      </c>
      <c r="M2892" s="4">
        <v>0.17899999999999999</v>
      </c>
      <c r="N2892" s="4">
        <v>0.66</v>
      </c>
      <c r="O2892" s="4">
        <v>0.182</v>
      </c>
      <c r="P2892" s="6">
        <v>17.768000000000001</v>
      </c>
      <c r="Q2892" s="6">
        <v>55.744999999999997</v>
      </c>
      <c r="R2892" s="4">
        <v>5.6760000000000002</v>
      </c>
      <c r="S2892" s="7">
        <v>229.66399999999999</v>
      </c>
      <c r="T2892" s="4">
        <v>15.627000000000001</v>
      </c>
      <c r="U2892" s="4">
        <v>25.241263</v>
      </c>
      <c r="V2892" s="8">
        <v>100.24307125506755</v>
      </c>
      <c r="W2892" s="8">
        <v>90.132069170913724</v>
      </c>
      <c r="X2892" s="8">
        <v>100.11764705882354</v>
      </c>
      <c r="Y2892" s="8">
        <v>94.210526315789465</v>
      </c>
      <c r="Z2892" s="8">
        <v>110.00000000000001</v>
      </c>
      <c r="AA2892" s="8">
        <v>118.45333333333335</v>
      </c>
      <c r="AB2892" s="9">
        <v>77.477415553619963</v>
      </c>
      <c r="AC2892" s="9">
        <v>19.030895253349243</v>
      </c>
      <c r="AD2892" s="3">
        <v>28.091677719025348</v>
      </c>
      <c r="AE2892" s="3">
        <v>52.877427027625401</v>
      </c>
    </row>
    <row r="2893" spans="1:31" ht="13" x14ac:dyDescent="0.3">
      <c r="A2893" s="2">
        <v>2022</v>
      </c>
      <c r="B2893" s="13" t="s">
        <v>631</v>
      </c>
      <c r="C2893" s="2" t="s">
        <v>74</v>
      </c>
      <c r="D2893" s="2" t="str">
        <f t="shared" si="90"/>
        <v>M1</v>
      </c>
      <c r="E2893" s="2" t="str">
        <f t="shared" si="91"/>
        <v>D12b_M1_13</v>
      </c>
      <c r="F2893" s="21" t="s">
        <v>563</v>
      </c>
      <c r="G2893" s="2">
        <v>2013</v>
      </c>
      <c r="H2893" s="2" t="s">
        <v>813</v>
      </c>
      <c r="I2893" s="4">
        <v>2.63</v>
      </c>
      <c r="J2893" s="5">
        <v>0.156</v>
      </c>
      <c r="K2893" s="4">
        <v>0.746</v>
      </c>
      <c r="L2893" s="4">
        <v>0.88100000000000001</v>
      </c>
      <c r="M2893" s="4">
        <v>0.17799999999999999</v>
      </c>
      <c r="N2893" s="4">
        <v>0.61299999999999999</v>
      </c>
      <c r="O2893" s="4">
        <v>0.185</v>
      </c>
      <c r="P2893" s="6">
        <v>21.474</v>
      </c>
      <c r="Q2893" s="6">
        <v>57.991</v>
      </c>
      <c r="R2893" s="4">
        <v>5.5149999999999997</v>
      </c>
      <c r="S2893" s="7">
        <v>302.63200000000001</v>
      </c>
      <c r="T2893" s="4">
        <v>16.321000000000002</v>
      </c>
      <c r="U2893" s="4">
        <v>26.111668999999999</v>
      </c>
      <c r="V2893" s="8">
        <v>101.39972207724139</v>
      </c>
      <c r="W2893" s="8">
        <v>94.366461682298933</v>
      </c>
      <c r="X2893" s="8">
        <v>87.764705882352942</v>
      </c>
      <c r="Y2893" s="8">
        <v>93.68421052631578</v>
      </c>
      <c r="Z2893" s="8">
        <v>102.16666666666667</v>
      </c>
      <c r="AA2893" s="8">
        <v>143.16</v>
      </c>
      <c r="AB2893" s="9">
        <v>77.703633211883442</v>
      </c>
      <c r="AC2893" s="9">
        <v>18.869482506861317</v>
      </c>
      <c r="AD2893" s="3">
        <v>24.553914789855899</v>
      </c>
      <c r="AE2893" s="3">
        <v>56.576602703282795</v>
      </c>
    </row>
    <row r="2894" spans="1:31" ht="13" x14ac:dyDescent="0.3">
      <c r="A2894" s="2">
        <v>2022</v>
      </c>
      <c r="B2894" s="13" t="s">
        <v>631</v>
      </c>
      <c r="C2894" s="2" t="s">
        <v>75</v>
      </c>
      <c r="D2894" s="2" t="str">
        <f t="shared" si="90"/>
        <v>M2</v>
      </c>
      <c r="E2894" s="2" t="str">
        <f t="shared" si="91"/>
        <v>D12b_M2_13</v>
      </c>
      <c r="F2894" s="21" t="s">
        <v>563</v>
      </c>
      <c r="G2894" s="2">
        <v>2013</v>
      </c>
      <c r="H2894" s="2" t="s">
        <v>813</v>
      </c>
      <c r="I2894" s="4">
        <v>2.2999999999999998</v>
      </c>
      <c r="J2894" s="5">
        <v>0.14099999999999999</v>
      </c>
      <c r="K2894" s="4">
        <v>0.84699999999999998</v>
      </c>
      <c r="L2894" s="4">
        <v>0.79800000000000004</v>
      </c>
      <c r="M2894" s="4">
        <v>0.16200000000000001</v>
      </c>
      <c r="N2894" s="4">
        <v>0.61699999999999999</v>
      </c>
      <c r="O2894" s="4">
        <v>0.17599999999999999</v>
      </c>
      <c r="P2894" s="6">
        <v>21.837</v>
      </c>
      <c r="Q2894" s="6">
        <v>56.298000000000002</v>
      </c>
      <c r="R2894" s="4">
        <v>4.8209999999999997</v>
      </c>
      <c r="S2894" s="7">
        <v>302.63499999999999</v>
      </c>
      <c r="T2894" s="4">
        <v>14.403</v>
      </c>
      <c r="U2894" s="4">
        <v>26.111668999999999</v>
      </c>
      <c r="V2894" s="8">
        <v>88.676563033328975</v>
      </c>
      <c r="W2894" s="8">
        <v>85.292763443616337</v>
      </c>
      <c r="X2894" s="8">
        <v>99.647058823529406</v>
      </c>
      <c r="Y2894" s="8">
        <v>85.263157894736835</v>
      </c>
      <c r="Z2894" s="8">
        <v>102.83333333333333</v>
      </c>
      <c r="AA2894" s="8">
        <v>145.57999999999998</v>
      </c>
      <c r="AB2894" s="9">
        <v>74.827079683228675</v>
      </c>
      <c r="AC2894" s="9">
        <v>17.833538828738835</v>
      </c>
      <c r="AD2894" s="3">
        <v>28.949952589058348</v>
      </c>
      <c r="AE2894" s="3">
        <v>53.216508582202813</v>
      </c>
    </row>
    <row r="2895" spans="1:31" ht="13" x14ac:dyDescent="0.3">
      <c r="A2895" s="2">
        <v>2022</v>
      </c>
      <c r="B2895" s="13" t="s">
        <v>631</v>
      </c>
      <c r="C2895" s="2" t="s">
        <v>76</v>
      </c>
      <c r="D2895" s="2" t="str">
        <f t="shared" si="90"/>
        <v>M1</v>
      </c>
      <c r="E2895" s="2" t="str">
        <f t="shared" si="91"/>
        <v>D12c_M1_13</v>
      </c>
      <c r="F2895" s="21" t="s">
        <v>564</v>
      </c>
      <c r="G2895" s="2">
        <v>2013</v>
      </c>
      <c r="H2895" s="2" t="s">
        <v>812</v>
      </c>
      <c r="I2895" s="4">
        <v>2.15</v>
      </c>
      <c r="J2895" s="5">
        <v>0.13</v>
      </c>
      <c r="K2895" s="4">
        <v>0.75900000000000001</v>
      </c>
      <c r="L2895" s="4">
        <v>0.72799999999999998</v>
      </c>
      <c r="M2895" s="4">
        <v>0.20300000000000001</v>
      </c>
      <c r="N2895" s="4">
        <v>0.64</v>
      </c>
      <c r="O2895" s="4">
        <v>0.17499999999999999</v>
      </c>
      <c r="P2895" s="6">
        <v>14.335000000000001</v>
      </c>
      <c r="Q2895" s="6">
        <v>56.893000000000001</v>
      </c>
      <c r="R2895" s="4">
        <v>5.9429999999999996</v>
      </c>
      <c r="S2895" s="7">
        <v>286.77100000000002</v>
      </c>
      <c r="T2895" s="4">
        <v>14.05</v>
      </c>
      <c r="U2895" s="4">
        <v>24.754930999999999</v>
      </c>
      <c r="V2895" s="8">
        <v>82.893308922459696</v>
      </c>
      <c r="W2895" s="8">
        <v>78.638718068582449</v>
      </c>
      <c r="X2895" s="8">
        <v>89.294117647058826</v>
      </c>
      <c r="Y2895" s="8">
        <v>106.84210526315789</v>
      </c>
      <c r="Z2895" s="8">
        <v>106.66666666666667</v>
      </c>
      <c r="AA2895" s="8">
        <v>95.566666666666677</v>
      </c>
      <c r="AB2895" s="9">
        <v>72.460691563863264</v>
      </c>
      <c r="AC2895" s="9">
        <v>23.076762293749432</v>
      </c>
      <c r="AD2895" s="3">
        <v>26.789372674940299</v>
      </c>
      <c r="AE2895" s="3">
        <v>50.133865031310279</v>
      </c>
    </row>
    <row r="2896" spans="1:31" ht="13" x14ac:dyDescent="0.3">
      <c r="A2896" s="2">
        <v>2022</v>
      </c>
      <c r="B2896" s="13" t="s">
        <v>631</v>
      </c>
      <c r="C2896" s="2" t="s">
        <v>77</v>
      </c>
      <c r="D2896" s="2" t="str">
        <f t="shared" si="90"/>
        <v>M2</v>
      </c>
      <c r="E2896" s="2" t="str">
        <f t="shared" si="91"/>
        <v>D12c_M2_13</v>
      </c>
      <c r="F2896" s="21" t="s">
        <v>564</v>
      </c>
      <c r="G2896" s="2">
        <v>2013</v>
      </c>
      <c r="H2896" s="2" t="s">
        <v>812</v>
      </c>
      <c r="I2896" s="4">
        <v>2.0699999999999998</v>
      </c>
      <c r="J2896" s="5">
        <v>0.12</v>
      </c>
      <c r="K2896" s="4">
        <v>0.77600000000000002</v>
      </c>
      <c r="L2896" s="4">
        <v>0.79</v>
      </c>
      <c r="M2896" s="4">
        <v>0.183</v>
      </c>
      <c r="N2896" s="4">
        <v>0.68</v>
      </c>
      <c r="O2896" s="4">
        <v>0.18099999999999999</v>
      </c>
      <c r="P2896" s="6">
        <v>14.538</v>
      </c>
      <c r="Q2896" s="6">
        <v>59.1</v>
      </c>
      <c r="R2896" s="4">
        <v>5.3929999999999998</v>
      </c>
      <c r="S2896" s="7">
        <v>218.191</v>
      </c>
      <c r="T2896" s="4">
        <v>15.569000000000001</v>
      </c>
      <c r="U2896" s="4">
        <v>24.754930999999999</v>
      </c>
      <c r="V2896" s="8">
        <v>79.808906729996082</v>
      </c>
      <c r="W2896" s="8">
        <v>72.589585909460723</v>
      </c>
      <c r="X2896" s="8">
        <v>91.294117647058826</v>
      </c>
      <c r="Y2896" s="8">
        <v>96.315789473684205</v>
      </c>
      <c r="Z2896" s="8">
        <v>113.33333333333336</v>
      </c>
      <c r="AA2896" s="8">
        <v>96.92</v>
      </c>
      <c r="AB2896" s="9">
        <v>74.341840089818291</v>
      </c>
      <c r="AC2896" s="9">
        <v>20.276785014195628</v>
      </c>
      <c r="AD2896" s="3">
        <v>26.696335859591059</v>
      </c>
      <c r="AE2896" s="3">
        <v>53.026879126213323</v>
      </c>
    </row>
    <row r="2897" spans="1:31" ht="13" x14ac:dyDescent="0.3">
      <c r="A2897" s="2">
        <v>2022</v>
      </c>
      <c r="B2897" s="13" t="s">
        <v>631</v>
      </c>
      <c r="C2897" s="2" t="s">
        <v>78</v>
      </c>
      <c r="D2897" s="2" t="str">
        <f t="shared" si="90"/>
        <v>M2</v>
      </c>
      <c r="E2897" s="2" t="str">
        <f t="shared" si="91"/>
        <v>E12a_M2_13</v>
      </c>
      <c r="F2897" s="21" t="s">
        <v>531</v>
      </c>
      <c r="G2897" s="2">
        <v>2013</v>
      </c>
      <c r="H2897" s="2" t="s">
        <v>811</v>
      </c>
      <c r="I2897" s="4">
        <v>2.75</v>
      </c>
      <c r="J2897" s="5">
        <v>0.16200000000000001</v>
      </c>
      <c r="K2897" s="4">
        <v>0.74099999999999999</v>
      </c>
      <c r="L2897" s="4">
        <v>0.90600000000000003</v>
      </c>
      <c r="M2897" s="4">
        <v>0.16600000000000001</v>
      </c>
      <c r="N2897" s="4">
        <v>0.55300000000000005</v>
      </c>
      <c r="O2897" s="4">
        <v>0.193</v>
      </c>
      <c r="P2897" s="6">
        <v>24.175999999999998</v>
      </c>
      <c r="Q2897" s="6">
        <v>57.030999999999999</v>
      </c>
      <c r="R2897" s="4">
        <v>4.6630000000000003</v>
      </c>
      <c r="S2897" s="7">
        <v>291.07100000000003</v>
      </c>
      <c r="T2897" s="4">
        <v>14.885999999999999</v>
      </c>
      <c r="U2897" s="4">
        <v>24.454858000000002</v>
      </c>
      <c r="V2897" s="8">
        <v>106.02632536593681</v>
      </c>
      <c r="W2897" s="8">
        <v>97.99594097777198</v>
      </c>
      <c r="X2897" s="8">
        <v>87.176470588235304</v>
      </c>
      <c r="Y2897" s="8">
        <v>87.368421052631589</v>
      </c>
      <c r="Z2897" s="8">
        <v>92.166666666666671</v>
      </c>
      <c r="AA2897" s="8">
        <v>161.17333333333332</v>
      </c>
      <c r="AB2897" s="9">
        <v>77.834793089257687</v>
      </c>
      <c r="AC2897" s="9">
        <v>17.567729107518034</v>
      </c>
      <c r="AD2897" s="3">
        <v>24.348245684784807</v>
      </c>
      <c r="AE2897" s="3">
        <v>58.084025207697152</v>
      </c>
    </row>
    <row r="2898" spans="1:31" s="51" customFormat="1" ht="13" x14ac:dyDescent="0.3">
      <c r="A2898" s="52">
        <v>2022</v>
      </c>
      <c r="B2898" s="53" t="s">
        <v>631</v>
      </c>
      <c r="C2898" s="52" t="s">
        <v>19</v>
      </c>
      <c r="D2898" s="52" t="str">
        <f t="shared" si="90"/>
        <v>M1</v>
      </c>
      <c r="E2898" s="52" t="str">
        <f t="shared" si="91"/>
        <v>C13b_M1_12</v>
      </c>
      <c r="F2898" s="54" t="s">
        <v>536</v>
      </c>
      <c r="G2898" s="52">
        <v>2012</v>
      </c>
      <c r="H2898" s="52" t="str">
        <f>CONCATENATE(F2898,"_",MID(G2898,3,2))</f>
        <v>C13b_12</v>
      </c>
      <c r="I2898" s="50">
        <v>2.37</v>
      </c>
      <c r="J2898" s="55">
        <v>0.154</v>
      </c>
      <c r="K2898" s="47">
        <v>0.75</v>
      </c>
      <c r="L2898" s="50">
        <v>0.97399999999999998</v>
      </c>
      <c r="M2898" s="50">
        <v>0.16900000000000001</v>
      </c>
      <c r="N2898" s="50">
        <v>0.65400000000000003</v>
      </c>
      <c r="O2898" s="37">
        <v>0.189</v>
      </c>
      <c r="P2898" s="56">
        <v>22.593</v>
      </c>
      <c r="Q2898" s="57">
        <v>57.707000000000001</v>
      </c>
      <c r="R2898" s="37">
        <v>5.2729999999999997</v>
      </c>
      <c r="S2898" s="58">
        <v>267.00400000000002</v>
      </c>
      <c r="T2898" s="37">
        <v>16.887</v>
      </c>
      <c r="U2898" s="37">
        <v>26.265498000000001</v>
      </c>
      <c r="V2898" s="8">
        <v>92.254547957190411</v>
      </c>
      <c r="W2898" s="59"/>
      <c r="X2898" s="59">
        <v>88.235294117647058</v>
      </c>
      <c r="Y2898" s="59">
        <v>88.947368421052644</v>
      </c>
      <c r="Z2898" s="59">
        <v>109.00000000000001</v>
      </c>
      <c r="AA2898" s="59">
        <v>150.62</v>
      </c>
      <c r="AB2898" s="9">
        <v>81.705302658943495</v>
      </c>
      <c r="AC2898" s="9">
        <v>17.037967080454461</v>
      </c>
      <c r="AD2898" s="3">
        <v>23.476549322407703</v>
      </c>
      <c r="AE2898" s="3">
        <v>59.485483597137822</v>
      </c>
    </row>
    <row r="2899" spans="1:31" ht="13" x14ac:dyDescent="0.3">
      <c r="A2899" s="2">
        <v>2022</v>
      </c>
      <c r="B2899" s="13" t="s">
        <v>631</v>
      </c>
      <c r="C2899" s="2" t="s">
        <v>50</v>
      </c>
      <c r="D2899" s="2" t="str">
        <f t="shared" si="90"/>
        <v>M1</v>
      </c>
      <c r="E2899" s="2" t="str">
        <f t="shared" si="91"/>
        <v>D14c_M1_12</v>
      </c>
      <c r="F2899" s="21" t="s">
        <v>552</v>
      </c>
      <c r="G2899" s="2">
        <v>2012</v>
      </c>
      <c r="H2899" s="2" t="str">
        <f>CONCATENATE(F2899,"_",MID(G2899,3,2))</f>
        <v>D14c_12</v>
      </c>
      <c r="I2899" s="47">
        <v>2.5</v>
      </c>
      <c r="J2899" s="48">
        <v>0.156</v>
      </c>
      <c r="K2899" s="47">
        <v>0.78300000000000003</v>
      </c>
      <c r="L2899" s="47">
        <v>0.89800000000000002</v>
      </c>
      <c r="M2899" s="47">
        <v>0.16500000000000001</v>
      </c>
      <c r="N2899" s="47">
        <v>0.59</v>
      </c>
      <c r="O2899" s="4">
        <v>0.193</v>
      </c>
      <c r="P2899" s="49">
        <v>22.334</v>
      </c>
      <c r="Q2899" s="6">
        <v>56.991</v>
      </c>
      <c r="R2899" s="4">
        <v>6.6760000000000002</v>
      </c>
      <c r="S2899" s="7">
        <v>300.69200000000001</v>
      </c>
      <c r="T2899" s="4">
        <v>17.117999999999999</v>
      </c>
      <c r="U2899" s="4">
        <v>23.158601000000001</v>
      </c>
      <c r="V2899" s="8">
        <v>97.314924005475106</v>
      </c>
      <c r="W2899" s="8"/>
      <c r="X2899" s="8">
        <v>92.117647058823536</v>
      </c>
      <c r="Y2899" s="8">
        <v>86.842105263157904</v>
      </c>
      <c r="Z2899" s="8">
        <v>98.333333333333329</v>
      </c>
      <c r="AA2899" s="8">
        <v>148.89333333333332</v>
      </c>
      <c r="AB2899" s="9">
        <v>78.427387967505751</v>
      </c>
      <c r="AC2899" s="9">
        <v>17.329957851012061</v>
      </c>
      <c r="AD2899" s="3">
        <v>25.533905905252617</v>
      </c>
      <c r="AE2899" s="3">
        <v>57.136136243735322</v>
      </c>
    </row>
    <row r="2900" spans="1:31" ht="13" x14ac:dyDescent="0.3">
      <c r="A2900" s="2">
        <v>2023</v>
      </c>
      <c r="B2900" s="13" t="s">
        <v>630</v>
      </c>
      <c r="C2900" s="21" t="s">
        <v>98</v>
      </c>
      <c r="D2900" s="2" t="str">
        <f t="shared" si="90"/>
        <v>M1</v>
      </c>
      <c r="E2900" s="2" t="str">
        <f t="shared" si="91"/>
        <v>C06c_M1_08</v>
      </c>
      <c r="F2900" s="21" t="s">
        <v>572</v>
      </c>
      <c r="G2900" s="21">
        <v>2008</v>
      </c>
      <c r="H2900" s="2" t="s">
        <v>659</v>
      </c>
      <c r="I2900" s="23">
        <v>1.9630000000000001</v>
      </c>
      <c r="J2900" s="24">
        <v>0.14599999999999999</v>
      </c>
      <c r="K2900" s="23">
        <v>0.84699999999999998</v>
      </c>
      <c r="L2900" s="23">
        <v>0.755</v>
      </c>
      <c r="M2900" s="23">
        <v>0.20100000000000001</v>
      </c>
      <c r="N2900" s="23">
        <v>0.76600000000000001</v>
      </c>
      <c r="O2900" s="25">
        <v>0.159</v>
      </c>
      <c r="P2900" s="26">
        <v>17.303000000000001</v>
      </c>
      <c r="Q2900" s="27">
        <v>120.529</v>
      </c>
      <c r="R2900" s="25">
        <v>6.4610000000000003</v>
      </c>
      <c r="S2900" s="28">
        <v>349.60899999999998</v>
      </c>
      <c r="T2900" s="27">
        <v>17.748000000000001</v>
      </c>
      <c r="U2900" s="4">
        <v>28.076943</v>
      </c>
      <c r="V2900" s="8">
        <v>79.285740418736339</v>
      </c>
      <c r="W2900" s="8">
        <v>91.493521192733439</v>
      </c>
      <c r="X2900" s="8">
        <v>99.647058823529406</v>
      </c>
      <c r="Y2900" s="8">
        <v>105.78947368421052</v>
      </c>
      <c r="Z2900" s="8">
        <v>127.66666666666669</v>
      </c>
      <c r="AA2900" s="8">
        <v>115.35333333333332</v>
      </c>
      <c r="AB2900" s="9">
        <v>75.893891693475069</v>
      </c>
      <c r="AC2900" s="9">
        <v>21.815770061800798</v>
      </c>
      <c r="AD2900" s="3">
        <v>28.543013948425607</v>
      </c>
      <c r="AE2900" s="3">
        <v>49.641215989773592</v>
      </c>
    </row>
    <row r="2901" spans="1:31" ht="13" x14ac:dyDescent="0.3">
      <c r="A2901" s="2">
        <v>2023</v>
      </c>
      <c r="B2901" s="13" t="s">
        <v>630</v>
      </c>
      <c r="C2901" s="21" t="s">
        <v>99</v>
      </c>
      <c r="D2901" s="2" t="str">
        <f t="shared" si="90"/>
        <v>M2</v>
      </c>
      <c r="E2901" s="2" t="str">
        <f t="shared" si="91"/>
        <v>C06c_M2_08</v>
      </c>
      <c r="F2901" s="21" t="s">
        <v>572</v>
      </c>
      <c r="G2901" s="21">
        <v>2008</v>
      </c>
      <c r="H2901" s="2" t="s">
        <v>659</v>
      </c>
      <c r="I2901" s="23">
        <v>2.1909999999999998</v>
      </c>
      <c r="J2901" s="24">
        <v>0.14299999999999999</v>
      </c>
      <c r="K2901" s="23">
        <v>0.77400000000000002</v>
      </c>
      <c r="L2901" s="23">
        <v>0.84399999999999997</v>
      </c>
      <c r="M2901" s="23">
        <v>0.217</v>
      </c>
      <c r="N2901" s="23">
        <v>0.74299999999999999</v>
      </c>
      <c r="O2901" s="25">
        <v>0.159</v>
      </c>
      <c r="P2901" s="26">
        <v>17.596</v>
      </c>
      <c r="Q2901" s="27">
        <v>73.551000000000002</v>
      </c>
      <c r="R2901" s="25">
        <v>8.4559999999999995</v>
      </c>
      <c r="S2901" s="28">
        <v>284.49799999999999</v>
      </c>
      <c r="T2901" s="27">
        <v>16.959</v>
      </c>
      <c r="U2901" s="4">
        <v>28.076943</v>
      </c>
      <c r="V2901" s="8">
        <v>88.494680212659858</v>
      </c>
      <c r="W2901" s="8">
        <v>89.613517332608765</v>
      </c>
      <c r="X2901" s="8">
        <v>91.058823529411768</v>
      </c>
      <c r="Y2901" s="8">
        <v>114.21052631578948</v>
      </c>
      <c r="Z2901" s="8">
        <v>123.83333333333333</v>
      </c>
      <c r="AA2901" s="8">
        <v>117.30666666666667</v>
      </c>
      <c r="AB2901" s="9">
        <v>79.785958951703947</v>
      </c>
      <c r="AC2901" s="9">
        <v>22.403433265761368</v>
      </c>
      <c r="AD2901" s="3">
        <v>24.810626681092963</v>
      </c>
      <c r="AE2901" s="3">
        <v>52.785940053145666</v>
      </c>
    </row>
    <row r="2902" spans="1:31" ht="13" x14ac:dyDescent="0.3">
      <c r="A2902" s="2">
        <v>2023</v>
      </c>
      <c r="B2902" s="13" t="s">
        <v>630</v>
      </c>
      <c r="C2902" s="21" t="s">
        <v>100</v>
      </c>
      <c r="D2902" s="2" t="str">
        <f t="shared" si="90"/>
        <v>M1</v>
      </c>
      <c r="E2902" s="2" t="str">
        <f t="shared" si="91"/>
        <v>D06a_M1_08</v>
      </c>
      <c r="F2902" s="21" t="s">
        <v>573</v>
      </c>
      <c r="G2902" s="21">
        <v>2008</v>
      </c>
      <c r="H2902" s="2" t="s">
        <v>660</v>
      </c>
      <c r="I2902" s="23">
        <v>2.1749999999999998</v>
      </c>
      <c r="J2902" s="24">
        <v>0.13800000000000001</v>
      </c>
      <c r="K2902" s="23">
        <v>0.86699999999999999</v>
      </c>
      <c r="L2902" s="23">
        <v>0.68600000000000005</v>
      </c>
      <c r="M2902" s="23">
        <v>0.25</v>
      </c>
      <c r="N2902" s="23">
        <v>0.81100000000000005</v>
      </c>
      <c r="O2902" s="25">
        <v>0.158</v>
      </c>
      <c r="P2902" s="26">
        <v>14.452</v>
      </c>
      <c r="Q2902" s="27">
        <v>85.634</v>
      </c>
      <c r="R2902" s="25">
        <v>6.5720000000000001</v>
      </c>
      <c r="S2902" s="28">
        <v>431.26</v>
      </c>
      <c r="T2902" s="27">
        <v>21.373999999999999</v>
      </c>
      <c r="U2902" s="4">
        <v>25.388887</v>
      </c>
      <c r="V2902" s="8">
        <v>87.848438823612597</v>
      </c>
      <c r="W2902" s="8">
        <v>86.480177565734351</v>
      </c>
      <c r="X2902" s="8">
        <v>102</v>
      </c>
      <c r="Y2902" s="8">
        <v>131.57894736842107</v>
      </c>
      <c r="Z2902" s="8">
        <v>135.16666666666669</v>
      </c>
      <c r="AA2902" s="8">
        <v>96.346666666666664</v>
      </c>
      <c r="AB2902" s="9">
        <v>76.998530694502406</v>
      </c>
      <c r="AC2902" s="9">
        <v>26.744771022425184</v>
      </c>
      <c r="AD2902" s="3">
        <v>28.797839184042306</v>
      </c>
      <c r="AE2902" s="3">
        <v>44.457389793532506</v>
      </c>
    </row>
    <row r="2903" spans="1:31" ht="13" x14ac:dyDescent="0.3">
      <c r="A2903" s="2">
        <v>2023</v>
      </c>
      <c r="B2903" s="13" t="s">
        <v>630</v>
      </c>
      <c r="C2903" s="21" t="s">
        <v>101</v>
      </c>
      <c r="D2903" s="2" t="str">
        <f t="shared" si="90"/>
        <v>M2</v>
      </c>
      <c r="E2903" s="2" t="str">
        <f t="shared" si="91"/>
        <v>D06a_M2_08</v>
      </c>
      <c r="F2903" s="21" t="s">
        <v>573</v>
      </c>
      <c r="G2903" s="21">
        <v>2008</v>
      </c>
      <c r="H2903" s="2" t="s">
        <v>660</v>
      </c>
      <c r="I2903" s="23">
        <v>2.2469999999999999</v>
      </c>
      <c r="J2903" s="24">
        <v>0.14699999999999999</v>
      </c>
      <c r="K2903" s="23">
        <v>0.84099999999999997</v>
      </c>
      <c r="L2903" s="23">
        <v>0.78700000000000003</v>
      </c>
      <c r="M2903" s="23">
        <v>0.222</v>
      </c>
      <c r="N2903" s="23">
        <v>0.72899999999999998</v>
      </c>
      <c r="O2903" s="25">
        <v>0.16400000000000001</v>
      </c>
      <c r="P2903" s="26">
        <v>16.951000000000001</v>
      </c>
      <c r="Q2903" s="27">
        <v>68.393000000000001</v>
      </c>
      <c r="R2903" s="25">
        <v>5.7770000000000001</v>
      </c>
      <c r="S2903" s="28">
        <v>278.178</v>
      </c>
      <c r="T2903" s="27">
        <v>20.007000000000001</v>
      </c>
      <c r="U2903" s="4">
        <v>25.388887</v>
      </c>
      <c r="V2903" s="8">
        <v>90.756525074325296</v>
      </c>
      <c r="W2903" s="8">
        <v>92.120189146108316</v>
      </c>
      <c r="X2903" s="8">
        <v>98.941176470588232</v>
      </c>
      <c r="Y2903" s="8">
        <v>116.8421052631579</v>
      </c>
      <c r="Z2903" s="8">
        <v>121.50000000000001</v>
      </c>
      <c r="AA2903" s="8">
        <v>113.00666666666667</v>
      </c>
      <c r="AB2903" s="9">
        <v>79.067064176168245</v>
      </c>
      <c r="AC2903" s="9">
        <v>23.128031721205726</v>
      </c>
      <c r="AD2903" s="3">
        <v>27.20342740780891</v>
      </c>
      <c r="AE2903" s="3">
        <v>49.668540870985353</v>
      </c>
    </row>
    <row r="2904" spans="1:31" ht="13" x14ac:dyDescent="0.3">
      <c r="A2904" s="2">
        <v>2023</v>
      </c>
      <c r="B2904" s="13" t="s">
        <v>630</v>
      </c>
      <c r="C2904" s="21" t="s">
        <v>102</v>
      </c>
      <c r="D2904" s="2" t="str">
        <f t="shared" si="90"/>
        <v>M1</v>
      </c>
      <c r="E2904" s="2" t="str">
        <f t="shared" si="91"/>
        <v>D06b_M1_08</v>
      </c>
      <c r="F2904" s="21" t="s">
        <v>574</v>
      </c>
      <c r="G2904" s="21">
        <v>2008</v>
      </c>
      <c r="H2904" s="2" t="s">
        <v>661</v>
      </c>
      <c r="I2904" s="23">
        <v>2.1389999999999998</v>
      </c>
      <c r="J2904" s="24">
        <v>0.14799999999999999</v>
      </c>
      <c r="K2904" s="23">
        <v>0.81799999999999995</v>
      </c>
      <c r="L2904" s="23">
        <v>0.68700000000000006</v>
      </c>
      <c r="M2904" s="23">
        <v>0.24199999999999999</v>
      </c>
      <c r="N2904" s="23">
        <v>0.74399999999999999</v>
      </c>
      <c r="O2904" s="25">
        <v>0.157</v>
      </c>
      <c r="P2904" s="26">
        <v>14.238</v>
      </c>
      <c r="Q2904" s="27">
        <v>71.861000000000004</v>
      </c>
      <c r="R2904" s="25">
        <v>8.3840000000000003</v>
      </c>
      <c r="S2904" s="28">
        <v>350.30700000000002</v>
      </c>
      <c r="T2904" s="27">
        <v>17.82</v>
      </c>
      <c r="U2904" s="4">
        <v>25.804224999999999</v>
      </c>
      <c r="V2904" s="8">
        <v>86.394395698256261</v>
      </c>
      <c r="W2904" s="8">
        <v>92.746857099483208</v>
      </c>
      <c r="X2904" s="8">
        <v>96.235294117647058</v>
      </c>
      <c r="Y2904" s="8">
        <v>127.36842105263158</v>
      </c>
      <c r="Z2904" s="8">
        <v>124</v>
      </c>
      <c r="AA2904" s="8">
        <v>94.919999999999987</v>
      </c>
      <c r="AB2904" s="9">
        <v>75.136255379960872</v>
      </c>
      <c r="AC2904" s="9">
        <v>26.530603689090547</v>
      </c>
      <c r="AD2904" s="3">
        <v>27.843703424847021</v>
      </c>
      <c r="AE2904" s="3">
        <v>45.625692886062424</v>
      </c>
    </row>
    <row r="2905" spans="1:31" ht="13" x14ac:dyDescent="0.3">
      <c r="A2905" s="2">
        <v>2023</v>
      </c>
      <c r="B2905" s="13" t="s">
        <v>630</v>
      </c>
      <c r="C2905" s="21" t="s">
        <v>103</v>
      </c>
      <c r="D2905" s="2" t="str">
        <f t="shared" si="90"/>
        <v>M2</v>
      </c>
      <c r="E2905" s="2" t="str">
        <f t="shared" si="91"/>
        <v>D06b_M2_08</v>
      </c>
      <c r="F2905" s="21" t="s">
        <v>574</v>
      </c>
      <c r="G2905" s="21">
        <v>2008</v>
      </c>
      <c r="H2905" s="2" t="s">
        <v>661</v>
      </c>
      <c r="I2905" s="23">
        <v>2.3380000000000001</v>
      </c>
      <c r="J2905" s="24">
        <v>0.151</v>
      </c>
      <c r="K2905" s="23">
        <v>0.92100000000000004</v>
      </c>
      <c r="L2905" s="23">
        <v>0.65500000000000003</v>
      </c>
      <c r="M2905" s="23">
        <v>0.21099999999999999</v>
      </c>
      <c r="N2905" s="23">
        <v>0.72599999999999998</v>
      </c>
      <c r="O2905" s="25">
        <v>0.16500000000000001</v>
      </c>
      <c r="P2905" s="26">
        <v>16.382999999999999</v>
      </c>
      <c r="Q2905" s="27">
        <v>75.652000000000001</v>
      </c>
      <c r="R2905" s="25">
        <v>5.9059999999999997</v>
      </c>
      <c r="S2905" s="28">
        <v>261.464</v>
      </c>
      <c r="T2905" s="27">
        <v>16.678000000000001</v>
      </c>
      <c r="U2905" s="4">
        <v>25.804224999999999</v>
      </c>
      <c r="V2905" s="8">
        <v>94.43202297453162</v>
      </c>
      <c r="W2905" s="8">
        <v>94.626860959607868</v>
      </c>
      <c r="X2905" s="8">
        <v>108.35294117647058</v>
      </c>
      <c r="Y2905" s="8">
        <v>111.05263157894736</v>
      </c>
      <c r="Z2905" s="8">
        <v>121</v>
      </c>
      <c r="AA2905" s="8">
        <v>109.21999999999998</v>
      </c>
      <c r="AB2905" s="9">
        <v>73.62017808259489</v>
      </c>
      <c r="AC2905" s="9">
        <v>23.608419029218275</v>
      </c>
      <c r="AD2905" s="3">
        <v>31.995286925073369</v>
      </c>
      <c r="AE2905" s="3">
        <v>44.396294045708345</v>
      </c>
    </row>
    <row r="2906" spans="1:31" ht="13" x14ac:dyDescent="0.3">
      <c r="A2906" s="2">
        <v>2023</v>
      </c>
      <c r="B2906" s="13" t="s">
        <v>630</v>
      </c>
      <c r="C2906" s="21" t="s">
        <v>104</v>
      </c>
      <c r="D2906" s="2" t="str">
        <f t="shared" si="90"/>
        <v>M1</v>
      </c>
      <c r="E2906" s="2" t="str">
        <f t="shared" si="91"/>
        <v>D06c_M1_08</v>
      </c>
      <c r="F2906" s="21" t="s">
        <v>575</v>
      </c>
      <c r="G2906" s="21">
        <v>2008</v>
      </c>
      <c r="H2906" s="2" t="s">
        <v>662</v>
      </c>
      <c r="I2906" s="23">
        <v>2.2759999999999998</v>
      </c>
      <c r="J2906" s="24">
        <v>0.14599999999999999</v>
      </c>
      <c r="K2906" s="23">
        <v>0.86799999999999999</v>
      </c>
      <c r="L2906" s="23">
        <v>0.73899999999999999</v>
      </c>
      <c r="M2906" s="23">
        <v>0.23100000000000001</v>
      </c>
      <c r="N2906" s="23">
        <v>0.77200000000000002</v>
      </c>
      <c r="O2906" s="25">
        <v>0.16800000000000001</v>
      </c>
      <c r="P2906" s="26">
        <v>15.922000000000001</v>
      </c>
      <c r="Q2906" s="27">
        <v>94.340999999999994</v>
      </c>
      <c r="R2906" s="25">
        <v>9.5809999999999995</v>
      </c>
      <c r="S2906" s="28">
        <v>212.55600000000001</v>
      </c>
      <c r="T2906" s="27">
        <v>18.742999999999999</v>
      </c>
      <c r="U2906" s="4">
        <v>22.701528</v>
      </c>
      <c r="V2906" s="8">
        <v>91.927837591973457</v>
      </c>
      <c r="W2906" s="8">
        <v>91.493521192733439</v>
      </c>
      <c r="X2906" s="8">
        <v>102.11764705882354</v>
      </c>
      <c r="Y2906" s="8">
        <v>121.57894736842105</v>
      </c>
      <c r="Z2906" s="8">
        <v>128.66666666666669</v>
      </c>
      <c r="AA2906" s="8">
        <v>106.14666666666668</v>
      </c>
      <c r="AB2906" s="9">
        <v>78.103742585824449</v>
      </c>
      <c r="AC2906" s="9">
        <v>24.362477340796914</v>
      </c>
      <c r="AD2906" s="3">
        <v>28.423079043433347</v>
      </c>
      <c r="AE2906" s="3">
        <v>47.214443615769738</v>
      </c>
    </row>
    <row r="2907" spans="1:31" ht="13" x14ac:dyDescent="0.3">
      <c r="A2907" s="2">
        <v>2023</v>
      </c>
      <c r="B2907" s="13" t="s">
        <v>630</v>
      </c>
      <c r="C2907" s="21" t="s">
        <v>105</v>
      </c>
      <c r="D2907" s="2" t="str">
        <f t="shared" si="90"/>
        <v>M2</v>
      </c>
      <c r="E2907" s="2" t="str">
        <f t="shared" si="91"/>
        <v>D06c_M2_08</v>
      </c>
      <c r="F2907" s="21" t="s">
        <v>575</v>
      </c>
      <c r="G2907" s="21">
        <v>2008</v>
      </c>
      <c r="H2907" s="2" t="s">
        <v>662</v>
      </c>
      <c r="I2907" s="23">
        <v>2.1280000000000001</v>
      </c>
      <c r="J2907" s="24">
        <v>0.14299999999999999</v>
      </c>
      <c r="K2907" s="23">
        <v>0.83799999999999997</v>
      </c>
      <c r="L2907" s="23">
        <v>0.71699999999999997</v>
      </c>
      <c r="M2907" s="23">
        <v>0.23</v>
      </c>
      <c r="N2907" s="23">
        <v>0.81399999999999995</v>
      </c>
      <c r="O2907" s="25">
        <v>0.155</v>
      </c>
      <c r="P2907" s="26">
        <v>14.241</v>
      </c>
      <c r="Q2907" s="27">
        <v>78.334999999999994</v>
      </c>
      <c r="R2907" s="25">
        <v>6.7670000000000003</v>
      </c>
      <c r="S2907" s="28">
        <v>276.36500000000001</v>
      </c>
      <c r="T2907" s="27">
        <v>19.856000000000002</v>
      </c>
      <c r="U2907" s="4">
        <v>22.701528</v>
      </c>
      <c r="V2907" s="8">
        <v>85.950104743286275</v>
      </c>
      <c r="W2907" s="8">
        <v>89.613517332608765</v>
      </c>
      <c r="X2907" s="8">
        <v>98.588235294117638</v>
      </c>
      <c r="Y2907" s="8">
        <v>121.05263157894737</v>
      </c>
      <c r="Z2907" s="8">
        <v>135.66666666666666</v>
      </c>
      <c r="AA2907" s="8">
        <v>94.94</v>
      </c>
      <c r="AB2907" s="9">
        <v>76.156302444597401</v>
      </c>
      <c r="AC2907" s="9">
        <v>24.87730320240928</v>
      </c>
      <c r="AD2907" s="3">
        <v>28.1424181268914</v>
      </c>
      <c r="AE2907" s="3">
        <v>46.980278670699313</v>
      </c>
    </row>
    <row r="2908" spans="1:31" ht="13" x14ac:dyDescent="0.3">
      <c r="A2908" s="2">
        <v>2023</v>
      </c>
      <c r="B2908" s="13" t="s">
        <v>630</v>
      </c>
      <c r="C2908" s="21" t="s">
        <v>106</v>
      </c>
      <c r="D2908" s="2" t="str">
        <f t="shared" si="90"/>
        <v>M1</v>
      </c>
      <c r="E2908" s="2" t="str">
        <f t="shared" si="91"/>
        <v>E06a_M1_08</v>
      </c>
      <c r="F2908" s="21" t="s">
        <v>576</v>
      </c>
      <c r="G2908" s="21">
        <v>2008</v>
      </c>
      <c r="H2908" s="2" t="s">
        <v>663</v>
      </c>
      <c r="I2908" s="23">
        <v>2.2349999999999999</v>
      </c>
      <c r="J2908" s="24">
        <v>0.14499999999999999</v>
      </c>
      <c r="K2908" s="23">
        <v>0.82399999999999995</v>
      </c>
      <c r="L2908" s="23">
        <v>0.754</v>
      </c>
      <c r="M2908" s="23">
        <v>0.18099999999999999</v>
      </c>
      <c r="N2908" s="23">
        <v>0.76100000000000001</v>
      </c>
      <c r="O2908" s="25">
        <v>0.157</v>
      </c>
      <c r="P2908" s="26">
        <v>14.750999999999999</v>
      </c>
      <c r="Q2908" s="27">
        <v>89.38</v>
      </c>
      <c r="R2908" s="25">
        <v>5.81</v>
      </c>
      <c r="S2908" s="28">
        <v>201.512</v>
      </c>
      <c r="T2908" s="27">
        <v>18.303000000000001</v>
      </c>
      <c r="U2908" s="4">
        <v>19.600788999999999</v>
      </c>
      <c r="V2908" s="8">
        <v>90.271844032539832</v>
      </c>
      <c r="W2908" s="8">
        <v>90.866853239358548</v>
      </c>
      <c r="X2908" s="8">
        <v>96.941176470588232</v>
      </c>
      <c r="Y2908" s="8">
        <v>95.263157894736835</v>
      </c>
      <c r="Z2908" s="8">
        <v>126.83333333333333</v>
      </c>
      <c r="AA2908" s="8">
        <v>98.339999999999989</v>
      </c>
      <c r="AB2908" s="9">
        <v>73.60830974176649</v>
      </c>
      <c r="AC2908" s="9">
        <v>20.255037097191657</v>
      </c>
      <c r="AD2908" s="3">
        <v>28.630149057744429</v>
      </c>
      <c r="AE2908" s="3">
        <v>51.114813845063921</v>
      </c>
    </row>
    <row r="2909" spans="1:31" ht="13" x14ac:dyDescent="0.3">
      <c r="A2909" s="2">
        <v>2023</v>
      </c>
      <c r="B2909" s="13" t="s">
        <v>630</v>
      </c>
      <c r="C2909" s="21" t="s">
        <v>107</v>
      </c>
      <c r="D2909" s="2" t="str">
        <f t="shared" si="90"/>
        <v>M2</v>
      </c>
      <c r="E2909" s="2" t="str">
        <f t="shared" si="91"/>
        <v>E06a_M2_08</v>
      </c>
      <c r="F2909" s="21" t="s">
        <v>576</v>
      </c>
      <c r="G2909" s="21">
        <v>2008</v>
      </c>
      <c r="H2909" s="2" t="s">
        <v>663</v>
      </c>
      <c r="I2909" s="23">
        <v>2.0950000000000002</v>
      </c>
      <c r="J2909" s="24">
        <v>0.14499999999999999</v>
      </c>
      <c r="K2909" s="23">
        <v>0.85499999999999998</v>
      </c>
      <c r="L2909" s="23">
        <v>0.70799999999999996</v>
      </c>
      <c r="M2909" s="23">
        <v>0.193</v>
      </c>
      <c r="N2909" s="23">
        <v>0.73299999999999998</v>
      </c>
      <c r="O2909" s="25">
        <v>0.16</v>
      </c>
      <c r="P2909" s="26">
        <v>16.547000000000001</v>
      </c>
      <c r="Q2909" s="27">
        <v>90.393000000000001</v>
      </c>
      <c r="R2909" s="25">
        <v>5.2039999999999997</v>
      </c>
      <c r="S2909" s="28">
        <v>361.053</v>
      </c>
      <c r="T2909" s="27">
        <v>18.195</v>
      </c>
      <c r="U2909" s="4">
        <v>19.600788999999999</v>
      </c>
      <c r="V2909" s="8">
        <v>84.617231878376288</v>
      </c>
      <c r="W2909" s="8">
        <v>90.866853239358548</v>
      </c>
      <c r="X2909" s="8">
        <v>100.58823529411765</v>
      </c>
      <c r="Y2909" s="8">
        <v>101.57894736842105</v>
      </c>
      <c r="Z2909" s="8">
        <v>122.16666666666667</v>
      </c>
      <c r="AA2909" s="8">
        <v>110.31333333333333</v>
      </c>
      <c r="AB2909" s="9">
        <v>73.094207309604144</v>
      </c>
      <c r="AC2909" s="9">
        <v>21.749819725476012</v>
      </c>
      <c r="AD2909" s="3">
        <v>29.916197845901088</v>
      </c>
      <c r="AE2909" s="3">
        <v>48.33398242862291</v>
      </c>
    </row>
    <row r="2910" spans="1:31" ht="13" x14ac:dyDescent="0.3">
      <c r="A2910" s="2">
        <v>2023</v>
      </c>
      <c r="B2910" s="13" t="s">
        <v>630</v>
      </c>
      <c r="C2910" s="21" t="s">
        <v>110</v>
      </c>
      <c r="D2910" s="2" t="str">
        <f t="shared" si="90"/>
        <v>M1</v>
      </c>
      <c r="E2910" s="2" t="str">
        <f t="shared" si="91"/>
        <v>E06c_M1_08</v>
      </c>
      <c r="F2910" s="21" t="s">
        <v>578</v>
      </c>
      <c r="G2910" s="21">
        <v>2008</v>
      </c>
      <c r="H2910" s="2" t="s">
        <v>664</v>
      </c>
      <c r="I2910" s="23">
        <v>2.3180000000000001</v>
      </c>
      <c r="J2910" s="24">
        <v>0.14899999999999999</v>
      </c>
      <c r="K2910" s="23">
        <v>0.72</v>
      </c>
      <c r="L2910" s="23">
        <v>0.81</v>
      </c>
      <c r="M2910" s="23">
        <v>0.27800000000000002</v>
      </c>
      <c r="N2910" s="23">
        <v>0.63600000000000001</v>
      </c>
      <c r="O2910" s="25">
        <v>0.17399999999999999</v>
      </c>
      <c r="P2910" s="26">
        <v>26.274999999999999</v>
      </c>
      <c r="Q2910" s="27">
        <v>70.430999999999997</v>
      </c>
      <c r="R2910" s="25">
        <v>6.2389999999999999</v>
      </c>
      <c r="S2910" s="28">
        <v>511.59</v>
      </c>
      <c r="T2910" s="27">
        <v>17.315999999999999</v>
      </c>
      <c r="U2910" s="4">
        <v>19.302392999999999</v>
      </c>
      <c r="V2910" s="8">
        <v>93.624221238222532</v>
      </c>
      <c r="W2910" s="8">
        <v>93.373525052858099</v>
      </c>
      <c r="X2910" s="8">
        <v>84.705882352941174</v>
      </c>
      <c r="Y2910" s="8">
        <v>146.31578947368422</v>
      </c>
      <c r="Z2910" s="8">
        <v>106</v>
      </c>
      <c r="AA2910" s="8">
        <v>175.16666666666666</v>
      </c>
      <c r="AB2910" s="9">
        <v>81.732989693348685</v>
      </c>
      <c r="AC2910" s="9">
        <v>28.01745764100702</v>
      </c>
      <c r="AD2910" s="3">
        <v>22.529852780043253</v>
      </c>
      <c r="AE2910" s="3">
        <v>49.452689578949752</v>
      </c>
    </row>
    <row r="2911" spans="1:31" ht="13" x14ac:dyDescent="0.3">
      <c r="A2911" s="2">
        <v>2023</v>
      </c>
      <c r="B2911" s="13" t="s">
        <v>630</v>
      </c>
      <c r="C2911" s="21" t="s">
        <v>111</v>
      </c>
      <c r="D2911" s="2" t="str">
        <f t="shared" si="90"/>
        <v>M2</v>
      </c>
      <c r="E2911" s="2" t="str">
        <f t="shared" si="91"/>
        <v>E06c_M2_08</v>
      </c>
      <c r="F2911" s="21" t="s">
        <v>578</v>
      </c>
      <c r="G2911" s="21">
        <v>2008</v>
      </c>
      <c r="H2911" s="2" t="s">
        <v>664</v>
      </c>
      <c r="I2911" s="23">
        <v>2.2770000000000001</v>
      </c>
      <c r="J2911" s="24">
        <v>0.14299999999999999</v>
      </c>
      <c r="K2911" s="23">
        <v>0.82699999999999996</v>
      </c>
      <c r="L2911" s="23">
        <v>0.76800000000000002</v>
      </c>
      <c r="M2911" s="23">
        <v>0.23499999999999999</v>
      </c>
      <c r="N2911" s="23">
        <v>0.73099999999999998</v>
      </c>
      <c r="O2911" s="25">
        <v>0.16700000000000001</v>
      </c>
      <c r="P2911" s="26">
        <v>19.103999999999999</v>
      </c>
      <c r="Q2911" s="27">
        <v>62.173000000000002</v>
      </c>
      <c r="R2911" s="25">
        <v>7.5659999999999998</v>
      </c>
      <c r="S2911" s="28">
        <v>521.68600000000004</v>
      </c>
      <c r="T2911" s="27">
        <v>18.763000000000002</v>
      </c>
      <c r="U2911" s="4">
        <v>19.302392999999999</v>
      </c>
      <c r="V2911" s="8">
        <v>91.968227678788921</v>
      </c>
      <c r="W2911" s="8">
        <v>89.613517332608765</v>
      </c>
      <c r="X2911" s="8">
        <v>97.294117647058826</v>
      </c>
      <c r="Y2911" s="8">
        <v>123.68421052631578</v>
      </c>
      <c r="Z2911" s="8">
        <v>121.83333333333333</v>
      </c>
      <c r="AA2911" s="8">
        <v>127.35999999999999</v>
      </c>
      <c r="AB2911" s="9">
        <v>78.831744315461989</v>
      </c>
      <c r="AC2911" s="9">
        <v>24.555458019450537</v>
      </c>
      <c r="AD2911" s="3">
        <v>26.830428939926982</v>
      </c>
      <c r="AE2911" s="3">
        <v>48.61411304062247</v>
      </c>
    </row>
    <row r="2912" spans="1:31" ht="13" x14ac:dyDescent="0.3">
      <c r="A2912" s="2">
        <v>2023</v>
      </c>
      <c r="B2912" s="13" t="s">
        <v>630</v>
      </c>
      <c r="C2912" s="21" t="s">
        <v>112</v>
      </c>
      <c r="D2912" s="2" t="str">
        <f t="shared" si="90"/>
        <v>M1</v>
      </c>
      <c r="E2912" s="2" t="str">
        <f t="shared" si="91"/>
        <v>F06a_M1_08</v>
      </c>
      <c r="F2912" s="21" t="s">
        <v>579</v>
      </c>
      <c r="G2912" s="21">
        <v>2008</v>
      </c>
      <c r="H2912" s="2" t="s">
        <v>667</v>
      </c>
      <c r="I2912" s="23">
        <v>2.0649999999999999</v>
      </c>
      <c r="J2912" s="24">
        <v>0.14199999999999999</v>
      </c>
      <c r="K2912" s="23">
        <v>0.84899999999999998</v>
      </c>
      <c r="L2912" s="23">
        <v>0.65200000000000002</v>
      </c>
      <c r="M2912" s="23">
        <v>0.25600000000000001</v>
      </c>
      <c r="N2912" s="23">
        <v>0.7</v>
      </c>
      <c r="O2912" s="25">
        <v>0.16200000000000001</v>
      </c>
      <c r="P2912" s="26">
        <v>14.209</v>
      </c>
      <c r="Q2912" s="27">
        <v>57.948999999999998</v>
      </c>
      <c r="R2912" s="25">
        <v>6.2590000000000003</v>
      </c>
      <c r="S2912" s="28">
        <v>348.18400000000003</v>
      </c>
      <c r="T2912" s="27">
        <v>18.091000000000001</v>
      </c>
      <c r="U2912" s="4">
        <v>24.122638999999999</v>
      </c>
      <c r="V2912" s="8">
        <v>83.405529273912649</v>
      </c>
      <c r="W2912" s="8">
        <v>88.986849379233888</v>
      </c>
      <c r="X2912" s="8">
        <v>99.882352941176464</v>
      </c>
      <c r="Y2912" s="8">
        <v>134.73684210526315</v>
      </c>
      <c r="Z2912" s="8">
        <v>116.66666666666667</v>
      </c>
      <c r="AA2912" s="8">
        <v>94.726666666666659</v>
      </c>
      <c r="AB2912" s="9">
        <v>75.335799789206305</v>
      </c>
      <c r="AC2912" s="9">
        <v>27.991094169408086</v>
      </c>
      <c r="AD2912" s="3">
        <v>28.822359420047295</v>
      </c>
      <c r="AE2912" s="3">
        <v>43.186546410544615</v>
      </c>
    </row>
    <row r="2913" spans="1:31" ht="13" x14ac:dyDescent="0.3">
      <c r="A2913" s="2">
        <v>2023</v>
      </c>
      <c r="B2913" s="13" t="s">
        <v>630</v>
      </c>
      <c r="C2913" s="21" t="s">
        <v>113</v>
      </c>
      <c r="D2913" s="2" t="str">
        <f t="shared" si="90"/>
        <v>M2</v>
      </c>
      <c r="E2913" s="2" t="str">
        <f t="shared" si="91"/>
        <v>F06a_M2_08</v>
      </c>
      <c r="F2913" s="21" t="s">
        <v>579</v>
      </c>
      <c r="G2913" s="21">
        <v>2008</v>
      </c>
      <c r="H2913" s="2" t="s">
        <v>667</v>
      </c>
      <c r="I2913" s="23">
        <v>2.16</v>
      </c>
      <c r="J2913" s="24">
        <v>0.154</v>
      </c>
      <c r="K2913" s="23">
        <v>0.82499999999999996</v>
      </c>
      <c r="L2913" s="23">
        <v>0.60899999999999999</v>
      </c>
      <c r="M2913" s="23">
        <v>0.22800000000000001</v>
      </c>
      <c r="N2913" s="23">
        <v>0.61799999999999999</v>
      </c>
      <c r="O2913" s="25">
        <v>0.17199999999999999</v>
      </c>
      <c r="P2913" s="26">
        <v>15.538</v>
      </c>
      <c r="Q2913" s="27">
        <v>71.683000000000007</v>
      </c>
      <c r="R2913" s="25">
        <v>6.4870000000000001</v>
      </c>
      <c r="S2913" s="28">
        <v>613.18700000000001</v>
      </c>
      <c r="T2913" s="27">
        <v>17.309999999999999</v>
      </c>
      <c r="U2913" s="4">
        <v>24.122638999999999</v>
      </c>
      <c r="V2913" s="8">
        <v>87.242587521380798</v>
      </c>
      <c r="W2913" s="8">
        <v>96.506864819732527</v>
      </c>
      <c r="X2913" s="8">
        <v>97.058823529411768</v>
      </c>
      <c r="Y2913" s="8">
        <v>120</v>
      </c>
      <c r="Z2913" s="8">
        <v>103</v>
      </c>
      <c r="AA2913" s="8">
        <v>103.58666666666667</v>
      </c>
      <c r="AB2913" s="9">
        <v>70.269855423497845</v>
      </c>
      <c r="AC2913" s="9">
        <v>26.726808398707892</v>
      </c>
      <c r="AD2913" s="3">
        <v>30.02673638413188</v>
      </c>
      <c r="AE2913" s="3">
        <v>43.246455217160225</v>
      </c>
    </row>
    <row r="2914" spans="1:31" ht="13" x14ac:dyDescent="0.3">
      <c r="A2914" s="2">
        <v>2023</v>
      </c>
      <c r="B2914" s="13" t="s">
        <v>630</v>
      </c>
      <c r="C2914" s="21" t="s">
        <v>116</v>
      </c>
      <c r="D2914" s="2" t="str">
        <f t="shared" si="90"/>
        <v>M1</v>
      </c>
      <c r="E2914" s="2" t="str">
        <f t="shared" si="91"/>
        <v>F06c_M1_08</v>
      </c>
      <c r="F2914" s="21" t="s">
        <v>225</v>
      </c>
      <c r="G2914" s="21">
        <v>2008</v>
      </c>
      <c r="H2914" s="2" t="s">
        <v>669</v>
      </c>
      <c r="I2914" s="23">
        <v>2.1</v>
      </c>
      <c r="J2914" s="24">
        <v>0.14799999999999999</v>
      </c>
      <c r="K2914" s="23">
        <v>0.75800000000000001</v>
      </c>
      <c r="L2914" s="23">
        <v>0.80300000000000005</v>
      </c>
      <c r="M2914" s="23">
        <v>0.25900000000000001</v>
      </c>
      <c r="N2914" s="23">
        <v>0.71</v>
      </c>
      <c r="O2914" s="25">
        <v>0.16300000000000001</v>
      </c>
      <c r="P2914" s="26">
        <v>15.977</v>
      </c>
      <c r="Q2914" s="27">
        <v>75.533000000000001</v>
      </c>
      <c r="R2914" s="25">
        <v>7.2649999999999997</v>
      </c>
      <c r="S2914" s="28">
        <v>466.09100000000001</v>
      </c>
      <c r="T2914" s="27">
        <v>18.007999999999999</v>
      </c>
      <c r="U2914" s="4">
        <v>22.61692</v>
      </c>
      <c r="V2914" s="8">
        <v>84.819182312453563</v>
      </c>
      <c r="W2914" s="8">
        <v>92.746857099483208</v>
      </c>
      <c r="X2914" s="8">
        <v>89.176470588235304</v>
      </c>
      <c r="Y2914" s="8">
        <v>136.31578947368422</v>
      </c>
      <c r="Z2914" s="8">
        <v>118.33333333333333</v>
      </c>
      <c r="AA2914" s="8">
        <v>106.51333333333332</v>
      </c>
      <c r="AB2914" s="9">
        <v>80.790481168725137</v>
      </c>
      <c r="AC2914" s="9">
        <v>26.407110494139229</v>
      </c>
      <c r="AD2914" s="3">
        <v>23.995635349448346</v>
      </c>
      <c r="AE2914" s="3">
        <v>49.597254156412426</v>
      </c>
    </row>
    <row r="2915" spans="1:31" ht="13" x14ac:dyDescent="0.3">
      <c r="A2915" s="2">
        <v>2023</v>
      </c>
      <c r="B2915" s="13" t="s">
        <v>630</v>
      </c>
      <c r="C2915" s="21" t="s">
        <v>117</v>
      </c>
      <c r="D2915" s="2" t="str">
        <f t="shared" si="90"/>
        <v>M2</v>
      </c>
      <c r="E2915" s="2" t="str">
        <f t="shared" si="91"/>
        <v>F06c_M2_08</v>
      </c>
      <c r="F2915" s="21" t="s">
        <v>225</v>
      </c>
      <c r="G2915" s="21">
        <v>2008</v>
      </c>
      <c r="H2915" s="2" t="s">
        <v>669</v>
      </c>
      <c r="I2915" s="23">
        <v>2.0299999999999998</v>
      </c>
      <c r="J2915" s="24">
        <v>0.14199999999999999</v>
      </c>
      <c r="K2915" s="23">
        <v>0.97199999999999998</v>
      </c>
      <c r="L2915" s="23">
        <v>0.74199999999999999</v>
      </c>
      <c r="M2915" s="23">
        <v>0.28699999999999998</v>
      </c>
      <c r="N2915" s="23">
        <v>0.72299999999999998</v>
      </c>
      <c r="O2915" s="25">
        <v>0.155</v>
      </c>
      <c r="P2915" s="26">
        <v>14.824</v>
      </c>
      <c r="Q2915" s="27">
        <v>61.884999999999998</v>
      </c>
      <c r="R2915" s="25">
        <v>8.8580000000000005</v>
      </c>
      <c r="S2915" s="28">
        <v>400.93900000000002</v>
      </c>
      <c r="T2915" s="27">
        <v>18.931999999999999</v>
      </c>
      <c r="U2915" s="4">
        <v>22.61692</v>
      </c>
      <c r="V2915" s="8">
        <v>81.991876235371748</v>
      </c>
      <c r="W2915" s="8">
        <v>88.986849379233888</v>
      </c>
      <c r="X2915" s="8">
        <v>114.35294117647059</v>
      </c>
      <c r="Y2915" s="8">
        <v>151.05263157894734</v>
      </c>
      <c r="Z2915" s="8">
        <v>120.5</v>
      </c>
      <c r="AA2915" s="8">
        <v>98.826666666666668</v>
      </c>
      <c r="AB2915" s="9">
        <v>85.526139814313723</v>
      </c>
      <c r="AC2915" s="9">
        <v>27.641673906346</v>
      </c>
      <c r="AD2915" s="3">
        <v>29.066359235124384</v>
      </c>
      <c r="AE2915" s="3">
        <v>43.291966858529634</v>
      </c>
    </row>
    <row r="2916" spans="1:31" ht="13" x14ac:dyDescent="0.3">
      <c r="A2916" s="2">
        <v>2023</v>
      </c>
      <c r="B2916" s="13" t="s">
        <v>630</v>
      </c>
      <c r="C2916" s="21" t="s">
        <v>122</v>
      </c>
      <c r="D2916" s="2" t="str">
        <f t="shared" ref="D2916:D2979" si="92">MID(C2916,8,2)</f>
        <v>M1</v>
      </c>
      <c r="E2916" s="2" t="str">
        <f t="shared" si="91"/>
        <v>C06b_M1_09</v>
      </c>
      <c r="F2916" s="21" t="s">
        <v>581</v>
      </c>
      <c r="G2916" s="21">
        <v>2009</v>
      </c>
      <c r="H2916" s="2" t="s">
        <v>681</v>
      </c>
      <c r="I2916" s="23">
        <v>2.1360000000000001</v>
      </c>
      <c r="J2916" s="24">
        <v>0.14399999999999999</v>
      </c>
      <c r="K2916" s="23">
        <v>0.747</v>
      </c>
      <c r="L2916" s="23">
        <v>0.73499999999999999</v>
      </c>
      <c r="M2916" s="23">
        <v>0.18</v>
      </c>
      <c r="N2916" s="23">
        <v>0.57399999999999995</v>
      </c>
      <c r="O2916" s="25">
        <v>0.16900000000000001</v>
      </c>
      <c r="P2916" s="26">
        <v>17.100000000000001</v>
      </c>
      <c r="Q2916" s="27">
        <v>61.496000000000002</v>
      </c>
      <c r="R2916" s="25">
        <v>5.8460000000000001</v>
      </c>
      <c r="S2916" s="28">
        <v>324.34100000000001</v>
      </c>
      <c r="T2916" s="27">
        <v>15.563000000000001</v>
      </c>
      <c r="U2916" s="4">
        <v>26.728407000000001</v>
      </c>
      <c r="V2916" s="8">
        <v>85.747458306558983</v>
      </c>
      <c r="W2916" s="8">
        <v>89.824029086173979</v>
      </c>
      <c r="X2916" s="8">
        <v>87.882352941176478</v>
      </c>
      <c r="Y2916" s="8">
        <v>94.73684210526315</v>
      </c>
      <c r="Z2916" s="8">
        <v>95.666666666666671</v>
      </c>
      <c r="AA2916" s="8">
        <v>114.00000000000001</v>
      </c>
      <c r="AB2916" s="9">
        <v>70.608524163536217</v>
      </c>
      <c r="AC2916" s="9">
        <v>20.998906714960107</v>
      </c>
      <c r="AD2916" s="3">
        <v>27.057440388910621</v>
      </c>
      <c r="AE2916" s="3">
        <v>51.943652896129279</v>
      </c>
    </row>
    <row r="2917" spans="1:31" ht="13" x14ac:dyDescent="0.3">
      <c r="A2917" s="2">
        <v>2023</v>
      </c>
      <c r="B2917" s="13" t="s">
        <v>630</v>
      </c>
      <c r="C2917" s="21" t="s">
        <v>123</v>
      </c>
      <c r="D2917" s="2" t="str">
        <f t="shared" si="92"/>
        <v>M2</v>
      </c>
      <c r="E2917" s="2" t="str">
        <f t="shared" ref="E2917:E2980" si="93">CONCATENATE(F2917,"_",D2917,"_",MID(G2917,3,2))</f>
        <v>C06b_M2_09</v>
      </c>
      <c r="F2917" s="21" t="s">
        <v>581</v>
      </c>
      <c r="G2917" s="21">
        <v>2009</v>
      </c>
      <c r="H2917" s="2" t="s">
        <v>681</v>
      </c>
      <c r="I2917" s="23">
        <v>2.1709999999999998</v>
      </c>
      <c r="J2917" s="24">
        <v>0.14599999999999999</v>
      </c>
      <c r="K2917" s="23">
        <v>0.78800000000000003</v>
      </c>
      <c r="L2917" s="23">
        <v>0.74299999999999999</v>
      </c>
      <c r="M2917" s="23">
        <v>0.184</v>
      </c>
      <c r="N2917" s="23">
        <v>0.61899999999999999</v>
      </c>
      <c r="O2917" s="25">
        <v>0.17499999999999999</v>
      </c>
      <c r="P2917" s="26">
        <v>17.696999999999999</v>
      </c>
      <c r="Q2917" s="27">
        <v>71.423000000000002</v>
      </c>
      <c r="R2917" s="25">
        <v>5.5339999999999998</v>
      </c>
      <c r="S2917" s="28">
        <v>367.31700000000001</v>
      </c>
      <c r="T2917" s="27">
        <v>15.835000000000001</v>
      </c>
      <c r="U2917" s="4">
        <v>26.728407000000001</v>
      </c>
      <c r="V2917" s="8">
        <v>87.152496246975446</v>
      </c>
      <c r="W2917" s="8">
        <v>91.071585045704182</v>
      </c>
      <c r="X2917" s="8">
        <v>92.705882352941188</v>
      </c>
      <c r="Y2917" s="8">
        <v>96.84210526315789</v>
      </c>
      <c r="Z2917" s="8">
        <v>103.16666666666667</v>
      </c>
      <c r="AA2917" s="8">
        <v>117.97999999999999</v>
      </c>
      <c r="AB2917" s="9">
        <v>72.385808402324287</v>
      </c>
      <c r="AC2917" s="9">
        <v>20.938506798554162</v>
      </c>
      <c r="AD2917" s="3">
        <v>27.841718052533178</v>
      </c>
      <c r="AE2917" s="3">
        <v>51.219775148912639</v>
      </c>
    </row>
    <row r="2918" spans="1:31" ht="13" x14ac:dyDescent="0.3">
      <c r="A2918" s="2">
        <v>2023</v>
      </c>
      <c r="B2918" s="13" t="s">
        <v>630</v>
      </c>
      <c r="C2918" s="21" t="s">
        <v>124</v>
      </c>
      <c r="D2918" s="2" t="str">
        <f t="shared" si="92"/>
        <v>M1</v>
      </c>
      <c r="E2918" s="2" t="str">
        <f t="shared" si="93"/>
        <v>B07b_M1_09</v>
      </c>
      <c r="F2918" s="21" t="s">
        <v>221</v>
      </c>
      <c r="G2918" s="21">
        <v>2009</v>
      </c>
      <c r="H2918" s="2" t="s">
        <v>706</v>
      </c>
      <c r="I2918" s="23">
        <v>2.1059999999999999</v>
      </c>
      <c r="J2918" s="24">
        <v>0.14899999999999999</v>
      </c>
      <c r="K2918" s="23">
        <v>0.90900000000000003</v>
      </c>
      <c r="L2918" s="23">
        <v>0.751</v>
      </c>
      <c r="M2918" s="23">
        <v>0.17899999999999999</v>
      </c>
      <c r="N2918" s="23">
        <v>0.68300000000000005</v>
      </c>
      <c r="O2918" s="25">
        <v>0.16300000000000001</v>
      </c>
      <c r="P2918" s="26">
        <v>19.411999999999999</v>
      </c>
      <c r="Q2918" s="27">
        <v>61.045999999999999</v>
      </c>
      <c r="R2918" s="25">
        <v>5.78</v>
      </c>
      <c r="S2918" s="28">
        <v>233.83199999999999</v>
      </c>
      <c r="T2918" s="27">
        <v>20.5</v>
      </c>
      <c r="U2918" s="4">
        <v>25.238054999999999</v>
      </c>
      <c r="V2918" s="8">
        <v>84.543140071916284</v>
      </c>
      <c r="W2918" s="8">
        <v>92.942918984999466</v>
      </c>
      <c r="X2918" s="8">
        <v>106.94117647058825</v>
      </c>
      <c r="Y2918" s="8">
        <v>94.210526315789465</v>
      </c>
      <c r="Z2918" s="8">
        <v>113.83333333333334</v>
      </c>
      <c r="AA2918" s="8">
        <v>129.41333333333333</v>
      </c>
      <c r="AB2918" s="9">
        <v>75.467777540643368</v>
      </c>
      <c r="AC2918" s="9">
        <v>19.53767061852426</v>
      </c>
      <c r="AD2918" s="3">
        <v>30.805308701335367</v>
      </c>
      <c r="AE2918" s="3">
        <v>49.657020680140377</v>
      </c>
    </row>
    <row r="2919" spans="1:31" ht="13" x14ac:dyDescent="0.3">
      <c r="A2919" s="2">
        <v>2023</v>
      </c>
      <c r="B2919" s="13" t="s">
        <v>630</v>
      </c>
      <c r="C2919" s="21" t="s">
        <v>125</v>
      </c>
      <c r="D2919" s="2" t="str">
        <f t="shared" si="92"/>
        <v>M2</v>
      </c>
      <c r="E2919" s="2" t="str">
        <f t="shared" si="93"/>
        <v>B07b_M2_09</v>
      </c>
      <c r="F2919" s="21" t="s">
        <v>221</v>
      </c>
      <c r="G2919" s="21">
        <v>2009</v>
      </c>
      <c r="H2919" s="2" t="s">
        <v>706</v>
      </c>
      <c r="I2919" s="23">
        <v>2.2549999999999999</v>
      </c>
      <c r="J2919" s="24">
        <v>0.14799999999999999</v>
      </c>
      <c r="K2919" s="23">
        <v>0.86699999999999999</v>
      </c>
      <c r="L2919" s="23">
        <v>0.70099999999999996</v>
      </c>
      <c r="M2919" s="23">
        <v>0.154</v>
      </c>
      <c r="N2919" s="23">
        <v>0.65600000000000003</v>
      </c>
      <c r="O2919" s="25">
        <v>0.17599999999999999</v>
      </c>
      <c r="P2919" s="26">
        <v>20.097999999999999</v>
      </c>
      <c r="Q2919" s="27">
        <v>65.289000000000001</v>
      </c>
      <c r="R2919" s="25">
        <v>5.5389999999999997</v>
      </c>
      <c r="S2919" s="28">
        <v>316.26900000000001</v>
      </c>
      <c r="T2919" s="27">
        <v>24.363</v>
      </c>
      <c r="U2919" s="4">
        <v>25.238054999999999</v>
      </c>
      <c r="V2919" s="8">
        <v>90.52458730397494</v>
      </c>
      <c r="W2919" s="8">
        <v>92.319141005234371</v>
      </c>
      <c r="X2919" s="8">
        <v>102</v>
      </c>
      <c r="Y2919" s="8">
        <v>81.05263157894737</v>
      </c>
      <c r="Z2919" s="8">
        <v>109.33333333333334</v>
      </c>
      <c r="AA2919" s="8">
        <v>133.98666666666665</v>
      </c>
      <c r="AB2919" s="9">
        <v>69.839290690161832</v>
      </c>
      <c r="AC2919" s="9">
        <v>18.163611916967611</v>
      </c>
      <c r="AD2919" s="3">
        <v>31.749911581793693</v>
      </c>
      <c r="AE2919" s="3">
        <v>50.086476501238685</v>
      </c>
    </row>
    <row r="2920" spans="1:31" ht="13" x14ac:dyDescent="0.3">
      <c r="A2920" s="2">
        <v>2023</v>
      </c>
      <c r="B2920" s="13" t="s">
        <v>630</v>
      </c>
      <c r="C2920" s="21" t="s">
        <v>126</v>
      </c>
      <c r="D2920" s="2" t="str">
        <f t="shared" si="92"/>
        <v>M1</v>
      </c>
      <c r="E2920" s="2" t="str">
        <f t="shared" si="93"/>
        <v>B07c_M1_09</v>
      </c>
      <c r="F2920" s="21" t="s">
        <v>222</v>
      </c>
      <c r="G2920" s="21">
        <v>2009</v>
      </c>
      <c r="H2920" s="2" t="s">
        <v>677</v>
      </c>
      <c r="I2920" s="23">
        <v>2.3039999999999998</v>
      </c>
      <c r="J2920" s="24">
        <v>0.14099999999999999</v>
      </c>
      <c r="K2920" s="23">
        <v>0.83099999999999996</v>
      </c>
      <c r="L2920" s="23">
        <v>0.77300000000000002</v>
      </c>
      <c r="M2920" s="23">
        <v>0.21299999999999999</v>
      </c>
      <c r="N2920" s="23">
        <v>0.746</v>
      </c>
      <c r="O2920" s="25">
        <v>0.161</v>
      </c>
      <c r="P2920" s="26">
        <v>15.154999999999999</v>
      </c>
      <c r="Q2920" s="27">
        <v>58.914000000000001</v>
      </c>
      <c r="R2920" s="25">
        <v>6.1959999999999997</v>
      </c>
      <c r="S2920" s="28">
        <v>277.637</v>
      </c>
      <c r="T2920" s="27">
        <v>16.707999999999998</v>
      </c>
      <c r="U2920" s="4">
        <v>24.896975999999999</v>
      </c>
      <c r="V2920" s="8">
        <v>92.491640420557999</v>
      </c>
      <c r="W2920" s="8">
        <v>87.952695146878696</v>
      </c>
      <c r="X2920" s="8">
        <v>97.764705882352942</v>
      </c>
      <c r="Y2920" s="8">
        <v>112.10526315789473</v>
      </c>
      <c r="Z2920" s="8">
        <v>124.33333333333334</v>
      </c>
      <c r="AA2920" s="8">
        <v>101.03333333333333</v>
      </c>
      <c r="AB2920" s="9">
        <v>77.371355999958169</v>
      </c>
      <c r="AC2920" s="9">
        <v>22.676744579226728</v>
      </c>
      <c r="AD2920" s="3">
        <v>27.469076451184055</v>
      </c>
      <c r="AE2920" s="3">
        <v>49.854178969589235</v>
      </c>
    </row>
    <row r="2921" spans="1:31" ht="13" x14ac:dyDescent="0.3">
      <c r="A2921" s="2">
        <v>2023</v>
      </c>
      <c r="B2921" s="13" t="s">
        <v>630</v>
      </c>
      <c r="C2921" s="21" t="s">
        <v>127</v>
      </c>
      <c r="D2921" s="2" t="str">
        <f t="shared" si="92"/>
        <v>M2</v>
      </c>
      <c r="E2921" s="2" t="str">
        <f t="shared" si="93"/>
        <v>B07c_M2_09</v>
      </c>
      <c r="F2921" s="21" t="s">
        <v>222</v>
      </c>
      <c r="G2921" s="21">
        <v>2009</v>
      </c>
      <c r="H2921" s="2" t="s">
        <v>677</v>
      </c>
      <c r="I2921" s="23">
        <v>2.0870000000000002</v>
      </c>
      <c r="J2921" s="24">
        <v>0.13700000000000001</v>
      </c>
      <c r="K2921" s="23">
        <v>0.85899999999999999</v>
      </c>
      <c r="L2921" s="23">
        <v>0.70199999999999996</v>
      </c>
      <c r="M2921" s="23">
        <v>0.23799999999999999</v>
      </c>
      <c r="N2921" s="23">
        <v>0.751</v>
      </c>
      <c r="O2921" s="25">
        <v>0.155</v>
      </c>
      <c r="P2921" s="26">
        <v>15.52</v>
      </c>
      <c r="Q2921" s="27">
        <v>61.195999999999998</v>
      </c>
      <c r="R2921" s="25">
        <v>4.7030000000000003</v>
      </c>
      <c r="S2921" s="28">
        <v>363.858</v>
      </c>
      <c r="T2921" s="27">
        <v>17.972999999999999</v>
      </c>
      <c r="U2921" s="4">
        <v>24.896975999999999</v>
      </c>
      <c r="V2921" s="8">
        <v>83.780405189975937</v>
      </c>
      <c r="W2921" s="8">
        <v>85.457583227818319</v>
      </c>
      <c r="X2921" s="8">
        <v>101.05882352941175</v>
      </c>
      <c r="Y2921" s="8">
        <v>125.26315789473684</v>
      </c>
      <c r="Z2921" s="8">
        <v>125.16666666666667</v>
      </c>
      <c r="AA2921" s="8">
        <v>103.46666666666667</v>
      </c>
      <c r="AB2921" s="9">
        <v>76.603862432758461</v>
      </c>
      <c r="AC2921" s="9">
        <v>25.592198914631698</v>
      </c>
      <c r="AD2921" s="3">
        <v>28.679114557963548</v>
      </c>
      <c r="AE2921" s="3">
        <v>45.728686527404747</v>
      </c>
    </row>
    <row r="2922" spans="1:31" ht="13" x14ac:dyDescent="0.3">
      <c r="A2922" s="2">
        <v>2023</v>
      </c>
      <c r="B2922" s="13" t="s">
        <v>630</v>
      </c>
      <c r="C2922" s="21" t="s">
        <v>128</v>
      </c>
      <c r="D2922" s="2" t="str">
        <f t="shared" si="92"/>
        <v>M1</v>
      </c>
      <c r="E2922" s="2" t="str">
        <f t="shared" si="93"/>
        <v>C07a_M1_09</v>
      </c>
      <c r="F2922" s="21" t="s">
        <v>224</v>
      </c>
      <c r="G2922" s="21">
        <v>2009</v>
      </c>
      <c r="H2922" s="2" t="s">
        <v>679</v>
      </c>
      <c r="I2922" s="23">
        <v>2.4689999999999999</v>
      </c>
      <c r="J2922" s="24">
        <v>0.14799999999999999</v>
      </c>
      <c r="K2922" s="23">
        <v>0.77800000000000002</v>
      </c>
      <c r="L2922" s="23">
        <v>0.76200000000000001</v>
      </c>
      <c r="M2922" s="23">
        <v>0.193</v>
      </c>
      <c r="N2922" s="23">
        <v>0.60799999999999998</v>
      </c>
      <c r="O2922" s="25">
        <v>0.17899999999999999</v>
      </c>
      <c r="P2922" s="26">
        <v>18.207999999999998</v>
      </c>
      <c r="Q2922" s="27">
        <v>64.093999999999994</v>
      </c>
      <c r="R2922" s="25">
        <v>7.1420000000000003</v>
      </c>
      <c r="S2922" s="28">
        <v>266.15300000000002</v>
      </c>
      <c r="T2922" s="27">
        <v>16.475000000000001</v>
      </c>
      <c r="U2922" s="4">
        <v>21.882083999999999</v>
      </c>
      <c r="V2922" s="8">
        <v>99.115390711092758</v>
      </c>
      <c r="W2922" s="8">
        <v>92.319141005234371</v>
      </c>
      <c r="X2922" s="8">
        <v>91.529411764705898</v>
      </c>
      <c r="Y2922" s="8">
        <v>101.57894736842105</v>
      </c>
      <c r="Z2922" s="8">
        <v>101.33333333333334</v>
      </c>
      <c r="AA2922" s="8">
        <v>121.38666666666667</v>
      </c>
      <c r="AB2922" s="9">
        <v>73.819508625131675</v>
      </c>
      <c r="AC2922" s="9">
        <v>21.536120485895815</v>
      </c>
      <c r="AD2922" s="3">
        <v>26.954525409756723</v>
      </c>
      <c r="AE2922" s="3">
        <v>51.509354104347459</v>
      </c>
    </row>
    <row r="2923" spans="1:31" ht="13" x14ac:dyDescent="0.3">
      <c r="A2923" s="2">
        <v>2023</v>
      </c>
      <c r="B2923" s="13" t="s">
        <v>630</v>
      </c>
      <c r="C2923" s="21" t="s">
        <v>129</v>
      </c>
      <c r="D2923" s="2" t="str">
        <f t="shared" si="92"/>
        <v>M2</v>
      </c>
      <c r="E2923" s="2" t="str">
        <f t="shared" si="93"/>
        <v>C07a_M2_09</v>
      </c>
      <c r="F2923" s="21" t="s">
        <v>224</v>
      </c>
      <c r="G2923" s="21">
        <v>2009</v>
      </c>
      <c r="H2923" s="2" t="s">
        <v>679</v>
      </c>
      <c r="I2923" s="23">
        <v>2.181</v>
      </c>
      <c r="J2923" s="24">
        <v>0.14499999999999999</v>
      </c>
      <c r="K2923" s="23">
        <v>0.75600000000000001</v>
      </c>
      <c r="L2923" s="23">
        <v>0.70099999999999996</v>
      </c>
      <c r="M2923" s="23">
        <v>0.214</v>
      </c>
      <c r="N2923" s="23">
        <v>0.61099999999999999</v>
      </c>
      <c r="O2923" s="25">
        <v>0.17199999999999999</v>
      </c>
      <c r="P2923" s="26">
        <v>17.466999999999999</v>
      </c>
      <c r="Q2923" s="27">
        <v>63.802999999999997</v>
      </c>
      <c r="R2923" s="25">
        <v>6.7030000000000003</v>
      </c>
      <c r="S2923" s="28">
        <v>484.23700000000002</v>
      </c>
      <c r="T2923" s="27">
        <v>16.452999999999999</v>
      </c>
      <c r="U2923" s="4">
        <v>21.882083999999999</v>
      </c>
      <c r="V2923" s="8">
        <v>87.553935658523002</v>
      </c>
      <c r="W2923" s="8">
        <v>90.447807065939074</v>
      </c>
      <c r="X2923" s="8">
        <v>88.941176470588232</v>
      </c>
      <c r="Y2923" s="8">
        <v>112.63157894736841</v>
      </c>
      <c r="Z2923" s="8">
        <v>101.83333333333333</v>
      </c>
      <c r="AA2923" s="8">
        <v>116.44666666666666</v>
      </c>
      <c r="AB2923" s="9">
        <v>71.942755383825272</v>
      </c>
      <c r="AC2923" s="9">
        <v>24.502365813552679</v>
      </c>
      <c r="AD2923" s="3">
        <v>26.875587764210668</v>
      </c>
      <c r="AE2923" s="3">
        <v>48.62204642223665</v>
      </c>
    </row>
    <row r="2924" spans="1:31" ht="13" x14ac:dyDescent="0.3">
      <c r="A2924" s="2">
        <v>2023</v>
      </c>
      <c r="B2924" s="13" t="s">
        <v>630</v>
      </c>
      <c r="C2924" s="21" t="s">
        <v>130</v>
      </c>
      <c r="D2924" s="2" t="str">
        <f t="shared" si="92"/>
        <v>M1</v>
      </c>
      <c r="E2924" s="2" t="str">
        <f t="shared" si="93"/>
        <v>C07b_M1_09</v>
      </c>
      <c r="F2924" s="21" t="s">
        <v>582</v>
      </c>
      <c r="G2924" s="21">
        <v>2009</v>
      </c>
      <c r="H2924" s="2" t="s">
        <v>682</v>
      </c>
      <c r="I2924" s="23">
        <v>2.073</v>
      </c>
      <c r="J2924" s="24">
        <v>0.14599999999999999</v>
      </c>
      <c r="K2924" s="23">
        <v>0.89600000000000002</v>
      </c>
      <c r="L2924" s="23">
        <v>0.628</v>
      </c>
      <c r="M2924" s="23">
        <v>0.20100000000000001</v>
      </c>
      <c r="N2924" s="23">
        <v>0.68700000000000006</v>
      </c>
      <c r="O2924" s="25">
        <v>0.16700000000000001</v>
      </c>
      <c r="P2924" s="26">
        <v>14.416</v>
      </c>
      <c r="Q2924" s="27">
        <v>61.923999999999999</v>
      </c>
      <c r="R2924" s="25">
        <v>6.7160000000000002</v>
      </c>
      <c r="S2924" s="28">
        <v>226.965</v>
      </c>
      <c r="T2924" s="27">
        <v>20.962</v>
      </c>
      <c r="U2924" s="4">
        <v>23.65671</v>
      </c>
      <c r="V2924" s="8">
        <v>83.218390013809355</v>
      </c>
      <c r="W2924" s="8">
        <v>91.071585045704182</v>
      </c>
      <c r="X2924" s="8">
        <v>105.41176470588236</v>
      </c>
      <c r="Y2924" s="8">
        <v>105.78947368421052</v>
      </c>
      <c r="Z2924" s="8">
        <v>114.50000000000003</v>
      </c>
      <c r="AA2924" s="8">
        <v>96.106666666666669</v>
      </c>
      <c r="AB2924" s="9">
        <v>70.809763275119948</v>
      </c>
      <c r="AC2924" s="9">
        <v>23.38213847498929</v>
      </c>
      <c r="AD2924" s="3">
        <v>32.362205383999118</v>
      </c>
      <c r="AE2924" s="3">
        <v>44.255656141011599</v>
      </c>
    </row>
    <row r="2925" spans="1:31" ht="13" x14ac:dyDescent="0.3">
      <c r="A2925" s="2">
        <v>2023</v>
      </c>
      <c r="B2925" s="13" t="s">
        <v>630</v>
      </c>
      <c r="C2925" s="21" t="s">
        <v>131</v>
      </c>
      <c r="D2925" s="2" t="str">
        <f t="shared" si="92"/>
        <v>M2</v>
      </c>
      <c r="E2925" s="2" t="str">
        <f t="shared" si="93"/>
        <v>C07b_M2_09</v>
      </c>
      <c r="F2925" s="21" t="s">
        <v>582</v>
      </c>
      <c r="G2925" s="21">
        <v>2009</v>
      </c>
      <c r="H2925" s="2" t="s">
        <v>682</v>
      </c>
      <c r="I2925" s="23">
        <v>2.2440000000000002</v>
      </c>
      <c r="J2925" s="24">
        <v>0.14299999999999999</v>
      </c>
      <c r="K2925" s="23">
        <v>0.82199999999999995</v>
      </c>
      <c r="L2925" s="23">
        <v>0.64</v>
      </c>
      <c r="M2925" s="23">
        <v>0.23</v>
      </c>
      <c r="N2925" s="23">
        <v>0.625</v>
      </c>
      <c r="O2925" s="25">
        <v>0.17199999999999999</v>
      </c>
      <c r="P2925" s="26">
        <v>17.873000000000001</v>
      </c>
      <c r="Q2925" s="27">
        <v>61.039000000000001</v>
      </c>
      <c r="R2925" s="25">
        <v>6.2720000000000002</v>
      </c>
      <c r="S2925" s="28">
        <v>350.38400000000001</v>
      </c>
      <c r="T2925" s="27">
        <v>21.658999999999999</v>
      </c>
      <c r="U2925" s="4">
        <v>23.65671</v>
      </c>
      <c r="V2925" s="8">
        <v>90.083003951272644</v>
      </c>
      <c r="W2925" s="8">
        <v>89.200251106408885</v>
      </c>
      <c r="X2925" s="8">
        <v>96.705882352941174</v>
      </c>
      <c r="Y2925" s="8">
        <v>121.05263157894737</v>
      </c>
      <c r="Z2925" s="8">
        <v>104.16666666666667</v>
      </c>
      <c r="AA2925" s="8">
        <v>119.15333333333334</v>
      </c>
      <c r="AB2925" s="9">
        <v>71.904779914210593</v>
      </c>
      <c r="AC2925" s="9">
        <v>26.348226487154697</v>
      </c>
      <c r="AD2925" s="3">
        <v>29.237302343315431</v>
      </c>
      <c r="AE2925" s="3">
        <v>44.414471169529889</v>
      </c>
    </row>
    <row r="2926" spans="1:31" ht="13" x14ac:dyDescent="0.3">
      <c r="A2926" s="2">
        <v>2023</v>
      </c>
      <c r="B2926" s="13" t="s">
        <v>630</v>
      </c>
      <c r="C2926" s="21" t="s">
        <v>132</v>
      </c>
      <c r="D2926" s="2" t="str">
        <f t="shared" si="92"/>
        <v>M1</v>
      </c>
      <c r="E2926" s="2" t="str">
        <f t="shared" si="93"/>
        <v>C07c_M1_09</v>
      </c>
      <c r="F2926" s="21" t="s">
        <v>583</v>
      </c>
      <c r="G2926" s="21">
        <v>2009</v>
      </c>
      <c r="H2926" s="2" t="s">
        <v>714</v>
      </c>
      <c r="I2926" s="23">
        <v>2.1160000000000001</v>
      </c>
      <c r="J2926" s="24">
        <v>0.14399999999999999</v>
      </c>
      <c r="K2926" s="23">
        <v>0.71</v>
      </c>
      <c r="L2926" s="23">
        <v>0.66700000000000004</v>
      </c>
      <c r="M2926" s="23">
        <v>0.23699999999999999</v>
      </c>
      <c r="N2926" s="23">
        <v>0.60199999999999998</v>
      </c>
      <c r="O2926" s="25">
        <v>0.17299999999999999</v>
      </c>
      <c r="P2926" s="26">
        <v>20.692</v>
      </c>
      <c r="Q2926" s="27">
        <v>61.311</v>
      </c>
      <c r="R2926" s="25">
        <v>6.3789999999999996</v>
      </c>
      <c r="S2926" s="28">
        <v>573.61300000000006</v>
      </c>
      <c r="T2926" s="27">
        <v>21.719000000000001</v>
      </c>
      <c r="U2926" s="4">
        <v>23.522867000000002</v>
      </c>
      <c r="V2926" s="8">
        <v>84.944579483463869</v>
      </c>
      <c r="W2926" s="8">
        <v>89.824029086173979</v>
      </c>
      <c r="X2926" s="8">
        <v>83.529411764705884</v>
      </c>
      <c r="Y2926" s="8">
        <v>124.73684210526315</v>
      </c>
      <c r="Z2926" s="8">
        <v>100.33333333333334</v>
      </c>
      <c r="AA2926" s="8">
        <v>137.94666666666666</v>
      </c>
      <c r="AB2926" s="9">
        <v>70.964241435851463</v>
      </c>
      <c r="AC2926" s="9">
        <v>27.509968587249826</v>
      </c>
      <c r="AD2926" s="3">
        <v>25.588334924076662</v>
      </c>
      <c r="AE2926" s="3">
        <v>46.901696488673508</v>
      </c>
    </row>
    <row r="2927" spans="1:31" ht="13" x14ac:dyDescent="0.3">
      <c r="A2927" s="2">
        <v>2023</v>
      </c>
      <c r="B2927" s="13" t="s">
        <v>630</v>
      </c>
      <c r="C2927" s="21" t="s">
        <v>134</v>
      </c>
      <c r="D2927" s="2" t="str">
        <f t="shared" si="92"/>
        <v>M2</v>
      </c>
      <c r="E2927" s="2" t="str">
        <f t="shared" si="93"/>
        <v>D07a_M2_09</v>
      </c>
      <c r="F2927" s="21" t="s">
        <v>584</v>
      </c>
      <c r="G2927" s="21">
        <v>2009</v>
      </c>
      <c r="H2927" s="2" t="s">
        <v>713</v>
      </c>
      <c r="I2927" s="23">
        <v>2.262</v>
      </c>
      <c r="J2927" s="24">
        <v>0.14699999999999999</v>
      </c>
      <c r="K2927" s="23">
        <v>0.71899999999999997</v>
      </c>
      <c r="L2927" s="23">
        <v>0.752</v>
      </c>
      <c r="M2927" s="23">
        <v>0.23300000000000001</v>
      </c>
      <c r="N2927" s="23">
        <v>0.65400000000000003</v>
      </c>
      <c r="O2927" s="25">
        <v>0.17899999999999999</v>
      </c>
      <c r="P2927" s="26">
        <v>20.861999999999998</v>
      </c>
      <c r="Q2927" s="27">
        <v>74.429000000000002</v>
      </c>
      <c r="R2927" s="25">
        <v>6.63</v>
      </c>
      <c r="S2927" s="28">
        <v>327.16199999999998</v>
      </c>
      <c r="T2927" s="27">
        <v>16.614000000000001</v>
      </c>
      <c r="U2927" s="4">
        <v>24.337567</v>
      </c>
      <c r="V2927" s="8">
        <v>90.805594892058252</v>
      </c>
      <c r="W2927" s="8">
        <v>91.695363025469277</v>
      </c>
      <c r="X2927" s="8">
        <v>84.588235294117638</v>
      </c>
      <c r="Y2927" s="8">
        <v>122.63157894736842</v>
      </c>
      <c r="Z2927" s="8">
        <v>109.00000000000001</v>
      </c>
      <c r="AA2927" s="8">
        <v>139.07999999999998</v>
      </c>
      <c r="AB2927" s="9">
        <v>75.106448138454297</v>
      </c>
      <c r="AC2927" s="9">
        <v>25.554065877545085</v>
      </c>
      <c r="AD2927" s="3">
        <v>24.483579318210449</v>
      </c>
      <c r="AE2927" s="3">
        <v>49.96235480424447</v>
      </c>
    </row>
    <row r="2928" spans="1:31" ht="13" x14ac:dyDescent="0.3">
      <c r="A2928" s="2">
        <v>2023</v>
      </c>
      <c r="B2928" s="13" t="s">
        <v>630</v>
      </c>
      <c r="C2928" s="21" t="s">
        <v>135</v>
      </c>
      <c r="D2928" s="2" t="str">
        <f t="shared" si="92"/>
        <v>M2</v>
      </c>
      <c r="E2928" s="2" t="str">
        <f t="shared" si="93"/>
        <v>D07b_M2_09</v>
      </c>
      <c r="F2928" s="21" t="s">
        <v>585</v>
      </c>
      <c r="G2928" s="21">
        <v>2009</v>
      </c>
      <c r="H2928" s="2" t="s">
        <v>707</v>
      </c>
      <c r="I2928" s="23">
        <v>2.242</v>
      </c>
      <c r="J2928" s="24">
        <v>0.15</v>
      </c>
      <c r="K2928" s="23">
        <v>0.83299999999999996</v>
      </c>
      <c r="L2928" s="23">
        <v>0.69799999999999995</v>
      </c>
      <c r="M2928" s="23">
        <v>0.216</v>
      </c>
      <c r="N2928" s="23">
        <v>0.65200000000000002</v>
      </c>
      <c r="O2928" s="25">
        <v>0.17699999999999999</v>
      </c>
      <c r="P2928" s="26">
        <v>17.992000000000001</v>
      </c>
      <c r="Q2928" s="27">
        <v>71.292000000000002</v>
      </c>
      <c r="R2928" s="25">
        <v>6.0990000000000002</v>
      </c>
      <c r="S2928" s="28">
        <v>318.779</v>
      </c>
      <c r="T2928" s="27">
        <v>20.39</v>
      </c>
      <c r="U2928" s="4">
        <v>26.038363</v>
      </c>
      <c r="V2928" s="8">
        <v>90.002716068963124</v>
      </c>
      <c r="W2928" s="8">
        <v>93.566696964764574</v>
      </c>
      <c r="X2928" s="8">
        <v>98</v>
      </c>
      <c r="Y2928" s="8">
        <v>113.68421052631578</v>
      </c>
      <c r="Z2928" s="8">
        <v>108.66666666666667</v>
      </c>
      <c r="AA2928" s="8">
        <v>119.94666666666667</v>
      </c>
      <c r="AB2928" s="9">
        <v>73.927108893737497</v>
      </c>
      <c r="AC2928" s="9">
        <v>24.067520037700916</v>
      </c>
      <c r="AD2928" s="3">
        <v>28.818045430005562</v>
      </c>
      <c r="AE2928" s="3">
        <v>47.114434532293508</v>
      </c>
    </row>
    <row r="2929" spans="1:31" ht="13" x14ac:dyDescent="0.3">
      <c r="A2929" s="2">
        <v>2023</v>
      </c>
      <c r="B2929" s="13" t="s">
        <v>630</v>
      </c>
      <c r="C2929" s="21" t="s">
        <v>138</v>
      </c>
      <c r="D2929" s="2" t="str">
        <f t="shared" si="92"/>
        <v>M2</v>
      </c>
      <c r="E2929" s="2" t="str">
        <f t="shared" si="93"/>
        <v>E07b_M2_09</v>
      </c>
      <c r="F2929" s="21" t="s">
        <v>588</v>
      </c>
      <c r="G2929" s="21">
        <v>2009</v>
      </c>
      <c r="H2929" s="2" t="s">
        <v>690</v>
      </c>
      <c r="I2929" s="23">
        <v>2.2789999999999999</v>
      </c>
      <c r="J2929" s="24">
        <v>0.153</v>
      </c>
      <c r="K2929" s="23">
        <v>0.85799999999999998</v>
      </c>
      <c r="L2929" s="23">
        <v>0.7</v>
      </c>
      <c r="M2929" s="23">
        <v>0.246</v>
      </c>
      <c r="N2929" s="23">
        <v>0.61099999999999999</v>
      </c>
      <c r="O2929" s="25">
        <v>0.18</v>
      </c>
      <c r="P2929" s="26">
        <v>22.547999999999998</v>
      </c>
      <c r="Q2929" s="27">
        <v>75.153000000000006</v>
      </c>
      <c r="R2929" s="25">
        <v>8.7439999999999998</v>
      </c>
      <c r="S2929" s="28">
        <v>380.73399999999998</v>
      </c>
      <c r="T2929" s="27">
        <v>19.414999999999999</v>
      </c>
      <c r="U2929" s="4">
        <v>24.359190000000002</v>
      </c>
      <c r="V2929" s="8">
        <v>91.488041891689093</v>
      </c>
      <c r="W2929" s="8">
        <v>95.438030904059872</v>
      </c>
      <c r="X2929" s="8">
        <v>100.94117647058825</v>
      </c>
      <c r="Y2929" s="8">
        <v>129.47368421052633</v>
      </c>
      <c r="Z2929" s="8">
        <v>101.83333333333333</v>
      </c>
      <c r="AA2929" s="8">
        <v>150.32</v>
      </c>
      <c r="AB2929" s="9">
        <v>77.137465169182576</v>
      </c>
      <c r="AC2929" s="9">
        <v>26.26945465324156</v>
      </c>
      <c r="AD2929" s="3">
        <v>28.447569501041986</v>
      </c>
      <c r="AE2929" s="3">
        <v>45.28297584571645</v>
      </c>
    </row>
    <row r="2930" spans="1:31" ht="13" x14ac:dyDescent="0.3">
      <c r="A2930" s="2">
        <v>2023</v>
      </c>
      <c r="B2930" s="13" t="s">
        <v>630</v>
      </c>
      <c r="C2930" s="21" t="s">
        <v>139</v>
      </c>
      <c r="D2930" s="2" t="str">
        <f t="shared" si="92"/>
        <v>M1</v>
      </c>
      <c r="E2930" s="2" t="str">
        <f t="shared" si="93"/>
        <v>E07c_M1_09</v>
      </c>
      <c r="F2930" s="21" t="s">
        <v>589</v>
      </c>
      <c r="G2930" s="21">
        <v>2009</v>
      </c>
      <c r="H2930" s="2" t="s">
        <v>711</v>
      </c>
      <c r="I2930" s="23">
        <v>1.9370000000000001</v>
      </c>
      <c r="J2930" s="24">
        <v>0.14299999999999999</v>
      </c>
      <c r="K2930" s="23">
        <v>0.93100000000000005</v>
      </c>
      <c r="L2930" s="23">
        <v>0.59599999999999997</v>
      </c>
      <c r="M2930" s="23">
        <v>0.26100000000000001</v>
      </c>
      <c r="N2930" s="23">
        <v>0.71099999999999997</v>
      </c>
      <c r="O2930" s="25">
        <v>0.156</v>
      </c>
      <c r="P2930" s="26">
        <v>11.759</v>
      </c>
      <c r="Q2930" s="27">
        <v>67.466999999999999</v>
      </c>
      <c r="R2930" s="25">
        <v>6.2060000000000004</v>
      </c>
      <c r="S2930" s="28">
        <v>249.20599999999999</v>
      </c>
      <c r="T2930" s="27">
        <v>17.437000000000001</v>
      </c>
      <c r="U2930" s="4">
        <v>27.727001000000001</v>
      </c>
      <c r="V2930" s="8">
        <v>77.758814016762528</v>
      </c>
      <c r="W2930" s="8">
        <v>89.200251106408885</v>
      </c>
      <c r="X2930" s="8">
        <v>109.5294117647059</v>
      </c>
      <c r="Y2930" s="8">
        <v>137.36842105263159</v>
      </c>
      <c r="Z2930" s="8">
        <v>118.5</v>
      </c>
      <c r="AA2930" s="8">
        <v>78.393333333333331</v>
      </c>
      <c r="AB2930" s="9">
        <v>75.050436926826393</v>
      </c>
      <c r="AC2930" s="9">
        <v>28.646303948546674</v>
      </c>
      <c r="AD2930" s="3">
        <v>31.726319876318421</v>
      </c>
      <c r="AE2930" s="3">
        <v>39.627376175134899</v>
      </c>
    </row>
    <row r="2931" spans="1:31" ht="13" x14ac:dyDescent="0.3">
      <c r="A2931" s="2">
        <v>2023</v>
      </c>
      <c r="B2931" s="13" t="s">
        <v>630</v>
      </c>
      <c r="C2931" s="21" t="s">
        <v>140</v>
      </c>
      <c r="D2931" s="2" t="str">
        <f t="shared" si="92"/>
        <v>M2</v>
      </c>
      <c r="E2931" s="2" t="str">
        <f t="shared" si="93"/>
        <v>E07c_M2_09</v>
      </c>
      <c r="F2931" s="21" t="s">
        <v>589</v>
      </c>
      <c r="G2931" s="21">
        <v>2009</v>
      </c>
      <c r="H2931" s="2" t="s">
        <v>711</v>
      </c>
      <c r="I2931" s="23">
        <v>2.2210000000000001</v>
      </c>
      <c r="J2931" s="24">
        <v>0.151</v>
      </c>
      <c r="K2931" s="23">
        <v>0.96099999999999997</v>
      </c>
      <c r="L2931" s="23">
        <v>0.61299999999999999</v>
      </c>
      <c r="M2931" s="23">
        <v>0.27500000000000002</v>
      </c>
      <c r="N2931" s="23">
        <v>0.748</v>
      </c>
      <c r="O2931" s="25">
        <v>0.16900000000000001</v>
      </c>
      <c r="P2931" s="26">
        <v>14.404</v>
      </c>
      <c r="Q2931" s="27">
        <v>77.926000000000002</v>
      </c>
      <c r="R2931" s="25">
        <v>6.6210000000000004</v>
      </c>
      <c r="S2931" s="28">
        <v>324.17399999999998</v>
      </c>
      <c r="T2931" s="27">
        <v>18.73</v>
      </c>
      <c r="U2931" s="4">
        <v>27.727001000000001</v>
      </c>
      <c r="V2931" s="8">
        <v>89.159693304713244</v>
      </c>
      <c r="W2931" s="8">
        <v>94.190474944529669</v>
      </c>
      <c r="X2931" s="8">
        <v>113.05882352941177</v>
      </c>
      <c r="Y2931" s="8">
        <v>144.73684210526315</v>
      </c>
      <c r="Z2931" s="8">
        <v>124.66666666666669</v>
      </c>
      <c r="AA2931" s="8">
        <v>96.026666666666671</v>
      </c>
      <c r="AB2931" s="9">
        <v>77.819216267743016</v>
      </c>
      <c r="AC2931" s="9">
        <v>29.108991176969447</v>
      </c>
      <c r="AD2931" s="3">
        <v>31.583465233737368</v>
      </c>
      <c r="AE2931" s="3">
        <v>39.307543589293189</v>
      </c>
    </row>
    <row r="2932" spans="1:31" ht="13" x14ac:dyDescent="0.3">
      <c r="A2932" s="2">
        <v>2023</v>
      </c>
      <c r="B2932" s="13" t="s">
        <v>630</v>
      </c>
      <c r="C2932" s="21" t="s">
        <v>141</v>
      </c>
      <c r="D2932" s="2" t="str">
        <f t="shared" si="92"/>
        <v>M1</v>
      </c>
      <c r="E2932" s="2" t="str">
        <f t="shared" si="93"/>
        <v>F07a_M1_09</v>
      </c>
      <c r="F2932" s="21" t="s">
        <v>590</v>
      </c>
      <c r="G2932" s="21">
        <v>2009</v>
      </c>
      <c r="H2932" s="2" t="s">
        <v>692</v>
      </c>
      <c r="I2932" s="23">
        <v>2.0409999999999999</v>
      </c>
      <c r="J2932" s="24">
        <v>0.14299999999999999</v>
      </c>
      <c r="K2932" s="23">
        <v>0.84599999999999997</v>
      </c>
      <c r="L2932" s="23">
        <v>0.57899999999999996</v>
      </c>
      <c r="M2932" s="23">
        <v>0.218</v>
      </c>
      <c r="N2932" s="23">
        <v>0.73</v>
      </c>
      <c r="O2932" s="25">
        <v>0.16200000000000001</v>
      </c>
      <c r="P2932" s="26">
        <v>13.393000000000001</v>
      </c>
      <c r="Q2932" s="27">
        <v>67.91</v>
      </c>
      <c r="R2932" s="25">
        <v>9.1419999999999995</v>
      </c>
      <c r="S2932" s="28">
        <v>358.108</v>
      </c>
      <c r="T2932" s="27">
        <v>17.196000000000002</v>
      </c>
      <c r="U2932" s="4">
        <v>31.859501000000002</v>
      </c>
      <c r="V2932" s="8">
        <v>81.93378389685715</v>
      </c>
      <c r="W2932" s="8">
        <v>89.200251106408885</v>
      </c>
      <c r="X2932" s="8">
        <v>99.529411764705884</v>
      </c>
      <c r="Y2932" s="8">
        <v>114.73684210526316</v>
      </c>
      <c r="Z2932" s="8">
        <v>121.66666666666669</v>
      </c>
      <c r="AA2932" s="8">
        <v>89.286666666666676</v>
      </c>
      <c r="AB2932" s="9">
        <v>68.48621060545581</v>
      </c>
      <c r="AC2932" s="9">
        <v>26.22011969028658</v>
      </c>
      <c r="AD2932" s="3">
        <v>31.592970983822582</v>
      </c>
      <c r="AE2932" s="3">
        <v>42.186909325890838</v>
      </c>
    </row>
    <row r="2933" spans="1:31" ht="13" x14ac:dyDescent="0.3">
      <c r="A2933" s="2">
        <v>2023</v>
      </c>
      <c r="B2933" s="13" t="s">
        <v>630</v>
      </c>
      <c r="C2933" s="21" t="s">
        <v>142</v>
      </c>
      <c r="D2933" s="2" t="str">
        <f t="shared" si="92"/>
        <v>M2</v>
      </c>
      <c r="E2933" s="2" t="str">
        <f t="shared" si="93"/>
        <v>F07a_M2_09</v>
      </c>
      <c r="F2933" s="21" t="s">
        <v>590</v>
      </c>
      <c r="G2933" s="21">
        <v>2009</v>
      </c>
      <c r="H2933" s="2" t="s">
        <v>692</v>
      </c>
      <c r="I2933" s="23">
        <v>2.0190000000000001</v>
      </c>
      <c r="J2933" s="24">
        <v>0.14599999999999999</v>
      </c>
      <c r="K2933" s="23">
        <v>0.91500000000000004</v>
      </c>
      <c r="L2933" s="23">
        <v>0.57799999999999996</v>
      </c>
      <c r="M2933" s="23">
        <v>0.215</v>
      </c>
      <c r="N2933" s="23">
        <v>0.746</v>
      </c>
      <c r="O2933" s="25">
        <v>0.16</v>
      </c>
      <c r="P2933" s="26">
        <v>14.548</v>
      </c>
      <c r="Q2933" s="27">
        <v>67.650999999999996</v>
      </c>
      <c r="R2933" s="25">
        <v>7.359</v>
      </c>
      <c r="S2933" s="28">
        <v>304.447</v>
      </c>
      <c r="T2933" s="27">
        <v>18.3</v>
      </c>
      <c r="U2933" s="4">
        <v>31.859501000000002</v>
      </c>
      <c r="V2933" s="8">
        <v>81.050617191452517</v>
      </c>
      <c r="W2933" s="8">
        <v>91.071585045704182</v>
      </c>
      <c r="X2933" s="8">
        <v>107.64705882352943</v>
      </c>
      <c r="Y2933" s="8">
        <v>113.1578947368421</v>
      </c>
      <c r="Z2933" s="8">
        <v>124.33333333333334</v>
      </c>
      <c r="AA2933" s="8">
        <v>96.986666666666665</v>
      </c>
      <c r="AB2933" s="9">
        <v>69.953899319509432</v>
      </c>
      <c r="AC2933" s="9">
        <v>25.316743735048071</v>
      </c>
      <c r="AD2933" s="3">
        <v>33.452794989982451</v>
      </c>
      <c r="AE2933" s="3">
        <v>41.230461274969485</v>
      </c>
    </row>
    <row r="2934" spans="1:31" ht="13" x14ac:dyDescent="0.3">
      <c r="A2934" s="2">
        <v>2023</v>
      </c>
      <c r="B2934" s="13" t="s">
        <v>630</v>
      </c>
      <c r="C2934" s="21" t="s">
        <v>145</v>
      </c>
      <c r="D2934" s="2" t="str">
        <f t="shared" si="92"/>
        <v>M1</v>
      </c>
      <c r="E2934" s="2" t="str">
        <f t="shared" si="93"/>
        <v>F07c_M1_09</v>
      </c>
      <c r="F2934" s="21" t="s">
        <v>592</v>
      </c>
      <c r="G2934" s="21">
        <v>2009</v>
      </c>
      <c r="H2934" s="2" t="s">
        <v>696</v>
      </c>
      <c r="I2934" s="23">
        <v>2.0910000000000002</v>
      </c>
      <c r="J2934" s="24">
        <v>0.14000000000000001</v>
      </c>
      <c r="K2934" s="23">
        <v>0.76300000000000001</v>
      </c>
      <c r="L2934" s="23">
        <v>0.78100000000000003</v>
      </c>
      <c r="M2934" s="23">
        <v>0.183</v>
      </c>
      <c r="N2934" s="23">
        <v>0.628</v>
      </c>
      <c r="O2934" s="25">
        <v>0.16700000000000001</v>
      </c>
      <c r="P2934" s="26">
        <v>16.347000000000001</v>
      </c>
      <c r="Q2934" s="27">
        <v>67.718999999999994</v>
      </c>
      <c r="R2934" s="25">
        <v>7.6059999999999999</v>
      </c>
      <c r="S2934" s="28">
        <v>330.27600000000001</v>
      </c>
      <c r="T2934" s="27">
        <v>18.841000000000001</v>
      </c>
      <c r="U2934" s="4">
        <v>20.712689000000001</v>
      </c>
      <c r="V2934" s="8">
        <v>83.940980954594963</v>
      </c>
      <c r="W2934" s="8">
        <v>87.328917167113602</v>
      </c>
      <c r="X2934" s="8">
        <v>89.764705882352942</v>
      </c>
      <c r="Y2934" s="8">
        <v>96.315789473684205</v>
      </c>
      <c r="Z2934" s="8">
        <v>104.66666666666666</v>
      </c>
      <c r="AA2934" s="8">
        <v>108.98</v>
      </c>
      <c r="AB2934" s="9">
        <v>73.560257474996803</v>
      </c>
      <c r="AC2934" s="9">
        <v>20.492227199902427</v>
      </c>
      <c r="AD2934" s="3">
        <v>26.528001893952762</v>
      </c>
      <c r="AE2934" s="3">
        <v>52.979770906144793</v>
      </c>
    </row>
    <row r="2935" spans="1:31" ht="13" x14ac:dyDescent="0.3">
      <c r="A2935" s="2">
        <v>2023</v>
      </c>
      <c r="B2935" s="13" t="s">
        <v>630</v>
      </c>
      <c r="C2935" s="21" t="s">
        <v>146</v>
      </c>
      <c r="D2935" s="2" t="str">
        <f t="shared" si="92"/>
        <v>M2</v>
      </c>
      <c r="E2935" s="2" t="str">
        <f t="shared" si="93"/>
        <v>F07c_M2_09</v>
      </c>
      <c r="F2935" s="21" t="s">
        <v>592</v>
      </c>
      <c r="G2935" s="21">
        <v>2009</v>
      </c>
      <c r="H2935" s="2" t="s">
        <v>696</v>
      </c>
      <c r="I2935" s="23">
        <v>2.1779999999999999</v>
      </c>
      <c r="J2935" s="24">
        <v>0.13800000000000001</v>
      </c>
      <c r="K2935" s="23">
        <v>0.71599999999999997</v>
      </c>
      <c r="L2935" s="23">
        <v>0.69099999999999995</v>
      </c>
      <c r="M2935" s="23">
        <v>0.222</v>
      </c>
      <c r="N2935" s="23">
        <v>0.60899999999999999</v>
      </c>
      <c r="O2935" s="25">
        <v>0.16500000000000001</v>
      </c>
      <c r="P2935" s="26">
        <v>19.835000000000001</v>
      </c>
      <c r="Q2935" s="27">
        <v>71.748999999999995</v>
      </c>
      <c r="R2935" s="25">
        <v>8.9160000000000004</v>
      </c>
      <c r="S2935" s="28">
        <v>550.20600000000002</v>
      </c>
      <c r="T2935" s="27">
        <v>19.863</v>
      </c>
      <c r="U2935" s="4">
        <v>20.712689000000001</v>
      </c>
      <c r="V2935" s="8">
        <v>87.43350383505873</v>
      </c>
      <c r="W2935" s="8">
        <v>86.081361207583413</v>
      </c>
      <c r="X2935" s="8">
        <v>84.235294117647058</v>
      </c>
      <c r="Y2935" s="8">
        <v>116.8421052631579</v>
      </c>
      <c r="Z2935" s="8">
        <v>101.50000000000001</v>
      </c>
      <c r="AA2935" s="8">
        <v>132.23333333333335</v>
      </c>
      <c r="AB2935" s="9">
        <v>71.079714068200047</v>
      </c>
      <c r="AC2935" s="9">
        <v>25.726968549907891</v>
      </c>
      <c r="AD2935" s="3">
        <v>25.76265352275885</v>
      </c>
      <c r="AE2935" s="3">
        <v>48.510377927333245</v>
      </c>
    </row>
    <row r="2936" spans="1:31" ht="13" x14ac:dyDescent="0.3">
      <c r="A2936" s="2">
        <v>2023</v>
      </c>
      <c r="B2936" s="13" t="s">
        <v>630</v>
      </c>
      <c r="C2936" s="21" t="s">
        <v>147</v>
      </c>
      <c r="D2936" s="2" t="str">
        <f t="shared" si="92"/>
        <v>M1</v>
      </c>
      <c r="E2936" s="2" t="str">
        <f t="shared" si="93"/>
        <v>G07a_M1_09</v>
      </c>
      <c r="F2936" s="21" t="s">
        <v>593</v>
      </c>
      <c r="G2936" s="21">
        <v>2009</v>
      </c>
      <c r="H2936" s="2" t="s">
        <v>698</v>
      </c>
      <c r="I2936" s="23">
        <v>2.1429999999999998</v>
      </c>
      <c r="J2936" s="24">
        <v>0.14299999999999999</v>
      </c>
      <c r="K2936" s="23">
        <v>0.82699999999999996</v>
      </c>
      <c r="L2936" s="23">
        <v>0.67100000000000004</v>
      </c>
      <c r="M2936" s="23">
        <v>0.22600000000000001</v>
      </c>
      <c r="N2936" s="23">
        <v>0.66800000000000004</v>
      </c>
      <c r="O2936" s="25">
        <v>0.17299999999999999</v>
      </c>
      <c r="P2936" s="26">
        <v>18.199000000000002</v>
      </c>
      <c r="Q2936" s="27">
        <v>73.867999999999995</v>
      </c>
      <c r="R2936" s="25">
        <v>5.8710000000000004</v>
      </c>
      <c r="S2936" s="28">
        <v>461.04500000000002</v>
      </c>
      <c r="T2936" s="27">
        <v>18.135000000000002</v>
      </c>
      <c r="U2936" s="4">
        <v>20.710681999999998</v>
      </c>
      <c r="V2936" s="8">
        <v>86.028465894642267</v>
      </c>
      <c r="W2936" s="8">
        <v>89.200251106408885</v>
      </c>
      <c r="X2936" s="8">
        <v>97.294117647058826</v>
      </c>
      <c r="Y2936" s="8">
        <v>118.94736842105263</v>
      </c>
      <c r="Z2936" s="8">
        <v>111.33333333333336</v>
      </c>
      <c r="AA2936" s="8">
        <v>121.32666666666667</v>
      </c>
      <c r="AB2936" s="9">
        <v>73.250074048089004</v>
      </c>
      <c r="AC2936" s="9">
        <v>25.414506698063843</v>
      </c>
      <c r="AD2936" s="3">
        <v>28.87491298203917</v>
      </c>
      <c r="AE2936" s="3">
        <v>45.710580319896977</v>
      </c>
    </row>
    <row r="2937" spans="1:31" ht="13" x14ac:dyDescent="0.3">
      <c r="A2937" s="2">
        <v>2023</v>
      </c>
      <c r="B2937" s="13" t="s">
        <v>630</v>
      </c>
      <c r="C2937" s="21" t="s">
        <v>148</v>
      </c>
      <c r="D2937" s="2" t="str">
        <f t="shared" si="92"/>
        <v>M2</v>
      </c>
      <c r="E2937" s="2" t="str">
        <f t="shared" si="93"/>
        <v>G07a_M2_09</v>
      </c>
      <c r="F2937" s="21" t="s">
        <v>593</v>
      </c>
      <c r="G2937" s="21">
        <v>2009</v>
      </c>
      <c r="H2937" s="2" t="s">
        <v>698</v>
      </c>
      <c r="I2937" s="23">
        <v>2.1720000000000002</v>
      </c>
      <c r="J2937" s="24">
        <v>0.14199999999999999</v>
      </c>
      <c r="K2937" s="23">
        <v>0.77800000000000002</v>
      </c>
      <c r="L2937" s="23">
        <v>0.61899999999999999</v>
      </c>
      <c r="M2937" s="23">
        <v>0.23699999999999999</v>
      </c>
      <c r="N2937" s="23">
        <v>0.65300000000000002</v>
      </c>
      <c r="O2937" s="25">
        <v>0.17199999999999999</v>
      </c>
      <c r="P2937" s="26">
        <v>15.673</v>
      </c>
      <c r="Q2937" s="27">
        <v>78.055999999999997</v>
      </c>
      <c r="R2937" s="25">
        <v>7.4809999999999999</v>
      </c>
      <c r="S2937" s="28">
        <v>466.49799999999999</v>
      </c>
      <c r="T2937" s="27">
        <v>19.004000000000001</v>
      </c>
      <c r="U2937" s="4">
        <v>20.710681999999998</v>
      </c>
      <c r="V2937" s="8">
        <v>87.192640188130213</v>
      </c>
      <c r="W2937" s="8">
        <v>88.576473126643791</v>
      </c>
      <c r="X2937" s="8">
        <v>91.529411764705898</v>
      </c>
      <c r="Y2937" s="8">
        <v>124.73684210526315</v>
      </c>
      <c r="Z2937" s="8">
        <v>108.83333333333334</v>
      </c>
      <c r="AA2937" s="8">
        <v>104.48666666666666</v>
      </c>
      <c r="AB2937" s="9">
        <v>70.308162289795746</v>
      </c>
      <c r="AC2937" s="9">
        <v>27.766677283806985</v>
      </c>
      <c r="AD2937" s="3">
        <v>28.300694487937921</v>
      </c>
      <c r="AE2937" s="3">
        <v>43.932628228255098</v>
      </c>
    </row>
    <row r="2938" spans="1:31" ht="13" x14ac:dyDescent="0.3">
      <c r="A2938" s="2">
        <v>2023</v>
      </c>
      <c r="B2938" s="13" t="s">
        <v>630</v>
      </c>
      <c r="C2938" s="21" t="s">
        <v>149</v>
      </c>
      <c r="D2938" s="2" t="str">
        <f t="shared" si="92"/>
        <v>M1</v>
      </c>
      <c r="E2938" s="2" t="str">
        <f t="shared" si="93"/>
        <v>G07b_M1_09</v>
      </c>
      <c r="F2938" s="21" t="s">
        <v>245</v>
      </c>
      <c r="G2938" s="21">
        <v>2009</v>
      </c>
      <c r="H2938" s="2" t="s">
        <v>700</v>
      </c>
      <c r="I2938" s="23">
        <v>2.3199999999999998</v>
      </c>
      <c r="J2938" s="24">
        <v>0.15</v>
      </c>
      <c r="K2938" s="23">
        <v>0.84299999999999997</v>
      </c>
      <c r="L2938" s="23">
        <v>0.60099999999999998</v>
      </c>
      <c r="M2938" s="23">
        <v>0.25</v>
      </c>
      <c r="N2938" s="23">
        <v>0.60299999999999998</v>
      </c>
      <c r="O2938" s="25">
        <v>0.182</v>
      </c>
      <c r="P2938" s="26">
        <v>22.007999999999999</v>
      </c>
      <c r="Q2938" s="27">
        <v>69.891999999999996</v>
      </c>
      <c r="R2938" s="25">
        <v>6.0179999999999998</v>
      </c>
      <c r="S2938" s="28">
        <v>619.09</v>
      </c>
      <c r="T2938" s="27">
        <v>18.437999999999999</v>
      </c>
      <c r="U2938" s="4">
        <v>21.065943000000001</v>
      </c>
      <c r="V2938" s="8">
        <v>93.133943479034102</v>
      </c>
      <c r="W2938" s="8">
        <v>93.566696964764574</v>
      </c>
      <c r="X2938" s="8">
        <v>99.17647058823529</v>
      </c>
      <c r="Y2938" s="8">
        <v>131.57894736842107</v>
      </c>
      <c r="Z2938" s="8">
        <v>100.50000000000001</v>
      </c>
      <c r="AA2938" s="8">
        <v>146.71999999999997</v>
      </c>
      <c r="AB2938" s="9">
        <v>72.143202986746559</v>
      </c>
      <c r="AC2938" s="9">
        <v>28.544727531240326</v>
      </c>
      <c r="AD2938" s="3">
        <v>29.885147053633158</v>
      </c>
      <c r="AE2938" s="3">
        <v>41.570125415126512</v>
      </c>
    </row>
    <row r="2939" spans="1:31" ht="13" x14ac:dyDescent="0.3">
      <c r="A2939" s="2">
        <v>2023</v>
      </c>
      <c r="B2939" s="13" t="s">
        <v>630</v>
      </c>
      <c r="C2939" s="21" t="s">
        <v>150</v>
      </c>
      <c r="D2939" s="2" t="str">
        <f t="shared" si="92"/>
        <v>M2</v>
      </c>
      <c r="E2939" s="2" t="str">
        <f t="shared" si="93"/>
        <v>G07b_M2_09</v>
      </c>
      <c r="F2939" s="21" t="s">
        <v>245</v>
      </c>
      <c r="G2939" s="21">
        <v>2009</v>
      </c>
      <c r="H2939" s="2" t="s">
        <v>700</v>
      </c>
      <c r="I2939" s="23">
        <v>2.2170000000000001</v>
      </c>
      <c r="J2939" s="24">
        <v>0.14299999999999999</v>
      </c>
      <c r="K2939" s="23">
        <v>0.72599999999999998</v>
      </c>
      <c r="L2939" s="23">
        <v>0.76600000000000001</v>
      </c>
      <c r="M2939" s="23">
        <v>0.23499999999999999</v>
      </c>
      <c r="N2939" s="23">
        <v>0.629</v>
      </c>
      <c r="O2939" s="25">
        <v>0.17299999999999999</v>
      </c>
      <c r="P2939" s="26">
        <v>21.117999999999999</v>
      </c>
      <c r="Q2939" s="27">
        <v>65.47</v>
      </c>
      <c r="R2939" s="25">
        <v>7.0519999999999996</v>
      </c>
      <c r="S2939" s="28">
        <v>325.16300000000001</v>
      </c>
      <c r="T2939" s="27">
        <v>19.661999999999999</v>
      </c>
      <c r="U2939" s="4">
        <v>21.065943000000001</v>
      </c>
      <c r="V2939" s="8">
        <v>88.999117540094232</v>
      </c>
      <c r="W2939" s="8">
        <v>89.200251106408885</v>
      </c>
      <c r="X2939" s="8">
        <v>85.411764705882348</v>
      </c>
      <c r="Y2939" s="8">
        <v>123.68421052631578</v>
      </c>
      <c r="Z2939" s="8">
        <v>104.83333333333333</v>
      </c>
      <c r="AA2939" s="8">
        <v>140.78666666666666</v>
      </c>
      <c r="AB2939" s="9">
        <v>76.148823711656817</v>
      </c>
      <c r="AC2939" s="9">
        <v>25.420610506975727</v>
      </c>
      <c r="AD2939" s="3">
        <v>24.383534808586983</v>
      </c>
      <c r="AE2939" s="3">
        <v>50.195854684437293</v>
      </c>
    </row>
    <row r="2940" spans="1:31" ht="13" x14ac:dyDescent="0.3">
      <c r="A2940" s="2">
        <v>2023</v>
      </c>
      <c r="B2940" s="13" t="s">
        <v>630</v>
      </c>
      <c r="C2940" s="21" t="s">
        <v>152</v>
      </c>
      <c r="D2940" s="2" t="str">
        <f t="shared" si="92"/>
        <v>M2</v>
      </c>
      <c r="E2940" s="2" t="str">
        <f t="shared" si="93"/>
        <v>B08b_M2_09</v>
      </c>
      <c r="F2940" s="21" t="s">
        <v>594</v>
      </c>
      <c r="G2940" s="21">
        <v>2009</v>
      </c>
      <c r="H2940" s="2" t="s">
        <v>709</v>
      </c>
      <c r="I2940" s="23">
        <v>2.298</v>
      </c>
      <c r="J2940" s="24">
        <v>0.155</v>
      </c>
      <c r="K2940" s="23">
        <v>0.874</v>
      </c>
      <c r="L2940" s="23">
        <v>0.76400000000000001</v>
      </c>
      <c r="M2940" s="23">
        <v>0.21</v>
      </c>
      <c r="N2940" s="23">
        <v>0.69099999999999995</v>
      </c>
      <c r="O2940" s="25">
        <v>0.182</v>
      </c>
      <c r="P2940" s="26">
        <v>19.594999999999999</v>
      </c>
      <c r="Q2940" s="27">
        <v>64.421999999999997</v>
      </c>
      <c r="R2940" s="25">
        <v>5.9930000000000003</v>
      </c>
      <c r="S2940" s="28">
        <v>252.89400000000001</v>
      </c>
      <c r="T2940" s="27">
        <v>17.957000000000001</v>
      </c>
      <c r="U2940" s="4">
        <v>20.459706000000001</v>
      </c>
      <c r="V2940" s="8">
        <v>92.250776773629468</v>
      </c>
      <c r="W2940" s="8">
        <v>96.685586863590061</v>
      </c>
      <c r="X2940" s="8">
        <v>102.82352941176471</v>
      </c>
      <c r="Y2940" s="8">
        <v>110.52631578947367</v>
      </c>
      <c r="Z2940" s="8">
        <v>115.16666666666666</v>
      </c>
      <c r="AA2940" s="8">
        <v>130.63333333333333</v>
      </c>
      <c r="AB2940" s="9">
        <v>77.774881480376777</v>
      </c>
      <c r="AC2940" s="9">
        <v>22.241355408893394</v>
      </c>
      <c r="AD2940" s="3">
        <v>28.74056604266303</v>
      </c>
      <c r="AE2940" s="3">
        <v>49.018078548443569</v>
      </c>
    </row>
    <row r="2941" spans="1:31" ht="13" x14ac:dyDescent="0.3">
      <c r="A2941" s="2">
        <v>2023</v>
      </c>
      <c r="B2941" s="13" t="s">
        <v>630</v>
      </c>
      <c r="C2941" s="21" t="s">
        <v>153</v>
      </c>
      <c r="D2941" s="2" t="str">
        <f t="shared" si="92"/>
        <v>M2</v>
      </c>
      <c r="E2941" s="2" t="str">
        <f t="shared" si="93"/>
        <v>B08c_M2_09</v>
      </c>
      <c r="F2941" s="21" t="s">
        <v>595</v>
      </c>
      <c r="G2941" s="21">
        <v>2009</v>
      </c>
      <c r="H2941" s="2" t="s">
        <v>678</v>
      </c>
      <c r="I2941" s="23">
        <v>2.165</v>
      </c>
      <c r="J2941" s="24">
        <v>0.153</v>
      </c>
      <c r="K2941" s="23">
        <v>0.90700000000000003</v>
      </c>
      <c r="L2941" s="23">
        <v>0.64700000000000002</v>
      </c>
      <c r="M2941" s="23">
        <v>0.215</v>
      </c>
      <c r="N2941" s="23">
        <v>0.67600000000000005</v>
      </c>
      <c r="O2941" s="25">
        <v>0.16900000000000001</v>
      </c>
      <c r="P2941" s="26">
        <v>15.045999999999999</v>
      </c>
      <c r="Q2941" s="27">
        <v>64.793999999999997</v>
      </c>
      <c r="R2941" s="25">
        <v>5.96</v>
      </c>
      <c r="S2941" s="28">
        <v>279.51299999999998</v>
      </c>
      <c r="T2941" s="27">
        <v>17.988</v>
      </c>
      <c r="U2941" s="4">
        <v>24.970801000000002</v>
      </c>
      <c r="V2941" s="8">
        <v>86.9116326000469</v>
      </c>
      <c r="W2941" s="8">
        <v>95.438030904059872</v>
      </c>
      <c r="X2941" s="8">
        <v>106.70588235294119</v>
      </c>
      <c r="Y2941" s="8">
        <v>113.1578947368421</v>
      </c>
      <c r="Z2941" s="8">
        <v>112.66666666666667</v>
      </c>
      <c r="AA2941" s="8">
        <v>100.30666666666666</v>
      </c>
      <c r="AB2941" s="9">
        <v>73.192409511401863</v>
      </c>
      <c r="AC2941" s="9">
        <v>24.196565657036988</v>
      </c>
      <c r="AD2941" s="3">
        <v>31.693082795256188</v>
      </c>
      <c r="AE2941" s="3">
        <v>44.110351547706827</v>
      </c>
    </row>
    <row r="2942" spans="1:31" ht="13" x14ac:dyDescent="0.3">
      <c r="A2942" s="2">
        <v>2023</v>
      </c>
      <c r="B2942" s="13" t="s">
        <v>630</v>
      </c>
      <c r="C2942" s="21" t="s">
        <v>154</v>
      </c>
      <c r="D2942" s="2" t="str">
        <f t="shared" si="92"/>
        <v>M1</v>
      </c>
      <c r="E2942" s="2" t="str">
        <f t="shared" si="93"/>
        <v>C08a_M1_09</v>
      </c>
      <c r="F2942" s="21" t="s">
        <v>596</v>
      </c>
      <c r="G2942" s="21">
        <v>2009</v>
      </c>
      <c r="H2942" s="2" t="s">
        <v>680</v>
      </c>
      <c r="I2942" s="23">
        <v>1.9330000000000001</v>
      </c>
      <c r="J2942" s="24">
        <v>0.152</v>
      </c>
      <c r="K2942" s="23">
        <v>0.91300000000000003</v>
      </c>
      <c r="L2942" s="23">
        <v>0.72099999999999997</v>
      </c>
      <c r="M2942" s="23">
        <v>0.23</v>
      </c>
      <c r="N2942" s="23">
        <v>0.79200000000000004</v>
      </c>
      <c r="O2942" s="25">
        <v>0.158</v>
      </c>
      <c r="P2942" s="26">
        <v>14.536</v>
      </c>
      <c r="Q2942" s="27">
        <v>66.372</v>
      </c>
      <c r="R2942" s="25">
        <v>6.4180000000000001</v>
      </c>
      <c r="S2942" s="28">
        <v>261.43700000000001</v>
      </c>
      <c r="T2942" s="27">
        <v>17.704000000000001</v>
      </c>
      <c r="U2942" s="4">
        <v>24.122335</v>
      </c>
      <c r="V2942" s="8">
        <v>77.598238252143503</v>
      </c>
      <c r="W2942" s="8">
        <v>94.814252924294763</v>
      </c>
      <c r="X2942" s="8">
        <v>107.41176470588236</v>
      </c>
      <c r="Y2942" s="8">
        <v>121.05263157894737</v>
      </c>
      <c r="Z2942" s="8">
        <v>132</v>
      </c>
      <c r="AA2942" s="8">
        <v>96.906666666666666</v>
      </c>
      <c r="AB2942" s="9">
        <v>78.274061810775535</v>
      </c>
      <c r="AC2942" s="9">
        <v>24.204230403536041</v>
      </c>
      <c r="AD2942" s="3">
        <v>29.831572671113182</v>
      </c>
      <c r="AE2942" s="3">
        <v>45.96419692535077</v>
      </c>
    </row>
    <row r="2943" spans="1:31" ht="13" x14ac:dyDescent="0.3">
      <c r="A2943" s="2">
        <v>2023</v>
      </c>
      <c r="B2943" s="13" t="s">
        <v>630</v>
      </c>
      <c r="C2943" s="21" t="s">
        <v>155</v>
      </c>
      <c r="D2943" s="2" t="str">
        <f t="shared" si="92"/>
        <v>M2</v>
      </c>
      <c r="E2943" s="2" t="str">
        <f t="shared" si="93"/>
        <v>C08a_M2_09</v>
      </c>
      <c r="F2943" s="21" t="s">
        <v>596</v>
      </c>
      <c r="G2943" s="21">
        <v>2009</v>
      </c>
      <c r="H2943" s="2" t="s">
        <v>680</v>
      </c>
      <c r="I2943" s="23">
        <v>1.9570000000000001</v>
      </c>
      <c r="J2943" s="24">
        <v>0.14199999999999999</v>
      </c>
      <c r="K2943" s="23">
        <v>0.86899999999999999</v>
      </c>
      <c r="L2943" s="23">
        <v>0.57599999999999996</v>
      </c>
      <c r="M2943" s="23">
        <v>0.22600000000000001</v>
      </c>
      <c r="N2943" s="23">
        <v>0.68899999999999995</v>
      </c>
      <c r="O2943" s="25">
        <v>0.159</v>
      </c>
      <c r="P2943" s="26">
        <v>13.483000000000001</v>
      </c>
      <c r="Q2943" s="27">
        <v>69.64</v>
      </c>
      <c r="R2943" s="25">
        <v>6.73</v>
      </c>
      <c r="S2943" s="28">
        <v>237.81399999999999</v>
      </c>
      <c r="T2943" s="27">
        <v>15.994999999999999</v>
      </c>
      <c r="U2943" s="4">
        <v>24.122335</v>
      </c>
      <c r="V2943" s="8">
        <v>78.561692839857642</v>
      </c>
      <c r="W2943" s="8">
        <v>88.576473126643791</v>
      </c>
      <c r="X2943" s="8">
        <v>102.23529411764707</v>
      </c>
      <c r="Y2943" s="8">
        <v>118.94736842105263</v>
      </c>
      <c r="Z2943" s="8">
        <v>114.83333333333331</v>
      </c>
      <c r="AA2943" s="8">
        <v>89.88666666666667</v>
      </c>
      <c r="AB2943" s="9">
        <v>69.58372388396711</v>
      </c>
      <c r="AC2943" s="9">
        <v>26.753591121871068</v>
      </c>
      <c r="AD2943" s="3">
        <v>31.94003237837611</v>
      </c>
      <c r="AE2943" s="3">
        <v>41.306376499752815</v>
      </c>
    </row>
    <row r="2944" spans="1:31" ht="13" x14ac:dyDescent="0.3">
      <c r="A2944" s="2">
        <v>2023</v>
      </c>
      <c r="B2944" s="13" t="s">
        <v>630</v>
      </c>
      <c r="C2944" s="21" t="s">
        <v>160</v>
      </c>
      <c r="D2944" s="2" t="str">
        <f t="shared" si="92"/>
        <v>M1</v>
      </c>
      <c r="E2944" s="2" t="str">
        <f t="shared" si="93"/>
        <v>D08a_M1_09</v>
      </c>
      <c r="F2944" s="21" t="s">
        <v>599</v>
      </c>
      <c r="G2944" s="21">
        <v>2009</v>
      </c>
      <c r="H2944" s="2" t="s">
        <v>685</v>
      </c>
      <c r="I2944" s="23">
        <v>2.2970000000000002</v>
      </c>
      <c r="J2944" s="24">
        <v>0.156</v>
      </c>
      <c r="K2944" s="23">
        <v>0.874</v>
      </c>
      <c r="L2944" s="23">
        <v>0.66</v>
      </c>
      <c r="M2944" s="23">
        <v>0.25600000000000001</v>
      </c>
      <c r="N2944" s="23">
        <v>0.66200000000000003</v>
      </c>
      <c r="O2944" s="25">
        <v>0.185</v>
      </c>
      <c r="P2944" s="26">
        <v>14.896000000000001</v>
      </c>
      <c r="Q2944" s="27">
        <v>69.766000000000005</v>
      </c>
      <c r="R2944" s="25">
        <v>7.9240000000000004</v>
      </c>
      <c r="S2944" s="28">
        <v>319.95699999999999</v>
      </c>
      <c r="T2944" s="27">
        <v>16.815999999999999</v>
      </c>
      <c r="U2944" s="4">
        <v>25.846937</v>
      </c>
      <c r="V2944" s="8">
        <v>92.210632832474715</v>
      </c>
      <c r="W2944" s="8">
        <v>97.309364843355155</v>
      </c>
      <c r="X2944" s="8">
        <v>102.82352941176471</v>
      </c>
      <c r="Y2944" s="8">
        <v>134.73684210526315</v>
      </c>
      <c r="Z2944" s="8">
        <v>110.33333333333334</v>
      </c>
      <c r="AA2944" s="8">
        <v>99.306666666666672</v>
      </c>
      <c r="AB2944" s="9">
        <v>76.374387575271015</v>
      </c>
      <c r="AC2944" s="9">
        <v>27.6104533623799</v>
      </c>
      <c r="AD2944" s="3">
        <v>29.267588109221272</v>
      </c>
      <c r="AE2944" s="3">
        <v>43.121958528398821</v>
      </c>
    </row>
    <row r="2945" spans="1:31" ht="13" x14ac:dyDescent="0.3">
      <c r="A2945" s="2">
        <v>2023</v>
      </c>
      <c r="B2945" s="13" t="s">
        <v>630</v>
      </c>
      <c r="C2945" s="21" t="s">
        <v>161</v>
      </c>
      <c r="D2945" s="2" t="str">
        <f t="shared" si="92"/>
        <v>M2</v>
      </c>
      <c r="E2945" s="2" t="str">
        <f t="shared" si="93"/>
        <v>D08a_M2_09</v>
      </c>
      <c r="F2945" s="21" t="s">
        <v>599</v>
      </c>
      <c r="G2945" s="21">
        <v>2009</v>
      </c>
      <c r="H2945" s="2" t="s">
        <v>685</v>
      </c>
      <c r="I2945" s="23">
        <v>2.2050000000000001</v>
      </c>
      <c r="J2945" s="24">
        <v>0.14799999999999999</v>
      </c>
      <c r="K2945" s="23">
        <v>0.80600000000000005</v>
      </c>
      <c r="L2945" s="23">
        <v>0.64600000000000002</v>
      </c>
      <c r="M2945" s="23">
        <v>0.25</v>
      </c>
      <c r="N2945" s="23">
        <v>0.65500000000000003</v>
      </c>
      <c r="O2945" s="25">
        <v>0.17599999999999999</v>
      </c>
      <c r="P2945" s="26">
        <v>14.704000000000001</v>
      </c>
      <c r="Q2945" s="27">
        <v>62.351999999999997</v>
      </c>
      <c r="R2945" s="25">
        <v>9.2409999999999997</v>
      </c>
      <c r="S2945" s="28">
        <v>303.03699999999998</v>
      </c>
      <c r="T2945" s="27">
        <v>16.795999999999999</v>
      </c>
      <c r="U2945" s="4">
        <v>25.846937</v>
      </c>
      <c r="V2945" s="8">
        <v>88.517390246237142</v>
      </c>
      <c r="W2945" s="8">
        <v>92.319141005234371</v>
      </c>
      <c r="X2945" s="8">
        <v>94.823529411764724</v>
      </c>
      <c r="Y2945" s="8">
        <v>131.57894736842107</v>
      </c>
      <c r="Z2945" s="8">
        <v>109.16666666666669</v>
      </c>
      <c r="AA2945" s="8">
        <v>98.026666666666671</v>
      </c>
      <c r="AB2945" s="9">
        <v>73.442420408680192</v>
      </c>
      <c r="AC2945" s="9">
        <v>28.03976313727609</v>
      </c>
      <c r="AD2945" s="3">
        <v>28.067989354081291</v>
      </c>
      <c r="AE2945" s="3">
        <v>43.892247508642619</v>
      </c>
    </row>
    <row r="2946" spans="1:31" ht="13" x14ac:dyDescent="0.3">
      <c r="A2946" s="2">
        <v>2023</v>
      </c>
      <c r="B2946" s="13" t="s">
        <v>630</v>
      </c>
      <c r="C2946" s="21" t="s">
        <v>162</v>
      </c>
      <c r="D2946" s="2" t="str">
        <f t="shared" si="92"/>
        <v>M1</v>
      </c>
      <c r="E2946" s="2" t="str">
        <f t="shared" si="93"/>
        <v>D08b_M1_09</v>
      </c>
      <c r="F2946" s="21" t="s">
        <v>600</v>
      </c>
      <c r="G2946" s="21">
        <v>2009</v>
      </c>
      <c r="H2946" s="2" t="s">
        <v>686</v>
      </c>
      <c r="I2946" s="23">
        <v>2.431</v>
      </c>
      <c r="J2946" s="24">
        <v>0.16200000000000001</v>
      </c>
      <c r="K2946" s="23">
        <v>1.03</v>
      </c>
      <c r="L2946" s="23">
        <v>0.56999999999999995</v>
      </c>
      <c r="M2946" s="23">
        <v>0.23699999999999999</v>
      </c>
      <c r="N2946" s="23">
        <v>0.745</v>
      </c>
      <c r="O2946" s="25">
        <v>0.189</v>
      </c>
      <c r="P2946" s="26">
        <v>15.641</v>
      </c>
      <c r="Q2946" s="27">
        <v>88.028000000000006</v>
      </c>
      <c r="R2946" s="25">
        <v>6.6310000000000002</v>
      </c>
      <c r="S2946" s="28">
        <v>367.70400000000001</v>
      </c>
      <c r="T2946" s="27">
        <v>16.539000000000001</v>
      </c>
      <c r="U2946" s="4">
        <v>25.169250999999999</v>
      </c>
      <c r="V2946" s="8">
        <v>97.589920947212022</v>
      </c>
      <c r="W2946" s="8">
        <v>101.05203272194574</v>
      </c>
      <c r="X2946" s="8">
        <v>121.1764705882353</v>
      </c>
      <c r="Y2946" s="8">
        <v>124.73684210526315</v>
      </c>
      <c r="Z2946" s="8">
        <v>124.16666666666667</v>
      </c>
      <c r="AA2946" s="8">
        <v>104.27333333333333</v>
      </c>
      <c r="AB2946" s="9">
        <v>74.308065297080404</v>
      </c>
      <c r="AC2946" s="9">
        <v>26.27203446777116</v>
      </c>
      <c r="AD2946" s="3">
        <v>35.450675363603459</v>
      </c>
      <c r="AE2946" s="3">
        <v>38.277290168625385</v>
      </c>
    </row>
    <row r="2947" spans="1:31" ht="13" x14ac:dyDescent="0.3">
      <c r="A2947" s="2">
        <v>2023</v>
      </c>
      <c r="B2947" s="13" t="s">
        <v>630</v>
      </c>
      <c r="C2947" s="21" t="s">
        <v>163</v>
      </c>
      <c r="D2947" s="2" t="str">
        <f t="shared" si="92"/>
        <v>M2</v>
      </c>
      <c r="E2947" s="2" t="str">
        <f t="shared" si="93"/>
        <v>D08b_M2_09</v>
      </c>
      <c r="F2947" s="21" t="s">
        <v>600</v>
      </c>
      <c r="G2947" s="21">
        <v>2009</v>
      </c>
      <c r="H2947" s="2" t="s">
        <v>686</v>
      </c>
      <c r="I2947" s="23">
        <v>1.91</v>
      </c>
      <c r="J2947" s="24">
        <v>0.156</v>
      </c>
      <c r="K2947" s="23">
        <v>0.95</v>
      </c>
      <c r="L2947" s="23">
        <v>0.56499999999999995</v>
      </c>
      <c r="M2947" s="23">
        <v>0.22800000000000001</v>
      </c>
      <c r="N2947" s="23">
        <v>0.67200000000000004</v>
      </c>
      <c r="O2947" s="25">
        <v>0.17199999999999999</v>
      </c>
      <c r="P2947" s="26">
        <v>13.369</v>
      </c>
      <c r="Q2947" s="27">
        <v>71.53</v>
      </c>
      <c r="R2947" s="25">
        <v>5.7210000000000001</v>
      </c>
      <c r="S2947" s="28">
        <v>384.053</v>
      </c>
      <c r="T2947" s="27">
        <v>15.512</v>
      </c>
      <c r="U2947" s="4">
        <v>25.169250999999999</v>
      </c>
      <c r="V2947" s="8">
        <v>76.674927605584102</v>
      </c>
      <c r="W2947" s="8">
        <v>97.309364843355155</v>
      </c>
      <c r="X2947" s="8">
        <v>111.76470588235294</v>
      </c>
      <c r="Y2947" s="8">
        <v>120</v>
      </c>
      <c r="Z2947" s="8">
        <v>112.00000000000001</v>
      </c>
      <c r="AA2947" s="8">
        <v>89.126666666666665</v>
      </c>
      <c r="AB2947" s="9">
        <v>71.271177587354273</v>
      </c>
      <c r="AC2947" s="9">
        <v>26.351310946235341</v>
      </c>
      <c r="AD2947" s="3">
        <v>34.090464075798913</v>
      </c>
      <c r="AE2947" s="3">
        <v>39.558224977965736</v>
      </c>
    </row>
    <row r="2948" spans="1:31" ht="13" x14ac:dyDescent="0.3">
      <c r="A2948" s="2">
        <v>2023</v>
      </c>
      <c r="B2948" s="13" t="s">
        <v>630</v>
      </c>
      <c r="C2948" s="21" t="s">
        <v>164</v>
      </c>
      <c r="D2948" s="2" t="str">
        <f t="shared" si="92"/>
        <v>M1</v>
      </c>
      <c r="E2948" s="2" t="str">
        <f t="shared" si="93"/>
        <v>D08c_M1_09</v>
      </c>
      <c r="F2948" s="21" t="s">
        <v>601</v>
      </c>
      <c r="G2948" s="21">
        <v>2009</v>
      </c>
      <c r="H2948" s="2" t="s">
        <v>687</v>
      </c>
      <c r="I2948" s="23">
        <v>2.11</v>
      </c>
      <c r="J2948" s="24">
        <v>0.152</v>
      </c>
      <c r="K2948" s="23">
        <v>0.88800000000000001</v>
      </c>
      <c r="L2948" s="23">
        <v>0.64200000000000002</v>
      </c>
      <c r="M2948" s="23">
        <v>0.314</v>
      </c>
      <c r="N2948" s="23">
        <v>0.72899999999999998</v>
      </c>
      <c r="O2948" s="25">
        <v>0.17</v>
      </c>
      <c r="P2948" s="26">
        <v>14.316000000000001</v>
      </c>
      <c r="Q2948" s="27">
        <v>78.067999999999998</v>
      </c>
      <c r="R2948" s="25">
        <v>7.9989999999999997</v>
      </c>
      <c r="S2948" s="28">
        <v>513.423</v>
      </c>
      <c r="T2948" s="27">
        <v>20.469000000000001</v>
      </c>
      <c r="U2948" s="4">
        <v>23.472574999999999</v>
      </c>
      <c r="V2948" s="8">
        <v>84.703715836535324</v>
      </c>
      <c r="W2948" s="8">
        <v>94.814252924294763</v>
      </c>
      <c r="X2948" s="8">
        <v>104.47058823529412</v>
      </c>
      <c r="Y2948" s="8">
        <v>165.26315789473685</v>
      </c>
      <c r="Z2948" s="8">
        <v>121.50000000000001</v>
      </c>
      <c r="AA2948" s="8">
        <v>95.44</v>
      </c>
      <c r="AB2948" s="9">
        <v>80.611834976612627</v>
      </c>
      <c r="AC2948" s="9">
        <v>32.085746960044794</v>
      </c>
      <c r="AD2948" s="3">
        <v>28.173279331805595</v>
      </c>
      <c r="AE2948" s="3">
        <v>39.74097370814961</v>
      </c>
    </row>
    <row r="2949" spans="1:31" ht="13" x14ac:dyDescent="0.3">
      <c r="A2949" s="2">
        <v>2023</v>
      </c>
      <c r="B2949" s="13" t="s">
        <v>630</v>
      </c>
      <c r="C2949" s="21" t="s">
        <v>165</v>
      </c>
      <c r="D2949" s="2" t="str">
        <f t="shared" si="92"/>
        <v>M2</v>
      </c>
      <c r="E2949" s="2" t="str">
        <f t="shared" si="93"/>
        <v>D08c_M2_09</v>
      </c>
      <c r="F2949" s="21" t="s">
        <v>601</v>
      </c>
      <c r="G2949" s="21">
        <v>2009</v>
      </c>
      <c r="H2949" s="2" t="s">
        <v>687</v>
      </c>
      <c r="I2949" s="23">
        <v>2.0750000000000002</v>
      </c>
      <c r="J2949" s="24">
        <v>0.14799999999999999</v>
      </c>
      <c r="K2949" s="23">
        <v>0.84099999999999997</v>
      </c>
      <c r="L2949" s="23">
        <v>0.71399999999999997</v>
      </c>
      <c r="M2949" s="23">
        <v>0.27500000000000002</v>
      </c>
      <c r="N2949" s="23">
        <v>0.73</v>
      </c>
      <c r="O2949" s="25">
        <v>0.17100000000000001</v>
      </c>
      <c r="P2949" s="26">
        <v>15.817</v>
      </c>
      <c r="Q2949" s="27">
        <v>93.337000000000003</v>
      </c>
      <c r="R2949" s="25">
        <v>5.9020000000000001</v>
      </c>
      <c r="S2949" s="28">
        <v>340.55500000000001</v>
      </c>
      <c r="T2949" s="27">
        <v>24.786000000000001</v>
      </c>
      <c r="U2949" s="4">
        <v>23.472574999999999</v>
      </c>
      <c r="V2949" s="8">
        <v>83.298677896118861</v>
      </c>
      <c r="W2949" s="8">
        <v>92.319141005234371</v>
      </c>
      <c r="X2949" s="8">
        <v>98.941176470588232</v>
      </c>
      <c r="Y2949" s="8">
        <v>144.73684210526315</v>
      </c>
      <c r="Z2949" s="8">
        <v>121.66666666666669</v>
      </c>
      <c r="AA2949" s="8">
        <v>105.44666666666667</v>
      </c>
      <c r="AB2949" s="9">
        <v>79.790082718983754</v>
      </c>
      <c r="AC2949" s="9">
        <v>28.38998034021915</v>
      </c>
      <c r="AD2949" s="3">
        <v>26.956923308881571</v>
      </c>
      <c r="AE2949" s="3">
        <v>44.653096350899283</v>
      </c>
    </row>
    <row r="2950" spans="1:31" ht="13" x14ac:dyDescent="0.3">
      <c r="A2950" s="2">
        <v>2023</v>
      </c>
      <c r="B2950" s="13" t="s">
        <v>630</v>
      </c>
      <c r="C2950" s="21" t="s">
        <v>166</v>
      </c>
      <c r="D2950" s="2" t="str">
        <f t="shared" si="92"/>
        <v>M1</v>
      </c>
      <c r="E2950" s="2" t="str">
        <f t="shared" si="93"/>
        <v>E08a_M1_09</v>
      </c>
      <c r="F2950" s="21" t="s">
        <v>602</v>
      </c>
      <c r="G2950" s="21">
        <v>2009</v>
      </c>
      <c r="H2950" s="2" t="s">
        <v>689</v>
      </c>
      <c r="I2950" s="23">
        <v>2.206</v>
      </c>
      <c r="J2950" s="24">
        <v>0.14099999999999999</v>
      </c>
      <c r="K2950" s="23">
        <v>0.74299999999999999</v>
      </c>
      <c r="L2950" s="23">
        <v>0.72199999999999998</v>
      </c>
      <c r="M2950" s="23">
        <v>0.20799999999999999</v>
      </c>
      <c r="N2950" s="23">
        <v>0.67600000000000005</v>
      </c>
      <c r="O2950" s="25">
        <v>0.16700000000000001</v>
      </c>
      <c r="P2950" s="26">
        <v>19.760000000000002</v>
      </c>
      <c r="Q2950" s="27">
        <v>78.962999999999994</v>
      </c>
      <c r="R2950" s="25">
        <v>7.4450000000000003</v>
      </c>
      <c r="S2950" s="28">
        <v>436.26299999999998</v>
      </c>
      <c r="T2950" s="27">
        <v>19.853999999999999</v>
      </c>
      <c r="U2950" s="4">
        <v>23.578406000000001</v>
      </c>
      <c r="V2950" s="8">
        <v>88.557534187391909</v>
      </c>
      <c r="W2950" s="8">
        <v>87.952695146878696</v>
      </c>
      <c r="X2950" s="8">
        <v>87.411764705882362</v>
      </c>
      <c r="Y2950" s="8">
        <v>109.4736842105263</v>
      </c>
      <c r="Z2950" s="8">
        <v>112.66666666666667</v>
      </c>
      <c r="AA2950" s="8">
        <v>131.73333333333335</v>
      </c>
      <c r="AB2950" s="9">
        <v>72.163944819630672</v>
      </c>
      <c r="AC2950" s="9">
        <v>23.7423871518127</v>
      </c>
      <c r="AD2950" s="3">
        <v>26.332481673850772</v>
      </c>
      <c r="AE2950" s="3">
        <v>49.925131174336542</v>
      </c>
    </row>
    <row r="2951" spans="1:31" ht="13" x14ac:dyDescent="0.3">
      <c r="A2951" s="2">
        <v>2023</v>
      </c>
      <c r="B2951" s="13" t="s">
        <v>630</v>
      </c>
      <c r="C2951" s="21" t="s">
        <v>167</v>
      </c>
      <c r="D2951" s="2" t="str">
        <f t="shared" si="92"/>
        <v>M2</v>
      </c>
      <c r="E2951" s="2" t="str">
        <f t="shared" si="93"/>
        <v>E08a_M2_09</v>
      </c>
      <c r="F2951" s="21" t="s">
        <v>602</v>
      </c>
      <c r="G2951" s="21">
        <v>2009</v>
      </c>
      <c r="H2951" s="2" t="s">
        <v>689</v>
      </c>
      <c r="I2951" s="23">
        <v>2.0670000000000002</v>
      </c>
      <c r="J2951" s="24">
        <v>0.14399999999999999</v>
      </c>
      <c r="K2951" s="23">
        <v>0.83699999999999997</v>
      </c>
      <c r="L2951" s="23">
        <v>0.65100000000000002</v>
      </c>
      <c r="M2951" s="23">
        <v>0.28299999999999997</v>
      </c>
      <c r="N2951" s="23">
        <v>0.65300000000000002</v>
      </c>
      <c r="O2951" s="25">
        <v>0.17199999999999999</v>
      </c>
      <c r="P2951" s="26">
        <v>18.238</v>
      </c>
      <c r="Q2951" s="27">
        <v>89.600999999999999</v>
      </c>
      <c r="R2951" s="25">
        <v>6.351</v>
      </c>
      <c r="S2951" s="28">
        <v>465.78800000000001</v>
      </c>
      <c r="T2951" s="27">
        <v>20.646999999999998</v>
      </c>
      <c r="U2951" s="4">
        <v>23.578406000000001</v>
      </c>
      <c r="V2951" s="8">
        <v>82.977526366880809</v>
      </c>
      <c r="W2951" s="8">
        <v>89.824029086173979</v>
      </c>
      <c r="X2951" s="8">
        <v>98.470588235294116</v>
      </c>
      <c r="Y2951" s="8">
        <v>148.9473684210526</v>
      </c>
      <c r="Z2951" s="8">
        <v>108.83333333333334</v>
      </c>
      <c r="AA2951" s="8">
        <v>121.58666666666666</v>
      </c>
      <c r="AB2951" s="9">
        <v>77.203046937048185</v>
      </c>
      <c r="AC2951" s="9">
        <v>30.194880002039753</v>
      </c>
      <c r="AD2951" s="3">
        <v>27.727726386010897</v>
      </c>
      <c r="AE2951" s="3">
        <v>42.07739361194934</v>
      </c>
    </row>
    <row r="2952" spans="1:31" ht="13" x14ac:dyDescent="0.3">
      <c r="A2952" s="2">
        <v>2023</v>
      </c>
      <c r="B2952" s="13" t="s">
        <v>630</v>
      </c>
      <c r="C2952" s="21" t="s">
        <v>168</v>
      </c>
      <c r="D2952" s="2" t="str">
        <f t="shared" si="92"/>
        <v>M1</v>
      </c>
      <c r="E2952" s="2" t="str">
        <f t="shared" si="93"/>
        <v>E08b_M1_09</v>
      </c>
      <c r="F2952" s="21" t="s">
        <v>603</v>
      </c>
      <c r="G2952" s="21">
        <v>2009</v>
      </c>
      <c r="H2952" s="2" t="s">
        <v>691</v>
      </c>
      <c r="I2952" s="23">
        <v>2.1989999999999998</v>
      </c>
      <c r="J2952" s="24">
        <v>0.14899999999999999</v>
      </c>
      <c r="K2952" s="23">
        <v>0.85699999999999998</v>
      </c>
      <c r="L2952" s="23">
        <v>0.69899999999999995</v>
      </c>
      <c r="M2952" s="23">
        <v>0.25700000000000001</v>
      </c>
      <c r="N2952" s="23">
        <v>0.72899999999999998</v>
      </c>
      <c r="O2952" s="25">
        <v>0.17399999999999999</v>
      </c>
      <c r="P2952" s="26">
        <v>18.138999999999999</v>
      </c>
      <c r="Q2952" s="27">
        <v>76.948999999999998</v>
      </c>
      <c r="R2952" s="25">
        <v>7.5490000000000004</v>
      </c>
      <c r="S2952" s="28">
        <v>350.37</v>
      </c>
      <c r="T2952" s="27">
        <v>17.173999999999999</v>
      </c>
      <c r="U2952" s="4">
        <v>22.359393000000001</v>
      </c>
      <c r="V2952" s="8">
        <v>88.27652659930861</v>
      </c>
      <c r="W2952" s="8">
        <v>92.942918984999466</v>
      </c>
      <c r="X2952" s="8">
        <v>100.82352941176471</v>
      </c>
      <c r="Y2952" s="8">
        <v>135.26315789473685</v>
      </c>
      <c r="Z2952" s="8">
        <v>121.50000000000001</v>
      </c>
      <c r="AA2952" s="8">
        <v>120.92666666666668</v>
      </c>
      <c r="AB2952" s="9">
        <v>77.968085073905996</v>
      </c>
      <c r="AC2952" s="9">
        <v>27.151733898692292</v>
      </c>
      <c r="AD2952" s="3">
        <v>28.111705638273271</v>
      </c>
      <c r="AE2952" s="3">
        <v>44.736560463034436</v>
      </c>
    </row>
    <row r="2953" spans="1:31" ht="13" x14ac:dyDescent="0.3">
      <c r="A2953" s="2">
        <v>2023</v>
      </c>
      <c r="B2953" s="13" t="s">
        <v>630</v>
      </c>
      <c r="C2953" s="21" t="s">
        <v>169</v>
      </c>
      <c r="D2953" s="2" t="str">
        <f t="shared" si="92"/>
        <v>M2</v>
      </c>
      <c r="E2953" s="2" t="str">
        <f t="shared" si="93"/>
        <v>E08b_M2_09</v>
      </c>
      <c r="F2953" s="21" t="s">
        <v>603</v>
      </c>
      <c r="G2953" s="21">
        <v>2009</v>
      </c>
      <c r="H2953" s="2" t="s">
        <v>691</v>
      </c>
      <c r="I2953" s="23">
        <v>2.242</v>
      </c>
      <c r="J2953" s="24">
        <v>0.15</v>
      </c>
      <c r="K2953" s="23">
        <v>0.88400000000000001</v>
      </c>
      <c r="L2953" s="23">
        <v>0.59599999999999997</v>
      </c>
      <c r="M2953" s="23">
        <v>0.214</v>
      </c>
      <c r="N2953" s="23">
        <v>0.63300000000000001</v>
      </c>
      <c r="O2953" s="25">
        <v>0.17199999999999999</v>
      </c>
      <c r="P2953" s="26">
        <v>21.091000000000001</v>
      </c>
      <c r="Q2953" s="27">
        <v>73.671000000000006</v>
      </c>
      <c r="R2953" s="25">
        <v>8.3520000000000003</v>
      </c>
      <c r="S2953" s="28">
        <v>575.97400000000005</v>
      </c>
      <c r="T2953" s="27">
        <v>19.259</v>
      </c>
      <c r="U2953" s="4">
        <v>22.359393000000001</v>
      </c>
      <c r="V2953" s="8">
        <v>90.002716068963124</v>
      </c>
      <c r="W2953" s="8">
        <v>93.566696964764574</v>
      </c>
      <c r="X2953" s="8">
        <v>104</v>
      </c>
      <c r="Y2953" s="8">
        <v>112.63157894736841</v>
      </c>
      <c r="Z2953" s="8">
        <v>105.50000000000001</v>
      </c>
      <c r="AA2953" s="8">
        <v>140.60666666666668</v>
      </c>
      <c r="AB2953" s="9">
        <v>69.976891714743985</v>
      </c>
      <c r="AC2953" s="9">
        <v>25.190711774327234</v>
      </c>
      <c r="AD2953" s="3">
        <v>32.308802374842131</v>
      </c>
      <c r="AE2953" s="3">
        <v>42.500485850830636</v>
      </c>
    </row>
    <row r="2954" spans="1:31" ht="13" x14ac:dyDescent="0.3">
      <c r="A2954" s="2">
        <v>2023</v>
      </c>
      <c r="B2954" s="13" t="s">
        <v>630</v>
      </c>
      <c r="C2954" s="21" t="s">
        <v>170</v>
      </c>
      <c r="D2954" s="2" t="str">
        <f t="shared" si="92"/>
        <v>M1</v>
      </c>
      <c r="E2954" s="2" t="str">
        <f t="shared" si="93"/>
        <v>E08c_M1_09</v>
      </c>
      <c r="F2954" s="21" t="s">
        <v>604</v>
      </c>
      <c r="G2954" s="21">
        <v>2009</v>
      </c>
      <c r="H2954" s="2" t="s">
        <v>710</v>
      </c>
      <c r="I2954" s="23">
        <v>2.3889999999999998</v>
      </c>
      <c r="J2954" s="24">
        <v>0.14799999999999999</v>
      </c>
      <c r="K2954" s="23">
        <v>0.82699999999999996</v>
      </c>
      <c r="L2954" s="23">
        <v>0.64300000000000002</v>
      </c>
      <c r="M2954" s="23">
        <v>0.23699999999999999</v>
      </c>
      <c r="N2954" s="23">
        <v>0.61699999999999999</v>
      </c>
      <c r="O2954" s="25">
        <v>0.18099999999999999</v>
      </c>
      <c r="P2954" s="26">
        <v>23.661000000000001</v>
      </c>
      <c r="Q2954" s="27">
        <v>78.623000000000005</v>
      </c>
      <c r="R2954" s="25">
        <v>7.1219999999999999</v>
      </c>
      <c r="S2954" s="28">
        <v>508.07100000000003</v>
      </c>
      <c r="T2954" s="27">
        <v>22.405000000000001</v>
      </c>
      <c r="U2954" s="4">
        <v>22.306901</v>
      </c>
      <c r="V2954" s="8">
        <v>95.903875418712261</v>
      </c>
      <c r="W2954" s="8">
        <v>92.319141005234371</v>
      </c>
      <c r="X2954" s="8">
        <v>97.294117647058826</v>
      </c>
      <c r="Y2954" s="8">
        <v>124.73684210526315</v>
      </c>
      <c r="Z2954" s="8">
        <v>102.83333333333333</v>
      </c>
      <c r="AA2954" s="8">
        <v>157.74</v>
      </c>
      <c r="AB2954" s="9">
        <v>72.758964011161197</v>
      </c>
      <c r="AC2954" s="9">
        <v>26.831388808928285</v>
      </c>
      <c r="AD2954" s="3">
        <v>29.069813497372525</v>
      </c>
      <c r="AE2954" s="3">
        <v>44.098797693699183</v>
      </c>
    </row>
    <row r="2955" spans="1:31" ht="13" x14ac:dyDescent="0.3">
      <c r="A2955" s="2">
        <v>2023</v>
      </c>
      <c r="B2955" s="13" t="s">
        <v>630</v>
      </c>
      <c r="C2955" s="21" t="s">
        <v>171</v>
      </c>
      <c r="D2955" s="2" t="str">
        <f t="shared" si="92"/>
        <v>M2</v>
      </c>
      <c r="E2955" s="2" t="str">
        <f t="shared" si="93"/>
        <v>E08c_M2_09</v>
      </c>
      <c r="F2955" s="21" t="s">
        <v>604</v>
      </c>
      <c r="G2955" s="21">
        <v>2009</v>
      </c>
      <c r="H2955" s="2" t="s">
        <v>710</v>
      </c>
      <c r="I2955" s="23">
        <v>2.0739999999999998</v>
      </c>
      <c r="J2955" s="24">
        <v>0.13400000000000001</v>
      </c>
      <c r="K2955" s="23">
        <v>0.81399999999999995</v>
      </c>
      <c r="L2955" s="23">
        <v>0.52</v>
      </c>
      <c r="M2955" s="23">
        <v>0.20599999999999999</v>
      </c>
      <c r="N2955" s="23">
        <v>0.53400000000000003</v>
      </c>
      <c r="O2955" s="25">
        <v>0.17699999999999999</v>
      </c>
      <c r="P2955" s="26">
        <v>21.59</v>
      </c>
      <c r="Q2955" s="27">
        <v>68.033000000000001</v>
      </c>
      <c r="R2955" s="25">
        <v>5.9669999999999996</v>
      </c>
      <c r="S2955" s="28">
        <v>740.51300000000003</v>
      </c>
      <c r="T2955" s="27">
        <v>22.63</v>
      </c>
      <c r="U2955" s="4">
        <v>22.306901</v>
      </c>
      <c r="V2955" s="8">
        <v>83.258533954964093</v>
      </c>
      <c r="W2955" s="8">
        <v>83.586249288523035</v>
      </c>
      <c r="X2955" s="8">
        <v>95.764705882352942</v>
      </c>
      <c r="Y2955" s="8">
        <v>108.42105263157893</v>
      </c>
      <c r="Z2955" s="8">
        <v>89.000000000000014</v>
      </c>
      <c r="AA2955" s="8">
        <v>143.93333333333334</v>
      </c>
      <c r="AB2955" s="9">
        <v>63.735216631963993</v>
      </c>
      <c r="AC2955" s="9">
        <v>26.623740239690619</v>
      </c>
      <c r="AD2955" s="3">
        <v>32.663910821023151</v>
      </c>
      <c r="AE2955" s="3">
        <v>40.712348939286223</v>
      </c>
    </row>
    <row r="2956" spans="1:31" ht="13" x14ac:dyDescent="0.3">
      <c r="A2956" s="2">
        <v>2023</v>
      </c>
      <c r="B2956" s="13" t="s">
        <v>630</v>
      </c>
      <c r="C2956" s="21" t="s">
        <v>172</v>
      </c>
      <c r="D2956" s="2" t="str">
        <f t="shared" si="92"/>
        <v>M1</v>
      </c>
      <c r="E2956" s="2" t="str">
        <f t="shared" si="93"/>
        <v>F08a_M1_09</v>
      </c>
      <c r="F2956" s="21" t="s">
        <v>605</v>
      </c>
      <c r="G2956" s="21">
        <v>2009</v>
      </c>
      <c r="H2956" s="2" t="s">
        <v>693</v>
      </c>
      <c r="I2956" s="23">
        <v>2.2650000000000001</v>
      </c>
      <c r="J2956" s="24">
        <v>0.14699999999999999</v>
      </c>
      <c r="K2956" s="23">
        <v>0.997</v>
      </c>
      <c r="L2956" s="23">
        <v>0.53600000000000003</v>
      </c>
      <c r="M2956" s="23">
        <v>0.215</v>
      </c>
      <c r="N2956" s="23">
        <v>0.63600000000000001</v>
      </c>
      <c r="O2956" s="25">
        <v>0.17199999999999999</v>
      </c>
      <c r="P2956" s="26">
        <v>20.59</v>
      </c>
      <c r="Q2956" s="27">
        <v>65.965000000000003</v>
      </c>
      <c r="R2956" s="25">
        <v>8.2260000000000009</v>
      </c>
      <c r="S2956" s="28">
        <v>603.75199999999995</v>
      </c>
      <c r="T2956" s="27">
        <v>17.236999999999998</v>
      </c>
      <c r="U2956" s="4">
        <v>22.680672000000001</v>
      </c>
      <c r="V2956" s="8">
        <v>90.926026715522525</v>
      </c>
      <c r="W2956" s="8">
        <v>91.695363025469277</v>
      </c>
      <c r="X2956" s="8">
        <v>117.29411764705881</v>
      </c>
      <c r="Y2956" s="8">
        <v>113.1578947368421</v>
      </c>
      <c r="Z2956" s="8">
        <v>106</v>
      </c>
      <c r="AA2956" s="8">
        <v>137.26666666666668</v>
      </c>
      <c r="AB2956" s="9">
        <v>69.955277637043167</v>
      </c>
      <c r="AC2956" s="9">
        <v>25.316244923336274</v>
      </c>
      <c r="AD2956" s="3">
        <v>36.450032204745675</v>
      </c>
      <c r="AE2956" s="3">
        <v>38.233722871918047</v>
      </c>
    </row>
    <row r="2957" spans="1:31" ht="13" x14ac:dyDescent="0.3">
      <c r="A2957" s="2">
        <v>2023</v>
      </c>
      <c r="B2957" s="13" t="s">
        <v>630</v>
      </c>
      <c r="C2957" s="21" t="s">
        <v>173</v>
      </c>
      <c r="D2957" s="2" t="str">
        <f t="shared" si="92"/>
        <v>M2</v>
      </c>
      <c r="E2957" s="2" t="str">
        <f t="shared" si="93"/>
        <v>F08a_M2_09</v>
      </c>
      <c r="F2957" s="21" t="s">
        <v>605</v>
      </c>
      <c r="G2957" s="21">
        <v>2009</v>
      </c>
      <c r="H2957" s="2" t="s">
        <v>693</v>
      </c>
      <c r="I2957" s="23">
        <v>2.3820000000000001</v>
      </c>
      <c r="J2957" s="24">
        <v>0.14699999999999999</v>
      </c>
      <c r="K2957" s="23">
        <v>0.88200000000000001</v>
      </c>
      <c r="L2957" s="23">
        <v>0.63</v>
      </c>
      <c r="M2957" s="23">
        <v>0.31</v>
      </c>
      <c r="N2957" s="23">
        <v>0.71299999999999997</v>
      </c>
      <c r="O2957" s="25">
        <v>0.17199999999999999</v>
      </c>
      <c r="P2957" s="26">
        <v>16.920000000000002</v>
      </c>
      <c r="Q2957" s="27">
        <v>59.042999999999999</v>
      </c>
      <c r="R2957" s="25">
        <v>7.0880000000000001</v>
      </c>
      <c r="S2957" s="28">
        <v>365.06599999999997</v>
      </c>
      <c r="T2957" s="27">
        <v>18.73</v>
      </c>
      <c r="U2957" s="4">
        <v>22.680672000000001</v>
      </c>
      <c r="V2957" s="8">
        <v>95.622867830628977</v>
      </c>
      <c r="W2957" s="8">
        <v>91.695363025469277</v>
      </c>
      <c r="X2957" s="8">
        <v>103.76470588235294</v>
      </c>
      <c r="Y2957" s="8">
        <v>163.15789473684211</v>
      </c>
      <c r="Z2957" s="8">
        <v>118.83333333333333</v>
      </c>
      <c r="AA2957" s="8">
        <v>112.80000000000001</v>
      </c>
      <c r="AB2957" s="9">
        <v>79.530090604383048</v>
      </c>
      <c r="AC2957" s="9">
        <v>32.107872510633705</v>
      </c>
      <c r="AD2957" s="3">
        <v>28.363534588743523</v>
      </c>
      <c r="AE2957" s="3">
        <v>39.528592900622748</v>
      </c>
    </row>
    <row r="2958" spans="1:31" ht="13" x14ac:dyDescent="0.3">
      <c r="A2958" s="2">
        <v>2023</v>
      </c>
      <c r="B2958" s="13" t="s">
        <v>630</v>
      </c>
      <c r="C2958" s="21" t="s">
        <v>174</v>
      </c>
      <c r="D2958" s="2" t="str">
        <f t="shared" si="92"/>
        <v>M1</v>
      </c>
      <c r="E2958" s="2" t="str">
        <f t="shared" si="93"/>
        <v>F08b_M1_09</v>
      </c>
      <c r="F2958" s="21" t="s">
        <v>606</v>
      </c>
      <c r="G2958" s="21">
        <v>2009</v>
      </c>
      <c r="H2958" s="2" t="s">
        <v>695</v>
      </c>
      <c r="I2958" s="23">
        <v>2.274</v>
      </c>
      <c r="J2958" s="24">
        <v>0.14299999999999999</v>
      </c>
      <c r="K2958" s="23">
        <v>0.79200000000000004</v>
      </c>
      <c r="L2958" s="23">
        <v>0.629</v>
      </c>
      <c r="M2958" s="23">
        <v>0.24399999999999999</v>
      </c>
      <c r="N2958" s="23">
        <v>0.68100000000000005</v>
      </c>
      <c r="O2958" s="25">
        <v>0.16500000000000001</v>
      </c>
      <c r="P2958" s="26">
        <v>16.143000000000001</v>
      </c>
      <c r="Q2958" s="27">
        <v>67.483999999999995</v>
      </c>
      <c r="R2958" s="25">
        <v>5.8390000000000004</v>
      </c>
      <c r="S2958" s="28">
        <v>538.45399999999995</v>
      </c>
      <c r="T2958" s="27">
        <v>17.716000000000001</v>
      </c>
      <c r="U2958" s="4">
        <v>21.336711000000001</v>
      </c>
      <c r="V2958" s="8">
        <v>91.287322185915315</v>
      </c>
      <c r="W2958" s="8">
        <v>89.200251106408885</v>
      </c>
      <c r="X2958" s="8">
        <v>93.176470588235304</v>
      </c>
      <c r="Y2958" s="8">
        <v>128.42105263157896</v>
      </c>
      <c r="Z2958" s="8">
        <v>113.50000000000003</v>
      </c>
      <c r="AA2958" s="8">
        <v>107.62</v>
      </c>
      <c r="AB2958" s="9">
        <v>71.741826812084938</v>
      </c>
      <c r="AC2958" s="9">
        <v>28.015521322205512</v>
      </c>
      <c r="AD2958" s="3">
        <v>28.234232909568501</v>
      </c>
      <c r="AE2958" s="3">
        <v>43.750245768225973</v>
      </c>
    </row>
    <row r="2959" spans="1:31" ht="13" x14ac:dyDescent="0.3">
      <c r="A2959" s="2">
        <v>2023</v>
      </c>
      <c r="B2959" s="13" t="s">
        <v>630</v>
      </c>
      <c r="C2959" s="21" t="s">
        <v>175</v>
      </c>
      <c r="D2959" s="2" t="str">
        <f t="shared" si="92"/>
        <v>M2</v>
      </c>
      <c r="E2959" s="2" t="str">
        <f t="shared" si="93"/>
        <v>F08b_M2_09</v>
      </c>
      <c r="F2959" s="21" t="s">
        <v>606</v>
      </c>
      <c r="G2959" s="21">
        <v>2009</v>
      </c>
      <c r="H2959" s="2" t="s">
        <v>695</v>
      </c>
      <c r="I2959" s="23">
        <v>2.19</v>
      </c>
      <c r="J2959" s="24">
        <v>0.13700000000000001</v>
      </c>
      <c r="K2959" s="23">
        <v>0.879</v>
      </c>
      <c r="L2959" s="23">
        <v>0.61499999999999999</v>
      </c>
      <c r="M2959" s="23">
        <v>0.27200000000000002</v>
      </c>
      <c r="N2959" s="23">
        <v>0.71</v>
      </c>
      <c r="O2959" s="25">
        <v>0.16200000000000001</v>
      </c>
      <c r="P2959" s="26">
        <v>14.11</v>
      </c>
      <c r="Q2959" s="27">
        <v>59.712000000000003</v>
      </c>
      <c r="R2959" s="25">
        <v>7.0839999999999996</v>
      </c>
      <c r="S2959" s="28">
        <v>333.06200000000001</v>
      </c>
      <c r="T2959" s="27">
        <v>17.097000000000001</v>
      </c>
      <c r="U2959" s="4">
        <v>21.336711000000001</v>
      </c>
      <c r="V2959" s="8">
        <v>87.915231128915806</v>
      </c>
      <c r="W2959" s="8">
        <v>85.457583227818319</v>
      </c>
      <c r="X2959" s="8">
        <v>103.41176470588236</v>
      </c>
      <c r="Y2959" s="8">
        <v>143.15789473684211</v>
      </c>
      <c r="Z2959" s="8">
        <v>118.33333333333333</v>
      </c>
      <c r="AA2959" s="8">
        <v>94.066666666666663</v>
      </c>
      <c r="AB2959" s="9">
        <v>75.574712997478841</v>
      </c>
      <c r="AC2959" s="9">
        <v>29.646519239064801</v>
      </c>
      <c r="AD2959" s="3">
        <v>29.74648202113875</v>
      </c>
      <c r="AE2959" s="3">
        <v>40.60699873979646</v>
      </c>
    </row>
    <row r="2960" spans="1:31" ht="13" x14ac:dyDescent="0.3">
      <c r="A2960" s="2">
        <v>2023</v>
      </c>
      <c r="B2960" s="13" t="s">
        <v>630</v>
      </c>
      <c r="C2960" s="21" t="s">
        <v>176</v>
      </c>
      <c r="D2960" s="2" t="str">
        <f t="shared" si="92"/>
        <v>M1</v>
      </c>
      <c r="E2960" s="2" t="str">
        <f t="shared" si="93"/>
        <v>F08c_M1_09</v>
      </c>
      <c r="F2960" s="21" t="s">
        <v>607</v>
      </c>
      <c r="G2960" s="21">
        <v>2009</v>
      </c>
      <c r="H2960" s="2" t="s">
        <v>697</v>
      </c>
      <c r="I2960" s="23">
        <v>1.952</v>
      </c>
      <c r="J2960" s="24">
        <v>0.13700000000000001</v>
      </c>
      <c r="K2960" s="23">
        <v>0.80900000000000005</v>
      </c>
      <c r="L2960" s="23">
        <v>0.65400000000000003</v>
      </c>
      <c r="M2960" s="23">
        <v>0.28899999999999998</v>
      </c>
      <c r="N2960" s="23">
        <v>0.75</v>
      </c>
      <c r="O2960" s="25">
        <v>0.157</v>
      </c>
      <c r="P2960" s="26">
        <v>15.616</v>
      </c>
      <c r="Q2960" s="27">
        <v>58.161000000000001</v>
      </c>
      <c r="R2960" s="25">
        <v>7.9969999999999999</v>
      </c>
      <c r="S2960" s="28">
        <v>450.64400000000001</v>
      </c>
      <c r="T2960" s="27">
        <v>17.916</v>
      </c>
      <c r="U2960" s="4">
        <v>23.446586</v>
      </c>
      <c r="V2960" s="8">
        <v>78.360973134083864</v>
      </c>
      <c r="W2960" s="8">
        <v>85.457583227818319</v>
      </c>
      <c r="X2960" s="8">
        <v>95.176470588235304</v>
      </c>
      <c r="Y2960" s="8">
        <v>152.10526315789471</v>
      </c>
      <c r="Z2960" s="8">
        <v>125</v>
      </c>
      <c r="AA2960" s="8">
        <v>104.10666666666665</v>
      </c>
      <c r="AB2960" s="9">
        <v>77.130868941278294</v>
      </c>
      <c r="AC2960" s="9">
        <v>30.863909151705492</v>
      </c>
      <c r="AD2960" s="3">
        <v>26.825235302549512</v>
      </c>
      <c r="AE2960" s="3">
        <v>42.310855545745</v>
      </c>
    </row>
    <row r="2961" spans="1:31" ht="13" x14ac:dyDescent="0.3">
      <c r="A2961" s="2">
        <v>2023</v>
      </c>
      <c r="B2961" s="13" t="s">
        <v>630</v>
      </c>
      <c r="C2961" s="21" t="s">
        <v>177</v>
      </c>
      <c r="D2961" s="2" t="str">
        <f t="shared" si="92"/>
        <v>M2</v>
      </c>
      <c r="E2961" s="2" t="str">
        <f t="shared" si="93"/>
        <v>F08c_M2_09</v>
      </c>
      <c r="F2961" s="21" t="s">
        <v>607</v>
      </c>
      <c r="G2961" s="21">
        <v>2009</v>
      </c>
      <c r="H2961" s="2" t="s">
        <v>697</v>
      </c>
      <c r="I2961" s="23">
        <v>2.0129999999999999</v>
      </c>
      <c r="J2961" s="24">
        <v>0.14499999999999999</v>
      </c>
      <c r="K2961" s="23">
        <v>0.76900000000000002</v>
      </c>
      <c r="L2961" s="23">
        <v>0.71099999999999997</v>
      </c>
      <c r="M2961" s="23">
        <v>0.26</v>
      </c>
      <c r="N2961" s="23">
        <v>0.72399999999999998</v>
      </c>
      <c r="O2961" s="25">
        <v>0.17199999999999999</v>
      </c>
      <c r="P2961" s="26">
        <v>16.27</v>
      </c>
      <c r="Q2961" s="27">
        <v>58.13</v>
      </c>
      <c r="R2961" s="25">
        <v>6.2240000000000002</v>
      </c>
      <c r="S2961" s="28">
        <v>325.37400000000002</v>
      </c>
      <c r="T2961" s="27">
        <v>16.677</v>
      </c>
      <c r="U2961" s="4">
        <v>23.446586</v>
      </c>
      <c r="V2961" s="8">
        <v>80.809753544523971</v>
      </c>
      <c r="W2961" s="8">
        <v>90.447807065939074</v>
      </c>
      <c r="X2961" s="8">
        <v>90.47058823529413</v>
      </c>
      <c r="Y2961" s="8">
        <v>136.84210526315789</v>
      </c>
      <c r="Z2961" s="8">
        <v>120.66666666666667</v>
      </c>
      <c r="AA2961" s="8">
        <v>108.46666666666667</v>
      </c>
      <c r="AB2961" s="9">
        <v>76.563365051624842</v>
      </c>
      <c r="AC2961" s="9">
        <v>27.972652376800134</v>
      </c>
      <c r="AD2961" s="3">
        <v>25.687898080660826</v>
      </c>
      <c r="AE2961" s="3">
        <v>46.339449542539043</v>
      </c>
    </row>
    <row r="2962" spans="1:31" ht="13" x14ac:dyDescent="0.3">
      <c r="A2962" s="2">
        <v>2023</v>
      </c>
      <c r="B2962" s="13" t="s">
        <v>630</v>
      </c>
      <c r="C2962" s="21" t="s">
        <v>178</v>
      </c>
      <c r="D2962" s="2" t="str">
        <f t="shared" si="92"/>
        <v>M1</v>
      </c>
      <c r="E2962" s="2" t="str">
        <f t="shared" si="93"/>
        <v>G08a_M1_09</v>
      </c>
      <c r="F2962" s="21" t="s">
        <v>608</v>
      </c>
      <c r="G2962" s="21">
        <v>2009</v>
      </c>
      <c r="H2962" s="2" t="s">
        <v>699</v>
      </c>
      <c r="I2962" s="23">
        <v>2.2130000000000001</v>
      </c>
      <c r="J2962" s="24">
        <v>0.14799999999999999</v>
      </c>
      <c r="K2962" s="23">
        <v>0.85599999999999998</v>
      </c>
      <c r="L2962" s="23">
        <v>0.60099999999999998</v>
      </c>
      <c r="M2962" s="23">
        <v>0.27500000000000002</v>
      </c>
      <c r="N2962" s="23">
        <v>0.68</v>
      </c>
      <c r="O2962" s="25">
        <v>0.16400000000000001</v>
      </c>
      <c r="P2962" s="26">
        <v>12.273</v>
      </c>
      <c r="Q2962" s="27">
        <v>58.45</v>
      </c>
      <c r="R2962" s="25">
        <v>7.524</v>
      </c>
      <c r="S2962" s="28">
        <v>279.18099999999998</v>
      </c>
      <c r="T2962" s="27">
        <v>15.455</v>
      </c>
      <c r="U2962" s="4">
        <v>24.431001999999999</v>
      </c>
      <c r="V2962" s="8">
        <v>88.838541775475193</v>
      </c>
      <c r="W2962" s="8">
        <v>92.319141005234371</v>
      </c>
      <c r="X2962" s="8">
        <v>100.70588235294117</v>
      </c>
      <c r="Y2962" s="8">
        <v>144.73684210526315</v>
      </c>
      <c r="Z2962" s="8">
        <v>113.33333333333336</v>
      </c>
      <c r="AA2962" s="8">
        <v>81.819999999999993</v>
      </c>
      <c r="AB2962" s="9">
        <v>74.534991877648537</v>
      </c>
      <c r="AC2962" s="9">
        <v>30.391616376035397</v>
      </c>
      <c r="AD2962" s="3">
        <v>29.372221782947189</v>
      </c>
      <c r="AE2962" s="3">
        <v>40.236161841017406</v>
      </c>
    </row>
    <row r="2963" spans="1:31" ht="13" x14ac:dyDescent="0.3">
      <c r="A2963" s="2">
        <v>2023</v>
      </c>
      <c r="B2963" s="13" t="s">
        <v>630</v>
      </c>
      <c r="C2963" s="21" t="s">
        <v>179</v>
      </c>
      <c r="D2963" s="2" t="str">
        <f t="shared" si="92"/>
        <v>M2</v>
      </c>
      <c r="E2963" s="2" t="str">
        <f t="shared" si="93"/>
        <v>G08a_M2_09</v>
      </c>
      <c r="F2963" s="21" t="s">
        <v>608</v>
      </c>
      <c r="G2963" s="21">
        <v>2009</v>
      </c>
      <c r="H2963" s="2" t="s">
        <v>699</v>
      </c>
      <c r="I2963" s="23">
        <v>2.1110000000000002</v>
      </c>
      <c r="J2963" s="24">
        <v>0.14399999999999999</v>
      </c>
      <c r="K2963" s="23">
        <v>0.90200000000000002</v>
      </c>
      <c r="L2963" s="23">
        <v>0.55400000000000005</v>
      </c>
      <c r="M2963" s="23">
        <v>0.251</v>
      </c>
      <c r="N2963" s="23">
        <v>0.73399999999999999</v>
      </c>
      <c r="O2963" s="25">
        <v>0.16400000000000001</v>
      </c>
      <c r="P2963" s="26">
        <v>13.474</v>
      </c>
      <c r="Q2963" s="27">
        <v>55.478999999999999</v>
      </c>
      <c r="R2963" s="25">
        <v>6.7779999999999996</v>
      </c>
      <c r="S2963" s="28">
        <v>246.006</v>
      </c>
      <c r="T2963" s="27">
        <v>14.731</v>
      </c>
      <c r="U2963" s="4">
        <v>24.431001999999999</v>
      </c>
      <c r="V2963" s="8">
        <v>84.743859777690091</v>
      </c>
      <c r="W2963" s="8">
        <v>89.824029086173979</v>
      </c>
      <c r="X2963" s="8">
        <v>106.11764705882354</v>
      </c>
      <c r="Y2963" s="8">
        <v>132.10526315789474</v>
      </c>
      <c r="Z2963" s="8">
        <v>122.33333333333334</v>
      </c>
      <c r="AA2963" s="8">
        <v>89.826666666666668</v>
      </c>
      <c r="AB2963" s="9">
        <v>71.389217335058149</v>
      </c>
      <c r="AC2963" s="9">
        <v>28.961590867060181</v>
      </c>
      <c r="AD2963" s="3">
        <v>32.31447909026317</v>
      </c>
      <c r="AE2963" s="3">
        <v>38.723930042676663</v>
      </c>
    </row>
    <row r="2964" spans="1:31" ht="13" x14ac:dyDescent="0.3">
      <c r="A2964" s="2">
        <v>2023</v>
      </c>
      <c r="B2964" s="13" t="s">
        <v>630</v>
      </c>
      <c r="C2964" s="21" t="s">
        <v>180</v>
      </c>
      <c r="D2964" s="2" t="str">
        <f t="shared" si="92"/>
        <v>M1</v>
      </c>
      <c r="E2964" s="2" t="str">
        <f t="shared" si="93"/>
        <v>G08b_M1_09</v>
      </c>
      <c r="F2964" s="21" t="s">
        <v>609</v>
      </c>
      <c r="G2964" s="21">
        <v>2009</v>
      </c>
      <c r="H2964" s="2" t="s">
        <v>701</v>
      </c>
      <c r="I2964" s="23">
        <v>2.0859999999999999</v>
      </c>
      <c r="J2964" s="24">
        <v>0.152</v>
      </c>
      <c r="K2964" s="23">
        <v>0.87</v>
      </c>
      <c r="L2964" s="23">
        <v>0.63600000000000001</v>
      </c>
      <c r="M2964" s="23">
        <v>0.26600000000000001</v>
      </c>
      <c r="N2964" s="23">
        <v>0.7</v>
      </c>
      <c r="O2964" s="25">
        <v>0.17399999999999999</v>
      </c>
      <c r="P2964" s="26">
        <v>14.787000000000001</v>
      </c>
      <c r="Q2964" s="27">
        <v>61.521999999999998</v>
      </c>
      <c r="R2964" s="25">
        <v>8.4019999999999992</v>
      </c>
      <c r="S2964" s="28">
        <v>313.24</v>
      </c>
      <c r="T2964" s="27">
        <v>16.655000000000001</v>
      </c>
      <c r="U2964" s="4">
        <v>21.535062</v>
      </c>
      <c r="V2964" s="8">
        <v>83.74026124882117</v>
      </c>
      <c r="W2964" s="8">
        <v>94.814252924294763</v>
      </c>
      <c r="X2964" s="8">
        <v>102.35294117647058</v>
      </c>
      <c r="Y2964" s="8">
        <v>140</v>
      </c>
      <c r="Z2964" s="8">
        <v>116.66666666666667</v>
      </c>
      <c r="AA2964" s="8">
        <v>98.58</v>
      </c>
      <c r="AB2964" s="9">
        <v>75.898204223565585</v>
      </c>
      <c r="AC2964" s="9">
        <v>28.868980650355606</v>
      </c>
      <c r="AD2964" s="3">
        <v>29.316424036394618</v>
      </c>
      <c r="AE2964" s="3">
        <v>41.814595313249761</v>
      </c>
    </row>
    <row r="2965" spans="1:31" ht="13" x14ac:dyDescent="0.3">
      <c r="A2965" s="2">
        <v>2023</v>
      </c>
      <c r="B2965" s="13" t="s">
        <v>630</v>
      </c>
      <c r="C2965" s="21" t="s">
        <v>181</v>
      </c>
      <c r="D2965" s="2" t="str">
        <f t="shared" si="92"/>
        <v>M2</v>
      </c>
      <c r="E2965" s="2" t="str">
        <f t="shared" si="93"/>
        <v>G08b_M2_09</v>
      </c>
      <c r="F2965" s="21" t="s">
        <v>609</v>
      </c>
      <c r="G2965" s="21">
        <v>2009</v>
      </c>
      <c r="H2965" s="2" t="s">
        <v>701</v>
      </c>
      <c r="I2965" s="23">
        <v>2.3340000000000001</v>
      </c>
      <c r="J2965" s="24">
        <v>0.156</v>
      </c>
      <c r="K2965" s="23">
        <v>0.94099999999999995</v>
      </c>
      <c r="L2965" s="23">
        <v>0.60599999999999998</v>
      </c>
      <c r="M2965" s="23">
        <v>0.25</v>
      </c>
      <c r="N2965" s="23">
        <v>0.68100000000000005</v>
      </c>
      <c r="O2965" s="25">
        <v>0.17399999999999999</v>
      </c>
      <c r="P2965" s="26">
        <v>13.994999999999999</v>
      </c>
      <c r="Q2965" s="27">
        <v>57.606000000000002</v>
      </c>
      <c r="R2965" s="25">
        <v>7.2439999999999998</v>
      </c>
      <c r="S2965" s="28">
        <v>440.35</v>
      </c>
      <c r="T2965" s="27">
        <v>18.093</v>
      </c>
      <c r="U2965" s="4">
        <v>21.535062</v>
      </c>
      <c r="V2965" s="8">
        <v>93.695958655200684</v>
      </c>
      <c r="W2965" s="8">
        <v>97.309364843355155</v>
      </c>
      <c r="X2965" s="8">
        <v>110.70588235294116</v>
      </c>
      <c r="Y2965" s="8">
        <v>131.57894736842107</v>
      </c>
      <c r="Z2965" s="8">
        <v>113.50000000000003</v>
      </c>
      <c r="AA2965" s="8">
        <v>93.3</v>
      </c>
      <c r="AB2965" s="9">
        <v>74.899097846643144</v>
      </c>
      <c r="AC2965" s="9">
        <v>27.494430930317794</v>
      </c>
      <c r="AD2965" s="3">
        <v>32.13189057758656</v>
      </c>
      <c r="AE2965" s="3">
        <v>40.373678492095642</v>
      </c>
    </row>
    <row r="2966" spans="1:31" ht="13" x14ac:dyDescent="0.3">
      <c r="A2966" s="2">
        <v>2023</v>
      </c>
      <c r="B2966" s="13" t="s">
        <v>630</v>
      </c>
      <c r="C2966" s="21" t="s">
        <v>182</v>
      </c>
      <c r="D2966" s="2" t="str">
        <f t="shared" si="92"/>
        <v>M1</v>
      </c>
      <c r="E2966" s="2" t="str">
        <f t="shared" si="93"/>
        <v>G08c_M1_09</v>
      </c>
      <c r="F2966" s="21" t="s">
        <v>610</v>
      </c>
      <c r="G2966" s="21">
        <v>2009</v>
      </c>
      <c r="H2966" s="2" t="s">
        <v>703</v>
      </c>
      <c r="I2966" s="23">
        <v>2.0310000000000001</v>
      </c>
      <c r="J2966" s="24">
        <v>0.14299999999999999</v>
      </c>
      <c r="K2966" s="23">
        <v>0.81699999999999995</v>
      </c>
      <c r="L2966" s="23">
        <v>0.61399999999999999</v>
      </c>
      <c r="M2966" s="23">
        <v>0.26200000000000001</v>
      </c>
      <c r="N2966" s="23">
        <v>0.64200000000000002</v>
      </c>
      <c r="O2966" s="25">
        <v>0.16200000000000001</v>
      </c>
      <c r="P2966" s="26">
        <v>12.629</v>
      </c>
      <c r="Q2966" s="27">
        <v>58.115000000000002</v>
      </c>
      <c r="R2966" s="25">
        <v>6.7880000000000003</v>
      </c>
      <c r="S2966" s="28">
        <v>210.48</v>
      </c>
      <c r="T2966" s="27">
        <v>17.07</v>
      </c>
      <c r="U2966" s="4">
        <v>24.211447</v>
      </c>
      <c r="V2966" s="8">
        <v>81.532344485309608</v>
      </c>
      <c r="W2966" s="8">
        <v>89.200251106408885</v>
      </c>
      <c r="X2966" s="8">
        <v>96.117647058823536</v>
      </c>
      <c r="Y2966" s="8">
        <v>137.89473684210526</v>
      </c>
      <c r="Z2966" s="8">
        <v>107</v>
      </c>
      <c r="AA2966" s="8">
        <v>84.193333333333328</v>
      </c>
      <c r="AB2966" s="9">
        <v>73.115411819522379</v>
      </c>
      <c r="AC2966" s="9">
        <v>29.517099148593001</v>
      </c>
      <c r="AD2966" s="3">
        <v>28.578298535114687</v>
      </c>
      <c r="AE2966" s="3">
        <v>41.904602316292291</v>
      </c>
    </row>
    <row r="2967" spans="1:31" ht="13" x14ac:dyDescent="0.3">
      <c r="A2967" s="2">
        <v>2023</v>
      </c>
      <c r="B2967" s="13" t="s">
        <v>630</v>
      </c>
      <c r="C2967" s="21" t="s">
        <v>183</v>
      </c>
      <c r="D2967" s="2" t="str">
        <f t="shared" si="92"/>
        <v>M2</v>
      </c>
      <c r="E2967" s="2" t="str">
        <f t="shared" si="93"/>
        <v>G08c_M2_09</v>
      </c>
      <c r="F2967" s="21" t="s">
        <v>610</v>
      </c>
      <c r="G2967" s="21">
        <v>2009</v>
      </c>
      <c r="H2967" s="2" t="s">
        <v>703</v>
      </c>
      <c r="I2967" s="23">
        <v>2.2389999999999999</v>
      </c>
      <c r="J2967" s="24">
        <v>0.14000000000000001</v>
      </c>
      <c r="K2967" s="23">
        <v>0.80100000000000005</v>
      </c>
      <c r="L2967" s="23">
        <v>0.627</v>
      </c>
      <c r="M2967" s="23">
        <v>0.23300000000000001</v>
      </c>
      <c r="N2967" s="23">
        <v>0.65400000000000003</v>
      </c>
      <c r="O2967" s="25">
        <v>0.16500000000000001</v>
      </c>
      <c r="P2967" s="26">
        <v>16.71</v>
      </c>
      <c r="Q2967" s="27">
        <v>59.334000000000003</v>
      </c>
      <c r="R2967" s="25">
        <v>8.4949999999999992</v>
      </c>
      <c r="S2967" s="28">
        <v>561.73099999999999</v>
      </c>
      <c r="T2967" s="27">
        <v>17.300999999999998</v>
      </c>
      <c r="U2967" s="4">
        <v>24.211447</v>
      </c>
      <c r="V2967" s="8">
        <v>89.882284245498852</v>
      </c>
      <c r="W2967" s="8">
        <v>87.328917167113602</v>
      </c>
      <c r="X2967" s="8">
        <v>94.235294117647058</v>
      </c>
      <c r="Y2967" s="8">
        <v>122.63157894736842</v>
      </c>
      <c r="Z2967" s="8">
        <v>109.00000000000001</v>
      </c>
      <c r="AA2967" s="8">
        <v>111.4</v>
      </c>
      <c r="AB2967" s="9">
        <v>70.966109889121768</v>
      </c>
      <c r="AC2967" s="9">
        <v>27.044953239753184</v>
      </c>
      <c r="AD2967" s="3">
        <v>28.867206524133515</v>
      </c>
      <c r="AE2967" s="3">
        <v>44.087840236113287</v>
      </c>
    </row>
    <row r="2968" spans="1:31" ht="13" x14ac:dyDescent="0.3">
      <c r="A2968" s="2">
        <v>2023</v>
      </c>
      <c r="B2968" s="13" t="s">
        <v>630</v>
      </c>
      <c r="C2968" s="21" t="s">
        <v>184</v>
      </c>
      <c r="D2968" s="2" t="str">
        <f t="shared" si="92"/>
        <v>M2</v>
      </c>
      <c r="E2968" s="2" t="str">
        <f t="shared" si="93"/>
        <v>H08a_M2_09</v>
      </c>
      <c r="F2968" s="21" t="s">
        <v>611</v>
      </c>
      <c r="G2968" s="21">
        <v>2009</v>
      </c>
      <c r="H2968" s="2" t="s">
        <v>705</v>
      </c>
      <c r="I2968" s="23">
        <v>2.194</v>
      </c>
      <c r="J2968" s="24">
        <v>0.14000000000000001</v>
      </c>
      <c r="K2968" s="23">
        <v>0.79800000000000004</v>
      </c>
      <c r="L2968" s="23">
        <v>0.58199999999999996</v>
      </c>
      <c r="M2968" s="23">
        <v>0.28499999999999998</v>
      </c>
      <c r="N2968" s="23">
        <v>0.61199999999999999</v>
      </c>
      <c r="O2968" s="25">
        <v>0.16900000000000001</v>
      </c>
      <c r="P2968" s="26">
        <v>14.651999999999999</v>
      </c>
      <c r="Q2968" s="27">
        <v>56.417000000000002</v>
      </c>
      <c r="R2968" s="25">
        <v>6.7009999999999996</v>
      </c>
      <c r="S2968" s="28">
        <v>525.70899999999995</v>
      </c>
      <c r="T2968" s="27">
        <v>17.329000000000001</v>
      </c>
      <c r="U2968" s="4">
        <v>22.945758000000001</v>
      </c>
      <c r="V2968" s="8">
        <v>88.075806893534832</v>
      </c>
      <c r="W2968" s="8">
        <v>87.328917167113602</v>
      </c>
      <c r="X2968" s="8">
        <v>93.882352941176478</v>
      </c>
      <c r="Y2968" s="8">
        <v>149.99999999999997</v>
      </c>
      <c r="Z2968" s="8">
        <v>102</v>
      </c>
      <c r="AA2968" s="8">
        <v>97.68</v>
      </c>
      <c r="AB2968" s="9">
        <v>72.927235355149136</v>
      </c>
      <c r="AC2968" s="9">
        <v>32.191144929644686</v>
      </c>
      <c r="AD2968" s="3">
        <v>27.985713515306454</v>
      </c>
      <c r="AE2968" s="3">
        <v>39.823141555048849</v>
      </c>
    </row>
    <row r="2969" spans="1:31" ht="13" x14ac:dyDescent="0.3">
      <c r="A2969" s="2">
        <v>2023</v>
      </c>
      <c r="B2969" s="13" t="s">
        <v>630</v>
      </c>
      <c r="C2969" s="21" t="s">
        <v>185</v>
      </c>
      <c r="D2969" s="2" t="str">
        <f t="shared" si="92"/>
        <v>M2</v>
      </c>
      <c r="E2969" s="2" t="str">
        <f t="shared" si="93"/>
        <v>H08b_M2_09</v>
      </c>
      <c r="F2969" s="21" t="s">
        <v>612</v>
      </c>
      <c r="G2969" s="21">
        <v>2009</v>
      </c>
      <c r="H2969" s="2" t="s">
        <v>704</v>
      </c>
      <c r="I2969" s="23">
        <v>2.3069999999999999</v>
      </c>
      <c r="J2969" s="24">
        <v>0.14299999999999999</v>
      </c>
      <c r="K2969" s="23">
        <v>0.69499999999999995</v>
      </c>
      <c r="L2969" s="23">
        <v>0.66200000000000003</v>
      </c>
      <c r="M2969" s="23">
        <v>0.30099999999999999</v>
      </c>
      <c r="N2969" s="23">
        <v>0.628</v>
      </c>
      <c r="O2969" s="25">
        <v>0.17299999999999999</v>
      </c>
      <c r="P2969" s="26">
        <v>18.116</v>
      </c>
      <c r="Q2969" s="27">
        <v>58.143999999999998</v>
      </c>
      <c r="R2969" s="25">
        <v>6.1749999999999998</v>
      </c>
      <c r="S2969" s="28">
        <v>579.37300000000005</v>
      </c>
      <c r="T2969" s="27">
        <v>20.135000000000002</v>
      </c>
      <c r="U2969" s="4">
        <v>22.669157999999999</v>
      </c>
      <c r="V2969" s="8">
        <v>92.612072244022272</v>
      </c>
      <c r="W2969" s="8">
        <v>89.200251106408885</v>
      </c>
      <c r="X2969" s="8">
        <v>81.764705882352942</v>
      </c>
      <c r="Y2969" s="8">
        <v>158.42105263157893</v>
      </c>
      <c r="Z2969" s="8">
        <v>104.66666666666666</v>
      </c>
      <c r="AA2969" s="8">
        <v>120.77333333333333</v>
      </c>
      <c r="AB2969" s="9">
        <v>75.602937389860841</v>
      </c>
      <c r="AC2969" s="9">
        <v>32.795113587843723</v>
      </c>
      <c r="AD2969" s="3">
        <v>23.510906685703564</v>
      </c>
      <c r="AE2969" s="3">
        <v>43.693979726452731</v>
      </c>
    </row>
    <row r="2970" spans="1:31" ht="13" x14ac:dyDescent="0.3">
      <c r="A2970" s="2">
        <v>2023</v>
      </c>
      <c r="B2970" s="13" t="s">
        <v>630</v>
      </c>
      <c r="C2970" s="21" t="s">
        <v>186</v>
      </c>
      <c r="D2970" s="2" t="str">
        <f t="shared" si="92"/>
        <v>M2</v>
      </c>
      <c r="E2970" s="2" t="str">
        <f t="shared" si="93"/>
        <v>H08c_M2_09</v>
      </c>
      <c r="F2970" s="21" t="s">
        <v>613</v>
      </c>
      <c r="G2970" s="21">
        <v>2009</v>
      </c>
      <c r="H2970" s="2" t="s">
        <v>712</v>
      </c>
      <c r="I2970" s="23">
        <v>2.1230000000000002</v>
      </c>
      <c r="J2970" s="24">
        <v>0.14899999999999999</v>
      </c>
      <c r="K2970" s="23">
        <v>0.95699999999999996</v>
      </c>
      <c r="L2970" s="23">
        <v>0.495</v>
      </c>
      <c r="M2970" s="23">
        <v>0.254</v>
      </c>
      <c r="N2970" s="23">
        <v>0.63100000000000001</v>
      </c>
      <c r="O2970" s="25">
        <v>0.17100000000000001</v>
      </c>
      <c r="P2970" s="26">
        <v>14.311999999999999</v>
      </c>
      <c r="Q2970" s="27">
        <v>58.622999999999998</v>
      </c>
      <c r="R2970" s="25">
        <v>6.1369999999999996</v>
      </c>
      <c r="S2970" s="28">
        <v>324.18799999999999</v>
      </c>
      <c r="T2970" s="27">
        <v>15.491</v>
      </c>
      <c r="U2970" s="4">
        <v>29.452542000000001</v>
      </c>
      <c r="V2970" s="8">
        <v>85.225587071547153</v>
      </c>
      <c r="W2970" s="8">
        <v>92.942918984999466</v>
      </c>
      <c r="X2970" s="8">
        <v>112.58823529411765</v>
      </c>
      <c r="Y2970" s="8">
        <v>133.68421052631578</v>
      </c>
      <c r="Z2970" s="8">
        <v>105.16666666666667</v>
      </c>
      <c r="AA2970" s="8">
        <v>95.413333333333327</v>
      </c>
      <c r="AB2970" s="9">
        <v>70.098872143677852</v>
      </c>
      <c r="AC2970" s="9">
        <v>29.847227746532941</v>
      </c>
      <c r="AD2970" s="3">
        <v>34.915973076773135</v>
      </c>
      <c r="AE2970" s="3">
        <v>35.236799176693935</v>
      </c>
    </row>
    <row r="2971" spans="1:31" ht="13" x14ac:dyDescent="0.3">
      <c r="A2971" s="2">
        <v>2023</v>
      </c>
      <c r="B2971" s="13" t="s">
        <v>630</v>
      </c>
      <c r="C2971" s="21" t="s">
        <v>189</v>
      </c>
      <c r="D2971" s="2" t="str">
        <f t="shared" si="92"/>
        <v>M1</v>
      </c>
      <c r="E2971" s="2" t="str">
        <f t="shared" si="93"/>
        <v>C09a_M1_10</v>
      </c>
      <c r="F2971" s="21" t="s">
        <v>616</v>
      </c>
      <c r="G2971" s="21">
        <v>2010</v>
      </c>
      <c r="H2971" s="2" t="s">
        <v>716</v>
      </c>
      <c r="I2971" s="23">
        <v>2.2429999999999999</v>
      </c>
      <c r="J2971" s="24">
        <v>0.14599999999999999</v>
      </c>
      <c r="K2971" s="23">
        <v>0.80500000000000005</v>
      </c>
      <c r="L2971" s="23">
        <v>0.68600000000000005</v>
      </c>
      <c r="M2971" s="23">
        <v>0.26900000000000002</v>
      </c>
      <c r="N2971" s="23">
        <v>0.66600000000000004</v>
      </c>
      <c r="O2971" s="25">
        <v>0.17699999999999999</v>
      </c>
      <c r="P2971" s="26">
        <v>15.694000000000001</v>
      </c>
      <c r="Q2971" s="27">
        <v>59.334000000000003</v>
      </c>
      <c r="R2971" s="25">
        <v>7.4050000000000002</v>
      </c>
      <c r="S2971" s="28">
        <v>451.14100000000002</v>
      </c>
      <c r="T2971" s="27">
        <v>18.620999999999999</v>
      </c>
      <c r="U2971" s="4">
        <v>20.547408999999998</v>
      </c>
      <c r="V2971" s="8">
        <v>89.441968009327468</v>
      </c>
      <c r="W2971" s="8">
        <v>90.610931240178886</v>
      </c>
      <c r="X2971" s="8">
        <v>94.705882352941188</v>
      </c>
      <c r="Y2971" s="8">
        <v>141.57894736842107</v>
      </c>
      <c r="Z2971" s="8">
        <v>111.00000000000001</v>
      </c>
      <c r="AA2971" s="8">
        <v>104.62666666666667</v>
      </c>
      <c r="AB2971" s="9">
        <v>76.977927080232405</v>
      </c>
      <c r="AC2971" s="9">
        <v>28.785076060663588</v>
      </c>
      <c r="AD2971" s="3">
        <v>26.745634852779265</v>
      </c>
      <c r="AE2971" s="3">
        <v>44.469289086557147</v>
      </c>
    </row>
    <row r="2972" spans="1:31" ht="13" x14ac:dyDescent="0.3">
      <c r="A2972" s="2">
        <v>2023</v>
      </c>
      <c r="B2972" s="13" t="s">
        <v>630</v>
      </c>
      <c r="C2972" s="21" t="s">
        <v>190</v>
      </c>
      <c r="D2972" s="2" t="str">
        <f t="shared" si="92"/>
        <v>M2</v>
      </c>
      <c r="E2972" s="2" t="str">
        <f t="shared" si="93"/>
        <v>C09a_M2_10</v>
      </c>
      <c r="F2972" s="21" t="s">
        <v>616</v>
      </c>
      <c r="G2972" s="21">
        <v>2010</v>
      </c>
      <c r="H2972" s="2" t="s">
        <v>716</v>
      </c>
      <c r="I2972" s="23">
        <v>2.1960000000000002</v>
      </c>
      <c r="J2972" s="24">
        <v>0.151</v>
      </c>
      <c r="K2972" s="23">
        <v>0.78300000000000003</v>
      </c>
      <c r="L2972" s="23">
        <v>0.70899999999999996</v>
      </c>
      <c r="M2972" s="23">
        <v>0.23300000000000001</v>
      </c>
      <c r="N2972" s="23">
        <v>0.63</v>
      </c>
      <c r="O2972" s="25">
        <v>0.17299999999999999</v>
      </c>
      <c r="P2972" s="26">
        <v>16.643000000000001</v>
      </c>
      <c r="Q2972" s="27">
        <v>58.334000000000003</v>
      </c>
      <c r="R2972" s="25">
        <v>6.4930000000000003</v>
      </c>
      <c r="S2972" s="28">
        <v>350.52499999999998</v>
      </c>
      <c r="T2972" s="27">
        <v>18.442</v>
      </c>
      <c r="U2972" s="4">
        <v>20.547408999999998</v>
      </c>
      <c r="V2972" s="8">
        <v>87.567793913724103</v>
      </c>
      <c r="W2972" s="8">
        <v>93.71404532374666</v>
      </c>
      <c r="X2972" s="8">
        <v>92.117647058823536</v>
      </c>
      <c r="Y2972" s="8">
        <v>122.63157894736842</v>
      </c>
      <c r="Z2972" s="8">
        <v>105</v>
      </c>
      <c r="AA2972" s="8">
        <v>110.95333333333335</v>
      </c>
      <c r="AB2972" s="9">
        <v>74.597568200121245</v>
      </c>
      <c r="AC2972" s="9">
        <v>25.72838726337147</v>
      </c>
      <c r="AD2972" s="3">
        <v>26.844809999500473</v>
      </c>
      <c r="AE2972" s="3">
        <v>47.426802737128057</v>
      </c>
    </row>
    <row r="2973" spans="1:31" ht="13" x14ac:dyDescent="0.3">
      <c r="A2973" s="2">
        <v>2023</v>
      </c>
      <c r="B2973" s="13" t="s">
        <v>630</v>
      </c>
      <c r="C2973" s="21" t="s">
        <v>191</v>
      </c>
      <c r="D2973" s="2" t="str">
        <f t="shared" si="92"/>
        <v>M1</v>
      </c>
      <c r="E2973" s="2" t="str">
        <f t="shared" si="93"/>
        <v>C09b_M1_10</v>
      </c>
      <c r="F2973" s="21" t="s">
        <v>617</v>
      </c>
      <c r="G2973" s="21">
        <v>2010</v>
      </c>
      <c r="H2973" s="2" t="s">
        <v>717</v>
      </c>
      <c r="I2973" s="23">
        <v>2.206</v>
      </c>
      <c r="J2973" s="24">
        <v>0.14299999999999999</v>
      </c>
      <c r="K2973" s="23">
        <v>0.77</v>
      </c>
      <c r="L2973" s="23">
        <v>0.66300000000000003</v>
      </c>
      <c r="M2973" s="23">
        <v>0.27600000000000002</v>
      </c>
      <c r="N2973" s="23">
        <v>0.70799999999999996</v>
      </c>
      <c r="O2973" s="25">
        <v>0.17199999999999999</v>
      </c>
      <c r="P2973" s="26">
        <v>16.219000000000001</v>
      </c>
      <c r="Q2973" s="27">
        <v>58.491999999999997</v>
      </c>
      <c r="R2973" s="25">
        <v>6.92</v>
      </c>
      <c r="S2973" s="28">
        <v>381.04899999999998</v>
      </c>
      <c r="T2973" s="27">
        <v>17.873000000000001</v>
      </c>
      <c r="U2973" s="4">
        <v>19.066973999999998</v>
      </c>
      <c r="V2973" s="8">
        <v>87.966554359597154</v>
      </c>
      <c r="W2973" s="8">
        <v>88.749062790038224</v>
      </c>
      <c r="X2973" s="8">
        <v>90.588235294117652</v>
      </c>
      <c r="Y2973" s="8">
        <v>145.26315789473685</v>
      </c>
      <c r="Z2973" s="8">
        <v>118</v>
      </c>
      <c r="AA2973" s="8">
        <v>108.12666666666668</v>
      </c>
      <c r="AB2973" s="9">
        <v>75.511688084748954</v>
      </c>
      <c r="AC2973" s="9">
        <v>30.107605454069191</v>
      </c>
      <c r="AD2973" s="3">
        <v>26.079531697204121</v>
      </c>
      <c r="AE2973" s="3">
        <v>43.812862848726674</v>
      </c>
    </row>
    <row r="2974" spans="1:31" ht="13" x14ac:dyDescent="0.3">
      <c r="A2974" s="2">
        <v>2023</v>
      </c>
      <c r="B2974" s="13" t="s">
        <v>630</v>
      </c>
      <c r="C2974" s="21" t="s">
        <v>192</v>
      </c>
      <c r="D2974" s="2" t="str">
        <f t="shared" si="92"/>
        <v>M2</v>
      </c>
      <c r="E2974" s="2" t="str">
        <f t="shared" si="93"/>
        <v>C09b_M2_10</v>
      </c>
      <c r="F2974" s="21" t="s">
        <v>617</v>
      </c>
      <c r="G2974" s="21">
        <v>2010</v>
      </c>
      <c r="H2974" s="2" t="s">
        <v>717</v>
      </c>
      <c r="I2974" s="23">
        <v>2.194</v>
      </c>
      <c r="J2974" s="24">
        <v>0.13900000000000001</v>
      </c>
      <c r="K2974" s="23">
        <v>0.79800000000000004</v>
      </c>
      <c r="L2974" s="23">
        <v>0.68100000000000005</v>
      </c>
      <c r="M2974" s="23">
        <v>0.23</v>
      </c>
      <c r="N2974" s="23">
        <v>0.64700000000000002</v>
      </c>
      <c r="O2974" s="25">
        <v>0.16900000000000001</v>
      </c>
      <c r="P2974" s="26">
        <v>15.95</v>
      </c>
      <c r="Q2974" s="27">
        <v>55.94</v>
      </c>
      <c r="R2974" s="25">
        <v>6.4859999999999998</v>
      </c>
      <c r="S2974" s="28">
        <v>269.75099999999998</v>
      </c>
      <c r="T2974" s="27">
        <v>18.597999999999999</v>
      </c>
      <c r="U2974" s="4">
        <v>19.066973999999998</v>
      </c>
      <c r="V2974" s="8">
        <v>87.488041824549484</v>
      </c>
      <c r="W2974" s="8">
        <v>86.266571523184027</v>
      </c>
      <c r="X2974" s="8">
        <v>93.882352941176478</v>
      </c>
      <c r="Y2974" s="8">
        <v>121.05263157894737</v>
      </c>
      <c r="Z2974" s="8">
        <v>107.83333333333334</v>
      </c>
      <c r="AA2974" s="8">
        <v>106.33333333333333</v>
      </c>
      <c r="AB2974" s="9">
        <v>73.336877356155355</v>
      </c>
      <c r="AC2974" s="9">
        <v>25.833707337821593</v>
      </c>
      <c r="AD2974" s="3">
        <v>27.829392110615032</v>
      </c>
      <c r="AE2974" s="3">
        <v>46.336900551563389</v>
      </c>
    </row>
    <row r="2975" spans="1:31" ht="13" x14ac:dyDescent="0.3">
      <c r="A2975" s="2">
        <v>2023</v>
      </c>
      <c r="B2975" s="13" t="s">
        <v>630</v>
      </c>
      <c r="C2975" s="21" t="s">
        <v>193</v>
      </c>
      <c r="D2975" s="2" t="str">
        <f t="shared" si="92"/>
        <v>M1</v>
      </c>
      <c r="E2975" s="2" t="str">
        <f t="shared" si="93"/>
        <v>C09c_M1_10</v>
      </c>
      <c r="F2975" s="21" t="s">
        <v>618</v>
      </c>
      <c r="G2975" s="21">
        <v>2010</v>
      </c>
      <c r="H2975" s="2" t="s">
        <v>719</v>
      </c>
      <c r="I2975" s="23">
        <v>2.1349999999999998</v>
      </c>
      <c r="J2975" s="24">
        <v>0.13100000000000001</v>
      </c>
      <c r="K2975" s="23">
        <v>0.88300000000000001</v>
      </c>
      <c r="L2975" s="23">
        <v>0.56999999999999995</v>
      </c>
      <c r="M2975" s="23">
        <v>0.246</v>
      </c>
      <c r="N2975" s="23">
        <v>0.72799999999999998</v>
      </c>
      <c r="O2975" s="25">
        <v>0.161</v>
      </c>
      <c r="P2975" s="26">
        <v>12.888999999999999</v>
      </c>
      <c r="Q2975" s="27">
        <v>56.829000000000001</v>
      </c>
      <c r="R2975" s="25">
        <v>9.1310000000000002</v>
      </c>
      <c r="S2975" s="28">
        <v>307.50799999999998</v>
      </c>
      <c r="T2975" s="27">
        <v>17.402999999999999</v>
      </c>
      <c r="U2975" s="4">
        <v>19.308347999999999</v>
      </c>
      <c r="V2975" s="8">
        <v>85.135355193898405</v>
      </c>
      <c r="W2975" s="8">
        <v>81.301588989475576</v>
      </c>
      <c r="X2975" s="8">
        <v>103.88235294117646</v>
      </c>
      <c r="Y2975" s="8">
        <v>129.47368421052633</v>
      </c>
      <c r="Z2975" s="8">
        <v>121.33333333333334</v>
      </c>
      <c r="AA2975" s="8">
        <v>85.926666666666662</v>
      </c>
      <c r="AB2975" s="9">
        <v>71.289825410337087</v>
      </c>
      <c r="AC2975" s="9">
        <v>28.424240509277748</v>
      </c>
      <c r="AD2975" s="3">
        <v>31.677900842956763</v>
      </c>
      <c r="AE2975" s="3">
        <v>39.897858647765482</v>
      </c>
    </row>
    <row r="2976" spans="1:31" ht="13" x14ac:dyDescent="0.3">
      <c r="A2976" s="2">
        <v>2023</v>
      </c>
      <c r="B2976" s="13" t="s">
        <v>630</v>
      </c>
      <c r="C2976" s="21" t="s">
        <v>194</v>
      </c>
      <c r="D2976" s="2" t="str">
        <f t="shared" si="92"/>
        <v>M2</v>
      </c>
      <c r="E2976" s="2" t="str">
        <f t="shared" si="93"/>
        <v>C09c_M2_10</v>
      </c>
      <c r="F2976" s="21" t="s">
        <v>618</v>
      </c>
      <c r="G2976" s="21">
        <v>2010</v>
      </c>
      <c r="H2976" s="2" t="s">
        <v>719</v>
      </c>
      <c r="I2976" s="23">
        <v>2.1829999999999998</v>
      </c>
      <c r="J2976" s="24">
        <v>0.14000000000000001</v>
      </c>
      <c r="K2976" s="23">
        <v>0.85799999999999998</v>
      </c>
      <c r="L2976" s="23">
        <v>0.63500000000000001</v>
      </c>
      <c r="M2976" s="23">
        <v>0.26500000000000001</v>
      </c>
      <c r="N2976" s="23">
        <v>0.73299999999999998</v>
      </c>
      <c r="O2976" s="25">
        <v>0.16800000000000001</v>
      </c>
      <c r="P2976" s="26">
        <v>14.337</v>
      </c>
      <c r="Q2976" s="27">
        <v>59.411999999999999</v>
      </c>
      <c r="R2976" s="25">
        <v>6.83</v>
      </c>
      <c r="S2976" s="28">
        <v>257.315</v>
      </c>
      <c r="T2976" s="27">
        <v>18.469000000000001</v>
      </c>
      <c r="U2976" s="4">
        <v>19.308347999999999</v>
      </c>
      <c r="V2976" s="8">
        <v>87.049405334089101</v>
      </c>
      <c r="W2976" s="8">
        <v>86.887194339897576</v>
      </c>
      <c r="X2976" s="8">
        <v>100.94117647058825</v>
      </c>
      <c r="Y2976" s="8">
        <v>139.47368421052633</v>
      </c>
      <c r="Z2976" s="8">
        <v>122.16666666666667</v>
      </c>
      <c r="AA2976" s="8">
        <v>95.58</v>
      </c>
      <c r="AB2976" s="9">
        <v>75.459026330221278</v>
      </c>
      <c r="AC2976" s="9">
        <v>28.927838894770719</v>
      </c>
      <c r="AD2976" s="3">
        <v>29.080330190474267</v>
      </c>
      <c r="AE2976" s="3">
        <v>41.991830914755027</v>
      </c>
    </row>
    <row r="2977" spans="1:31" ht="13" x14ac:dyDescent="0.3">
      <c r="A2977" s="2">
        <v>2023</v>
      </c>
      <c r="B2977" s="13" t="s">
        <v>630</v>
      </c>
      <c r="C2977" s="21" t="s">
        <v>195</v>
      </c>
      <c r="D2977" s="2" t="str">
        <f t="shared" si="92"/>
        <v>M1</v>
      </c>
      <c r="E2977" s="2" t="str">
        <f t="shared" si="93"/>
        <v>D09a_M1_10</v>
      </c>
      <c r="F2977" s="21" t="s">
        <v>619</v>
      </c>
      <c r="G2977" s="21">
        <v>2010</v>
      </c>
      <c r="H2977" s="2" t="s">
        <v>720</v>
      </c>
      <c r="I2977" s="23">
        <v>2.2829999999999999</v>
      </c>
      <c r="J2977" s="24">
        <v>0.14599999999999999</v>
      </c>
      <c r="K2977" s="23">
        <v>0.77300000000000002</v>
      </c>
      <c r="L2977" s="23">
        <v>0.69699999999999995</v>
      </c>
      <c r="M2977" s="23">
        <v>0.26600000000000001</v>
      </c>
      <c r="N2977" s="23">
        <v>0.66100000000000003</v>
      </c>
      <c r="O2977" s="25">
        <v>0.182</v>
      </c>
      <c r="P2977" s="26">
        <v>19.547999999999998</v>
      </c>
      <c r="Q2977" s="27">
        <v>67.915999999999997</v>
      </c>
      <c r="R2977" s="25">
        <v>8.2949999999999999</v>
      </c>
      <c r="S2977" s="28">
        <v>433.08499999999998</v>
      </c>
      <c r="T2977" s="27">
        <v>17.934999999999999</v>
      </c>
      <c r="U2977" s="4">
        <v>22.915150000000001</v>
      </c>
      <c r="V2977" s="8">
        <v>91.037009792819717</v>
      </c>
      <c r="W2977" s="8">
        <v>90.610931240178886</v>
      </c>
      <c r="X2977" s="8">
        <v>90.941176470588232</v>
      </c>
      <c r="Y2977" s="8">
        <v>140</v>
      </c>
      <c r="Z2977" s="8">
        <v>110.16666666666669</v>
      </c>
      <c r="AA2977" s="8">
        <v>130.32</v>
      </c>
      <c r="AB2977" s="9">
        <v>76.461297984892013</v>
      </c>
      <c r="AC2977" s="9">
        <v>28.656377106752661</v>
      </c>
      <c r="AD2977" s="3">
        <v>25.855983998301106</v>
      </c>
      <c r="AE2977" s="3">
        <v>45.48763889494623</v>
      </c>
    </row>
    <row r="2978" spans="1:31" ht="13" x14ac:dyDescent="0.3">
      <c r="A2978" s="2">
        <v>2023</v>
      </c>
      <c r="B2978" s="13" t="s">
        <v>630</v>
      </c>
      <c r="C2978" s="21" t="s">
        <v>196</v>
      </c>
      <c r="D2978" s="2" t="str">
        <f t="shared" si="92"/>
        <v>M2</v>
      </c>
      <c r="E2978" s="2" t="str">
        <f t="shared" si="93"/>
        <v>D09a_M2_10</v>
      </c>
      <c r="F2978" s="21" t="s">
        <v>619</v>
      </c>
      <c r="G2978" s="21">
        <v>2010</v>
      </c>
      <c r="H2978" s="2" t="s">
        <v>720</v>
      </c>
      <c r="I2978" s="23">
        <v>2.3239999999999998</v>
      </c>
      <c r="J2978" s="24">
        <v>0.152</v>
      </c>
      <c r="K2978" s="23">
        <v>0.82199999999999995</v>
      </c>
      <c r="L2978" s="23">
        <v>0.69499999999999995</v>
      </c>
      <c r="M2978" s="23">
        <v>0.27700000000000002</v>
      </c>
      <c r="N2978" s="23">
        <v>0.628</v>
      </c>
      <c r="O2978" s="25">
        <v>0.183</v>
      </c>
      <c r="P2978" s="26">
        <v>21.765999999999998</v>
      </c>
      <c r="Q2978" s="27">
        <v>68.313999999999993</v>
      </c>
      <c r="R2978" s="25">
        <v>7.476</v>
      </c>
      <c r="S2978" s="28">
        <v>524.89400000000001</v>
      </c>
      <c r="T2978" s="27">
        <v>17.411000000000001</v>
      </c>
      <c r="U2978" s="4">
        <v>22.915150000000001</v>
      </c>
      <c r="V2978" s="8">
        <v>92.671927620899254</v>
      </c>
      <c r="W2978" s="8">
        <v>94.334668140460209</v>
      </c>
      <c r="X2978" s="8">
        <v>96.705882352941174</v>
      </c>
      <c r="Y2978" s="8">
        <v>145.78947368421055</v>
      </c>
      <c r="Z2978" s="8">
        <v>104.66666666666666</v>
      </c>
      <c r="AA2978" s="8">
        <v>145.10666666666665</v>
      </c>
      <c r="AB2978" s="9">
        <v>78.520790068531284</v>
      </c>
      <c r="AC2978" s="9">
        <v>29.058716071563712</v>
      </c>
      <c r="AD2978" s="3">
        <v>26.773823702569537</v>
      </c>
      <c r="AE2978" s="3">
        <v>44.167460225866755</v>
      </c>
    </row>
    <row r="2979" spans="1:31" ht="13" x14ac:dyDescent="0.3">
      <c r="A2979" s="2">
        <v>2023</v>
      </c>
      <c r="B2979" s="13" t="s">
        <v>630</v>
      </c>
      <c r="C2979" s="21" t="s">
        <v>197</v>
      </c>
      <c r="D2979" s="2" t="str">
        <f t="shared" si="92"/>
        <v>M1</v>
      </c>
      <c r="E2979" s="2" t="str">
        <f t="shared" si="93"/>
        <v>D09b_M1_10</v>
      </c>
      <c r="F2979" s="21" t="s">
        <v>620</v>
      </c>
      <c r="G2979" s="21">
        <v>2010</v>
      </c>
      <c r="H2979" s="2" t="s">
        <v>721</v>
      </c>
      <c r="I2979" s="23">
        <v>2.2389999999999999</v>
      </c>
      <c r="J2979" s="24">
        <v>0.14399999999999999</v>
      </c>
      <c r="K2979" s="23">
        <v>0.82399999999999995</v>
      </c>
      <c r="L2979" s="23">
        <v>0.68100000000000005</v>
      </c>
      <c r="M2979" s="23">
        <v>0.21199999999999999</v>
      </c>
      <c r="N2979" s="23">
        <v>0.68899999999999995</v>
      </c>
      <c r="O2979" s="25">
        <v>0.17499999999999999</v>
      </c>
      <c r="P2979" s="26">
        <v>20.629000000000001</v>
      </c>
      <c r="Q2979" s="27">
        <v>65.430999999999997</v>
      </c>
      <c r="R2979" s="25">
        <v>6.8760000000000003</v>
      </c>
      <c r="S2979" s="28">
        <v>328.95800000000003</v>
      </c>
      <c r="T2979" s="27">
        <v>18.489000000000001</v>
      </c>
      <c r="U2979" s="4">
        <v>24.516812999999999</v>
      </c>
      <c r="V2979" s="8">
        <v>89.282463830978244</v>
      </c>
      <c r="W2979" s="8">
        <v>89.369685606751787</v>
      </c>
      <c r="X2979" s="8">
        <v>96.941176470588232</v>
      </c>
      <c r="Y2979" s="8">
        <v>111.57894736842104</v>
      </c>
      <c r="Z2979" s="8">
        <v>114.83333333333331</v>
      </c>
      <c r="AA2979" s="8">
        <v>137.5266666666667</v>
      </c>
      <c r="AB2979" s="9">
        <v>72.519137180792896</v>
      </c>
      <c r="AC2979" s="9">
        <v>24.080447084139298</v>
      </c>
      <c r="AD2979" s="3">
        <v>29.060148282535785</v>
      </c>
      <c r="AE2979" s="3">
        <v>46.859404633324914</v>
      </c>
    </row>
    <row r="2980" spans="1:31" ht="13" x14ac:dyDescent="0.3">
      <c r="A2980" s="2">
        <v>2023</v>
      </c>
      <c r="B2980" s="13" t="s">
        <v>630</v>
      </c>
      <c r="C2980" s="21" t="s">
        <v>198</v>
      </c>
      <c r="D2980" s="2" t="str">
        <f t="shared" ref="D2980:D3043" si="94">MID(C2980,8,2)</f>
        <v>M2</v>
      </c>
      <c r="E2980" s="2" t="str">
        <f t="shared" si="93"/>
        <v>D09b_M2_10</v>
      </c>
      <c r="F2980" s="21" t="s">
        <v>620</v>
      </c>
      <c r="G2980" s="21">
        <v>2010</v>
      </c>
      <c r="H2980" s="2" t="s">
        <v>721</v>
      </c>
      <c r="I2980" s="23">
        <v>2.2869999999999999</v>
      </c>
      <c r="J2980" s="24">
        <v>0.14899999999999999</v>
      </c>
      <c r="K2980" s="23">
        <v>0.85499999999999998</v>
      </c>
      <c r="L2980" s="23">
        <v>0.64300000000000002</v>
      </c>
      <c r="M2980" s="23">
        <v>0.20300000000000001</v>
      </c>
      <c r="N2980" s="23">
        <v>0.59</v>
      </c>
      <c r="O2980" s="25">
        <v>0.17799999999999999</v>
      </c>
      <c r="P2980" s="26">
        <v>18.623999999999999</v>
      </c>
      <c r="Q2980" s="27">
        <v>63.613999999999997</v>
      </c>
      <c r="R2980" s="25">
        <v>9.5250000000000004</v>
      </c>
      <c r="S2980" s="28">
        <v>491.59199999999998</v>
      </c>
      <c r="T2980" s="27">
        <v>18.428000000000001</v>
      </c>
      <c r="U2980" s="4">
        <v>24.516812999999999</v>
      </c>
      <c r="V2980" s="8">
        <v>91.19651397116894</v>
      </c>
      <c r="W2980" s="8">
        <v>92.472799690319547</v>
      </c>
      <c r="X2980" s="8">
        <v>100.58823529411765</v>
      </c>
      <c r="Y2980" s="8">
        <v>106.84210526315789</v>
      </c>
      <c r="Z2980" s="8">
        <v>98.333333333333329</v>
      </c>
      <c r="AA2980" s="8">
        <v>124.15999999999998</v>
      </c>
      <c r="AB2980" s="9">
        <v>70.674417564547312</v>
      </c>
      <c r="AC2980" s="9">
        <v>23.660020308377874</v>
      </c>
      <c r="AD2980" s="3">
        <v>30.940485151735448</v>
      </c>
      <c r="AE2980" s="3">
        <v>45.399494539886689</v>
      </c>
    </row>
    <row r="2981" spans="1:31" ht="13" x14ac:dyDescent="0.3">
      <c r="A2981" s="2">
        <v>2023</v>
      </c>
      <c r="B2981" s="13" t="s">
        <v>630</v>
      </c>
      <c r="C2981" s="21" t="s">
        <v>199</v>
      </c>
      <c r="D2981" s="2" t="str">
        <f t="shared" si="94"/>
        <v>M1</v>
      </c>
      <c r="E2981" s="2" t="str">
        <f t="shared" ref="E2981:E3044" si="95">CONCATENATE(F2981,"_",D2981,"_",MID(G2981,3,2))</f>
        <v>D09c_M1_10</v>
      </c>
      <c r="F2981" s="21" t="s">
        <v>621</v>
      </c>
      <c r="G2981" s="21">
        <v>2010</v>
      </c>
      <c r="H2981" s="2" t="s">
        <v>722</v>
      </c>
      <c r="I2981" s="23">
        <v>2.2080000000000002</v>
      </c>
      <c r="J2981" s="24">
        <v>0.14599999999999999</v>
      </c>
      <c r="K2981" s="23">
        <v>0.81599999999999995</v>
      </c>
      <c r="L2981" s="23">
        <v>0.72899999999999998</v>
      </c>
      <c r="M2981" s="23">
        <v>0.248</v>
      </c>
      <c r="N2981" s="23">
        <v>0.71699999999999997</v>
      </c>
      <c r="O2981" s="25">
        <v>0.16900000000000001</v>
      </c>
      <c r="P2981" s="26">
        <v>16.940000000000001</v>
      </c>
      <c r="Q2981" s="27">
        <v>67.849000000000004</v>
      </c>
      <c r="R2981" s="25">
        <v>7.1870000000000003</v>
      </c>
      <c r="S2981" s="28">
        <v>298.60500000000002</v>
      </c>
      <c r="T2981" s="27">
        <v>18.359000000000002</v>
      </c>
      <c r="U2981" s="4">
        <v>20.483270999999998</v>
      </c>
      <c r="V2981" s="8">
        <v>88.046306448771773</v>
      </c>
      <c r="W2981" s="8">
        <v>90.610931240178886</v>
      </c>
      <c r="X2981" s="8">
        <v>96</v>
      </c>
      <c r="Y2981" s="8">
        <v>130.5263157894737</v>
      </c>
      <c r="Z2981" s="8">
        <v>119.5</v>
      </c>
      <c r="AA2981" s="8">
        <v>112.93333333333335</v>
      </c>
      <c r="AB2981" s="9">
        <v>77.67514680545078</v>
      </c>
      <c r="AC2981" s="9">
        <v>26.299707073928424</v>
      </c>
      <c r="AD2981" s="3">
        <v>26.867751237937537</v>
      </c>
      <c r="AE2981" s="3">
        <v>46.832541688134029</v>
      </c>
    </row>
    <row r="2982" spans="1:31" ht="13" x14ac:dyDescent="0.3">
      <c r="A2982" s="2">
        <v>2023</v>
      </c>
      <c r="B2982" s="13" t="s">
        <v>630</v>
      </c>
      <c r="C2982" s="21" t="s">
        <v>200</v>
      </c>
      <c r="D2982" s="2" t="str">
        <f t="shared" si="94"/>
        <v>M2</v>
      </c>
      <c r="E2982" s="2" t="str">
        <f t="shared" si="95"/>
        <v>D09c_M2_10</v>
      </c>
      <c r="F2982" s="21" t="s">
        <v>621</v>
      </c>
      <c r="G2982" s="21">
        <v>2010</v>
      </c>
      <c r="H2982" s="2" t="s">
        <v>722</v>
      </c>
      <c r="I2982" s="23">
        <v>2.2029999999999998</v>
      </c>
      <c r="J2982" s="24">
        <v>0.14599999999999999</v>
      </c>
      <c r="K2982" s="23">
        <v>0.73</v>
      </c>
      <c r="L2982" s="23">
        <v>0.74199999999999999</v>
      </c>
      <c r="M2982" s="23">
        <v>0.251</v>
      </c>
      <c r="N2982" s="23">
        <v>0.66200000000000003</v>
      </c>
      <c r="O2982" s="25">
        <v>0.17499999999999999</v>
      </c>
      <c r="P2982" s="26">
        <v>19.295999999999999</v>
      </c>
      <c r="Q2982" s="27">
        <v>68.774000000000001</v>
      </c>
      <c r="R2982" s="25">
        <v>7.1840000000000002</v>
      </c>
      <c r="S2982" s="28">
        <v>438.81700000000001</v>
      </c>
      <c r="T2982" s="27">
        <v>17.954000000000001</v>
      </c>
      <c r="U2982" s="4">
        <v>20.483270999999998</v>
      </c>
      <c r="V2982" s="8">
        <v>87.846926225835219</v>
      </c>
      <c r="W2982" s="8">
        <v>90.610931240178886</v>
      </c>
      <c r="X2982" s="8">
        <v>85.882352941176464</v>
      </c>
      <c r="Y2982" s="8">
        <v>132.10526315789474</v>
      </c>
      <c r="Z2982" s="8">
        <v>110.33333333333334</v>
      </c>
      <c r="AA2982" s="8">
        <v>128.63999999999999</v>
      </c>
      <c r="AB2982" s="9">
        <v>76.371477877911076</v>
      </c>
      <c r="AC2982" s="9">
        <v>27.072218087527556</v>
      </c>
      <c r="AD2982" s="3">
        <v>24.44639968364768</v>
      </c>
      <c r="AE2982" s="3">
        <v>48.481382228824764</v>
      </c>
    </row>
    <row r="2983" spans="1:31" ht="13" x14ac:dyDescent="0.3">
      <c r="A2983" s="2">
        <v>2023</v>
      </c>
      <c r="B2983" s="13" t="s">
        <v>630</v>
      </c>
      <c r="C2983" s="21" t="s">
        <v>201</v>
      </c>
      <c r="D2983" s="2" t="str">
        <f t="shared" si="94"/>
        <v>M1</v>
      </c>
      <c r="E2983" s="2" t="str">
        <f t="shared" si="95"/>
        <v>F09a_M1_10</v>
      </c>
      <c r="F2983" s="21" t="s">
        <v>622</v>
      </c>
      <c r="G2983" s="21">
        <v>2010</v>
      </c>
      <c r="H2983" s="2" t="s">
        <v>723</v>
      </c>
      <c r="I2983" s="23">
        <v>2.44</v>
      </c>
      <c r="J2983" s="24">
        <v>0.15</v>
      </c>
      <c r="K2983" s="23">
        <v>0.83099999999999996</v>
      </c>
      <c r="L2983" s="23">
        <v>0.73799999999999999</v>
      </c>
      <c r="M2983" s="23">
        <v>0.25</v>
      </c>
      <c r="N2983" s="23">
        <v>0.72899999999999998</v>
      </c>
      <c r="O2983" s="25">
        <v>0.18099999999999999</v>
      </c>
      <c r="P2983" s="26">
        <v>20.062999999999999</v>
      </c>
      <c r="Q2983" s="27">
        <v>60.423000000000002</v>
      </c>
      <c r="R2983" s="25">
        <v>8.7949999999999999</v>
      </c>
      <c r="S2983" s="28">
        <v>438.185</v>
      </c>
      <c r="T2983" s="27">
        <v>24.236999999999998</v>
      </c>
      <c r="U2983" s="4">
        <v>22.077010000000001</v>
      </c>
      <c r="V2983" s="8">
        <v>97.297548793026763</v>
      </c>
      <c r="W2983" s="8">
        <v>93.093422507033111</v>
      </c>
      <c r="X2983" s="8">
        <v>97.764705882352942</v>
      </c>
      <c r="Y2983" s="8">
        <v>131.57894736842107</v>
      </c>
      <c r="Z2983" s="8">
        <v>121.50000000000001</v>
      </c>
      <c r="AA2983" s="8">
        <v>133.75333333333333</v>
      </c>
      <c r="AB2983" s="9">
        <v>78.672624961211952</v>
      </c>
      <c r="AC2983" s="9">
        <v>26.175662417555621</v>
      </c>
      <c r="AD2983" s="3">
        <v>27.014729636166045</v>
      </c>
      <c r="AE2983" s="3">
        <v>46.809607946278334</v>
      </c>
    </row>
    <row r="2984" spans="1:31" ht="13" x14ac:dyDescent="0.3">
      <c r="A2984" s="2">
        <v>2023</v>
      </c>
      <c r="B2984" s="13" t="s">
        <v>630</v>
      </c>
      <c r="C2984" s="21" t="s">
        <v>202</v>
      </c>
      <c r="D2984" s="2" t="str">
        <f t="shared" si="94"/>
        <v>M2</v>
      </c>
      <c r="E2984" s="2" t="str">
        <f t="shared" si="95"/>
        <v>F09a_M2_10</v>
      </c>
      <c r="F2984" s="21" t="s">
        <v>622</v>
      </c>
      <c r="G2984" s="21">
        <v>2010</v>
      </c>
      <c r="H2984" s="2" t="s">
        <v>723</v>
      </c>
      <c r="I2984" s="23">
        <v>2.2490000000000001</v>
      </c>
      <c r="J2984" s="24">
        <v>0.14199999999999999</v>
      </c>
      <c r="K2984" s="23">
        <v>0.94799999999999995</v>
      </c>
      <c r="L2984" s="23">
        <v>0.64400000000000002</v>
      </c>
      <c r="M2984" s="23">
        <v>0.26100000000000001</v>
      </c>
      <c r="N2984" s="23">
        <v>0.78900000000000003</v>
      </c>
      <c r="O2984" s="25">
        <v>0.17499999999999999</v>
      </c>
      <c r="P2984" s="26">
        <v>20.033000000000001</v>
      </c>
      <c r="Q2984" s="27">
        <v>58.347999999999999</v>
      </c>
      <c r="R2984" s="25">
        <v>9.6790000000000003</v>
      </c>
      <c r="S2984" s="28">
        <v>468.68900000000002</v>
      </c>
      <c r="T2984" s="27">
        <v>20.289000000000001</v>
      </c>
      <c r="U2984" s="4">
        <v>22.077010000000001</v>
      </c>
      <c r="V2984" s="8">
        <v>89.68122427685131</v>
      </c>
      <c r="W2984" s="8">
        <v>88.128439973324674</v>
      </c>
      <c r="X2984" s="8">
        <v>111.52941176470588</v>
      </c>
      <c r="Y2984" s="8">
        <v>137.36842105263159</v>
      </c>
      <c r="Z2984" s="8">
        <v>131.50000000000003</v>
      </c>
      <c r="AA2984" s="8">
        <v>133.55333333333334</v>
      </c>
      <c r="AB2984" s="9">
        <v>77.880429116360361</v>
      </c>
      <c r="AC2984" s="9">
        <v>27.605364429424629</v>
      </c>
      <c r="AD2984" s="3">
        <v>31.131729205613638</v>
      </c>
      <c r="AE2984" s="3">
        <v>41.262906364961736</v>
      </c>
    </row>
    <row r="2985" spans="1:31" ht="13" x14ac:dyDescent="0.3">
      <c r="A2985" s="2">
        <v>2023</v>
      </c>
      <c r="B2985" s="13" t="s">
        <v>630</v>
      </c>
      <c r="C2985" s="21" t="s">
        <v>203</v>
      </c>
      <c r="D2985" s="2" t="str">
        <f t="shared" si="94"/>
        <v>M1</v>
      </c>
      <c r="E2985" s="2" t="str">
        <f t="shared" si="95"/>
        <v>F09b_M1_10</v>
      </c>
      <c r="F2985" s="21" t="s">
        <v>623</v>
      </c>
      <c r="G2985" s="21">
        <v>2010</v>
      </c>
      <c r="H2985" s="2" t="s">
        <v>724</v>
      </c>
      <c r="I2985" s="23">
        <v>2.1920000000000002</v>
      </c>
      <c r="J2985" s="24">
        <v>0.14299999999999999</v>
      </c>
      <c r="K2985" s="23">
        <v>0.88300000000000001</v>
      </c>
      <c r="L2985" s="23">
        <v>0.64300000000000002</v>
      </c>
      <c r="M2985" s="23">
        <v>0.26300000000000001</v>
      </c>
      <c r="N2985" s="23">
        <v>0.82699999999999996</v>
      </c>
      <c r="O2985" s="25">
        <v>0.17199999999999999</v>
      </c>
      <c r="P2985" s="26">
        <v>16.117000000000001</v>
      </c>
      <c r="Q2985" s="27">
        <v>57.15</v>
      </c>
      <c r="R2985" s="25">
        <v>7.9710000000000001</v>
      </c>
      <c r="S2985" s="28">
        <v>310.77100000000002</v>
      </c>
      <c r="T2985" s="27">
        <v>19.016999999999999</v>
      </c>
      <c r="U2985" s="4">
        <v>22.490659999999998</v>
      </c>
      <c r="V2985" s="8">
        <v>87.408289735374865</v>
      </c>
      <c r="W2985" s="8">
        <v>88.749062790038224</v>
      </c>
      <c r="X2985" s="8">
        <v>103.88235294117646</v>
      </c>
      <c r="Y2985" s="8">
        <v>138.42105263157896</v>
      </c>
      <c r="Z2985" s="8">
        <v>137.83333333333334</v>
      </c>
      <c r="AA2985" s="8">
        <v>107.44666666666667</v>
      </c>
      <c r="AB2985" s="9">
        <v>76.332869470486969</v>
      </c>
      <c r="AC2985" s="9">
        <v>28.380854896259429</v>
      </c>
      <c r="AD2985" s="3">
        <v>29.585053413110618</v>
      </c>
      <c r="AE2985" s="3">
        <v>42.034091690629957</v>
      </c>
    </row>
    <row r="2986" spans="1:31" ht="13" x14ac:dyDescent="0.3">
      <c r="A2986" s="2">
        <v>2023</v>
      </c>
      <c r="B2986" s="13" t="s">
        <v>630</v>
      </c>
      <c r="C2986" s="21" t="s">
        <v>204</v>
      </c>
      <c r="D2986" s="2" t="str">
        <f t="shared" si="94"/>
        <v>M2</v>
      </c>
      <c r="E2986" s="2" t="str">
        <f t="shared" si="95"/>
        <v>F09b_M2_10</v>
      </c>
      <c r="F2986" s="21" t="s">
        <v>623</v>
      </c>
      <c r="G2986" s="21">
        <v>2010</v>
      </c>
      <c r="H2986" s="2" t="s">
        <v>724</v>
      </c>
      <c r="I2986" s="23">
        <v>2.1640000000000001</v>
      </c>
      <c r="J2986" s="24">
        <v>0.14399999999999999</v>
      </c>
      <c r="K2986" s="23">
        <v>0.90200000000000002</v>
      </c>
      <c r="L2986" s="23">
        <v>0.65300000000000002</v>
      </c>
      <c r="M2986" s="23">
        <v>0.23899999999999999</v>
      </c>
      <c r="N2986" s="23">
        <v>0.72499999999999998</v>
      </c>
      <c r="O2986" s="25">
        <v>0.17100000000000001</v>
      </c>
      <c r="P2986" s="26">
        <v>19.888000000000002</v>
      </c>
      <c r="Q2986" s="27">
        <v>56.96</v>
      </c>
      <c r="R2986" s="25">
        <v>7.0439999999999996</v>
      </c>
      <c r="S2986" s="28">
        <v>424.28800000000001</v>
      </c>
      <c r="T2986" s="27">
        <v>22.437999999999999</v>
      </c>
      <c r="U2986" s="4">
        <v>22.490659999999998</v>
      </c>
      <c r="V2986" s="8">
        <v>86.291760486930301</v>
      </c>
      <c r="W2986" s="8">
        <v>89.369685606751787</v>
      </c>
      <c r="X2986" s="8">
        <v>106.11764705882354</v>
      </c>
      <c r="Y2986" s="8">
        <v>125.78947368421052</v>
      </c>
      <c r="Z2986" s="8">
        <v>120.83333333333333</v>
      </c>
      <c r="AA2986" s="8">
        <v>132.58666666666667</v>
      </c>
      <c r="AB2986" s="9">
        <v>75.340869220743116</v>
      </c>
      <c r="AC2986" s="9">
        <v>26.130552217682123</v>
      </c>
      <c r="AD2986" s="3">
        <v>30.619574670487665</v>
      </c>
      <c r="AE2986" s="3">
        <v>43.249873111830233</v>
      </c>
    </row>
    <row r="2987" spans="1:31" ht="13" x14ac:dyDescent="0.3">
      <c r="A2987" s="2">
        <v>2023</v>
      </c>
      <c r="B2987" s="13" t="s">
        <v>630</v>
      </c>
      <c r="C2987" s="21" t="s">
        <v>205</v>
      </c>
      <c r="D2987" s="2" t="str">
        <f t="shared" si="94"/>
        <v>M1</v>
      </c>
      <c r="E2987" s="2" t="str">
        <f t="shared" si="95"/>
        <v>F09c_M1_10</v>
      </c>
      <c r="F2987" s="21" t="s">
        <v>624</v>
      </c>
      <c r="G2987" s="21">
        <v>2010</v>
      </c>
      <c r="H2987" s="2" t="s">
        <v>725</v>
      </c>
      <c r="I2987" s="23">
        <v>2.3740000000000001</v>
      </c>
      <c r="J2987" s="24">
        <v>0.153</v>
      </c>
      <c r="K2987" s="23">
        <v>0.82199999999999995</v>
      </c>
      <c r="L2987" s="23">
        <v>0.71899999999999997</v>
      </c>
      <c r="M2987" s="23">
        <v>0.26900000000000002</v>
      </c>
      <c r="N2987" s="23">
        <v>0.68899999999999995</v>
      </c>
      <c r="O2987" s="25">
        <v>0.182</v>
      </c>
      <c r="P2987" s="26">
        <v>17.95</v>
      </c>
      <c r="Q2987" s="27">
        <v>58.555999999999997</v>
      </c>
      <c r="R2987" s="25">
        <v>9.6630000000000003</v>
      </c>
      <c r="S2987" s="28">
        <v>275.928</v>
      </c>
      <c r="T2987" s="27">
        <v>19.867000000000001</v>
      </c>
      <c r="U2987" s="4">
        <v>21.297011999999999</v>
      </c>
      <c r="V2987" s="8">
        <v>94.665729850264569</v>
      </c>
      <c r="W2987" s="8">
        <v>94.955290957173759</v>
      </c>
      <c r="X2987" s="8">
        <v>96.705882352941174</v>
      </c>
      <c r="Y2987" s="8">
        <v>141.57894736842107</v>
      </c>
      <c r="Z2987" s="8">
        <v>114.83333333333331</v>
      </c>
      <c r="AA2987" s="8">
        <v>119.66666666666666</v>
      </c>
      <c r="AB2987" s="9">
        <v>79.059416275754401</v>
      </c>
      <c r="AC2987" s="9">
        <v>28.027217887216327</v>
      </c>
      <c r="AD2987" s="3">
        <v>26.59141553674808</v>
      </c>
      <c r="AE2987" s="3">
        <v>45.381366576035589</v>
      </c>
    </row>
    <row r="2988" spans="1:31" ht="13" x14ac:dyDescent="0.3">
      <c r="A2988" s="2">
        <v>2023</v>
      </c>
      <c r="B2988" s="13" t="s">
        <v>630</v>
      </c>
      <c r="C2988" s="21" t="s">
        <v>206</v>
      </c>
      <c r="D2988" s="2" t="str">
        <f t="shared" si="94"/>
        <v>M2</v>
      </c>
      <c r="E2988" s="2" t="str">
        <f t="shared" si="95"/>
        <v>F09c_M2_10</v>
      </c>
      <c r="F2988" s="21" t="s">
        <v>624</v>
      </c>
      <c r="G2988" s="21">
        <v>2010</v>
      </c>
      <c r="H2988" s="2" t="s">
        <v>725</v>
      </c>
      <c r="I2988" s="23">
        <v>2.2799999999999998</v>
      </c>
      <c r="J2988" s="24">
        <v>0.14299999999999999</v>
      </c>
      <c r="K2988" s="23">
        <v>0.78200000000000003</v>
      </c>
      <c r="L2988" s="23">
        <v>0.77700000000000002</v>
      </c>
      <c r="M2988" s="23">
        <v>0.253</v>
      </c>
      <c r="N2988" s="23">
        <v>0.63400000000000001</v>
      </c>
      <c r="O2988" s="25">
        <v>0.17699999999999999</v>
      </c>
      <c r="P2988" s="26">
        <v>23.597999999999999</v>
      </c>
      <c r="Q2988" s="27">
        <v>59.186</v>
      </c>
      <c r="R2988" s="25">
        <v>9.4429999999999996</v>
      </c>
      <c r="S2988" s="28">
        <v>284.77999999999997</v>
      </c>
      <c r="T2988" s="27">
        <v>18.329999999999998</v>
      </c>
      <c r="U2988" s="4">
        <v>21.297011999999999</v>
      </c>
      <c r="V2988" s="8">
        <v>90.917381659057796</v>
      </c>
      <c r="W2988" s="8">
        <v>88.749062790038224</v>
      </c>
      <c r="X2988" s="8">
        <v>92</v>
      </c>
      <c r="Y2988" s="8">
        <v>133.15789473684211</v>
      </c>
      <c r="Z2988" s="8">
        <v>105.66666666666666</v>
      </c>
      <c r="AA2988" s="8">
        <v>157.32</v>
      </c>
      <c r="AB2988" s="9">
        <v>79.612652783395333</v>
      </c>
      <c r="AC2988" s="9">
        <v>26.176991929003478</v>
      </c>
      <c r="AD2988" s="3">
        <v>25.121634942142467</v>
      </c>
      <c r="AE2988" s="3">
        <v>48.701373128854037</v>
      </c>
    </row>
    <row r="2989" spans="1:31" ht="13" x14ac:dyDescent="0.3">
      <c r="A2989" s="2">
        <v>2023</v>
      </c>
      <c r="B2989" s="13" t="s">
        <v>630</v>
      </c>
      <c r="C2989" s="21" t="s">
        <v>207</v>
      </c>
      <c r="D2989" s="2" t="str">
        <f t="shared" si="94"/>
        <v>M1</v>
      </c>
      <c r="E2989" s="2" t="str">
        <f t="shared" si="95"/>
        <v>G09a_M1_10</v>
      </c>
      <c r="F2989" s="21" t="s">
        <v>625</v>
      </c>
      <c r="G2989" s="21">
        <v>2010</v>
      </c>
      <c r="H2989" s="2" t="s">
        <v>726</v>
      </c>
      <c r="I2989" s="23">
        <v>2.13</v>
      </c>
      <c r="J2989" s="24">
        <v>0.13400000000000001</v>
      </c>
      <c r="K2989" s="23">
        <v>0.76300000000000001</v>
      </c>
      <c r="L2989" s="23">
        <v>0.79800000000000004</v>
      </c>
      <c r="M2989" s="23">
        <v>0.20799999999999999</v>
      </c>
      <c r="N2989" s="23">
        <v>0.67900000000000005</v>
      </c>
      <c r="O2989" s="25">
        <v>0.17299999999999999</v>
      </c>
      <c r="P2989" s="26">
        <v>19.613</v>
      </c>
      <c r="Q2989" s="27">
        <v>57.107999999999997</v>
      </c>
      <c r="R2989" s="25">
        <v>5.9950000000000001</v>
      </c>
      <c r="S2989" s="28">
        <v>412.90199999999999</v>
      </c>
      <c r="T2989" s="27">
        <v>18.545000000000002</v>
      </c>
      <c r="U2989" s="4">
        <v>21.626943000000001</v>
      </c>
      <c r="V2989" s="8">
        <v>84.93597497096188</v>
      </c>
      <c r="W2989" s="8">
        <v>83.163457439616252</v>
      </c>
      <c r="X2989" s="8">
        <v>89.764705882352942</v>
      </c>
      <c r="Y2989" s="8">
        <v>109.4736842105263</v>
      </c>
      <c r="Z2989" s="8">
        <v>113.16666666666669</v>
      </c>
      <c r="AA2989" s="8">
        <v>130.75333333333333</v>
      </c>
      <c r="AB2989" s="9">
        <v>76.467868940698011</v>
      </c>
      <c r="AC2989" s="9">
        <v>22.406068588604768</v>
      </c>
      <c r="AD2989" s="3">
        <v>25.519302115372323</v>
      </c>
      <c r="AE2989" s="3">
        <v>52.074629296022913</v>
      </c>
    </row>
    <row r="2990" spans="1:31" ht="13" x14ac:dyDescent="0.3">
      <c r="A2990" s="2">
        <v>2023</v>
      </c>
      <c r="B2990" s="13" t="s">
        <v>630</v>
      </c>
      <c r="C2990" s="21" t="s">
        <v>208</v>
      </c>
      <c r="D2990" s="2" t="str">
        <f t="shared" si="94"/>
        <v>M2</v>
      </c>
      <c r="E2990" s="2" t="str">
        <f t="shared" si="95"/>
        <v>G09a_M2_10</v>
      </c>
      <c r="F2990" s="21" t="s">
        <v>625</v>
      </c>
      <c r="G2990" s="21">
        <v>2010</v>
      </c>
      <c r="H2990" s="2" t="s">
        <v>726</v>
      </c>
      <c r="I2990" s="23">
        <v>2.089</v>
      </c>
      <c r="J2990" s="24">
        <v>0.14299999999999999</v>
      </c>
      <c r="K2990" s="23">
        <v>0.83799999999999997</v>
      </c>
      <c r="L2990" s="23">
        <v>0.73899999999999999</v>
      </c>
      <c r="M2990" s="23">
        <v>0.22900000000000001</v>
      </c>
      <c r="N2990" s="23">
        <v>0.69899999999999995</v>
      </c>
      <c r="O2990" s="25">
        <v>0.17299999999999999</v>
      </c>
      <c r="P2990" s="26">
        <v>18.87</v>
      </c>
      <c r="Q2990" s="27">
        <v>58.642000000000003</v>
      </c>
      <c r="R2990" s="25">
        <v>6.1749999999999998</v>
      </c>
      <c r="S2990" s="28">
        <v>398.05700000000002</v>
      </c>
      <c r="T2990" s="27">
        <v>20.800999999999998</v>
      </c>
      <c r="U2990" s="4">
        <v>21.626943000000001</v>
      </c>
      <c r="V2990" s="8">
        <v>83.301057142882343</v>
      </c>
      <c r="W2990" s="8">
        <v>88.749062790038224</v>
      </c>
      <c r="X2990" s="8">
        <v>98.588235294117638</v>
      </c>
      <c r="Y2990" s="8">
        <v>120.52631578947368</v>
      </c>
      <c r="Z2990" s="8">
        <v>116.5</v>
      </c>
      <c r="AA2990" s="8">
        <v>125.8</v>
      </c>
      <c r="AB2990" s="9">
        <v>77.171734512915464</v>
      </c>
      <c r="AC2990" s="9">
        <v>24.443226607573354</v>
      </c>
      <c r="AD2990" s="3">
        <v>27.77211786052537</v>
      </c>
      <c r="AE2990" s="3">
        <v>47.784655531901279</v>
      </c>
    </row>
    <row r="2991" spans="1:31" ht="13" x14ac:dyDescent="0.3">
      <c r="A2991" s="2">
        <v>2023</v>
      </c>
      <c r="B2991" s="13" t="s">
        <v>630</v>
      </c>
      <c r="C2991" s="21" t="s">
        <v>209</v>
      </c>
      <c r="D2991" s="2" t="str">
        <f t="shared" si="94"/>
        <v>M1</v>
      </c>
      <c r="E2991" s="2" t="str">
        <f t="shared" si="95"/>
        <v>G09b_M1_10</v>
      </c>
      <c r="F2991" s="21" t="s">
        <v>626</v>
      </c>
      <c r="G2991" s="21">
        <v>2010</v>
      </c>
      <c r="H2991" s="2" t="s">
        <v>733</v>
      </c>
      <c r="I2991" s="23">
        <v>2.101</v>
      </c>
      <c r="J2991" s="24">
        <v>0.14799999999999999</v>
      </c>
      <c r="K2991" s="23">
        <v>0.75900000000000001</v>
      </c>
      <c r="L2991" s="23">
        <v>0.747</v>
      </c>
      <c r="M2991" s="23">
        <v>0.23699999999999999</v>
      </c>
      <c r="N2991" s="23">
        <v>0.63800000000000001</v>
      </c>
      <c r="O2991" s="25">
        <v>0.17699999999999999</v>
      </c>
      <c r="P2991" s="26">
        <v>17.914000000000001</v>
      </c>
      <c r="Q2991" s="27">
        <v>59.161999999999999</v>
      </c>
      <c r="R2991" s="25">
        <v>6.6050000000000004</v>
      </c>
      <c r="S2991" s="28">
        <v>608.66999999999996</v>
      </c>
      <c r="T2991" s="27">
        <v>17.928000000000001</v>
      </c>
      <c r="U2991" s="4">
        <v>24.016770999999999</v>
      </c>
      <c r="V2991" s="8">
        <v>83.779569677930013</v>
      </c>
      <c r="W2991" s="8">
        <v>91.852176873605998</v>
      </c>
      <c r="X2991" s="8">
        <v>89.294117647058826</v>
      </c>
      <c r="Y2991" s="8">
        <v>124.73684210526315</v>
      </c>
      <c r="Z2991" s="8">
        <v>106.33333333333334</v>
      </c>
      <c r="AA2991" s="8">
        <v>119.42666666666668</v>
      </c>
      <c r="AB2991" s="9">
        <v>76.209454334861618</v>
      </c>
      <c r="AC2991" s="9">
        <v>25.616559910536608</v>
      </c>
      <c r="AD2991" s="3">
        <v>25.471596503745786</v>
      </c>
      <c r="AE2991" s="3">
        <v>48.911843585717612</v>
      </c>
    </row>
    <row r="2992" spans="1:31" ht="13" x14ac:dyDescent="0.3">
      <c r="A2992" s="2">
        <v>2023</v>
      </c>
      <c r="B2992" s="13" t="s">
        <v>630</v>
      </c>
      <c r="C2992" s="21" t="s">
        <v>210</v>
      </c>
      <c r="D2992" s="2" t="str">
        <f t="shared" si="94"/>
        <v>M2</v>
      </c>
      <c r="E2992" s="2" t="str">
        <f t="shared" si="95"/>
        <v>G09b_M2_10</v>
      </c>
      <c r="F2992" s="21" t="s">
        <v>626</v>
      </c>
      <c r="G2992" s="21">
        <v>2010</v>
      </c>
      <c r="H2992" s="2" t="s">
        <v>733</v>
      </c>
      <c r="I2992" s="23">
        <v>2.0670000000000002</v>
      </c>
      <c r="J2992" s="24">
        <v>0.14299999999999999</v>
      </c>
      <c r="K2992" s="23">
        <v>0.82899999999999996</v>
      </c>
      <c r="L2992" s="23">
        <v>0.69899999999999995</v>
      </c>
      <c r="M2992" s="23">
        <v>0.214</v>
      </c>
      <c r="N2992" s="23">
        <v>0.65900000000000003</v>
      </c>
      <c r="O2992" s="25">
        <v>0.17599999999999999</v>
      </c>
      <c r="P2992" s="26">
        <v>20.710999999999999</v>
      </c>
      <c r="Q2992" s="27">
        <v>57.057000000000002</v>
      </c>
      <c r="R2992" s="25">
        <v>6.2839999999999998</v>
      </c>
      <c r="S2992" s="28">
        <v>732.21699999999998</v>
      </c>
      <c r="T2992" s="27">
        <v>16.431000000000001</v>
      </c>
      <c r="U2992" s="4">
        <v>24.016770999999999</v>
      </c>
      <c r="V2992" s="8">
        <v>82.423784161961606</v>
      </c>
      <c r="W2992" s="8">
        <v>88.749062790038224</v>
      </c>
      <c r="X2992" s="8">
        <v>97.52941176470587</v>
      </c>
      <c r="Y2992" s="8">
        <v>112.63157894736841</v>
      </c>
      <c r="Z2992" s="8">
        <v>109.83333333333334</v>
      </c>
      <c r="AA2992" s="8">
        <v>138.07333333333332</v>
      </c>
      <c r="AB2992" s="9">
        <v>73.709962657257933</v>
      </c>
      <c r="AC2992" s="9">
        <v>23.914917963614656</v>
      </c>
      <c r="AD2992" s="3">
        <v>28.764152458457314</v>
      </c>
      <c r="AE2992" s="3">
        <v>47.320929577928048</v>
      </c>
    </row>
    <row r="2993" spans="1:31" ht="13" x14ac:dyDescent="0.3">
      <c r="A2993" s="2">
        <v>2023</v>
      </c>
      <c r="B2993" s="13" t="s">
        <v>630</v>
      </c>
      <c r="C2993" s="21" t="s">
        <v>211</v>
      </c>
      <c r="D2993" s="2" t="str">
        <f t="shared" si="94"/>
        <v>M1</v>
      </c>
      <c r="E2993" s="2" t="str">
        <f t="shared" si="95"/>
        <v>G09c_M1_10</v>
      </c>
      <c r="F2993" s="21" t="s">
        <v>627</v>
      </c>
      <c r="G2993" s="21">
        <v>2010</v>
      </c>
      <c r="H2993" s="2" t="s">
        <v>727</v>
      </c>
      <c r="I2993" s="23">
        <v>2.4049999999999998</v>
      </c>
      <c r="J2993" s="24">
        <v>0.151</v>
      </c>
      <c r="K2993" s="23">
        <v>0.77700000000000002</v>
      </c>
      <c r="L2993" s="23">
        <v>0.61299999999999999</v>
      </c>
      <c r="M2993" s="23">
        <v>0.245</v>
      </c>
      <c r="N2993" s="23">
        <v>0.59</v>
      </c>
      <c r="O2993" s="25">
        <v>0.187</v>
      </c>
      <c r="P2993" s="26">
        <v>30.018999999999998</v>
      </c>
      <c r="Q2993" s="27">
        <v>62.491999999999997</v>
      </c>
      <c r="R2993" s="25">
        <v>8.8350000000000009</v>
      </c>
      <c r="S2993" s="28">
        <v>459.02300000000002</v>
      </c>
      <c r="T2993" s="27">
        <v>18.332000000000001</v>
      </c>
      <c r="U2993" s="4">
        <v>21.972715000000001</v>
      </c>
      <c r="V2993" s="8">
        <v>95.901887232471054</v>
      </c>
      <c r="W2993" s="8">
        <v>93.71404532374666</v>
      </c>
      <c r="X2993" s="8">
        <v>91.411764705882362</v>
      </c>
      <c r="Y2993" s="8">
        <v>128.94736842105263</v>
      </c>
      <c r="Z2993" s="8">
        <v>98.333333333333329</v>
      </c>
      <c r="AA2993" s="8">
        <v>200.12666666666667</v>
      </c>
      <c r="AB2993" s="9">
        <v>70.642164227816679</v>
      </c>
      <c r="AC2993" s="9">
        <v>28.568234468717161</v>
      </c>
      <c r="AD2993" s="3">
        <v>28.130682262312845</v>
      </c>
      <c r="AE2993" s="3">
        <v>43.301083268969975</v>
      </c>
    </row>
    <row r="2994" spans="1:31" ht="13" x14ac:dyDescent="0.3">
      <c r="A2994" s="2">
        <v>2023</v>
      </c>
      <c r="B2994" s="13" t="s">
        <v>630</v>
      </c>
      <c r="C2994" s="21" t="s">
        <v>212</v>
      </c>
      <c r="D2994" s="2" t="str">
        <f t="shared" si="94"/>
        <v>M2</v>
      </c>
      <c r="E2994" s="2" t="str">
        <f t="shared" si="95"/>
        <v>G09c_M2_10</v>
      </c>
      <c r="F2994" s="21" t="s">
        <v>627</v>
      </c>
      <c r="G2994" s="21">
        <v>2010</v>
      </c>
      <c r="H2994" s="2" t="s">
        <v>727</v>
      </c>
      <c r="I2994" s="23">
        <v>2.1</v>
      </c>
      <c r="J2994" s="24">
        <v>0.13700000000000001</v>
      </c>
      <c r="K2994" s="23">
        <v>0.83799999999999997</v>
      </c>
      <c r="L2994" s="23">
        <v>0.54400000000000004</v>
      </c>
      <c r="M2994" s="23">
        <v>0.27400000000000002</v>
      </c>
      <c r="N2994" s="23">
        <v>0.70599999999999996</v>
      </c>
      <c r="O2994" s="25">
        <v>0.17</v>
      </c>
      <c r="P2994" s="26">
        <v>17.568000000000001</v>
      </c>
      <c r="Q2994" s="27">
        <v>60.034999999999997</v>
      </c>
      <c r="R2994" s="25">
        <v>8.1300000000000008</v>
      </c>
      <c r="S2994" s="28">
        <v>455.233</v>
      </c>
      <c r="T2994" s="27">
        <v>21.471</v>
      </c>
      <c r="U2994" s="4">
        <v>21.972715000000001</v>
      </c>
      <c r="V2994" s="8">
        <v>83.739693633342711</v>
      </c>
      <c r="W2994" s="8">
        <v>85.025325889756914</v>
      </c>
      <c r="X2994" s="8">
        <v>98.588235294117638</v>
      </c>
      <c r="Y2994" s="8">
        <v>144.21052631578948</v>
      </c>
      <c r="Z2994" s="8">
        <v>117.66666666666667</v>
      </c>
      <c r="AA2994" s="8">
        <v>117.12</v>
      </c>
      <c r="AB2994" s="9">
        <v>71.147950121237528</v>
      </c>
      <c r="AC2994" s="9">
        <v>31.72265179250396</v>
      </c>
      <c r="AD2994" s="3">
        <v>30.123461079929463</v>
      </c>
      <c r="AE2994" s="3">
        <v>38.153887127566577</v>
      </c>
    </row>
    <row r="2995" spans="1:31" ht="13" x14ac:dyDescent="0.3">
      <c r="A2995" s="2">
        <v>2023</v>
      </c>
      <c r="B2995" s="13" t="s">
        <v>630</v>
      </c>
      <c r="C2995" s="21" t="s">
        <v>213</v>
      </c>
      <c r="D2995" s="2" t="str">
        <f t="shared" si="94"/>
        <v>M1</v>
      </c>
      <c r="E2995" s="2" t="str">
        <f t="shared" si="95"/>
        <v>H09a_M1_10</v>
      </c>
      <c r="F2995" s="21" t="s">
        <v>628</v>
      </c>
      <c r="G2995" s="21">
        <v>2010</v>
      </c>
      <c r="H2995" s="2" t="s">
        <v>728</v>
      </c>
      <c r="I2995" s="23">
        <v>2.2109999999999999</v>
      </c>
      <c r="J2995" s="24">
        <v>0.13600000000000001</v>
      </c>
      <c r="K2995" s="23">
        <v>0.68100000000000005</v>
      </c>
      <c r="L2995" s="23">
        <v>0.68600000000000005</v>
      </c>
      <c r="M2995" s="23">
        <v>0.28399999999999997</v>
      </c>
      <c r="N2995" s="23">
        <v>0.64200000000000002</v>
      </c>
      <c r="O2995" s="25">
        <v>0.17599999999999999</v>
      </c>
      <c r="P2995" s="26">
        <v>20.687999999999999</v>
      </c>
      <c r="Q2995" s="27">
        <v>63.280999999999999</v>
      </c>
      <c r="R2995" s="25">
        <v>6.9059999999999997</v>
      </c>
      <c r="S2995" s="28">
        <v>412.4</v>
      </c>
      <c r="T2995" s="27">
        <v>20.318999999999999</v>
      </c>
      <c r="U2995" s="4">
        <v>21.944739999999999</v>
      </c>
      <c r="V2995" s="8">
        <v>88.16593458253368</v>
      </c>
      <c r="W2995" s="8">
        <v>84.404703073043351</v>
      </c>
      <c r="X2995" s="8">
        <v>80.117647058823536</v>
      </c>
      <c r="Y2995" s="8">
        <v>149.4736842105263</v>
      </c>
      <c r="Z2995" s="8">
        <v>107</v>
      </c>
      <c r="AA2995" s="8">
        <v>137.91999999999999</v>
      </c>
      <c r="AB2995" s="9">
        <v>75.042156425003753</v>
      </c>
      <c r="AC2995" s="9">
        <v>31.174130406072571</v>
      </c>
      <c r="AD2995" s="3">
        <v>23.209460688676561</v>
      </c>
      <c r="AE2995" s="3">
        <v>45.616408905250879</v>
      </c>
    </row>
    <row r="2996" spans="1:31" ht="13" x14ac:dyDescent="0.3">
      <c r="A2996" s="2">
        <v>2023</v>
      </c>
      <c r="B2996" s="13" t="s">
        <v>630</v>
      </c>
      <c r="C2996" s="21" t="s">
        <v>214</v>
      </c>
      <c r="D2996" s="2" t="str">
        <f t="shared" si="94"/>
        <v>M2</v>
      </c>
      <c r="E2996" s="2" t="str">
        <f t="shared" si="95"/>
        <v>H09a_M2_10</v>
      </c>
      <c r="F2996" s="21" t="s">
        <v>628</v>
      </c>
      <c r="G2996" s="21">
        <v>2010</v>
      </c>
      <c r="H2996" s="2" t="s">
        <v>728</v>
      </c>
      <c r="I2996" s="23">
        <v>2.0529999999999999</v>
      </c>
      <c r="J2996" s="24">
        <v>0.13500000000000001</v>
      </c>
      <c r="K2996" s="23">
        <v>0.68899999999999995</v>
      </c>
      <c r="L2996" s="23">
        <v>0.67600000000000005</v>
      </c>
      <c r="M2996" s="23">
        <v>0.27800000000000002</v>
      </c>
      <c r="N2996" s="23">
        <v>0.68700000000000006</v>
      </c>
      <c r="O2996" s="25">
        <v>0.18</v>
      </c>
      <c r="P2996" s="26">
        <v>20.068000000000001</v>
      </c>
      <c r="Q2996" s="27">
        <v>60.889000000000003</v>
      </c>
      <c r="R2996" s="25">
        <v>6.93</v>
      </c>
      <c r="S2996" s="28">
        <v>439.69299999999998</v>
      </c>
      <c r="T2996" s="27">
        <v>20.838000000000001</v>
      </c>
      <c r="U2996" s="4">
        <v>21.944739999999999</v>
      </c>
      <c r="V2996" s="8">
        <v>81.865519537739317</v>
      </c>
      <c r="W2996" s="8">
        <v>83.784080256329801</v>
      </c>
      <c r="X2996" s="8">
        <v>81.058823529411768</v>
      </c>
      <c r="Y2996" s="8">
        <v>146.31578947368422</v>
      </c>
      <c r="Z2996" s="8">
        <v>114.50000000000003</v>
      </c>
      <c r="AA2996" s="8">
        <v>133.78666666666669</v>
      </c>
      <c r="AB2996" s="9">
        <v>74.253524072161397</v>
      </c>
      <c r="AC2996" s="9">
        <v>30.839621488952229</v>
      </c>
      <c r="AD2996" s="3">
        <v>23.731511192430528</v>
      </c>
      <c r="AE2996" s="3">
        <v>45.42886731861725</v>
      </c>
    </row>
    <row r="2997" spans="1:31" ht="13" x14ac:dyDescent="0.3">
      <c r="A2997" s="2">
        <v>2023</v>
      </c>
      <c r="B2997" s="13" t="s">
        <v>630</v>
      </c>
      <c r="C2997" s="21" t="s">
        <v>218</v>
      </c>
      <c r="D2997" s="2" t="str">
        <f t="shared" si="94"/>
        <v>M1</v>
      </c>
      <c r="E2997" s="2" t="str">
        <f t="shared" si="95"/>
        <v>C10b_M1_10</v>
      </c>
      <c r="F2997" s="21" t="s">
        <v>434</v>
      </c>
      <c r="G2997" s="21">
        <v>2010</v>
      </c>
      <c r="H2997" s="2" t="s">
        <v>718</v>
      </c>
      <c r="I2997" s="23">
        <v>2.0619999999999998</v>
      </c>
      <c r="J2997" s="24">
        <v>0.14299999999999999</v>
      </c>
      <c r="K2997" s="23">
        <v>0.79100000000000004</v>
      </c>
      <c r="L2997" s="23">
        <v>0.80500000000000005</v>
      </c>
      <c r="M2997" s="23">
        <v>0.25</v>
      </c>
      <c r="N2997" s="23">
        <v>0.70399999999999996</v>
      </c>
      <c r="O2997" s="25">
        <v>0.17499999999999999</v>
      </c>
      <c r="P2997" s="26">
        <v>14.393000000000001</v>
      </c>
      <c r="Q2997" s="27">
        <v>72.878</v>
      </c>
      <c r="R2997" s="25">
        <v>7.2539999999999996</v>
      </c>
      <c r="S2997" s="28">
        <v>298.50200000000001</v>
      </c>
      <c r="T2997" s="27">
        <v>21.812999999999999</v>
      </c>
      <c r="U2997" s="4">
        <v>17.062759</v>
      </c>
      <c r="V2997" s="8">
        <v>82.224403939025066</v>
      </c>
      <c r="W2997" s="8">
        <v>88.749062790038224</v>
      </c>
      <c r="X2997" s="8">
        <v>93.058823529411768</v>
      </c>
      <c r="Y2997" s="8">
        <v>131.57894736842107</v>
      </c>
      <c r="Z2997" s="8">
        <v>117.33333333333333</v>
      </c>
      <c r="AA2997" s="8">
        <v>95.953333333333333</v>
      </c>
      <c r="AB2997" s="9">
        <v>80.992920431652152</v>
      </c>
      <c r="AC2997" s="9">
        <v>25.42577871636869</v>
      </c>
      <c r="AD2997" s="3">
        <v>24.977712768370569</v>
      </c>
      <c r="AE2997" s="3">
        <v>49.596508515260744</v>
      </c>
    </row>
    <row r="2998" spans="1:31" ht="13" x14ac:dyDescent="0.3">
      <c r="A2998" s="2">
        <v>2023</v>
      </c>
      <c r="B2998" s="13" t="s">
        <v>630</v>
      </c>
      <c r="C2998" s="21" t="s">
        <v>219</v>
      </c>
      <c r="D2998" s="2" t="str">
        <f t="shared" si="94"/>
        <v>M2</v>
      </c>
      <c r="E2998" s="2" t="str">
        <f t="shared" si="95"/>
        <v>C10b_M2_10</v>
      </c>
      <c r="F2998" s="21" t="s">
        <v>434</v>
      </c>
      <c r="G2998" s="21">
        <v>2010</v>
      </c>
      <c r="H2998" s="2" t="s">
        <v>718</v>
      </c>
      <c r="I2998" s="23">
        <v>2.0179999999999998</v>
      </c>
      <c r="J2998" s="24">
        <v>0.14699999999999999</v>
      </c>
      <c r="K2998" s="23">
        <v>0.75800000000000001</v>
      </c>
      <c r="L2998" s="23">
        <v>0.93899999999999995</v>
      </c>
      <c r="M2998" s="23">
        <v>0.23499999999999999</v>
      </c>
      <c r="N2998" s="23">
        <v>0.72799999999999998</v>
      </c>
      <c r="O2998" s="25">
        <v>0.182</v>
      </c>
      <c r="P2998" s="26">
        <v>15.888</v>
      </c>
      <c r="Q2998" s="27">
        <v>64.468999999999994</v>
      </c>
      <c r="R2998" s="25">
        <v>9.1869999999999994</v>
      </c>
      <c r="S2998" s="28">
        <v>226.73699999999999</v>
      </c>
      <c r="T2998" s="27">
        <v>22.006</v>
      </c>
      <c r="U2998" s="4">
        <v>17.062759</v>
      </c>
      <c r="V2998" s="8">
        <v>80.469857977183608</v>
      </c>
      <c r="W2998" s="8">
        <v>91.231554056892435</v>
      </c>
      <c r="X2998" s="8">
        <v>89.176470588235304</v>
      </c>
      <c r="Y2998" s="8">
        <v>123.68421052631578</v>
      </c>
      <c r="Z2998" s="8">
        <v>121.33333333333334</v>
      </c>
      <c r="AA2998" s="8">
        <v>105.91999999999999</v>
      </c>
      <c r="AB2998" s="9">
        <v>85.599972564845572</v>
      </c>
      <c r="AC2998" s="9">
        <v>22.613904305541382</v>
      </c>
      <c r="AD2998" s="3">
        <v>22.647424616434506</v>
      </c>
      <c r="AE2998" s="3">
        <v>54.738671078024105</v>
      </c>
    </row>
    <row r="2999" spans="1:31" ht="13" x14ac:dyDescent="0.3">
      <c r="A2999" s="2">
        <v>2023</v>
      </c>
      <c r="B2999" s="13" t="s">
        <v>630</v>
      </c>
      <c r="C2999" s="21" t="s">
        <v>220</v>
      </c>
      <c r="D2999" s="2" t="str">
        <f t="shared" si="94"/>
        <v>M1</v>
      </c>
      <c r="E2999" s="2" t="str">
        <f t="shared" si="95"/>
        <v>C10c_M1_10</v>
      </c>
      <c r="F2999" s="21" t="s">
        <v>435</v>
      </c>
      <c r="G2999" s="21">
        <v>2010</v>
      </c>
      <c r="H2999" s="2" t="s">
        <v>730</v>
      </c>
      <c r="I2999" s="23">
        <v>1.9259999999999999</v>
      </c>
      <c r="J2999" s="24">
        <v>0.14099999999999999</v>
      </c>
      <c r="K2999" s="23">
        <v>0.76600000000000001</v>
      </c>
      <c r="L2999" s="23">
        <v>0.84899999999999998</v>
      </c>
      <c r="M2999" s="23">
        <v>0.24099999999999999</v>
      </c>
      <c r="N2999" s="23">
        <v>0.69299999999999995</v>
      </c>
      <c r="O2999" s="25">
        <v>0.17599999999999999</v>
      </c>
      <c r="P2999" s="26">
        <v>16.398</v>
      </c>
      <c r="Q2999" s="27">
        <v>74.27</v>
      </c>
      <c r="R2999" s="25">
        <v>9.4149999999999991</v>
      </c>
      <c r="S2999" s="28">
        <v>321.67200000000003</v>
      </c>
      <c r="T2999" s="27">
        <v>22.757999999999999</v>
      </c>
      <c r="U2999" s="4">
        <v>16.117923000000001</v>
      </c>
      <c r="V2999" s="8">
        <v>76.801261875151454</v>
      </c>
      <c r="W2999" s="8">
        <v>87.507817156611111</v>
      </c>
      <c r="X2999" s="8">
        <v>90.117647058823536</v>
      </c>
      <c r="Y2999" s="8">
        <v>126.84210526315789</v>
      </c>
      <c r="Z2999" s="8">
        <v>115.5</v>
      </c>
      <c r="AA2999" s="8">
        <v>109.32</v>
      </c>
      <c r="AB2999" s="9">
        <v>81.807792118733417</v>
      </c>
      <c r="AC2999" s="9">
        <v>24.26630679626297</v>
      </c>
      <c r="AD2999" s="3">
        <v>23.947343317175925</v>
      </c>
      <c r="AE2999" s="3">
        <v>51.786349886561098</v>
      </c>
    </row>
    <row r="3000" spans="1:31" ht="13" x14ac:dyDescent="0.3">
      <c r="A3000" s="2">
        <v>2023</v>
      </c>
      <c r="B3000" s="13" t="s">
        <v>630</v>
      </c>
      <c r="C3000" s="21" t="s">
        <v>227</v>
      </c>
      <c r="D3000" s="2" t="str">
        <f t="shared" si="94"/>
        <v>M1</v>
      </c>
      <c r="E3000" s="2" t="str">
        <f t="shared" si="95"/>
        <v>C06a_M1_11</v>
      </c>
      <c r="F3000" s="21" t="s">
        <v>437</v>
      </c>
      <c r="G3000" s="21">
        <v>2011</v>
      </c>
      <c r="H3000" s="2" t="s">
        <v>754</v>
      </c>
      <c r="I3000" s="23">
        <v>2.12</v>
      </c>
      <c r="J3000" s="24">
        <v>0.13600000000000001</v>
      </c>
      <c r="K3000" s="23">
        <v>1.006</v>
      </c>
      <c r="L3000" s="23">
        <v>0.69199999999999995</v>
      </c>
      <c r="M3000" s="23">
        <v>0.17799999999999999</v>
      </c>
      <c r="N3000" s="23">
        <v>0.74399999999999999</v>
      </c>
      <c r="O3000" s="25">
        <v>0.182</v>
      </c>
      <c r="P3000" s="26">
        <v>16.574000000000002</v>
      </c>
      <c r="Q3000" s="27">
        <v>68.215999999999994</v>
      </c>
      <c r="R3000" s="25">
        <v>7.9349999999999996</v>
      </c>
      <c r="S3000" s="28">
        <v>340.05799999999999</v>
      </c>
      <c r="T3000" s="27">
        <v>17.893000000000001</v>
      </c>
      <c r="U3000" s="4">
        <v>21.804593000000001</v>
      </c>
      <c r="V3000" s="8">
        <v>83.919838923937206</v>
      </c>
      <c r="W3000" s="8">
        <v>83.93666502806883</v>
      </c>
      <c r="X3000" s="8">
        <v>118.35294117647059</v>
      </c>
      <c r="Y3000" s="8">
        <v>93.68421052631578</v>
      </c>
      <c r="Z3000" s="8">
        <v>124</v>
      </c>
      <c r="AA3000" s="8">
        <v>110.49333333333335</v>
      </c>
      <c r="AB3000" s="9">
        <v>74.922111855618994</v>
      </c>
      <c r="AC3000" s="9">
        <v>19.570021603725504</v>
      </c>
      <c r="AD3000" s="3">
        <v>34.340863622926378</v>
      </c>
      <c r="AE3000" s="3">
        <v>46.089114773348108</v>
      </c>
    </row>
    <row r="3001" spans="1:31" ht="13" x14ac:dyDescent="0.3">
      <c r="A3001" s="2">
        <v>2023</v>
      </c>
      <c r="B3001" s="13" t="s">
        <v>630</v>
      </c>
      <c r="C3001" s="21" t="s">
        <v>228</v>
      </c>
      <c r="D3001" s="2" t="str">
        <f t="shared" si="94"/>
        <v>M2</v>
      </c>
      <c r="E3001" s="2" t="str">
        <f t="shared" si="95"/>
        <v>C06a_M2_11</v>
      </c>
      <c r="F3001" s="21" t="s">
        <v>437</v>
      </c>
      <c r="G3001" s="21">
        <v>2011</v>
      </c>
      <c r="H3001" s="2" t="s">
        <v>754</v>
      </c>
      <c r="I3001" s="23">
        <v>2.2090000000000001</v>
      </c>
      <c r="J3001" s="24">
        <v>0.14000000000000001</v>
      </c>
      <c r="K3001" s="23">
        <v>0.98799999999999999</v>
      </c>
      <c r="L3001" s="23">
        <v>0.73299999999999998</v>
      </c>
      <c r="M3001" s="23">
        <v>0.18</v>
      </c>
      <c r="N3001" s="23">
        <v>0.73799999999999999</v>
      </c>
      <c r="O3001" s="25">
        <v>0.192</v>
      </c>
      <c r="P3001" s="26">
        <v>16.158000000000001</v>
      </c>
      <c r="Q3001" s="27">
        <v>73.927000000000007</v>
      </c>
      <c r="R3001" s="25">
        <v>7.8360000000000003</v>
      </c>
      <c r="S3001" s="28">
        <v>271.66199999999998</v>
      </c>
      <c r="T3001" s="27">
        <v>19.062000000000001</v>
      </c>
      <c r="U3001" s="4">
        <v>21.804593000000001</v>
      </c>
      <c r="V3001" s="8">
        <v>87.44288876555531</v>
      </c>
      <c r="W3001" s="8">
        <v>86.405390470070856</v>
      </c>
      <c r="X3001" s="8">
        <v>116.23529411764706</v>
      </c>
      <c r="Y3001" s="8">
        <v>94.73684210526315</v>
      </c>
      <c r="Z3001" s="8">
        <v>123</v>
      </c>
      <c r="AA3001" s="8">
        <v>107.72000000000001</v>
      </c>
      <c r="AB3001" s="9">
        <v>76.672406628784756</v>
      </c>
      <c r="AC3001" s="9">
        <v>19.338141026011044</v>
      </c>
      <c r="AD3001" s="3">
        <v>32.95650066369776</v>
      </c>
      <c r="AE3001" s="3">
        <v>47.705358310291203</v>
      </c>
    </row>
    <row r="3002" spans="1:31" ht="13" x14ac:dyDescent="0.3">
      <c r="A3002" s="2">
        <v>2023</v>
      </c>
      <c r="B3002" s="13" t="s">
        <v>630</v>
      </c>
      <c r="C3002" s="21" t="s">
        <v>239</v>
      </c>
      <c r="D3002" s="2" t="str">
        <f t="shared" si="94"/>
        <v>M1</v>
      </c>
      <c r="E3002" s="2" t="str">
        <f t="shared" si="95"/>
        <v>G06a_M1_11</v>
      </c>
      <c r="F3002" s="21" t="s">
        <v>443</v>
      </c>
      <c r="G3002" s="21">
        <v>2011</v>
      </c>
      <c r="H3002" s="2" t="s">
        <v>759</v>
      </c>
      <c r="I3002" s="23">
        <v>2.169</v>
      </c>
      <c r="J3002" s="24">
        <v>0.14899999999999999</v>
      </c>
      <c r="K3002" s="23">
        <v>0.871</v>
      </c>
      <c r="L3002" s="23">
        <v>0.747</v>
      </c>
      <c r="M3002" s="23">
        <v>0.20200000000000001</v>
      </c>
      <c r="N3002" s="23">
        <v>0.68300000000000005</v>
      </c>
      <c r="O3002" s="25">
        <v>0.18</v>
      </c>
      <c r="P3002" s="26">
        <v>16.012</v>
      </c>
      <c r="Q3002" s="27">
        <v>68.001999999999995</v>
      </c>
      <c r="R3002" s="25">
        <v>7.4029999999999996</v>
      </c>
      <c r="S3002" s="28">
        <v>332.34100000000001</v>
      </c>
      <c r="T3002" s="27">
        <v>19.745999999999999</v>
      </c>
      <c r="U3002" s="4">
        <v>21.906915999999999</v>
      </c>
      <c r="V3002" s="8">
        <v>85.859495578311211</v>
      </c>
      <c r="W3002" s="8">
        <v>91.960022714575402</v>
      </c>
      <c r="X3002" s="8">
        <v>102.47058823529412</v>
      </c>
      <c r="Y3002" s="8">
        <v>106.31578947368421</v>
      </c>
      <c r="Z3002" s="8">
        <v>113.83333333333334</v>
      </c>
      <c r="AA3002" s="8">
        <v>106.74666666666668</v>
      </c>
      <c r="AB3002" s="9">
        <v>76.190873161256164</v>
      </c>
      <c r="AC3002" s="9">
        <v>21.838848323057906</v>
      </c>
      <c r="AD3002" s="3">
        <v>29.23737963550111</v>
      </c>
      <c r="AE3002" s="3">
        <v>48.923772041440984</v>
      </c>
    </row>
    <row r="3003" spans="1:31" ht="13" x14ac:dyDescent="0.3">
      <c r="A3003" s="2">
        <v>2023</v>
      </c>
      <c r="B3003" s="13" t="s">
        <v>630</v>
      </c>
      <c r="C3003" s="21" t="s">
        <v>240</v>
      </c>
      <c r="D3003" s="2" t="str">
        <f t="shared" si="94"/>
        <v>M2</v>
      </c>
      <c r="E3003" s="2" t="str">
        <f t="shared" si="95"/>
        <v>G06a_M2_11</v>
      </c>
      <c r="F3003" s="21" t="s">
        <v>443</v>
      </c>
      <c r="G3003" s="21">
        <v>2011</v>
      </c>
      <c r="H3003" s="2" t="s">
        <v>759</v>
      </c>
      <c r="I3003" s="23">
        <v>2.4529999999999998</v>
      </c>
      <c r="J3003" s="24">
        <v>0.157</v>
      </c>
      <c r="K3003" s="23">
        <v>0.87</v>
      </c>
      <c r="L3003" s="23">
        <v>0.74099999999999999</v>
      </c>
      <c r="M3003" s="23">
        <v>0.21099999999999999</v>
      </c>
      <c r="N3003" s="23">
        <v>0.72</v>
      </c>
      <c r="O3003" s="25">
        <v>0.192</v>
      </c>
      <c r="P3003" s="26">
        <v>17.533999999999999</v>
      </c>
      <c r="Q3003" s="27">
        <v>87.236999999999995</v>
      </c>
      <c r="R3003" s="25">
        <v>7.9169999999999998</v>
      </c>
      <c r="S3003" s="28">
        <v>495.88600000000002</v>
      </c>
      <c r="T3003" s="27">
        <v>21.907</v>
      </c>
      <c r="U3003" s="4">
        <v>21.906915999999999</v>
      </c>
      <c r="V3003" s="8">
        <v>97.101587207744316</v>
      </c>
      <c r="W3003" s="8">
        <v>96.897473598579438</v>
      </c>
      <c r="X3003" s="8">
        <v>102.35294117647058</v>
      </c>
      <c r="Y3003" s="8">
        <v>111.05263157894736</v>
      </c>
      <c r="Z3003" s="8">
        <v>120</v>
      </c>
      <c r="AA3003" s="8">
        <v>116.89333333333332</v>
      </c>
      <c r="AB3003" s="9">
        <v>76.607247422176584</v>
      </c>
      <c r="AC3003" s="9">
        <v>22.687879693696342</v>
      </c>
      <c r="AD3003" s="3">
        <v>29.045084029148981</v>
      </c>
      <c r="AE3003" s="3">
        <v>48.267036277154688</v>
      </c>
    </row>
    <row r="3004" spans="1:31" ht="13" x14ac:dyDescent="0.3">
      <c r="A3004" s="2">
        <v>2023</v>
      </c>
      <c r="B3004" s="13" t="s">
        <v>630</v>
      </c>
      <c r="C3004" s="21" t="s">
        <v>241</v>
      </c>
      <c r="D3004" s="2" t="str">
        <f t="shared" si="94"/>
        <v>M1</v>
      </c>
      <c r="E3004" s="2" t="str">
        <f t="shared" si="95"/>
        <v>G06b_M1_11</v>
      </c>
      <c r="F3004" s="21" t="s">
        <v>444</v>
      </c>
      <c r="G3004" s="21">
        <v>2011</v>
      </c>
      <c r="H3004" s="2" t="s">
        <v>760</v>
      </c>
      <c r="I3004" s="23">
        <v>2.4590000000000001</v>
      </c>
      <c r="J3004" s="24">
        <v>0.152</v>
      </c>
      <c r="K3004" s="23">
        <v>0.79400000000000004</v>
      </c>
      <c r="L3004" s="23">
        <v>0.872</v>
      </c>
      <c r="M3004" s="23">
        <v>0.18</v>
      </c>
      <c r="N3004" s="23">
        <v>0.61499999999999999</v>
      </c>
      <c r="O3004" s="25">
        <v>0.193</v>
      </c>
      <c r="P3004" s="26">
        <v>22.928999999999998</v>
      </c>
      <c r="Q3004" s="27">
        <v>61.74</v>
      </c>
      <c r="R3004" s="25">
        <v>7.149</v>
      </c>
      <c r="S3004" s="28">
        <v>531.92700000000002</v>
      </c>
      <c r="T3004" s="27">
        <v>17.937000000000001</v>
      </c>
      <c r="U3004" s="4">
        <v>24.437726999999999</v>
      </c>
      <c r="V3004" s="8">
        <v>97.339096185830925</v>
      </c>
      <c r="W3004" s="8">
        <v>93.811566796076903</v>
      </c>
      <c r="X3004" s="8">
        <v>93.411764705882362</v>
      </c>
      <c r="Y3004" s="8">
        <v>94.73684210526315</v>
      </c>
      <c r="Z3004" s="8">
        <v>102.50000000000001</v>
      </c>
      <c r="AA3004" s="8">
        <v>152.85999999999999</v>
      </c>
      <c r="AB3004" s="9">
        <v>78.646897544651239</v>
      </c>
      <c r="AC3004" s="9">
        <v>18.852642106439223</v>
      </c>
      <c r="AD3004" s="3">
        <v>25.820351475803459</v>
      </c>
      <c r="AE3004" s="3">
        <v>55.327006417757318</v>
      </c>
    </row>
    <row r="3005" spans="1:31" ht="13" x14ac:dyDescent="0.3">
      <c r="A3005" s="2">
        <v>2023</v>
      </c>
      <c r="B3005" s="13" t="s">
        <v>630</v>
      </c>
      <c r="C3005" s="21" t="s">
        <v>242</v>
      </c>
      <c r="D3005" s="2" t="str">
        <f t="shared" si="94"/>
        <v>M2</v>
      </c>
      <c r="E3005" s="2" t="str">
        <f t="shared" si="95"/>
        <v>G06b_M2_11</v>
      </c>
      <c r="F3005" s="21" t="s">
        <v>444</v>
      </c>
      <c r="G3005" s="21">
        <v>2011</v>
      </c>
      <c r="H3005" s="2" t="s">
        <v>760</v>
      </c>
      <c r="I3005" s="23">
        <v>2.363</v>
      </c>
      <c r="J3005" s="24">
        <v>0.155</v>
      </c>
      <c r="K3005" s="23">
        <v>0.747</v>
      </c>
      <c r="L3005" s="23">
        <v>0.96699999999999997</v>
      </c>
      <c r="M3005" s="23">
        <v>0.17</v>
      </c>
      <c r="N3005" s="23">
        <v>0.60199999999999998</v>
      </c>
      <c r="O3005" s="25">
        <v>0.19700000000000001</v>
      </c>
      <c r="P3005" s="26">
        <v>22.721</v>
      </c>
      <c r="Q3005" s="27">
        <v>71.292000000000002</v>
      </c>
      <c r="R3005" s="25">
        <v>7.2850000000000001</v>
      </c>
      <c r="S3005" s="28">
        <v>487.423</v>
      </c>
      <c r="T3005" s="27">
        <v>18.593</v>
      </c>
      <c r="U3005" s="4">
        <v>24.437726999999999</v>
      </c>
      <c r="V3005" s="8">
        <v>93.538952536445095</v>
      </c>
      <c r="W3005" s="8">
        <v>95.663110877578433</v>
      </c>
      <c r="X3005" s="8">
        <v>87.882352941176478</v>
      </c>
      <c r="Y3005" s="8">
        <v>89.473684210526315</v>
      </c>
      <c r="Z3005" s="8">
        <v>100.33333333333334</v>
      </c>
      <c r="AA3005" s="8">
        <v>151.47333333333333</v>
      </c>
      <c r="AB3005" s="9">
        <v>81.361647241926406</v>
      </c>
      <c r="AC3005" s="9">
        <v>17.211174266516021</v>
      </c>
      <c r="AD3005" s="3">
        <v>23.481406759416558</v>
      </c>
      <c r="AE3005" s="3">
        <v>59.307418974067403</v>
      </c>
    </row>
    <row r="3006" spans="1:31" ht="13" x14ac:dyDescent="0.3">
      <c r="A3006" s="2">
        <v>2023</v>
      </c>
      <c r="B3006" s="13" t="s">
        <v>630</v>
      </c>
      <c r="C3006" s="21" t="s">
        <v>248</v>
      </c>
      <c r="D3006" s="2" t="str">
        <f t="shared" si="94"/>
        <v>M1</v>
      </c>
      <c r="E3006" s="2" t="str">
        <f t="shared" si="95"/>
        <v>H07a_M1_11</v>
      </c>
      <c r="F3006" s="21" t="s">
        <v>447</v>
      </c>
      <c r="G3006" s="21">
        <v>2011</v>
      </c>
      <c r="H3006" s="2" t="s">
        <v>765</v>
      </c>
      <c r="I3006" s="23">
        <v>2.2770000000000001</v>
      </c>
      <c r="J3006" s="24">
        <v>0.14199999999999999</v>
      </c>
      <c r="K3006" s="23">
        <v>0.89100000000000001</v>
      </c>
      <c r="L3006" s="23">
        <v>0.72599999999999998</v>
      </c>
      <c r="M3006" s="23">
        <v>0.193</v>
      </c>
      <c r="N3006" s="23">
        <v>0.80500000000000005</v>
      </c>
      <c r="O3006" s="25">
        <v>0.17499999999999999</v>
      </c>
      <c r="P3006" s="26">
        <v>18.064</v>
      </c>
      <c r="Q3006" s="27">
        <v>62.238999999999997</v>
      </c>
      <c r="R3006" s="25">
        <v>8.2880000000000003</v>
      </c>
      <c r="S3006" s="28">
        <v>330.31200000000001</v>
      </c>
      <c r="T3006" s="27">
        <v>18.207999999999998</v>
      </c>
      <c r="U3006" s="4">
        <v>27.083355999999998</v>
      </c>
      <c r="V3006" s="8">
        <v>90.134657183870289</v>
      </c>
      <c r="W3006" s="8">
        <v>87.639753191071847</v>
      </c>
      <c r="X3006" s="8">
        <v>104.82352941176471</v>
      </c>
      <c r="Y3006" s="8">
        <v>101.57894736842105</v>
      </c>
      <c r="Z3006" s="8">
        <v>134.16666666666669</v>
      </c>
      <c r="AA3006" s="8">
        <v>120.42666666666666</v>
      </c>
      <c r="AB3006" s="9">
        <v>74.91312701495049</v>
      </c>
      <c r="AC3006" s="9">
        <v>21.221725688252018</v>
      </c>
      <c r="AD3006" s="3">
        <v>30.418866082867517</v>
      </c>
      <c r="AE3006" s="3">
        <v>48.359408228880461</v>
      </c>
    </row>
    <row r="3007" spans="1:31" ht="13" x14ac:dyDescent="0.3">
      <c r="A3007" s="2">
        <v>2023</v>
      </c>
      <c r="B3007" s="13" t="s">
        <v>630</v>
      </c>
      <c r="C3007" s="21" t="s">
        <v>249</v>
      </c>
      <c r="D3007" s="2" t="str">
        <f t="shared" si="94"/>
        <v>M2</v>
      </c>
      <c r="E3007" s="2" t="str">
        <f t="shared" si="95"/>
        <v>H07a_M2_11</v>
      </c>
      <c r="F3007" s="21" t="s">
        <v>447</v>
      </c>
      <c r="G3007" s="21">
        <v>2011</v>
      </c>
      <c r="H3007" s="2" t="s">
        <v>765</v>
      </c>
      <c r="I3007" s="23">
        <v>2.3220000000000001</v>
      </c>
      <c r="J3007" s="24">
        <v>0.14099999999999999</v>
      </c>
      <c r="K3007" s="23">
        <v>0.99299999999999999</v>
      </c>
      <c r="L3007" s="23">
        <v>0.58699999999999997</v>
      </c>
      <c r="M3007" s="23">
        <v>0.183</v>
      </c>
      <c r="N3007" s="23">
        <v>0.69199999999999995</v>
      </c>
      <c r="O3007" s="25">
        <v>0.17299999999999999</v>
      </c>
      <c r="P3007" s="26">
        <v>13.420999999999999</v>
      </c>
      <c r="Q3007" s="27">
        <v>76.686000000000007</v>
      </c>
      <c r="R3007" s="25">
        <v>5.4180000000000001</v>
      </c>
      <c r="S3007" s="28">
        <v>520.19200000000001</v>
      </c>
      <c r="T3007" s="27">
        <v>18.702000000000002</v>
      </c>
      <c r="U3007" s="4">
        <v>27.083355999999998</v>
      </c>
      <c r="V3007" s="8">
        <v>91.915974519519892</v>
      </c>
      <c r="W3007" s="8">
        <v>87.022571830571337</v>
      </c>
      <c r="X3007" s="8">
        <v>116.82352941176471</v>
      </c>
      <c r="Y3007" s="8">
        <v>96.315789473684205</v>
      </c>
      <c r="Z3007" s="8">
        <v>115.33333333333333</v>
      </c>
      <c r="AA3007" s="8">
        <v>89.473333333333329</v>
      </c>
      <c r="AB3007" s="9">
        <v>69.761971693618364</v>
      </c>
      <c r="AC3007" s="9">
        <v>21.607954483873186</v>
      </c>
      <c r="AD3007" s="3">
        <v>36.404388839347199</v>
      </c>
      <c r="AE3007" s="3">
        <v>41.987656676779622</v>
      </c>
    </row>
    <row r="3008" spans="1:31" ht="13" x14ac:dyDescent="0.3">
      <c r="A3008" s="2">
        <v>2023</v>
      </c>
      <c r="B3008" s="13" t="s">
        <v>630</v>
      </c>
      <c r="C3008" s="21" t="s">
        <v>251</v>
      </c>
      <c r="D3008" s="2" t="str">
        <f t="shared" si="94"/>
        <v>M2</v>
      </c>
      <c r="E3008" s="2" t="str">
        <f t="shared" si="95"/>
        <v>I07a_M2_11</v>
      </c>
      <c r="F3008" s="21" t="s">
        <v>374</v>
      </c>
      <c r="G3008" s="21">
        <v>2011</v>
      </c>
      <c r="H3008" s="2" t="s">
        <v>775</v>
      </c>
      <c r="I3008" s="23">
        <v>2.1309999999999998</v>
      </c>
      <c r="J3008" s="24">
        <v>0.13900000000000001</v>
      </c>
      <c r="K3008" s="23">
        <v>0.85699999999999998</v>
      </c>
      <c r="L3008" s="23">
        <v>0.61399999999999999</v>
      </c>
      <c r="M3008" s="23">
        <v>0.22700000000000001</v>
      </c>
      <c r="N3008" s="23">
        <v>0.69</v>
      </c>
      <c r="O3008" s="25">
        <v>0.17799999999999999</v>
      </c>
      <c r="P3008" s="26">
        <v>19.391999999999999</v>
      </c>
      <c r="Q3008" s="27">
        <v>78.561000000000007</v>
      </c>
      <c r="R3008" s="25">
        <v>6.1929999999999996</v>
      </c>
      <c r="S3008" s="28">
        <v>528.03700000000003</v>
      </c>
      <c r="T3008" s="27">
        <v>18.353000000000002</v>
      </c>
      <c r="U3008" s="4">
        <v>22.597324</v>
      </c>
      <c r="V3008" s="8">
        <v>84.355272050429321</v>
      </c>
      <c r="W3008" s="8">
        <v>85.788209109570346</v>
      </c>
      <c r="X3008" s="8">
        <v>100.82352941176471</v>
      </c>
      <c r="Y3008" s="8">
        <v>119.47368421052632</v>
      </c>
      <c r="Z3008" s="8">
        <v>114.99999999999999</v>
      </c>
      <c r="AA3008" s="8">
        <v>129.28</v>
      </c>
      <c r="AB3008" s="9">
        <v>71.255398420852956</v>
      </c>
      <c r="AC3008" s="9">
        <v>26.241544798822808</v>
      </c>
      <c r="AD3008" s="3">
        <v>30.759997212169914</v>
      </c>
      <c r="AE3008" s="3">
        <v>42.998457989007285</v>
      </c>
    </row>
    <row r="3009" spans="1:31" ht="13" x14ac:dyDescent="0.3">
      <c r="A3009" s="2">
        <v>2023</v>
      </c>
      <c r="B3009" s="13" t="s">
        <v>630</v>
      </c>
      <c r="C3009" s="21" t="s">
        <v>252</v>
      </c>
      <c r="D3009" s="2" t="str">
        <f t="shared" si="94"/>
        <v>M2</v>
      </c>
      <c r="E3009" s="2" t="str">
        <f t="shared" si="95"/>
        <v>I07b_M2_11</v>
      </c>
      <c r="F3009" s="21" t="s">
        <v>448</v>
      </c>
      <c r="G3009" s="21">
        <v>2011</v>
      </c>
      <c r="H3009" s="2" t="s">
        <v>769</v>
      </c>
      <c r="I3009" s="23">
        <v>2.0910000000000002</v>
      </c>
      <c r="J3009" s="24">
        <v>0.13900000000000001</v>
      </c>
      <c r="K3009" s="23">
        <v>0.79800000000000004</v>
      </c>
      <c r="L3009" s="23">
        <v>0.64900000000000002</v>
      </c>
      <c r="M3009" s="23">
        <v>0.255</v>
      </c>
      <c r="N3009" s="23">
        <v>0.64600000000000002</v>
      </c>
      <c r="O3009" s="25">
        <v>0.17399999999999999</v>
      </c>
      <c r="P3009" s="26">
        <v>19.620999999999999</v>
      </c>
      <c r="Q3009" s="27">
        <v>69.599999999999994</v>
      </c>
      <c r="R3009" s="25">
        <v>8.7390000000000008</v>
      </c>
      <c r="S3009" s="28">
        <v>548.43200000000002</v>
      </c>
      <c r="T3009" s="27">
        <v>18.673999999999999</v>
      </c>
      <c r="U3009" s="4">
        <v>23.130457</v>
      </c>
      <c r="V3009" s="8">
        <v>82.771878863185236</v>
      </c>
      <c r="W3009" s="8">
        <v>85.788209109570346</v>
      </c>
      <c r="X3009" s="8">
        <v>93.882352941176478</v>
      </c>
      <c r="Y3009" s="8">
        <v>134.21052631578948</v>
      </c>
      <c r="Z3009" s="8">
        <v>107.66666666666667</v>
      </c>
      <c r="AA3009" s="8">
        <v>130.80666666666664</v>
      </c>
      <c r="AB3009" s="9">
        <v>73.799379041417453</v>
      </c>
      <c r="AC3009" s="9">
        <v>28.462220972869762</v>
      </c>
      <c r="AD3009" s="3">
        <v>27.654984941907614</v>
      </c>
      <c r="AE3009" s="3">
        <v>43.882794085222635</v>
      </c>
    </row>
    <row r="3010" spans="1:31" ht="13" x14ac:dyDescent="0.3">
      <c r="A3010" s="2">
        <v>2023</v>
      </c>
      <c r="B3010" s="13" t="s">
        <v>630</v>
      </c>
      <c r="C3010" s="21" t="s">
        <v>253</v>
      </c>
      <c r="D3010" s="2" t="str">
        <f t="shared" si="94"/>
        <v>M1</v>
      </c>
      <c r="E3010" s="2" t="str">
        <f t="shared" si="95"/>
        <v>H08a_M1_11</v>
      </c>
      <c r="F3010" s="21" t="s">
        <v>611</v>
      </c>
      <c r="G3010" s="21">
        <v>2011</v>
      </c>
      <c r="H3010" s="2" t="s">
        <v>738</v>
      </c>
      <c r="I3010" s="23">
        <v>2.09</v>
      </c>
      <c r="J3010" s="24">
        <v>0.13500000000000001</v>
      </c>
      <c r="K3010" s="23">
        <v>0.82099999999999995</v>
      </c>
      <c r="L3010" s="23">
        <v>0.71099999999999997</v>
      </c>
      <c r="M3010" s="23">
        <v>0.30299999999999999</v>
      </c>
      <c r="N3010" s="23">
        <v>0.70599999999999996</v>
      </c>
      <c r="O3010" s="25">
        <v>0.16700000000000001</v>
      </c>
      <c r="P3010" s="26">
        <v>15.711</v>
      </c>
      <c r="Q3010" s="27">
        <v>72.647999999999996</v>
      </c>
      <c r="R3010" s="25">
        <v>9.2089999999999996</v>
      </c>
      <c r="S3010" s="28">
        <v>691.50800000000004</v>
      </c>
      <c r="T3010" s="27">
        <v>22.158000000000001</v>
      </c>
      <c r="U3010" s="4">
        <v>21.386614000000002</v>
      </c>
      <c r="V3010" s="8">
        <v>82.732294033504118</v>
      </c>
      <c r="W3010" s="8">
        <v>83.319483667568321</v>
      </c>
      <c r="X3010" s="8">
        <v>96.588235294117638</v>
      </c>
      <c r="Y3010" s="8">
        <v>159.4736842105263</v>
      </c>
      <c r="Z3010" s="8">
        <v>117.66666666666667</v>
      </c>
      <c r="AA3010" s="8">
        <v>104.74000000000001</v>
      </c>
      <c r="AB3010" s="9">
        <v>81.435298209960877</v>
      </c>
      <c r="AC3010" s="9">
        <v>30.648643017429723</v>
      </c>
      <c r="AD3010" s="3">
        <v>25.784202817193879</v>
      </c>
      <c r="AE3010" s="3">
        <v>43.567154165376401</v>
      </c>
    </row>
    <row r="3011" spans="1:31" ht="13" x14ac:dyDescent="0.3">
      <c r="A3011" s="2">
        <v>2023</v>
      </c>
      <c r="B3011" s="13" t="s">
        <v>630</v>
      </c>
      <c r="C3011" s="21" t="s">
        <v>254</v>
      </c>
      <c r="D3011" s="2" t="str">
        <f t="shared" si="94"/>
        <v>M1</v>
      </c>
      <c r="E3011" s="2" t="str">
        <f t="shared" si="95"/>
        <v>H08b_M1_11</v>
      </c>
      <c r="F3011" s="21" t="s">
        <v>612</v>
      </c>
      <c r="G3011" s="21">
        <v>2011</v>
      </c>
      <c r="H3011" s="2" t="s">
        <v>767</v>
      </c>
      <c r="I3011" s="23">
        <v>2.29</v>
      </c>
      <c r="J3011" s="24">
        <v>0.14599999999999999</v>
      </c>
      <c r="K3011" s="23">
        <v>0.82699999999999996</v>
      </c>
      <c r="L3011" s="23">
        <v>0.61099999999999999</v>
      </c>
      <c r="M3011" s="23">
        <v>0.251</v>
      </c>
      <c r="N3011" s="23">
        <v>0.60899999999999999</v>
      </c>
      <c r="O3011" s="25">
        <v>0.17399999999999999</v>
      </c>
      <c r="P3011" s="26">
        <v>19.7</v>
      </c>
      <c r="Q3011" s="27">
        <v>66.823999999999998</v>
      </c>
      <c r="R3011" s="25">
        <v>8.0109999999999992</v>
      </c>
      <c r="S3011" s="28">
        <v>539.64400000000001</v>
      </c>
      <c r="T3011" s="27">
        <v>17.472000000000001</v>
      </c>
      <c r="U3011" s="4">
        <v>23.983408000000001</v>
      </c>
      <c r="V3011" s="8">
        <v>90.649259969724611</v>
      </c>
      <c r="W3011" s="8">
        <v>90.108478633073872</v>
      </c>
      <c r="X3011" s="8">
        <v>97.294117647058826</v>
      </c>
      <c r="Y3011" s="8">
        <v>132.10526315789474</v>
      </c>
      <c r="Z3011" s="8">
        <v>101.50000000000001</v>
      </c>
      <c r="AA3011" s="8">
        <v>131.33333333333331</v>
      </c>
      <c r="AB3011" s="9">
        <v>72.315370144528728</v>
      </c>
      <c r="AC3011" s="9">
        <v>28.590675822379403</v>
      </c>
      <c r="AD3011" s="3">
        <v>29.248132310452124</v>
      </c>
      <c r="AE3011" s="3">
        <v>42.161191867168476</v>
      </c>
    </row>
    <row r="3012" spans="1:31" ht="13" x14ac:dyDescent="0.3">
      <c r="A3012" s="2">
        <v>2023</v>
      </c>
      <c r="B3012" s="13" t="s">
        <v>630</v>
      </c>
      <c r="C3012" s="21" t="s">
        <v>255</v>
      </c>
      <c r="D3012" s="2" t="str">
        <f t="shared" si="94"/>
        <v>M1</v>
      </c>
      <c r="E3012" s="2" t="str">
        <f t="shared" si="95"/>
        <v>H08c_M1_11</v>
      </c>
      <c r="F3012" s="21" t="s">
        <v>613</v>
      </c>
      <c r="G3012" s="21">
        <v>2011</v>
      </c>
      <c r="H3012" s="2" t="s">
        <v>766</v>
      </c>
      <c r="I3012" s="23">
        <v>1.931</v>
      </c>
      <c r="J3012" s="24">
        <v>0.13500000000000001</v>
      </c>
      <c r="K3012" s="23">
        <v>0.94099999999999995</v>
      </c>
      <c r="L3012" s="23">
        <v>0.59199999999999997</v>
      </c>
      <c r="M3012" s="23">
        <v>0.317</v>
      </c>
      <c r="N3012" s="23">
        <v>0.70899999999999996</v>
      </c>
      <c r="O3012" s="25">
        <v>0.16200000000000001</v>
      </c>
      <c r="P3012" s="26">
        <v>15.173999999999999</v>
      </c>
      <c r="Q3012" s="27">
        <v>72.034000000000006</v>
      </c>
      <c r="R3012" s="25">
        <v>9.1180000000000003</v>
      </c>
      <c r="S3012" s="28">
        <v>522.43200000000002</v>
      </c>
      <c r="T3012" s="27">
        <v>18.687999999999999</v>
      </c>
      <c r="U3012" s="4">
        <v>23.036576</v>
      </c>
      <c r="V3012" s="8">
        <v>76.438306114208842</v>
      </c>
      <c r="W3012" s="8">
        <v>83.319483667568321</v>
      </c>
      <c r="X3012" s="8">
        <v>110.70588235294116</v>
      </c>
      <c r="Y3012" s="8">
        <v>166.84210526315789</v>
      </c>
      <c r="Z3012" s="8">
        <v>118.16666666666666</v>
      </c>
      <c r="AA3012" s="8">
        <v>101.16000000000001</v>
      </c>
      <c r="AB3012" s="9">
        <v>79.719440686498842</v>
      </c>
      <c r="AC3012" s="9">
        <v>32.754904116588484</v>
      </c>
      <c r="AD3012" s="3">
        <v>30.188992743094754</v>
      </c>
      <c r="AE3012" s="3">
        <v>37.056103140316758</v>
      </c>
    </row>
    <row r="3013" spans="1:31" ht="13" x14ac:dyDescent="0.3">
      <c r="A3013" s="2">
        <v>2023</v>
      </c>
      <c r="B3013" s="13" t="s">
        <v>630</v>
      </c>
      <c r="C3013" s="21" t="s">
        <v>272</v>
      </c>
      <c r="D3013" s="2" t="str">
        <f t="shared" si="94"/>
        <v>M1</v>
      </c>
      <c r="E3013" s="2" t="str">
        <f t="shared" si="95"/>
        <v>D10a_M1_11</v>
      </c>
      <c r="F3013" s="21" t="s">
        <v>454</v>
      </c>
      <c r="G3013" s="21">
        <v>2011</v>
      </c>
      <c r="H3013" s="2" t="s">
        <v>756</v>
      </c>
      <c r="I3013" s="23">
        <v>2.0630000000000002</v>
      </c>
      <c r="J3013" s="24">
        <v>0.13700000000000001</v>
      </c>
      <c r="K3013" s="23">
        <v>0.82599999999999996</v>
      </c>
      <c r="L3013" s="23">
        <v>0.69</v>
      </c>
      <c r="M3013" s="23">
        <v>0.24</v>
      </c>
      <c r="N3013" s="23">
        <v>0.749</v>
      </c>
      <c r="O3013" s="25">
        <v>0.17299999999999999</v>
      </c>
      <c r="P3013" s="26">
        <v>14.909000000000001</v>
      </c>
      <c r="Q3013" s="27">
        <v>61.73</v>
      </c>
      <c r="R3013" s="25">
        <v>6.46</v>
      </c>
      <c r="S3013" s="28">
        <v>354.42599999999999</v>
      </c>
      <c r="T3013" s="27">
        <v>17.423999999999999</v>
      </c>
      <c r="U3013" s="4">
        <v>19.340553</v>
      </c>
      <c r="V3013" s="8">
        <v>81.66350363211437</v>
      </c>
      <c r="W3013" s="8">
        <v>84.553846388569326</v>
      </c>
      <c r="X3013" s="8">
        <v>97.17647058823529</v>
      </c>
      <c r="Y3013" s="8">
        <v>126.31578947368421</v>
      </c>
      <c r="Z3013" s="8">
        <v>124.83333333333333</v>
      </c>
      <c r="AA3013" s="8">
        <v>99.393333333333331</v>
      </c>
      <c r="AB3013" s="9">
        <v>75.325814913526912</v>
      </c>
      <c r="AC3013" s="9">
        <v>26.24512926753777</v>
      </c>
      <c r="AD3013" s="3">
        <v>28.045258743428437</v>
      </c>
      <c r="AE3013" s="3">
        <v>45.709611989033789</v>
      </c>
    </row>
    <row r="3014" spans="1:31" ht="13" x14ac:dyDescent="0.3">
      <c r="A3014" s="2">
        <v>2023</v>
      </c>
      <c r="B3014" s="13" t="s">
        <v>630</v>
      </c>
      <c r="C3014" s="21" t="s">
        <v>273</v>
      </c>
      <c r="D3014" s="2" t="str">
        <f t="shared" si="94"/>
        <v>M2</v>
      </c>
      <c r="E3014" s="2" t="str">
        <f t="shared" si="95"/>
        <v>D10a_M2_11</v>
      </c>
      <c r="F3014" s="21" t="s">
        <v>454</v>
      </c>
      <c r="G3014" s="21">
        <v>2011</v>
      </c>
      <c r="H3014" s="2" t="s">
        <v>756</v>
      </c>
      <c r="I3014" s="23">
        <v>2.1920000000000002</v>
      </c>
      <c r="J3014" s="24">
        <v>0.15</v>
      </c>
      <c r="K3014" s="23">
        <v>0.82499999999999996</v>
      </c>
      <c r="L3014" s="23">
        <v>0.71199999999999997</v>
      </c>
      <c r="M3014" s="23">
        <v>0.23</v>
      </c>
      <c r="N3014" s="23">
        <v>0.72099999999999997</v>
      </c>
      <c r="O3014" s="25">
        <v>0.182</v>
      </c>
      <c r="P3014" s="26">
        <v>15.972</v>
      </c>
      <c r="Q3014" s="27">
        <v>58.707999999999998</v>
      </c>
      <c r="R3014" s="25">
        <v>8.3350000000000009</v>
      </c>
      <c r="S3014" s="28">
        <v>251.642</v>
      </c>
      <c r="T3014" s="27">
        <v>18.472000000000001</v>
      </c>
      <c r="U3014" s="4">
        <v>19.340553</v>
      </c>
      <c r="V3014" s="8">
        <v>86.769946660976586</v>
      </c>
      <c r="W3014" s="8">
        <v>92.577204075075898</v>
      </c>
      <c r="X3014" s="8">
        <v>97.058823529411768</v>
      </c>
      <c r="Y3014" s="8">
        <v>121.05263157894737</v>
      </c>
      <c r="Z3014" s="8">
        <v>120.16666666666667</v>
      </c>
      <c r="AA3014" s="8">
        <v>106.47999999999999</v>
      </c>
      <c r="AB3014" s="9">
        <v>75.574320628179095</v>
      </c>
      <c r="AC3014" s="9">
        <v>25.068878038742358</v>
      </c>
      <c r="AD3014" s="3">
        <v>27.919198042591358</v>
      </c>
      <c r="AE3014" s="3">
        <v>47.01192391866627</v>
      </c>
    </row>
    <row r="3015" spans="1:31" ht="13" x14ac:dyDescent="0.3">
      <c r="A3015" s="2">
        <v>2023</v>
      </c>
      <c r="B3015" s="13" t="s">
        <v>630</v>
      </c>
      <c r="C3015" s="21" t="s">
        <v>274</v>
      </c>
      <c r="D3015" s="2" t="str">
        <f t="shared" si="94"/>
        <v>M1</v>
      </c>
      <c r="E3015" s="2" t="str">
        <f t="shared" si="95"/>
        <v>D10b_M1_11</v>
      </c>
      <c r="F3015" s="21" t="s">
        <v>455</v>
      </c>
      <c r="G3015" s="21">
        <v>2011</v>
      </c>
      <c r="H3015" s="2" t="s">
        <v>757</v>
      </c>
      <c r="I3015" s="23">
        <v>2.1549999999999998</v>
      </c>
      <c r="J3015" s="24">
        <v>0.14199999999999999</v>
      </c>
      <c r="K3015" s="23">
        <v>0.75900000000000001</v>
      </c>
      <c r="L3015" s="23">
        <v>0.77500000000000002</v>
      </c>
      <c r="M3015" s="23">
        <v>0.24299999999999999</v>
      </c>
      <c r="N3015" s="23">
        <v>0.65900000000000003</v>
      </c>
      <c r="O3015" s="25">
        <v>0.17499999999999999</v>
      </c>
      <c r="P3015" s="26">
        <v>18.364000000000001</v>
      </c>
      <c r="Q3015" s="27">
        <v>69.784000000000006</v>
      </c>
      <c r="R3015" s="25">
        <v>5.8550000000000004</v>
      </c>
      <c r="S3015" s="28">
        <v>437.13499999999999</v>
      </c>
      <c r="T3015" s="27">
        <v>18.053999999999998</v>
      </c>
      <c r="U3015" s="4">
        <v>19.429138999999999</v>
      </c>
      <c r="V3015" s="8">
        <v>85.305307962775771</v>
      </c>
      <c r="W3015" s="8">
        <v>87.639753191071847</v>
      </c>
      <c r="X3015" s="8">
        <v>89.294117647058826</v>
      </c>
      <c r="Y3015" s="8">
        <v>127.89473684210526</v>
      </c>
      <c r="Z3015" s="8">
        <v>109.83333333333334</v>
      </c>
      <c r="AA3015" s="8">
        <v>122.42666666666666</v>
      </c>
      <c r="AB3015" s="9">
        <v>78.100893861081019</v>
      </c>
      <c r="AC3015" s="9">
        <v>25.628995361030615</v>
      </c>
      <c r="AD3015" s="3">
        <v>24.854727963050323</v>
      </c>
      <c r="AE3015" s="3">
        <v>49.516276675919066</v>
      </c>
    </row>
    <row r="3016" spans="1:31" ht="13" x14ac:dyDescent="0.3">
      <c r="A3016" s="2">
        <v>2023</v>
      </c>
      <c r="B3016" s="13" t="s">
        <v>630</v>
      </c>
      <c r="C3016" s="21" t="s">
        <v>275</v>
      </c>
      <c r="D3016" s="2" t="str">
        <f t="shared" si="94"/>
        <v>M2</v>
      </c>
      <c r="E3016" s="2" t="str">
        <f t="shared" si="95"/>
        <v>D10b_M2_11</v>
      </c>
      <c r="F3016" s="21" t="s">
        <v>455</v>
      </c>
      <c r="G3016" s="21">
        <v>2011</v>
      </c>
      <c r="H3016" s="2" t="s">
        <v>757</v>
      </c>
      <c r="I3016" s="23">
        <v>2.2240000000000002</v>
      </c>
      <c r="J3016" s="24">
        <v>0.15</v>
      </c>
      <c r="K3016" s="23">
        <v>0.79700000000000004</v>
      </c>
      <c r="L3016" s="23">
        <v>0.81200000000000006</v>
      </c>
      <c r="M3016" s="23">
        <v>0.20599999999999999</v>
      </c>
      <c r="N3016" s="23">
        <v>0.71799999999999997</v>
      </c>
      <c r="O3016" s="25">
        <v>0.186</v>
      </c>
      <c r="P3016" s="26">
        <v>19.577000000000002</v>
      </c>
      <c r="Q3016" s="27">
        <v>67.778999999999996</v>
      </c>
      <c r="R3016" s="25">
        <v>5.9729999999999999</v>
      </c>
      <c r="S3016" s="28">
        <v>260.57299999999998</v>
      </c>
      <c r="T3016" s="27">
        <v>17.774999999999999</v>
      </c>
      <c r="U3016" s="4">
        <v>19.429138999999999</v>
      </c>
      <c r="V3016" s="8">
        <v>88.036661210771854</v>
      </c>
      <c r="W3016" s="8">
        <v>92.577204075075898</v>
      </c>
      <c r="X3016" s="8">
        <v>93.764705882352956</v>
      </c>
      <c r="Y3016" s="8">
        <v>108.42105263157893</v>
      </c>
      <c r="Z3016" s="8">
        <v>119.66666666666667</v>
      </c>
      <c r="AA3016" s="8">
        <v>130.51333333333335</v>
      </c>
      <c r="AB3016" s="9">
        <v>77.871292306701477</v>
      </c>
      <c r="AC3016" s="9">
        <v>21.790698490614222</v>
      </c>
      <c r="AD3016" s="3">
        <v>26.176054242521936</v>
      </c>
      <c r="AE3016" s="3">
        <v>52.033247266863846</v>
      </c>
    </row>
    <row r="3017" spans="1:31" ht="13" x14ac:dyDescent="0.3">
      <c r="A3017" s="2">
        <v>2023</v>
      </c>
      <c r="B3017" s="13" t="s">
        <v>630</v>
      </c>
      <c r="C3017" s="21" t="s">
        <v>276</v>
      </c>
      <c r="D3017" s="2" t="str">
        <f t="shared" si="94"/>
        <v>M1</v>
      </c>
      <c r="E3017" s="2" t="str">
        <f t="shared" si="95"/>
        <v>D10c_M1_11</v>
      </c>
      <c r="F3017" s="21" t="s">
        <v>456</v>
      </c>
      <c r="G3017" s="21">
        <v>2011</v>
      </c>
      <c r="H3017" s="2" t="s">
        <v>758</v>
      </c>
      <c r="I3017" s="23">
        <v>2.2709999999999999</v>
      </c>
      <c r="J3017" s="24">
        <v>0.14799999999999999</v>
      </c>
      <c r="K3017" s="23">
        <v>0.84599999999999997</v>
      </c>
      <c r="L3017" s="23">
        <v>0.76600000000000001</v>
      </c>
      <c r="M3017" s="23">
        <v>0.222</v>
      </c>
      <c r="N3017" s="23">
        <v>0.65300000000000002</v>
      </c>
      <c r="O3017" s="25">
        <v>0.189</v>
      </c>
      <c r="P3017" s="26">
        <v>20.696000000000002</v>
      </c>
      <c r="Q3017" s="27">
        <v>75.861000000000004</v>
      </c>
      <c r="R3017" s="25">
        <v>6.7220000000000004</v>
      </c>
      <c r="S3017" s="28">
        <v>380.714</v>
      </c>
      <c r="T3017" s="27">
        <v>18.824000000000002</v>
      </c>
      <c r="U3017" s="4">
        <v>19.485299000000001</v>
      </c>
      <c r="V3017" s="8">
        <v>89.897148205783665</v>
      </c>
      <c r="W3017" s="8">
        <v>91.342841354074892</v>
      </c>
      <c r="X3017" s="8">
        <v>99.529411764705884</v>
      </c>
      <c r="Y3017" s="8">
        <v>116.8421052631579</v>
      </c>
      <c r="Z3017" s="8">
        <v>108.83333333333334</v>
      </c>
      <c r="AA3017" s="8">
        <v>137.97333333333336</v>
      </c>
      <c r="AB3017" s="9">
        <v>78.147037222403142</v>
      </c>
      <c r="AC3017" s="9">
        <v>23.40031859640083</v>
      </c>
      <c r="AD3017" s="3">
        <v>27.687330721091559</v>
      </c>
      <c r="AE3017" s="3">
        <v>48.912350682507608</v>
      </c>
    </row>
    <row r="3018" spans="1:31" ht="13" x14ac:dyDescent="0.3">
      <c r="A3018" s="2">
        <v>2023</v>
      </c>
      <c r="B3018" s="13" t="s">
        <v>630</v>
      </c>
      <c r="C3018" s="21" t="s">
        <v>277</v>
      </c>
      <c r="D3018" s="2" t="str">
        <f t="shared" si="94"/>
        <v>M2</v>
      </c>
      <c r="E3018" s="2" t="str">
        <f t="shared" si="95"/>
        <v>D10c_M2_11</v>
      </c>
      <c r="F3018" s="21" t="s">
        <v>456</v>
      </c>
      <c r="G3018" s="21">
        <v>2011</v>
      </c>
      <c r="H3018" s="2" t="s">
        <v>758</v>
      </c>
      <c r="I3018" s="23">
        <v>2.2509999999999999</v>
      </c>
      <c r="J3018" s="24">
        <v>0.14699999999999999</v>
      </c>
      <c r="K3018" s="23">
        <v>0.72399999999999998</v>
      </c>
      <c r="L3018" s="23">
        <v>0.86399999999999999</v>
      </c>
      <c r="M3018" s="23">
        <v>0.25800000000000001</v>
      </c>
      <c r="N3018" s="23">
        <v>0.64800000000000002</v>
      </c>
      <c r="O3018" s="25">
        <v>0.189</v>
      </c>
      <c r="P3018" s="26">
        <v>20.367000000000001</v>
      </c>
      <c r="Q3018" s="27">
        <v>77.314999999999998</v>
      </c>
      <c r="R3018" s="25">
        <v>7.6539999999999999</v>
      </c>
      <c r="S3018" s="28">
        <v>345.96199999999999</v>
      </c>
      <c r="T3018" s="27">
        <v>20.643999999999998</v>
      </c>
      <c r="U3018" s="4">
        <v>19.485299000000001</v>
      </c>
      <c r="V3018" s="8">
        <v>89.105451612161616</v>
      </c>
      <c r="W3018" s="8">
        <v>90.725659993574382</v>
      </c>
      <c r="X3018" s="8">
        <v>85.176470588235304</v>
      </c>
      <c r="Y3018" s="8">
        <v>135.78947368421052</v>
      </c>
      <c r="Z3018" s="8">
        <v>108</v>
      </c>
      <c r="AA3018" s="8">
        <v>135.78</v>
      </c>
      <c r="AB3018" s="9">
        <v>82.882455804083023</v>
      </c>
      <c r="AC3018" s="9">
        <v>25.641203680436259</v>
      </c>
      <c r="AD3018" s="3">
        <v>22.340824558444773</v>
      </c>
      <c r="AE3018" s="3">
        <v>52.017971761118972</v>
      </c>
    </row>
    <row r="3019" spans="1:31" ht="13" x14ac:dyDescent="0.3">
      <c r="A3019" s="2">
        <v>2023</v>
      </c>
      <c r="B3019" s="13" t="s">
        <v>630</v>
      </c>
      <c r="C3019" s="21" t="s">
        <v>281</v>
      </c>
      <c r="D3019" s="2" t="str">
        <f t="shared" si="94"/>
        <v>M2</v>
      </c>
      <c r="E3019" s="2" t="str">
        <f t="shared" si="95"/>
        <v>C10c_M2_11</v>
      </c>
      <c r="F3019" s="21" t="s">
        <v>435</v>
      </c>
      <c r="G3019" s="21">
        <v>2011</v>
      </c>
      <c r="H3019" s="2" t="s">
        <v>755</v>
      </c>
      <c r="I3019" s="23">
        <v>2.1339999999999999</v>
      </c>
      <c r="J3019" s="24">
        <v>0.14499999999999999</v>
      </c>
      <c r="K3019" s="23">
        <v>0.82099999999999995</v>
      </c>
      <c r="L3019" s="23">
        <v>0.747</v>
      </c>
      <c r="M3019" s="23">
        <v>0.247</v>
      </c>
      <c r="N3019" s="23">
        <v>0.78700000000000003</v>
      </c>
      <c r="O3019" s="25">
        <v>0.17899999999999999</v>
      </c>
      <c r="P3019" s="26">
        <v>13.8</v>
      </c>
      <c r="Q3019" s="27">
        <v>60.58</v>
      </c>
      <c r="R3019" s="25">
        <v>9.0039999999999996</v>
      </c>
      <c r="S3019" s="28">
        <v>228.28800000000001</v>
      </c>
      <c r="T3019" s="27">
        <v>21.821000000000002</v>
      </c>
      <c r="U3019" s="4">
        <v>18.795971000000002</v>
      </c>
      <c r="V3019" s="8">
        <v>84.474026539472618</v>
      </c>
      <c r="W3019" s="8">
        <v>89.491297272573362</v>
      </c>
      <c r="X3019" s="8">
        <v>96.588235294117638</v>
      </c>
      <c r="Y3019" s="8">
        <v>130</v>
      </c>
      <c r="Z3019" s="8">
        <v>131.16666666666669</v>
      </c>
      <c r="AA3019" s="8">
        <v>92</v>
      </c>
      <c r="AB3019" s="9">
        <v>78.618855313217296</v>
      </c>
      <c r="AC3019" s="9">
        <v>25.879241913558349</v>
      </c>
      <c r="AD3019" s="3">
        <v>26.707896434753746</v>
      </c>
      <c r="AE3019" s="3">
        <v>47.412861651687912</v>
      </c>
    </row>
    <row r="3020" spans="1:31" ht="13" x14ac:dyDescent="0.3">
      <c r="A3020" s="2">
        <v>2023</v>
      </c>
      <c r="B3020" s="13" t="s">
        <v>630</v>
      </c>
      <c r="C3020" s="21" t="s">
        <v>332</v>
      </c>
      <c r="D3020" s="2" t="str">
        <f t="shared" si="94"/>
        <v>M1</v>
      </c>
      <c r="E3020" s="2" t="str">
        <f t="shared" si="95"/>
        <v>G13c_M1_13</v>
      </c>
      <c r="F3020" s="21" t="s">
        <v>481</v>
      </c>
      <c r="G3020" s="21">
        <v>2013</v>
      </c>
      <c r="H3020" s="2" t="s">
        <v>831</v>
      </c>
      <c r="I3020" s="23">
        <v>2.149</v>
      </c>
      <c r="J3020" s="24">
        <v>0.13900000000000001</v>
      </c>
      <c r="K3020" s="23">
        <v>0.879</v>
      </c>
      <c r="L3020" s="23">
        <v>0.72499999999999998</v>
      </c>
      <c r="M3020" s="23">
        <v>0.20899999999999999</v>
      </c>
      <c r="N3020" s="23">
        <v>0.64600000000000002</v>
      </c>
      <c r="O3020" s="25">
        <v>0.17299999999999999</v>
      </c>
      <c r="P3020" s="26">
        <v>15.313000000000001</v>
      </c>
      <c r="Q3020" s="27">
        <v>61.384999999999998</v>
      </c>
      <c r="R3020" s="25">
        <v>5.9160000000000004</v>
      </c>
      <c r="S3020" s="28">
        <v>280.97199999999998</v>
      </c>
      <c r="T3020" s="27">
        <v>17.411000000000001</v>
      </c>
      <c r="U3020" s="4">
        <v>20.987559999999998</v>
      </c>
      <c r="V3020" s="8">
        <v>83.651908675106398</v>
      </c>
      <c r="W3020" s="8">
        <v>84.699659067312055</v>
      </c>
      <c r="X3020" s="8">
        <v>103.41176470588236</v>
      </c>
      <c r="Y3020" s="8">
        <v>109.99999999999999</v>
      </c>
      <c r="Z3020" s="8">
        <v>107.66666666666667</v>
      </c>
      <c r="AA3020" s="8">
        <v>102.08666666666669</v>
      </c>
      <c r="AB3020" s="9">
        <v>75.87427861089779</v>
      </c>
      <c r="AC3020" s="9">
        <v>22.689923121752098</v>
      </c>
      <c r="AD3020" s="3">
        <v>29.62903743653299</v>
      </c>
      <c r="AE3020" s="3">
        <v>47.681039441714915</v>
      </c>
    </row>
    <row r="3021" spans="1:31" ht="13" x14ac:dyDescent="0.3">
      <c r="A3021" s="2">
        <v>2023</v>
      </c>
      <c r="B3021" s="13" t="s">
        <v>630</v>
      </c>
      <c r="C3021" s="21" t="s">
        <v>333</v>
      </c>
      <c r="D3021" s="2" t="str">
        <f t="shared" si="94"/>
        <v>M2</v>
      </c>
      <c r="E3021" s="2" t="str">
        <f t="shared" si="95"/>
        <v>G13c_M2_13</v>
      </c>
      <c r="F3021" s="21" t="s">
        <v>481</v>
      </c>
      <c r="G3021" s="21">
        <v>2013</v>
      </c>
      <c r="H3021" s="2" t="s">
        <v>831</v>
      </c>
      <c r="I3021" s="23">
        <v>2.085</v>
      </c>
      <c r="J3021" s="24">
        <v>0.14000000000000001</v>
      </c>
      <c r="K3021" s="23">
        <v>0.89</v>
      </c>
      <c r="L3021" s="23">
        <v>0.80400000000000005</v>
      </c>
      <c r="M3021" s="23">
        <v>0.191</v>
      </c>
      <c r="N3021" s="23">
        <v>0.627</v>
      </c>
      <c r="O3021" s="25">
        <v>0.17599999999999999</v>
      </c>
      <c r="P3021" s="26">
        <v>19.734000000000002</v>
      </c>
      <c r="Q3021" s="27">
        <v>58.994</v>
      </c>
      <c r="R3021" s="25">
        <v>4.4889999999999999</v>
      </c>
      <c r="S3021" s="28">
        <v>440.58</v>
      </c>
      <c r="T3021" s="27">
        <v>14.782</v>
      </c>
      <c r="U3021" s="4">
        <v>20.987559999999998</v>
      </c>
      <c r="V3021" s="8">
        <v>81.16064662056624</v>
      </c>
      <c r="W3021" s="8">
        <v>85.309009132544517</v>
      </c>
      <c r="X3021" s="8">
        <v>104.70588235294119</v>
      </c>
      <c r="Y3021" s="8">
        <v>100.52631578947368</v>
      </c>
      <c r="Z3021" s="8">
        <v>104.50000000000001</v>
      </c>
      <c r="AA3021" s="8">
        <v>131.56</v>
      </c>
      <c r="AB3021" s="9">
        <v>78.615022490443422</v>
      </c>
      <c r="AC3021" s="9">
        <v>20.012859089009542</v>
      </c>
      <c r="AD3021" s="3">
        <v>28.953942410132765</v>
      </c>
      <c r="AE3021" s="3">
        <v>51.033198500857701</v>
      </c>
    </row>
    <row r="3022" spans="1:31" ht="13" x14ac:dyDescent="0.3">
      <c r="A3022" s="2">
        <v>2023</v>
      </c>
      <c r="B3022" s="13" t="s">
        <v>630</v>
      </c>
      <c r="C3022" s="21" t="s">
        <v>336</v>
      </c>
      <c r="D3022" s="2" t="str">
        <f t="shared" si="94"/>
        <v>M1</v>
      </c>
      <c r="E3022" s="2" t="str">
        <f t="shared" si="95"/>
        <v>H13b_M1_13</v>
      </c>
      <c r="F3022" s="21" t="s">
        <v>483</v>
      </c>
      <c r="G3022" s="21">
        <v>2013</v>
      </c>
      <c r="H3022" s="2" t="s">
        <v>830</v>
      </c>
      <c r="I3022" s="23">
        <v>2.3039999999999998</v>
      </c>
      <c r="J3022" s="24">
        <v>0.14699999999999999</v>
      </c>
      <c r="K3022" s="23">
        <v>0.79100000000000004</v>
      </c>
      <c r="L3022" s="23">
        <v>0.83099999999999996</v>
      </c>
      <c r="M3022" s="23">
        <v>0.23200000000000001</v>
      </c>
      <c r="N3022" s="23">
        <v>0.54900000000000004</v>
      </c>
      <c r="O3022" s="25">
        <v>0.189</v>
      </c>
      <c r="P3022" s="26">
        <v>26.311</v>
      </c>
      <c r="Q3022" s="27">
        <v>64.867999999999995</v>
      </c>
      <c r="R3022" s="25">
        <v>6.0069999999999997</v>
      </c>
      <c r="S3022" s="28">
        <v>372.54</v>
      </c>
      <c r="T3022" s="27">
        <v>18.931999999999999</v>
      </c>
      <c r="U3022" s="4">
        <v>21.929133</v>
      </c>
      <c r="V3022" s="8">
        <v>89.68543396344586</v>
      </c>
      <c r="W3022" s="8">
        <v>89.574459589171724</v>
      </c>
      <c r="X3022" s="8">
        <v>93.058823529411768</v>
      </c>
      <c r="Y3022" s="8">
        <v>122.10526315789474</v>
      </c>
      <c r="Z3022" s="8">
        <v>91.500000000000014</v>
      </c>
      <c r="AA3022" s="8">
        <v>175.40666666666667</v>
      </c>
      <c r="AB3022" s="9">
        <v>80.807623809081804</v>
      </c>
      <c r="AC3022" s="9">
        <v>23.649227649405972</v>
      </c>
      <c r="AD3022" s="3">
        <v>25.034988129250458</v>
      </c>
      <c r="AE3022" s="3">
        <v>51.315784221343577</v>
      </c>
    </row>
    <row r="3023" spans="1:31" ht="13" x14ac:dyDescent="0.3">
      <c r="A3023" s="2">
        <v>2023</v>
      </c>
      <c r="B3023" s="13" t="s">
        <v>630</v>
      </c>
      <c r="C3023" s="21" t="s">
        <v>337</v>
      </c>
      <c r="D3023" s="2" t="str">
        <f t="shared" si="94"/>
        <v>M2</v>
      </c>
      <c r="E3023" s="2" t="str">
        <f t="shared" si="95"/>
        <v>H13b_M2_13</v>
      </c>
      <c r="F3023" s="21" t="s">
        <v>483</v>
      </c>
      <c r="G3023" s="21">
        <v>2013</v>
      </c>
      <c r="H3023" s="2" t="s">
        <v>830</v>
      </c>
      <c r="I3023" s="23">
        <v>2.1680000000000001</v>
      </c>
      <c r="J3023" s="24">
        <v>0.14299999999999999</v>
      </c>
      <c r="K3023" s="23">
        <v>0.83399999999999996</v>
      </c>
      <c r="L3023" s="23">
        <v>0.81</v>
      </c>
      <c r="M3023" s="23">
        <v>0.21</v>
      </c>
      <c r="N3023" s="23">
        <v>0.621</v>
      </c>
      <c r="O3023" s="25">
        <v>0.184</v>
      </c>
      <c r="P3023" s="26">
        <v>21.19</v>
      </c>
      <c r="Q3023" s="27">
        <v>73.116</v>
      </c>
      <c r="R3023" s="25">
        <v>5.782</v>
      </c>
      <c r="S3023" s="28">
        <v>540.75800000000004</v>
      </c>
      <c r="T3023" s="27">
        <v>16.623000000000001</v>
      </c>
      <c r="U3023" s="4">
        <v>21.929133</v>
      </c>
      <c r="V3023" s="8">
        <v>84.391502097548027</v>
      </c>
      <c r="W3023" s="8">
        <v>87.137059328241889</v>
      </c>
      <c r="X3023" s="8">
        <v>98.117647058823536</v>
      </c>
      <c r="Y3023" s="8">
        <v>110.52631578947367</v>
      </c>
      <c r="Z3023" s="8">
        <v>103.50000000000001</v>
      </c>
      <c r="AA3023" s="8">
        <v>141.26666666666668</v>
      </c>
      <c r="AB3023" s="9">
        <v>79.047272759200212</v>
      </c>
      <c r="AC3023" s="9">
        <v>21.883345503381577</v>
      </c>
      <c r="AD3023" s="3">
        <v>26.983756085594653</v>
      </c>
      <c r="AE3023" s="3">
        <v>51.132898411023774</v>
      </c>
    </row>
    <row r="3024" spans="1:31" ht="13" x14ac:dyDescent="0.3">
      <c r="A3024" s="2">
        <v>2023</v>
      </c>
      <c r="B3024" s="13" t="s">
        <v>630</v>
      </c>
      <c r="C3024" s="21" t="s">
        <v>338</v>
      </c>
      <c r="D3024" s="2" t="str">
        <f t="shared" si="94"/>
        <v>M1</v>
      </c>
      <c r="E3024" s="2" t="str">
        <f t="shared" si="95"/>
        <v>H13c_M1_13</v>
      </c>
      <c r="F3024" s="21" t="s">
        <v>484</v>
      </c>
      <c r="G3024" s="21">
        <v>2013</v>
      </c>
      <c r="H3024" s="2" t="s">
        <v>829</v>
      </c>
      <c r="I3024" s="23">
        <v>2.1379999999999999</v>
      </c>
      <c r="J3024" s="24">
        <v>0.14399999999999999</v>
      </c>
      <c r="K3024" s="23">
        <v>0.81399999999999995</v>
      </c>
      <c r="L3024" s="23">
        <v>0.89400000000000002</v>
      </c>
      <c r="M3024" s="23">
        <v>0.22700000000000001</v>
      </c>
      <c r="N3024" s="23">
        <v>0.64200000000000002</v>
      </c>
      <c r="O3024" s="25">
        <v>0.17899999999999999</v>
      </c>
      <c r="P3024" s="26">
        <v>22.728000000000002</v>
      </c>
      <c r="Q3024" s="27">
        <v>92.77</v>
      </c>
      <c r="R3024" s="25">
        <v>6.99</v>
      </c>
      <c r="S3024" s="28">
        <v>455.45499999999998</v>
      </c>
      <c r="T3024" s="27">
        <v>21.8</v>
      </c>
      <c r="U3024" s="4">
        <v>17.734881999999999</v>
      </c>
      <c r="V3024" s="8">
        <v>83.223723009482313</v>
      </c>
      <c r="W3024" s="8">
        <v>87.746409393474352</v>
      </c>
      <c r="X3024" s="8">
        <v>95.764705882352942</v>
      </c>
      <c r="Y3024" s="8">
        <v>119.47368421052632</v>
      </c>
      <c r="Z3024" s="8">
        <v>107</v>
      </c>
      <c r="AA3024" s="8">
        <v>151.52000000000001</v>
      </c>
      <c r="AB3024" s="9">
        <v>84.127710063552215</v>
      </c>
      <c r="AC3024" s="9">
        <v>22.226347637493607</v>
      </c>
      <c r="AD3024" s="3">
        <v>24.746203488153757</v>
      </c>
      <c r="AE3024" s="3">
        <v>53.027448874352643</v>
      </c>
    </row>
    <row r="3025" spans="1:31" ht="13" x14ac:dyDescent="0.3">
      <c r="A3025" s="2">
        <v>2023</v>
      </c>
      <c r="B3025" s="13" t="s">
        <v>630</v>
      </c>
      <c r="C3025" s="21" t="s">
        <v>339</v>
      </c>
      <c r="D3025" s="2" t="str">
        <f t="shared" si="94"/>
        <v>M1</v>
      </c>
      <c r="E3025" s="2" t="str">
        <f t="shared" si="95"/>
        <v>I13a_M1_13</v>
      </c>
      <c r="F3025" s="21" t="s">
        <v>485</v>
      </c>
      <c r="G3025" s="21">
        <v>2013</v>
      </c>
      <c r="H3025" s="2" t="s">
        <v>837</v>
      </c>
      <c r="I3025" s="23">
        <v>2.3479999999999999</v>
      </c>
      <c r="J3025" s="24">
        <v>0.15</v>
      </c>
      <c r="K3025" s="23">
        <v>0.86799999999999999</v>
      </c>
      <c r="L3025" s="23">
        <v>0.73299999999999998</v>
      </c>
      <c r="M3025" s="23">
        <v>0.22</v>
      </c>
      <c r="N3025" s="23">
        <v>0.60899999999999999</v>
      </c>
      <c r="O3025" s="25">
        <v>0.19700000000000001</v>
      </c>
      <c r="P3025" s="26">
        <v>19.184000000000001</v>
      </c>
      <c r="Q3025" s="27">
        <v>65.5</v>
      </c>
      <c r="R3025" s="25">
        <v>8.06</v>
      </c>
      <c r="S3025" s="28">
        <v>284.24400000000003</v>
      </c>
      <c r="T3025" s="27">
        <v>17</v>
      </c>
      <c r="U3025" s="4">
        <v>21.12696</v>
      </c>
      <c r="V3025" s="8">
        <v>91.398176625942213</v>
      </c>
      <c r="W3025" s="8">
        <v>91.40250978486911</v>
      </c>
      <c r="X3025" s="8">
        <v>102.11764705882354</v>
      </c>
      <c r="Y3025" s="8">
        <v>115.78947368421053</v>
      </c>
      <c r="Z3025" s="8">
        <v>101.50000000000001</v>
      </c>
      <c r="AA3025" s="8">
        <v>127.89333333333335</v>
      </c>
      <c r="AB3025" s="9">
        <v>76.898245836325103</v>
      </c>
      <c r="AC3025" s="9">
        <v>23.566091580896451</v>
      </c>
      <c r="AD3025" s="3">
        <v>28.868653959024414</v>
      </c>
      <c r="AE3025" s="3">
        <v>47.565254460079117</v>
      </c>
    </row>
    <row r="3026" spans="1:31" ht="13" x14ac:dyDescent="0.3">
      <c r="A3026" s="2">
        <v>2023</v>
      </c>
      <c r="B3026" s="13" t="s">
        <v>630</v>
      </c>
      <c r="C3026" s="21" t="s">
        <v>341</v>
      </c>
      <c r="D3026" s="2" t="str">
        <f t="shared" si="94"/>
        <v>M1</v>
      </c>
      <c r="E3026" s="2" t="str">
        <f t="shared" si="95"/>
        <v>I13c_M1_13</v>
      </c>
      <c r="F3026" s="21" t="s">
        <v>487</v>
      </c>
      <c r="G3026" s="21">
        <v>2013</v>
      </c>
      <c r="H3026" s="2" t="s">
        <v>834</v>
      </c>
      <c r="I3026" s="23">
        <v>2.2029999999999998</v>
      </c>
      <c r="J3026" s="24">
        <v>0.14299999999999999</v>
      </c>
      <c r="K3026" s="23">
        <v>0.89600000000000002</v>
      </c>
      <c r="L3026" s="23">
        <v>0.94899999999999995</v>
      </c>
      <c r="M3026" s="23">
        <v>0.17299999999999999</v>
      </c>
      <c r="N3026" s="23">
        <v>0.64300000000000002</v>
      </c>
      <c r="O3026" s="25">
        <v>0.187</v>
      </c>
      <c r="P3026" s="26">
        <v>20.172999999999998</v>
      </c>
      <c r="Q3026" s="27">
        <v>64.286000000000001</v>
      </c>
      <c r="R3026" s="25">
        <v>6.4539999999999997</v>
      </c>
      <c r="S3026" s="28">
        <v>320.65699999999998</v>
      </c>
      <c r="T3026" s="27">
        <v>17.643000000000001</v>
      </c>
      <c r="U3026" s="4">
        <v>26.338930999999999</v>
      </c>
      <c r="V3026" s="8">
        <v>85.753911033624661</v>
      </c>
      <c r="W3026" s="8">
        <v>87.137059328241889</v>
      </c>
      <c r="X3026" s="8">
        <v>105.41176470588236</v>
      </c>
      <c r="Y3026" s="8">
        <v>91.05263157894737</v>
      </c>
      <c r="Z3026" s="8">
        <v>107.16666666666667</v>
      </c>
      <c r="AA3026" s="8">
        <v>134.48666666666668</v>
      </c>
      <c r="AB3026" s="9">
        <v>84.521302305790087</v>
      </c>
      <c r="AC3026" s="9">
        <v>16.860142322532909</v>
      </c>
      <c r="AD3026" s="3">
        <v>27.112219520839158</v>
      </c>
      <c r="AE3026" s="3">
        <v>56.027638156627923</v>
      </c>
    </row>
    <row r="3027" spans="1:31" ht="13" x14ac:dyDescent="0.3">
      <c r="A3027" s="2">
        <v>2023</v>
      </c>
      <c r="B3027" s="13" t="s">
        <v>630</v>
      </c>
      <c r="C3027" s="21" t="s">
        <v>342</v>
      </c>
      <c r="D3027" s="2" t="str">
        <f t="shared" si="94"/>
        <v>M1</v>
      </c>
      <c r="E3027" s="2" t="str">
        <f t="shared" si="95"/>
        <v>J13a_M1_13</v>
      </c>
      <c r="F3027" s="21" t="s">
        <v>488</v>
      </c>
      <c r="G3027" s="21">
        <v>2013</v>
      </c>
      <c r="H3027" s="2" t="s">
        <v>832</v>
      </c>
      <c r="I3027" s="23">
        <v>2.2440000000000002</v>
      </c>
      <c r="J3027" s="24">
        <v>0.14299999999999999</v>
      </c>
      <c r="K3027" s="23">
        <v>0.872</v>
      </c>
      <c r="L3027" s="23">
        <v>0.91</v>
      </c>
      <c r="M3027" s="23">
        <v>0.19</v>
      </c>
      <c r="N3027" s="23">
        <v>0.69699999999999995</v>
      </c>
      <c r="O3027" s="25">
        <v>0.189</v>
      </c>
      <c r="P3027" s="26">
        <v>23.215</v>
      </c>
      <c r="Q3027" s="27">
        <v>75.703999999999994</v>
      </c>
      <c r="R3027" s="25">
        <v>6.7880000000000003</v>
      </c>
      <c r="S3027" s="28">
        <v>337.22199999999998</v>
      </c>
      <c r="T3027" s="27">
        <v>19.725999999999999</v>
      </c>
      <c r="U3027" s="4">
        <v>22.172796999999999</v>
      </c>
      <c r="V3027" s="8">
        <v>87.349875787314474</v>
      </c>
      <c r="W3027" s="8">
        <v>87.137059328241889</v>
      </c>
      <c r="X3027" s="8">
        <v>102.58823529411765</v>
      </c>
      <c r="Y3027" s="8">
        <v>100</v>
      </c>
      <c r="Z3027" s="8">
        <v>116.16666666666666</v>
      </c>
      <c r="AA3027" s="8">
        <v>154.76666666666668</v>
      </c>
      <c r="AB3027" s="9">
        <v>83.361713268962575</v>
      </c>
      <c r="AC3027" s="9">
        <v>18.77449579330229</v>
      </c>
      <c r="AD3027" s="3">
        <v>26.75303734386344</v>
      </c>
      <c r="AE3027" s="3">
        <v>54.47246686283426</v>
      </c>
    </row>
    <row r="3028" spans="1:31" ht="13" x14ac:dyDescent="0.3">
      <c r="A3028" s="2">
        <v>2023</v>
      </c>
      <c r="B3028" s="13" t="s">
        <v>630</v>
      </c>
      <c r="C3028" s="21" t="s">
        <v>358</v>
      </c>
      <c r="D3028" s="2" t="str">
        <f t="shared" si="94"/>
        <v>M1</v>
      </c>
      <c r="E3028" s="2" t="str">
        <f t="shared" si="95"/>
        <v>H06a_M1_14</v>
      </c>
      <c r="F3028" s="21" t="s">
        <v>499</v>
      </c>
      <c r="G3028" s="21">
        <v>2014</v>
      </c>
      <c r="H3028" s="2" t="s">
        <v>867</v>
      </c>
      <c r="I3028" s="23">
        <v>2.3279999999999998</v>
      </c>
      <c r="J3028" s="24">
        <v>0.14599999999999999</v>
      </c>
      <c r="K3028" s="23">
        <v>0.90500000000000003</v>
      </c>
      <c r="L3028" s="23">
        <v>0.56999999999999995</v>
      </c>
      <c r="M3028" s="23">
        <v>0.19700000000000001</v>
      </c>
      <c r="N3028" s="23">
        <v>0.50700000000000001</v>
      </c>
      <c r="O3028" s="25">
        <v>0.189</v>
      </c>
      <c r="P3028" s="26">
        <v>18.768000000000001</v>
      </c>
      <c r="Q3028" s="27">
        <v>68.454999999999998</v>
      </c>
      <c r="R3028" s="25">
        <v>6.0529999999999999</v>
      </c>
      <c r="S3028" s="28">
        <v>753.79</v>
      </c>
      <c r="T3028" s="27">
        <v>16.594000000000001</v>
      </c>
      <c r="U3028" s="4">
        <v>23.835740999999999</v>
      </c>
      <c r="V3028" s="8">
        <v>89.756103800691236</v>
      </c>
      <c r="W3028" s="8">
        <v>88.317329523177207</v>
      </c>
      <c r="X3028" s="8">
        <v>106.47058823529412</v>
      </c>
      <c r="Y3028" s="8">
        <v>103.68421052631579</v>
      </c>
      <c r="Z3028" s="8">
        <v>84.500000000000014</v>
      </c>
      <c r="AA3028" s="8">
        <v>125.12</v>
      </c>
      <c r="AB3028" s="9">
        <v>67.816241434808617</v>
      </c>
      <c r="AC3028" s="9">
        <v>23.928408988578195</v>
      </c>
      <c r="AD3028" s="3">
        <v>34.130142811587113</v>
      </c>
      <c r="AE3028" s="3">
        <v>41.941448199834696</v>
      </c>
    </row>
    <row r="3029" spans="1:31" ht="13" x14ac:dyDescent="0.3">
      <c r="A3029" s="2">
        <v>2023</v>
      </c>
      <c r="B3029" s="13" t="s">
        <v>630</v>
      </c>
      <c r="C3029" s="21" t="s">
        <v>359</v>
      </c>
      <c r="D3029" s="2" t="str">
        <f t="shared" si="94"/>
        <v>M2</v>
      </c>
      <c r="E3029" s="2" t="str">
        <f t="shared" si="95"/>
        <v>H06a_M2_14</v>
      </c>
      <c r="F3029" s="21" t="s">
        <v>499</v>
      </c>
      <c r="G3029" s="21">
        <v>2014</v>
      </c>
      <c r="H3029" s="2" t="s">
        <v>867</v>
      </c>
      <c r="I3029" s="23">
        <v>2.218</v>
      </c>
      <c r="J3029" s="24">
        <v>0.14199999999999999</v>
      </c>
      <c r="K3029" s="23">
        <v>0.998</v>
      </c>
      <c r="L3029" s="23">
        <v>0.54700000000000004</v>
      </c>
      <c r="M3029" s="23">
        <v>0.23599999999999999</v>
      </c>
      <c r="N3029" s="23">
        <v>0.60899999999999999</v>
      </c>
      <c r="O3029" s="25">
        <v>0.17799999999999999</v>
      </c>
      <c r="P3029" s="26">
        <v>17.297999999999998</v>
      </c>
      <c r="Q3029" s="27">
        <v>65.721999999999994</v>
      </c>
      <c r="R3029" s="25">
        <v>8.5449999999999999</v>
      </c>
      <c r="S3029" s="28">
        <v>580.72900000000004</v>
      </c>
      <c r="T3029" s="27">
        <v>17.449000000000002</v>
      </c>
      <c r="U3029" s="4">
        <v>23.835740999999999</v>
      </c>
      <c r="V3029" s="8">
        <v>85.515050786053763</v>
      </c>
      <c r="W3029" s="8">
        <v>85.897676659528514</v>
      </c>
      <c r="X3029" s="8">
        <v>117.41176470588235</v>
      </c>
      <c r="Y3029" s="8">
        <v>124.21052631578947</v>
      </c>
      <c r="Z3029" s="8">
        <v>101.50000000000001</v>
      </c>
      <c r="AA3029" s="8">
        <v>115.31999999999998</v>
      </c>
      <c r="AB3029" s="9">
        <v>72.259574061111906</v>
      </c>
      <c r="AC3029" s="9">
        <v>26.902827005100434</v>
      </c>
      <c r="AD3029" s="3">
        <v>35.323065499396961</v>
      </c>
      <c r="AE3029" s="3">
        <v>37.774107495502605</v>
      </c>
    </row>
    <row r="3030" spans="1:31" ht="13" x14ac:dyDescent="0.3">
      <c r="A3030" s="2">
        <v>2023</v>
      </c>
      <c r="B3030" s="13" t="s">
        <v>630</v>
      </c>
      <c r="C3030" s="21" t="s">
        <v>360</v>
      </c>
      <c r="D3030" s="2" t="str">
        <f t="shared" si="94"/>
        <v>M1</v>
      </c>
      <c r="E3030" s="2" t="str">
        <f t="shared" si="95"/>
        <v>H06b_M1_14</v>
      </c>
      <c r="F3030" s="21" t="s">
        <v>500</v>
      </c>
      <c r="G3030" s="21">
        <v>2014</v>
      </c>
      <c r="H3030" s="2" t="s">
        <v>880</v>
      </c>
      <c r="I3030" s="23">
        <v>2.472</v>
      </c>
      <c r="J3030" s="24">
        <v>0.14699999999999999</v>
      </c>
      <c r="K3030" s="23">
        <v>0.95</v>
      </c>
      <c r="L3030" s="23">
        <v>0.625</v>
      </c>
      <c r="M3030" s="23">
        <v>0.23499999999999999</v>
      </c>
      <c r="N3030" s="23">
        <v>0.505</v>
      </c>
      <c r="O3030" s="25">
        <v>0.19700000000000001</v>
      </c>
      <c r="P3030" s="26">
        <v>24.861000000000001</v>
      </c>
      <c r="Q3030" s="27">
        <v>86.034999999999997</v>
      </c>
      <c r="R3030" s="25">
        <v>8.9629999999999992</v>
      </c>
      <c r="S3030" s="28">
        <v>621.87199999999996</v>
      </c>
      <c r="T3030" s="27">
        <v>20.167000000000002</v>
      </c>
      <c r="U3030" s="4">
        <v>22.388829000000001</v>
      </c>
      <c r="V3030" s="8">
        <v>95.308027747125763</v>
      </c>
      <c r="W3030" s="8">
        <v>88.92224273908937</v>
      </c>
      <c r="X3030" s="8">
        <v>111.76470588235294</v>
      </c>
      <c r="Y3030" s="8">
        <v>123.68421052631578</v>
      </c>
      <c r="Z3030" s="8">
        <v>84.166666666666671</v>
      </c>
      <c r="AA3030" s="8">
        <v>165.74</v>
      </c>
      <c r="AB3030" s="9">
        <v>74.841795823698703</v>
      </c>
      <c r="AC3030" s="9">
        <v>25.86455291236383</v>
      </c>
      <c r="AD3030" s="3">
        <v>32.464046224986888</v>
      </c>
      <c r="AE3030" s="3">
        <v>41.671400862649293</v>
      </c>
    </row>
    <row r="3031" spans="1:31" ht="13" x14ac:dyDescent="0.3">
      <c r="A3031" s="2">
        <v>2023</v>
      </c>
      <c r="B3031" s="13" t="s">
        <v>630</v>
      </c>
      <c r="C3031" s="21" t="s">
        <v>361</v>
      </c>
      <c r="D3031" s="2" t="str">
        <f t="shared" si="94"/>
        <v>M2</v>
      </c>
      <c r="E3031" s="2" t="str">
        <f t="shared" si="95"/>
        <v>H06b_M2_14</v>
      </c>
      <c r="F3031" s="21" t="s">
        <v>500</v>
      </c>
      <c r="G3031" s="21">
        <v>2014</v>
      </c>
      <c r="H3031" s="2" t="s">
        <v>880</v>
      </c>
      <c r="I3031" s="23">
        <v>2.4809999999999999</v>
      </c>
      <c r="J3031" s="24">
        <v>0.14499999999999999</v>
      </c>
      <c r="K3031" s="23">
        <v>0.96199999999999997</v>
      </c>
      <c r="L3031" s="23">
        <v>0.66900000000000004</v>
      </c>
      <c r="M3031" s="23">
        <v>0.189</v>
      </c>
      <c r="N3031" s="23">
        <v>0.51400000000000001</v>
      </c>
      <c r="O3031" s="25">
        <v>0.20300000000000001</v>
      </c>
      <c r="P3031" s="26">
        <v>16.901</v>
      </c>
      <c r="Q3031" s="27">
        <v>85.721000000000004</v>
      </c>
      <c r="R3031" s="25">
        <v>8.0259999999999998</v>
      </c>
      <c r="S3031" s="28">
        <v>629.43899999999996</v>
      </c>
      <c r="T3031" s="27">
        <v>17.727</v>
      </c>
      <c r="U3031" s="4">
        <v>22.388829000000001</v>
      </c>
      <c r="V3031" s="8">
        <v>95.655022993777905</v>
      </c>
      <c r="W3031" s="8">
        <v>87.71241630726503</v>
      </c>
      <c r="X3031" s="8">
        <v>113.1764705882353</v>
      </c>
      <c r="Y3031" s="8">
        <v>99.473684210526315</v>
      </c>
      <c r="Z3031" s="8">
        <v>85.666666666666671</v>
      </c>
      <c r="AA3031" s="8">
        <v>112.67333333333333</v>
      </c>
      <c r="AB3031" s="9">
        <v>73.555183123600571</v>
      </c>
      <c r="AC3031" s="9">
        <v>21.165563549540529</v>
      </c>
      <c r="AD3031" s="3">
        <v>33.449145957962621</v>
      </c>
      <c r="AE3031" s="3">
        <v>45.385290492496843</v>
      </c>
    </row>
    <row r="3032" spans="1:31" ht="13" x14ac:dyDescent="0.3">
      <c r="A3032" s="2">
        <v>2023</v>
      </c>
      <c r="B3032" s="13" t="s">
        <v>630</v>
      </c>
      <c r="C3032" s="21" t="s">
        <v>364</v>
      </c>
      <c r="D3032" s="2" t="str">
        <f t="shared" si="94"/>
        <v>M1</v>
      </c>
      <c r="E3032" s="2" t="str">
        <f t="shared" si="95"/>
        <v>I06a_M1_14</v>
      </c>
      <c r="F3032" s="21" t="s">
        <v>501</v>
      </c>
      <c r="G3032" s="21">
        <v>2014</v>
      </c>
      <c r="H3032" s="2" t="s">
        <v>863</v>
      </c>
      <c r="I3032" s="23">
        <v>2.177</v>
      </c>
      <c r="J3032" s="24">
        <v>0.13300000000000001</v>
      </c>
      <c r="K3032" s="23">
        <v>0.93500000000000005</v>
      </c>
      <c r="L3032" s="23">
        <v>0.63200000000000001</v>
      </c>
      <c r="M3032" s="23">
        <v>0.249</v>
      </c>
      <c r="N3032" s="23">
        <v>0.68400000000000005</v>
      </c>
      <c r="O3032" s="25">
        <v>0.17199999999999999</v>
      </c>
      <c r="P3032" s="26">
        <v>16.806000000000001</v>
      </c>
      <c r="Q3032" s="27">
        <v>59.051000000000002</v>
      </c>
      <c r="R3032" s="25">
        <v>8.4149999999999991</v>
      </c>
      <c r="S3032" s="28">
        <v>664.64800000000002</v>
      </c>
      <c r="T3032" s="27">
        <v>15.244</v>
      </c>
      <c r="U3032" s="4">
        <v>25.614205999999999</v>
      </c>
      <c r="V3032" s="8">
        <v>83.934294662416164</v>
      </c>
      <c r="W3032" s="8">
        <v>80.453457716318965</v>
      </c>
      <c r="X3032" s="8">
        <v>110.00000000000001</v>
      </c>
      <c r="Y3032" s="8">
        <v>131.05263157894737</v>
      </c>
      <c r="Z3032" s="8">
        <v>114.00000000000001</v>
      </c>
      <c r="AA3032" s="8">
        <v>112.04</v>
      </c>
      <c r="AB3032" s="9">
        <v>75.960678027942407</v>
      </c>
      <c r="AC3032" s="9">
        <v>27.001744763826352</v>
      </c>
      <c r="AD3032" s="3">
        <v>31.480818890879796</v>
      </c>
      <c r="AE3032" s="3">
        <v>41.517436345293838</v>
      </c>
    </row>
    <row r="3033" spans="1:31" ht="13" x14ac:dyDescent="0.3">
      <c r="A3033" s="2">
        <v>2023</v>
      </c>
      <c r="B3033" s="13" t="s">
        <v>630</v>
      </c>
      <c r="C3033" s="21" t="s">
        <v>365</v>
      </c>
      <c r="D3033" s="2" t="str">
        <f t="shared" si="94"/>
        <v>M2</v>
      </c>
      <c r="E3033" s="2" t="str">
        <f t="shared" si="95"/>
        <v>I06a_M2_14</v>
      </c>
      <c r="F3033" s="21" t="s">
        <v>501</v>
      </c>
      <c r="G3033" s="21">
        <v>2014</v>
      </c>
      <c r="H3033" s="2" t="s">
        <v>863</v>
      </c>
      <c r="I3033" s="23">
        <v>2.0030000000000001</v>
      </c>
      <c r="J3033" s="24">
        <v>0.14000000000000001</v>
      </c>
      <c r="K3033" s="23">
        <v>0.84</v>
      </c>
      <c r="L3033" s="23">
        <v>0.64600000000000002</v>
      </c>
      <c r="M3033" s="23">
        <v>0.24099999999999999</v>
      </c>
      <c r="N3033" s="23">
        <v>0.65100000000000002</v>
      </c>
      <c r="O3033" s="25">
        <v>0.186</v>
      </c>
      <c r="P3033" s="26">
        <v>13.066000000000001</v>
      </c>
      <c r="Q3033" s="27">
        <v>62.311</v>
      </c>
      <c r="R3033" s="25">
        <v>7.4790000000000001</v>
      </c>
      <c r="S3033" s="28">
        <v>334.20299999999997</v>
      </c>
      <c r="T3033" s="27">
        <v>17.515999999999998</v>
      </c>
      <c r="U3033" s="4">
        <v>25.614205999999999</v>
      </c>
      <c r="V3033" s="8">
        <v>77.225719893807806</v>
      </c>
      <c r="W3033" s="8">
        <v>84.687850227704175</v>
      </c>
      <c r="X3033" s="8">
        <v>98.82352941176471</v>
      </c>
      <c r="Y3033" s="8">
        <v>126.84210526315789</v>
      </c>
      <c r="Z3033" s="8">
        <v>108.50000000000001</v>
      </c>
      <c r="AA3033" s="8">
        <v>87.106666666666683</v>
      </c>
      <c r="AB3033" s="9">
        <v>73.570634719975956</v>
      </c>
      <c r="AC3033" s="9">
        <v>26.983224889034062</v>
      </c>
      <c r="AD3033" s="3">
        <v>29.201020272353446</v>
      </c>
      <c r="AE3033" s="3">
        <v>43.81575483861247</v>
      </c>
    </row>
    <row r="3034" spans="1:31" ht="13" x14ac:dyDescent="0.3">
      <c r="A3034" s="2">
        <v>2023</v>
      </c>
      <c r="B3034" s="13" t="s">
        <v>630</v>
      </c>
      <c r="C3034" s="21" t="s">
        <v>366</v>
      </c>
      <c r="D3034" s="2" t="str">
        <f t="shared" si="94"/>
        <v>M1</v>
      </c>
      <c r="E3034" s="2" t="str">
        <f t="shared" si="95"/>
        <v>I06b_M1_14</v>
      </c>
      <c r="F3034" s="21" t="s">
        <v>416</v>
      </c>
      <c r="G3034" s="21">
        <v>2014</v>
      </c>
      <c r="H3034" s="2" t="s">
        <v>881</v>
      </c>
      <c r="I3034" s="23">
        <v>2.19</v>
      </c>
      <c r="J3034" s="24">
        <v>0.13700000000000001</v>
      </c>
      <c r="K3034" s="23">
        <v>0.85</v>
      </c>
      <c r="L3034" s="23">
        <v>0.68300000000000005</v>
      </c>
      <c r="M3034" s="23">
        <v>0.315</v>
      </c>
      <c r="N3034" s="23">
        <v>0.67100000000000004</v>
      </c>
      <c r="O3034" s="25">
        <v>0.17899999999999999</v>
      </c>
      <c r="P3034" s="26">
        <v>13.483000000000001</v>
      </c>
      <c r="Q3034" s="27">
        <v>60.933999999999997</v>
      </c>
      <c r="R3034" s="25">
        <v>7.2380000000000004</v>
      </c>
      <c r="S3034" s="28">
        <v>296.87599999999998</v>
      </c>
      <c r="T3034" s="27">
        <v>20.294</v>
      </c>
      <c r="U3034" s="4">
        <v>26.624096999999999</v>
      </c>
      <c r="V3034" s="8">
        <v>84.435510018691502</v>
      </c>
      <c r="W3034" s="8">
        <v>82.873110579967658</v>
      </c>
      <c r="X3034" s="8">
        <v>100</v>
      </c>
      <c r="Y3034" s="8">
        <v>165.78947368421052</v>
      </c>
      <c r="Z3034" s="8">
        <v>111.83333333333334</v>
      </c>
      <c r="AA3034" s="8">
        <v>89.88666666666667</v>
      </c>
      <c r="AB3034" s="9">
        <v>81.768248475472234</v>
      </c>
      <c r="AC3034" s="9">
        <v>31.732710675743093</v>
      </c>
      <c r="AD3034" s="3">
        <v>26.586273816668125</v>
      </c>
      <c r="AE3034" s="3">
        <v>41.681015507588789</v>
      </c>
    </row>
    <row r="3035" spans="1:31" ht="13" x14ac:dyDescent="0.3">
      <c r="A3035" s="2">
        <v>2023</v>
      </c>
      <c r="B3035" s="13" t="s">
        <v>630</v>
      </c>
      <c r="C3035" s="21" t="s">
        <v>367</v>
      </c>
      <c r="D3035" s="2" t="str">
        <f t="shared" si="94"/>
        <v>M2</v>
      </c>
      <c r="E3035" s="2" t="str">
        <f t="shared" si="95"/>
        <v>I06b_M2_14</v>
      </c>
      <c r="F3035" s="21" t="s">
        <v>416</v>
      </c>
      <c r="G3035" s="21">
        <v>2014</v>
      </c>
      <c r="H3035" s="2" t="s">
        <v>881</v>
      </c>
      <c r="I3035" s="23">
        <v>2.3220000000000001</v>
      </c>
      <c r="J3035" s="24">
        <v>0.14499999999999999</v>
      </c>
      <c r="K3035" s="23">
        <v>0.81699999999999995</v>
      </c>
      <c r="L3035" s="23">
        <v>0.63300000000000001</v>
      </c>
      <c r="M3035" s="23">
        <v>0.26700000000000002</v>
      </c>
      <c r="N3035" s="23">
        <v>0.62</v>
      </c>
      <c r="O3035" s="25">
        <v>0.182</v>
      </c>
      <c r="P3035" s="26">
        <v>11.968</v>
      </c>
      <c r="Q3035" s="27">
        <v>67.951999999999998</v>
      </c>
      <c r="R3035" s="25">
        <v>8.4939999999999998</v>
      </c>
      <c r="S3035" s="28">
        <v>324.47800000000001</v>
      </c>
      <c r="T3035" s="27">
        <v>19.844000000000001</v>
      </c>
      <c r="U3035" s="4">
        <v>26.624096999999999</v>
      </c>
      <c r="V3035" s="8">
        <v>89.524773636256469</v>
      </c>
      <c r="W3035" s="8">
        <v>87.71241630726503</v>
      </c>
      <c r="X3035" s="8">
        <v>96.117647058823536</v>
      </c>
      <c r="Y3035" s="8">
        <v>140.5263157894737</v>
      </c>
      <c r="Z3035" s="8">
        <v>103.33333333333334</v>
      </c>
      <c r="AA3035" s="8">
        <v>79.786666666666662</v>
      </c>
      <c r="AB3035" s="9">
        <v>74.475377226435057</v>
      </c>
      <c r="AC3035" s="9">
        <v>29.531116233623418</v>
      </c>
      <c r="AD3035" s="3">
        <v>28.056441528898894</v>
      </c>
      <c r="AE3035" s="3">
        <v>42.412442237477698</v>
      </c>
    </row>
    <row r="3036" spans="1:31" ht="13" x14ac:dyDescent="0.3">
      <c r="A3036" s="2">
        <v>2023</v>
      </c>
      <c r="B3036" s="13" t="s">
        <v>630</v>
      </c>
      <c r="C3036" s="21" t="s">
        <v>420</v>
      </c>
      <c r="D3036" s="2" t="str">
        <f t="shared" si="94"/>
        <v>M1</v>
      </c>
      <c r="E3036" s="2" t="str">
        <f t="shared" si="95"/>
        <v>I07a_M1_15</v>
      </c>
      <c r="F3036" s="21" t="s">
        <v>374</v>
      </c>
      <c r="G3036" s="21">
        <v>2015</v>
      </c>
      <c r="H3036" s="2" t="s">
        <v>901</v>
      </c>
      <c r="I3036" s="23">
        <v>2.3370000000000002</v>
      </c>
      <c r="J3036" s="24">
        <v>0.14599999999999999</v>
      </c>
      <c r="K3036" s="23">
        <v>1.008</v>
      </c>
      <c r="L3036" s="23">
        <v>0.57699999999999996</v>
      </c>
      <c r="M3036" s="23">
        <v>0.22600000000000001</v>
      </c>
      <c r="N3036" s="23">
        <v>0.61599999999999999</v>
      </c>
      <c r="O3036" s="25">
        <v>0.17899999999999999</v>
      </c>
      <c r="P3036" s="26">
        <v>12.589</v>
      </c>
      <c r="Q3036" s="27">
        <v>75.471000000000004</v>
      </c>
      <c r="R3036" s="25">
        <v>6.4790000000000001</v>
      </c>
      <c r="S3036" s="28">
        <v>494.59199999999998</v>
      </c>
      <c r="T3036" s="27">
        <v>18.294</v>
      </c>
      <c r="U3036" s="4">
        <v>25.096959999999999</v>
      </c>
      <c r="V3036" s="8">
        <v>89.166387976749277</v>
      </c>
      <c r="W3036" s="8">
        <v>87.614064007636856</v>
      </c>
      <c r="X3036" s="8">
        <v>118.58823529411767</v>
      </c>
      <c r="Y3036" s="8">
        <v>118.94736842105263</v>
      </c>
      <c r="Z3036" s="8">
        <v>102.66666666666666</v>
      </c>
      <c r="AA3036" s="8">
        <v>83.926666666666677</v>
      </c>
      <c r="AB3036" s="9">
        <v>73.188611295844112</v>
      </c>
      <c r="AC3036" s="9">
        <v>25.435849438429486</v>
      </c>
      <c r="AD3036" s="3">
        <v>35.224129402710794</v>
      </c>
      <c r="AE3036" s="3">
        <v>39.340021158859727</v>
      </c>
    </row>
    <row r="3037" spans="1:31" ht="13" x14ac:dyDescent="0.3">
      <c r="A3037" s="2">
        <v>2023</v>
      </c>
      <c r="B3037" s="13" t="s">
        <v>630</v>
      </c>
      <c r="C3037" s="21" t="s">
        <v>421</v>
      </c>
      <c r="D3037" s="2" t="str">
        <f t="shared" si="94"/>
        <v>M1</v>
      </c>
      <c r="E3037" s="2" t="str">
        <f t="shared" si="95"/>
        <v>I07b_M1_15</v>
      </c>
      <c r="F3037" s="21" t="s">
        <v>448</v>
      </c>
      <c r="G3037" s="21">
        <v>2015</v>
      </c>
      <c r="H3037" s="2" t="s">
        <v>903</v>
      </c>
      <c r="I3037" s="23">
        <v>2.38</v>
      </c>
      <c r="J3037" s="24">
        <v>0.14899999999999999</v>
      </c>
      <c r="K3037" s="23">
        <v>0.86399999999999999</v>
      </c>
      <c r="L3037" s="23">
        <v>0.74099999999999999</v>
      </c>
      <c r="M3037" s="23">
        <v>0.22800000000000001</v>
      </c>
      <c r="N3037" s="23">
        <v>0.51500000000000001</v>
      </c>
      <c r="O3037" s="25">
        <v>0.19500000000000001</v>
      </c>
      <c r="P3037" s="26">
        <v>20.283000000000001</v>
      </c>
      <c r="Q3037" s="27">
        <v>83.391000000000005</v>
      </c>
      <c r="R3037" s="25">
        <v>5.9240000000000004</v>
      </c>
      <c r="S3037" s="28">
        <v>578.74699999999996</v>
      </c>
      <c r="T3037" s="27">
        <v>17.753</v>
      </c>
      <c r="U3037" s="4">
        <v>22.565636000000001</v>
      </c>
      <c r="V3037" s="8">
        <v>90.807018992153729</v>
      </c>
      <c r="W3037" s="8">
        <v>89.41435299409514</v>
      </c>
      <c r="X3037" s="8">
        <v>101.64705882352942</v>
      </c>
      <c r="Y3037" s="8">
        <v>120</v>
      </c>
      <c r="Z3037" s="8">
        <v>85.833333333333343</v>
      </c>
      <c r="AA3037" s="8">
        <v>135.22</v>
      </c>
      <c r="AB3037" s="9">
        <v>77.854124226046196</v>
      </c>
      <c r="AC3037" s="9">
        <v>24.123178839643469</v>
      </c>
      <c r="AD3037" s="3">
        <v>28.382808130509567</v>
      </c>
      <c r="AE3037" s="3">
        <v>47.494013029846961</v>
      </c>
    </row>
    <row r="3038" spans="1:31" ht="13" x14ac:dyDescent="0.3">
      <c r="A3038" s="2">
        <v>2023</v>
      </c>
      <c r="B3038" s="13" t="s">
        <v>631</v>
      </c>
      <c r="C3038" s="21" t="s">
        <v>6</v>
      </c>
      <c r="D3038" s="2" t="str">
        <f t="shared" si="94"/>
        <v>M1</v>
      </c>
      <c r="E3038" s="2" t="str">
        <f t="shared" si="95"/>
        <v>C12b_M1_12</v>
      </c>
      <c r="F3038" s="21" t="s">
        <v>530</v>
      </c>
      <c r="G3038" s="21">
        <v>2012</v>
      </c>
      <c r="H3038" s="2" t="s">
        <v>794</v>
      </c>
      <c r="I3038" s="25">
        <v>2.2519999999999998</v>
      </c>
      <c r="J3038" s="29">
        <v>0.159</v>
      </c>
      <c r="K3038" s="23">
        <v>0.83199999999999996</v>
      </c>
      <c r="L3038" s="23">
        <v>1.1020000000000001</v>
      </c>
      <c r="M3038" s="23">
        <v>0.18</v>
      </c>
      <c r="N3038" s="23">
        <v>0.69499999999999995</v>
      </c>
      <c r="O3038" s="25">
        <v>0.189</v>
      </c>
      <c r="P3038" s="26">
        <v>20.821999999999999</v>
      </c>
      <c r="Q3038" s="27">
        <v>63.698999999999998</v>
      </c>
      <c r="R3038" s="25">
        <v>6.0410000000000004</v>
      </c>
      <c r="S3038" s="28">
        <v>351.04500000000002</v>
      </c>
      <c r="T3038" s="27">
        <v>19.286999999999999</v>
      </c>
      <c r="U3038" s="4">
        <v>23.502941</v>
      </c>
      <c r="V3038" s="8">
        <v>88.4330791312683</v>
      </c>
      <c r="W3038" s="8">
        <v>97.535604200812017</v>
      </c>
      <c r="X3038" s="8">
        <v>97.882352941176464</v>
      </c>
      <c r="Y3038" s="8">
        <v>94.73684210526315</v>
      </c>
      <c r="Z3038" s="8">
        <v>115.83333333333331</v>
      </c>
      <c r="AA3038" s="8">
        <v>138.81333333333333</v>
      </c>
      <c r="AB3038" s="9">
        <v>91.095810460507508</v>
      </c>
      <c r="AC3038" s="9">
        <v>16.276289817234733</v>
      </c>
      <c r="AD3038" s="3">
        <v>23.35867288621527</v>
      </c>
      <c r="AE3038" s="3">
        <v>60.365037296549993</v>
      </c>
    </row>
    <row r="3039" spans="1:31" ht="13" x14ac:dyDescent="0.3">
      <c r="A3039" s="2">
        <v>2023</v>
      </c>
      <c r="B3039" s="13" t="s">
        <v>631</v>
      </c>
      <c r="C3039" s="21" t="s">
        <v>7</v>
      </c>
      <c r="D3039" s="2" t="str">
        <f t="shared" si="94"/>
        <v>M2</v>
      </c>
      <c r="E3039" s="2" t="str">
        <f t="shared" si="95"/>
        <v>C12b_M2_12</v>
      </c>
      <c r="F3039" s="21" t="s">
        <v>530</v>
      </c>
      <c r="G3039" s="21">
        <v>2012</v>
      </c>
      <c r="H3039" s="2" t="s">
        <v>794</v>
      </c>
      <c r="I3039" s="25">
        <v>2.2999999999999998</v>
      </c>
      <c r="J3039" s="29">
        <v>0.158</v>
      </c>
      <c r="K3039" s="23">
        <v>0.79800000000000004</v>
      </c>
      <c r="L3039" s="23">
        <v>1.133</v>
      </c>
      <c r="M3039" s="23">
        <v>0.221</v>
      </c>
      <c r="N3039" s="23">
        <v>0.67200000000000004</v>
      </c>
      <c r="O3039" s="25">
        <v>0.19400000000000001</v>
      </c>
      <c r="P3039" s="26">
        <v>21.45</v>
      </c>
      <c r="Q3039" s="27">
        <v>69.72</v>
      </c>
      <c r="R3039" s="25">
        <v>8.3940000000000001</v>
      </c>
      <c r="S3039" s="28">
        <v>520.65099999999995</v>
      </c>
      <c r="T3039" s="27">
        <v>17.975999999999999</v>
      </c>
      <c r="U3039" s="4">
        <v>23.502941</v>
      </c>
      <c r="V3039" s="8">
        <v>90.317976022165666</v>
      </c>
      <c r="W3039" s="8">
        <v>96.922172727850935</v>
      </c>
      <c r="X3039" s="8">
        <v>93.882352941176478</v>
      </c>
      <c r="Y3039" s="8">
        <v>116.31578947368422</v>
      </c>
      <c r="Z3039" s="8">
        <v>112.00000000000001</v>
      </c>
      <c r="AA3039" s="8">
        <v>143</v>
      </c>
      <c r="AB3039" s="9">
        <v>95.150416669620682</v>
      </c>
      <c r="AC3039" s="9">
        <v>19.132111027951996</v>
      </c>
      <c r="AD3039" s="3">
        <v>21.449414385635059</v>
      </c>
      <c r="AE3039" s="3">
        <v>59.418474586412941</v>
      </c>
    </row>
    <row r="3040" spans="1:31" ht="13" x14ac:dyDescent="0.3">
      <c r="A3040" s="2">
        <v>2023</v>
      </c>
      <c r="B3040" s="13" t="s">
        <v>631</v>
      </c>
      <c r="C3040" s="21" t="s">
        <v>8</v>
      </c>
      <c r="D3040" s="2" t="str">
        <f t="shared" si="94"/>
        <v>M1</v>
      </c>
      <c r="E3040" s="2" t="str">
        <f t="shared" si="95"/>
        <v>E12a_M1_12</v>
      </c>
      <c r="F3040" s="21" t="s">
        <v>531</v>
      </c>
      <c r="G3040" s="21">
        <v>2012</v>
      </c>
      <c r="H3040" s="2" t="s">
        <v>805</v>
      </c>
      <c r="I3040" s="25">
        <v>2.3279999999999998</v>
      </c>
      <c r="J3040" s="29">
        <v>0.16200000000000001</v>
      </c>
      <c r="K3040" s="23">
        <v>0.98799999999999999</v>
      </c>
      <c r="L3040" s="23">
        <v>0.89100000000000001</v>
      </c>
      <c r="M3040" s="23">
        <v>0.23599999999999999</v>
      </c>
      <c r="N3040" s="23">
        <v>0.64700000000000002</v>
      </c>
      <c r="O3040" s="25">
        <v>0.19</v>
      </c>
      <c r="P3040" s="26">
        <v>22.097000000000001</v>
      </c>
      <c r="Q3040" s="27">
        <v>65.088999999999999</v>
      </c>
      <c r="R3040" s="25">
        <v>8.0960000000000001</v>
      </c>
      <c r="S3040" s="28">
        <v>349.31799999999998</v>
      </c>
      <c r="T3040" s="27">
        <v>18.263000000000002</v>
      </c>
      <c r="U3040" s="4">
        <v>21.522162999999999</v>
      </c>
      <c r="V3040" s="8">
        <v>91.417499208522472</v>
      </c>
      <c r="W3040" s="8">
        <v>99.375898619695263</v>
      </c>
      <c r="X3040" s="8">
        <v>116.23529411764706</v>
      </c>
      <c r="Y3040" s="8">
        <v>124.21052631578947</v>
      </c>
      <c r="Z3040" s="8">
        <v>107.83333333333334</v>
      </c>
      <c r="AA3040" s="8">
        <v>147.31333333333333</v>
      </c>
      <c r="AB3040" s="9">
        <v>89.16948824808324</v>
      </c>
      <c r="AC3040" s="9">
        <v>21.801031480856608</v>
      </c>
      <c r="AD3040" s="3">
        <v>28.337655285390351</v>
      </c>
      <c r="AE3040" s="3">
        <v>49.861313233753023</v>
      </c>
    </row>
    <row r="3041" spans="1:31" ht="13" x14ac:dyDescent="0.3">
      <c r="A3041" s="2">
        <v>2023</v>
      </c>
      <c r="B3041" s="13" t="s">
        <v>631</v>
      </c>
      <c r="C3041" s="21" t="s">
        <v>9</v>
      </c>
      <c r="D3041" s="2" t="str">
        <f t="shared" si="94"/>
        <v>M1</v>
      </c>
      <c r="E3041" s="2" t="str">
        <f t="shared" si="95"/>
        <v>E12b_M1_12</v>
      </c>
      <c r="F3041" s="21" t="s">
        <v>532</v>
      </c>
      <c r="G3041" s="21">
        <v>2012</v>
      </c>
      <c r="H3041" s="2" t="s">
        <v>808</v>
      </c>
      <c r="I3041" s="25">
        <v>2.1659999999999999</v>
      </c>
      <c r="J3041" s="29">
        <v>0.158</v>
      </c>
      <c r="K3041" s="23">
        <v>1.1080000000000001</v>
      </c>
      <c r="L3041" s="23">
        <v>0.78100000000000003</v>
      </c>
      <c r="M3041" s="23">
        <v>0.248</v>
      </c>
      <c r="N3041" s="23">
        <v>0.73499999999999999</v>
      </c>
      <c r="O3041" s="25">
        <v>0.17399999999999999</v>
      </c>
      <c r="P3041" s="26">
        <v>18.963999999999999</v>
      </c>
      <c r="Q3041" s="27">
        <v>62.783999999999999</v>
      </c>
      <c r="R3041" s="25">
        <v>8.1690000000000005</v>
      </c>
      <c r="S3041" s="28">
        <v>336.38600000000002</v>
      </c>
      <c r="T3041" s="27">
        <v>18.951000000000001</v>
      </c>
      <c r="U3041" s="4">
        <v>24.043033000000001</v>
      </c>
      <c r="V3041" s="8">
        <v>85.055972201743842</v>
      </c>
      <c r="W3041" s="8">
        <v>96.922172727850935</v>
      </c>
      <c r="X3041" s="8">
        <v>130.35294117647061</v>
      </c>
      <c r="Y3041" s="8">
        <v>130.5263157894737</v>
      </c>
      <c r="Z3041" s="8">
        <v>122.50000000000001</v>
      </c>
      <c r="AA3041" s="8">
        <v>126.42666666666666</v>
      </c>
      <c r="AB3041" s="9">
        <v>87.737987875229379</v>
      </c>
      <c r="AC3041" s="9">
        <v>23.283342339840527</v>
      </c>
      <c r="AD3041" s="3">
        <v>32.297977870459917</v>
      </c>
      <c r="AE3041" s="3">
        <v>44.418679789699553</v>
      </c>
    </row>
    <row r="3042" spans="1:31" ht="13" x14ac:dyDescent="0.3">
      <c r="A3042" s="2">
        <v>2023</v>
      </c>
      <c r="B3042" s="13" t="s">
        <v>631</v>
      </c>
      <c r="C3042" s="21" t="s">
        <v>10</v>
      </c>
      <c r="D3042" s="2" t="str">
        <f t="shared" si="94"/>
        <v>M2</v>
      </c>
      <c r="E3042" s="2" t="str">
        <f t="shared" si="95"/>
        <v>E12b_M2_12</v>
      </c>
      <c r="F3042" s="21" t="s">
        <v>532</v>
      </c>
      <c r="G3042" s="21">
        <v>2012</v>
      </c>
      <c r="H3042" s="2" t="s">
        <v>808</v>
      </c>
      <c r="I3042" s="25">
        <v>2.133</v>
      </c>
      <c r="J3042" s="29">
        <v>0.16400000000000001</v>
      </c>
      <c r="K3042" s="23">
        <v>1.081</v>
      </c>
      <c r="L3042" s="23">
        <v>0.86799999999999999</v>
      </c>
      <c r="M3042" s="23">
        <v>0.224</v>
      </c>
      <c r="N3042" s="23">
        <v>0.68300000000000005</v>
      </c>
      <c r="O3042" s="25">
        <v>0.17899999999999999</v>
      </c>
      <c r="P3042" s="26">
        <v>17.262</v>
      </c>
      <c r="Q3042" s="27">
        <v>63.204999999999998</v>
      </c>
      <c r="R3042" s="25">
        <v>8.2940000000000005</v>
      </c>
      <c r="S3042" s="28">
        <v>231.17099999999999</v>
      </c>
      <c r="T3042" s="27">
        <v>18.701000000000001</v>
      </c>
      <c r="U3042" s="4">
        <v>24.043033000000001</v>
      </c>
      <c r="V3042" s="8">
        <v>83.760105589251907</v>
      </c>
      <c r="W3042" s="8">
        <v>100.60276156561743</v>
      </c>
      <c r="X3042" s="8">
        <v>127.17647058823529</v>
      </c>
      <c r="Y3042" s="8">
        <v>117.89473684210527</v>
      </c>
      <c r="Z3042" s="8">
        <v>113.83333333333334</v>
      </c>
      <c r="AA3042" s="8">
        <v>115.08</v>
      </c>
      <c r="AB3042" s="9">
        <v>89.411832406511706</v>
      </c>
      <c r="AC3042" s="9">
        <v>20.636418953589754</v>
      </c>
      <c r="AD3042" s="3">
        <v>30.921029218853057</v>
      </c>
      <c r="AE3042" s="3">
        <v>48.442551827557196</v>
      </c>
    </row>
    <row r="3043" spans="1:31" ht="13" x14ac:dyDescent="0.3">
      <c r="A3043" s="2">
        <v>2023</v>
      </c>
      <c r="B3043" s="13" t="s">
        <v>631</v>
      </c>
      <c r="C3043" s="21" t="s">
        <v>11</v>
      </c>
      <c r="D3043" s="2" t="str">
        <f t="shared" si="94"/>
        <v>M1</v>
      </c>
      <c r="E3043" s="2" t="str">
        <f t="shared" si="95"/>
        <v>E12c_M1_12</v>
      </c>
      <c r="F3043" s="21" t="s">
        <v>533</v>
      </c>
      <c r="G3043" s="21">
        <v>2012</v>
      </c>
      <c r="H3043" s="2" t="s">
        <v>780</v>
      </c>
      <c r="I3043" s="25">
        <v>2.2109999999999999</v>
      </c>
      <c r="J3043" s="29">
        <v>0.152</v>
      </c>
      <c r="K3043" s="23">
        <v>0.69599999999999995</v>
      </c>
      <c r="L3043" s="23">
        <v>0.94199999999999995</v>
      </c>
      <c r="M3043" s="23">
        <v>0.20699999999999999</v>
      </c>
      <c r="N3043" s="23">
        <v>0.70499999999999996</v>
      </c>
      <c r="O3043" s="25">
        <v>0.17899999999999999</v>
      </c>
      <c r="P3043" s="26">
        <v>20.367000000000001</v>
      </c>
      <c r="Q3043" s="27">
        <v>70.89</v>
      </c>
      <c r="R3043" s="25">
        <v>7.09</v>
      </c>
      <c r="S3043" s="28">
        <v>473.68400000000003</v>
      </c>
      <c r="T3043" s="27">
        <v>19.751000000000001</v>
      </c>
      <c r="U3043" s="4">
        <v>20.745132999999999</v>
      </c>
      <c r="V3043" s="8">
        <v>86.823063036960136</v>
      </c>
      <c r="W3043" s="8">
        <v>93.241583890084442</v>
      </c>
      <c r="X3043" s="8">
        <v>81.882352941176464</v>
      </c>
      <c r="Y3043" s="8">
        <v>108.94736842105262</v>
      </c>
      <c r="Z3043" s="8">
        <v>117.5</v>
      </c>
      <c r="AA3043" s="8">
        <v>135.78</v>
      </c>
      <c r="AB3043" s="9">
        <v>81.857570373101183</v>
      </c>
      <c r="AC3043" s="9">
        <v>20.830169723435578</v>
      </c>
      <c r="AD3043" s="3">
        <v>21.745712006620639</v>
      </c>
      <c r="AE3043" s="3">
        <v>57.424118269943804</v>
      </c>
    </row>
    <row r="3044" spans="1:31" ht="13" x14ac:dyDescent="0.3">
      <c r="A3044" s="2">
        <v>2023</v>
      </c>
      <c r="B3044" s="13" t="s">
        <v>631</v>
      </c>
      <c r="C3044" s="21" t="s">
        <v>12</v>
      </c>
      <c r="D3044" s="2" t="str">
        <f t="shared" ref="D3044:D3107" si="96">MID(C3044,8,2)</f>
        <v>M2</v>
      </c>
      <c r="E3044" s="2" t="str">
        <f t="shared" si="95"/>
        <v>E12c_M2_12</v>
      </c>
      <c r="F3044" s="21" t="s">
        <v>533</v>
      </c>
      <c r="G3044" s="21">
        <v>2012</v>
      </c>
      <c r="H3044" s="2" t="s">
        <v>780</v>
      </c>
      <c r="I3044" s="25">
        <v>2.2429999999999999</v>
      </c>
      <c r="J3044" s="29">
        <v>0.157</v>
      </c>
      <c r="K3044" s="23">
        <v>0.64100000000000001</v>
      </c>
      <c r="L3044" s="23">
        <v>0.89100000000000001</v>
      </c>
      <c r="M3044" s="23">
        <v>0.223</v>
      </c>
      <c r="N3044" s="23">
        <v>0.73799999999999999</v>
      </c>
      <c r="O3044" s="25">
        <v>0.17799999999999999</v>
      </c>
      <c r="P3044" s="26">
        <v>18.736000000000001</v>
      </c>
      <c r="Q3044" s="27">
        <v>90.42</v>
      </c>
      <c r="R3044" s="25">
        <v>7.48</v>
      </c>
      <c r="S3044" s="28">
        <v>509.91199999999998</v>
      </c>
      <c r="T3044" s="27">
        <v>20.331</v>
      </c>
      <c r="U3044" s="4">
        <v>20.745132999999999</v>
      </c>
      <c r="V3044" s="8">
        <v>88.079660964225042</v>
      </c>
      <c r="W3044" s="8">
        <v>96.308741254889867</v>
      </c>
      <c r="X3044" s="8">
        <v>75.411764705882362</v>
      </c>
      <c r="Y3044" s="8">
        <v>117.36842105263159</v>
      </c>
      <c r="Z3044" s="8">
        <v>123</v>
      </c>
      <c r="AA3044" s="8">
        <v>124.90666666666668</v>
      </c>
      <c r="AB3044" s="9">
        <v>79.22396774348428</v>
      </c>
      <c r="AC3044" s="9">
        <v>23.186200501931481</v>
      </c>
      <c r="AD3044" s="3">
        <v>20.693058375546237</v>
      </c>
      <c r="AE3044" s="3">
        <v>56.12074112252229</v>
      </c>
    </row>
    <row r="3045" spans="1:31" ht="13" x14ac:dyDescent="0.3">
      <c r="A3045" s="2">
        <v>2023</v>
      </c>
      <c r="B3045" s="13" t="s">
        <v>631</v>
      </c>
      <c r="C3045" s="21" t="s">
        <v>19</v>
      </c>
      <c r="D3045" s="2" t="str">
        <f t="shared" si="96"/>
        <v>M1</v>
      </c>
      <c r="E3045" s="2" t="str">
        <f t="shared" ref="E3045:E3108" si="97">CONCATENATE(F3045,"_",D3045,"_",MID(G3045,3,2))</f>
        <v>C13b_M1_12</v>
      </c>
      <c r="F3045" s="21" t="s">
        <v>536</v>
      </c>
      <c r="G3045" s="21">
        <v>2012</v>
      </c>
      <c r="H3045" s="2" t="s">
        <v>801</v>
      </c>
      <c r="I3045" s="25">
        <v>2.2149999999999999</v>
      </c>
      <c r="J3045" s="29">
        <v>0.14399999999999999</v>
      </c>
      <c r="K3045" s="23">
        <v>0.63300000000000001</v>
      </c>
      <c r="L3045" s="23">
        <v>0.96699999999999997</v>
      </c>
      <c r="M3045" s="23">
        <v>0.158</v>
      </c>
      <c r="N3045" s="23">
        <v>0.64900000000000002</v>
      </c>
      <c r="O3045" s="25">
        <v>0.17499999999999999</v>
      </c>
      <c r="P3045" s="26">
        <v>19.239999999999998</v>
      </c>
      <c r="Q3045" s="27">
        <v>52.863999999999997</v>
      </c>
      <c r="R3045" s="25">
        <v>7.6580000000000004</v>
      </c>
      <c r="S3045" s="28">
        <v>209.80600000000001</v>
      </c>
      <c r="T3045" s="27">
        <v>15.052</v>
      </c>
      <c r="U3045" s="4">
        <v>25.167828</v>
      </c>
      <c r="V3045" s="8">
        <v>86.980137777868251</v>
      </c>
      <c r="W3045" s="8">
        <v>88.334132106395785</v>
      </c>
      <c r="X3045" s="8">
        <v>74.470588235294116</v>
      </c>
      <c r="Y3045" s="8">
        <v>83.15789473684211</v>
      </c>
      <c r="Z3045" s="8">
        <v>108.16666666666667</v>
      </c>
      <c r="AA3045" s="8">
        <v>128.26666666666665</v>
      </c>
      <c r="AB3045" s="9">
        <v>77.457578344114424</v>
      </c>
      <c r="AC3045" s="9">
        <v>16.802522485665648</v>
      </c>
      <c r="AD3045" s="3">
        <v>20.900806167858452</v>
      </c>
      <c r="AE3045" s="3">
        <v>62.296671346475904</v>
      </c>
    </row>
    <row r="3046" spans="1:31" ht="13" x14ac:dyDescent="0.3">
      <c r="A3046" s="2">
        <v>2023</v>
      </c>
      <c r="B3046" s="13" t="s">
        <v>631</v>
      </c>
      <c r="C3046" s="21" t="s">
        <v>20</v>
      </c>
      <c r="D3046" s="2" t="str">
        <f t="shared" si="96"/>
        <v>M1</v>
      </c>
      <c r="E3046" s="2" t="str">
        <f t="shared" si="97"/>
        <v>C13c_M1_12</v>
      </c>
      <c r="F3046" s="21" t="s">
        <v>537</v>
      </c>
      <c r="G3046" s="21">
        <v>2012</v>
      </c>
      <c r="H3046" s="2" t="s">
        <v>781</v>
      </c>
      <c r="I3046" s="25">
        <v>2.2450000000000001</v>
      </c>
      <c r="J3046" s="29">
        <v>0.156</v>
      </c>
      <c r="K3046" s="23">
        <v>0.70499999999999996</v>
      </c>
      <c r="L3046" s="23">
        <v>0.96299999999999997</v>
      </c>
      <c r="M3046" s="23">
        <v>0.19400000000000001</v>
      </c>
      <c r="N3046" s="23">
        <v>0.72699999999999998</v>
      </c>
      <c r="O3046" s="25">
        <v>0.186</v>
      </c>
      <c r="P3046" s="26">
        <v>22.045999999999999</v>
      </c>
      <c r="Q3046" s="27">
        <v>65.278999999999996</v>
      </c>
      <c r="R3046" s="25">
        <v>6.61</v>
      </c>
      <c r="S3046" s="28">
        <v>278.85300000000001</v>
      </c>
      <c r="T3046" s="27">
        <v>19.326000000000001</v>
      </c>
      <c r="U3046" s="4">
        <v>20.961604000000001</v>
      </c>
      <c r="V3046" s="8">
        <v>88.158198334679113</v>
      </c>
      <c r="W3046" s="8">
        <v>95.695309781928771</v>
      </c>
      <c r="X3046" s="8">
        <v>82.941176470588232</v>
      </c>
      <c r="Y3046" s="8">
        <v>102.10526315789474</v>
      </c>
      <c r="Z3046" s="8">
        <v>121.16666666666667</v>
      </c>
      <c r="AA3046" s="8">
        <v>146.97333333333333</v>
      </c>
      <c r="AB3046" s="9">
        <v>82.064813395157358</v>
      </c>
      <c r="AC3046" s="9">
        <v>19.472694790100029</v>
      </c>
      <c r="AD3046" s="3">
        <v>21.971280736682193</v>
      </c>
      <c r="AE3046" s="3">
        <v>58.556024473217803</v>
      </c>
    </row>
    <row r="3047" spans="1:31" ht="13" x14ac:dyDescent="0.3">
      <c r="A3047" s="2">
        <v>2023</v>
      </c>
      <c r="B3047" s="13" t="s">
        <v>631</v>
      </c>
      <c r="C3047" s="21" t="s">
        <v>21</v>
      </c>
      <c r="D3047" s="2" t="str">
        <f t="shared" si="96"/>
        <v>M2</v>
      </c>
      <c r="E3047" s="2" t="str">
        <f t="shared" si="97"/>
        <v>C13c_M2_12</v>
      </c>
      <c r="F3047" s="21" t="s">
        <v>537</v>
      </c>
      <c r="G3047" s="21">
        <v>2012</v>
      </c>
      <c r="H3047" s="2" t="s">
        <v>781</v>
      </c>
      <c r="I3047" s="25">
        <v>2.2200000000000002</v>
      </c>
      <c r="J3047" s="29">
        <v>0.14899999999999999</v>
      </c>
      <c r="K3047" s="23">
        <v>0.67600000000000005</v>
      </c>
      <c r="L3047" s="23">
        <v>1.03</v>
      </c>
      <c r="M3047" s="23">
        <v>0.20499999999999999</v>
      </c>
      <c r="N3047" s="23">
        <v>0.72499999999999998</v>
      </c>
      <c r="O3047" s="25">
        <v>0.17499999999999999</v>
      </c>
      <c r="P3047" s="26">
        <v>21.088999999999999</v>
      </c>
      <c r="Q3047" s="27">
        <v>62.05</v>
      </c>
      <c r="R3047" s="25">
        <v>4.2530000000000001</v>
      </c>
      <c r="S3047" s="28">
        <v>367.93</v>
      </c>
      <c r="T3047" s="27">
        <v>22.184999999999999</v>
      </c>
      <c r="U3047" s="4">
        <v>20.961604000000001</v>
      </c>
      <c r="V3047" s="8">
        <v>87.176481204003395</v>
      </c>
      <c r="W3047" s="8">
        <v>91.401289471201196</v>
      </c>
      <c r="X3047" s="8">
        <v>79.529411764705898</v>
      </c>
      <c r="Y3047" s="8">
        <v>107.89473684210526</v>
      </c>
      <c r="Z3047" s="8">
        <v>120.83333333333333</v>
      </c>
      <c r="AA3047" s="8">
        <v>140.59333333333333</v>
      </c>
      <c r="AB3047" s="9">
        <v>85.572534340765813</v>
      </c>
      <c r="AC3047" s="9">
        <v>19.73334823432268</v>
      </c>
      <c r="AD3047" s="3">
        <v>20.203915532870305</v>
      </c>
      <c r="AE3047" s="3">
        <v>60.062736232806998</v>
      </c>
    </row>
    <row r="3048" spans="1:31" ht="13" x14ac:dyDescent="0.3">
      <c r="A3048" s="2">
        <v>2023</v>
      </c>
      <c r="B3048" s="13" t="s">
        <v>631</v>
      </c>
      <c r="C3048" s="21" t="s">
        <v>22</v>
      </c>
      <c r="D3048" s="2" t="str">
        <f t="shared" si="96"/>
        <v>M1</v>
      </c>
      <c r="E3048" s="2" t="str">
        <f t="shared" si="97"/>
        <v>D13a_M1_12</v>
      </c>
      <c r="F3048" s="21" t="s">
        <v>538</v>
      </c>
      <c r="G3048" s="21">
        <v>2012</v>
      </c>
      <c r="H3048" s="2" t="s">
        <v>784</v>
      </c>
      <c r="I3048" s="25">
        <v>2.17</v>
      </c>
      <c r="J3048" s="29">
        <v>0.14099999999999999</v>
      </c>
      <c r="K3048" s="23">
        <v>0.70799999999999996</v>
      </c>
      <c r="L3048" s="23">
        <v>0.98299999999999998</v>
      </c>
      <c r="M3048" s="23">
        <v>0.19600000000000001</v>
      </c>
      <c r="N3048" s="23">
        <v>0.77800000000000002</v>
      </c>
      <c r="O3048" s="25">
        <v>0.16700000000000001</v>
      </c>
      <c r="P3048" s="26">
        <v>23.588999999999999</v>
      </c>
      <c r="Q3048" s="27">
        <v>59.087000000000003</v>
      </c>
      <c r="R3048" s="25">
        <v>7.2110000000000003</v>
      </c>
      <c r="S3048" s="28">
        <v>285.202</v>
      </c>
      <c r="T3048" s="27">
        <v>19.927</v>
      </c>
      <c r="U3048" s="4">
        <v>18.555788</v>
      </c>
      <c r="V3048" s="8">
        <v>85.213046942651957</v>
      </c>
      <c r="W3048" s="8">
        <v>86.493837687512539</v>
      </c>
      <c r="X3048" s="8">
        <v>83.294117647058812</v>
      </c>
      <c r="Y3048" s="8">
        <v>103.15789473684211</v>
      </c>
      <c r="Z3048" s="8">
        <v>129.66666666666669</v>
      </c>
      <c r="AA3048" s="8">
        <v>157.26</v>
      </c>
      <c r="AB3048" s="9">
        <v>83.304288375683356</v>
      </c>
      <c r="AC3048" s="9">
        <v>19.380725294108476</v>
      </c>
      <c r="AD3048" s="3">
        <v>21.736476276149279</v>
      </c>
      <c r="AE3048" s="3">
        <v>58.882798429742245</v>
      </c>
    </row>
    <row r="3049" spans="1:31" ht="13" x14ac:dyDescent="0.3">
      <c r="A3049" s="2">
        <v>2023</v>
      </c>
      <c r="B3049" s="13" t="s">
        <v>631</v>
      </c>
      <c r="C3049" s="21" t="s">
        <v>23</v>
      </c>
      <c r="D3049" s="2" t="str">
        <f t="shared" si="96"/>
        <v>M2</v>
      </c>
      <c r="E3049" s="2" t="str">
        <f t="shared" si="97"/>
        <v>D13a_M2_12</v>
      </c>
      <c r="F3049" s="21" t="s">
        <v>538</v>
      </c>
      <c r="G3049" s="21">
        <v>2012</v>
      </c>
      <c r="H3049" s="2" t="s">
        <v>784</v>
      </c>
      <c r="I3049" s="25">
        <v>2.2200000000000002</v>
      </c>
      <c r="J3049" s="29">
        <v>0.14799999999999999</v>
      </c>
      <c r="K3049" s="23">
        <v>0.66500000000000004</v>
      </c>
      <c r="L3049" s="23">
        <v>1.042</v>
      </c>
      <c r="M3049" s="23">
        <v>0.19900000000000001</v>
      </c>
      <c r="N3049" s="23">
        <v>0.73499999999999999</v>
      </c>
      <c r="O3049" s="25">
        <v>0.182</v>
      </c>
      <c r="P3049" s="26">
        <v>25.492000000000001</v>
      </c>
      <c r="Q3049" s="27">
        <v>60.878</v>
      </c>
      <c r="R3049" s="25">
        <v>5.5389999999999997</v>
      </c>
      <c r="S3049" s="28">
        <v>311.68200000000002</v>
      </c>
      <c r="T3049" s="27">
        <v>19.645</v>
      </c>
      <c r="U3049" s="4">
        <v>18.555788</v>
      </c>
      <c r="V3049" s="8">
        <v>87.176481204003395</v>
      </c>
      <c r="W3049" s="8">
        <v>90.787857998240113</v>
      </c>
      <c r="X3049" s="8">
        <v>78.235294117647072</v>
      </c>
      <c r="Y3049" s="8">
        <v>104.73684210526318</v>
      </c>
      <c r="Z3049" s="8">
        <v>122.50000000000001</v>
      </c>
      <c r="AA3049" s="8">
        <v>169.94666666666666</v>
      </c>
      <c r="AB3049" s="9">
        <v>85.395772875304701</v>
      </c>
      <c r="AC3049" s="9">
        <v>19.195437555132212</v>
      </c>
      <c r="AD3049" s="3">
        <v>19.916293349912976</v>
      </c>
      <c r="AE3049" s="3">
        <v>60.888269094954794</v>
      </c>
    </row>
    <row r="3050" spans="1:31" ht="13" x14ac:dyDescent="0.3">
      <c r="A3050" s="2">
        <v>2023</v>
      </c>
      <c r="B3050" s="13" t="s">
        <v>631</v>
      </c>
      <c r="C3050" s="21" t="s">
        <v>24</v>
      </c>
      <c r="D3050" s="2" t="str">
        <f t="shared" si="96"/>
        <v>M1</v>
      </c>
      <c r="E3050" s="2" t="str">
        <f t="shared" si="97"/>
        <v>D13b_M1_12</v>
      </c>
      <c r="F3050" s="21" t="s">
        <v>539</v>
      </c>
      <c r="G3050" s="21">
        <v>2012</v>
      </c>
      <c r="H3050" s="2" t="s">
        <v>783</v>
      </c>
      <c r="I3050" s="25">
        <v>2.2400000000000002</v>
      </c>
      <c r="J3050" s="29">
        <v>0.151</v>
      </c>
      <c r="K3050" s="23">
        <v>0.65100000000000002</v>
      </c>
      <c r="L3050" s="23">
        <v>1.018</v>
      </c>
      <c r="M3050" s="23">
        <v>0.19800000000000001</v>
      </c>
      <c r="N3050" s="23">
        <v>0.82299999999999995</v>
      </c>
      <c r="O3050" s="25">
        <v>0.17399999999999999</v>
      </c>
      <c r="P3050" s="26">
        <v>19.946999999999999</v>
      </c>
      <c r="Q3050" s="27">
        <v>67.123000000000005</v>
      </c>
      <c r="R3050" s="25">
        <v>6.48</v>
      </c>
      <c r="S3050" s="28">
        <v>351.25700000000001</v>
      </c>
      <c r="T3050" s="27">
        <v>20.516999999999999</v>
      </c>
      <c r="U3050" s="4">
        <v>20.572623</v>
      </c>
      <c r="V3050" s="8">
        <v>87.96185490854397</v>
      </c>
      <c r="W3050" s="8">
        <v>92.62815241712336</v>
      </c>
      <c r="X3050" s="8">
        <v>76.588235294117652</v>
      </c>
      <c r="Y3050" s="8">
        <v>104.21052631578948</v>
      </c>
      <c r="Z3050" s="8">
        <v>137.16666666666666</v>
      </c>
      <c r="AA3050" s="8">
        <v>132.97999999999999</v>
      </c>
      <c r="AB3050" s="9">
        <v>83.757739496001378</v>
      </c>
      <c r="AC3050" s="9">
        <v>19.472492968701449</v>
      </c>
      <c r="AD3050" s="3">
        <v>19.878301955703215</v>
      </c>
      <c r="AE3050" s="3">
        <v>60.649205075595326</v>
      </c>
    </row>
    <row r="3051" spans="1:31" ht="13" x14ac:dyDescent="0.3">
      <c r="A3051" s="2">
        <v>2023</v>
      </c>
      <c r="B3051" s="13" t="s">
        <v>631</v>
      </c>
      <c r="C3051" s="21" t="s">
        <v>25</v>
      </c>
      <c r="D3051" s="2" t="str">
        <f t="shared" si="96"/>
        <v>M2</v>
      </c>
      <c r="E3051" s="2" t="str">
        <f t="shared" si="97"/>
        <v>D13b_M2_12</v>
      </c>
      <c r="F3051" s="21" t="s">
        <v>539</v>
      </c>
      <c r="G3051" s="21">
        <v>2012</v>
      </c>
      <c r="H3051" s="2" t="s">
        <v>783</v>
      </c>
      <c r="I3051" s="25">
        <v>2.09</v>
      </c>
      <c r="J3051" s="29">
        <v>0.14299999999999999</v>
      </c>
      <c r="K3051" s="23">
        <v>0.67100000000000004</v>
      </c>
      <c r="L3051" s="23">
        <v>0.91100000000000003</v>
      </c>
      <c r="M3051" s="23">
        <v>0.21199999999999999</v>
      </c>
      <c r="N3051" s="23">
        <v>0.79300000000000004</v>
      </c>
      <c r="O3051" s="25">
        <v>0.16800000000000001</v>
      </c>
      <c r="P3051" s="26">
        <v>15.904999999999999</v>
      </c>
      <c r="Q3051" s="27">
        <v>57.052999999999997</v>
      </c>
      <c r="R3051" s="25">
        <v>5.6989999999999998</v>
      </c>
      <c r="S3051" s="28">
        <v>320.79300000000001</v>
      </c>
      <c r="T3051" s="27">
        <v>23.295000000000002</v>
      </c>
      <c r="U3051" s="4">
        <v>20.572623</v>
      </c>
      <c r="V3051" s="8">
        <v>82.071552124489671</v>
      </c>
      <c r="W3051" s="8">
        <v>87.720700633434703</v>
      </c>
      <c r="X3051" s="8">
        <v>78.941176470588232</v>
      </c>
      <c r="Y3051" s="8">
        <v>111.57894736842104</v>
      </c>
      <c r="Z3051" s="8">
        <v>132.16666666666669</v>
      </c>
      <c r="AA3051" s="8">
        <v>106.03333333333333</v>
      </c>
      <c r="AB3051" s="9">
        <v>80.083139610715676</v>
      </c>
      <c r="AC3051" s="9">
        <v>21.806003785044613</v>
      </c>
      <c r="AD3051" s="3">
        <v>21.429136523759386</v>
      </c>
      <c r="AE3051" s="3">
        <v>56.76485969119598</v>
      </c>
    </row>
    <row r="3052" spans="1:31" ht="13" x14ac:dyDescent="0.3">
      <c r="A3052" s="2">
        <v>2023</v>
      </c>
      <c r="B3052" s="13" t="s">
        <v>631</v>
      </c>
      <c r="C3052" s="21" t="s">
        <v>26</v>
      </c>
      <c r="D3052" s="2" t="str">
        <f t="shared" si="96"/>
        <v>M1</v>
      </c>
      <c r="E3052" s="2" t="str">
        <f t="shared" si="97"/>
        <v>D13c_M1_12</v>
      </c>
      <c r="F3052" s="21" t="s">
        <v>540</v>
      </c>
      <c r="G3052" s="21">
        <v>2012</v>
      </c>
      <c r="H3052" s="2" t="s">
        <v>782</v>
      </c>
      <c r="I3052" s="25">
        <v>2.27</v>
      </c>
      <c r="J3052" s="29">
        <v>0.151</v>
      </c>
      <c r="K3052" s="23">
        <v>0.79400000000000004</v>
      </c>
      <c r="L3052" s="23">
        <v>0.95599999999999996</v>
      </c>
      <c r="M3052" s="23">
        <v>0.182</v>
      </c>
      <c r="N3052" s="23">
        <v>0.67400000000000004</v>
      </c>
      <c r="O3052" s="25">
        <v>0.18099999999999999</v>
      </c>
      <c r="P3052" s="26">
        <v>23.015999999999998</v>
      </c>
      <c r="Q3052" s="27">
        <v>76.912999999999997</v>
      </c>
      <c r="R3052" s="25">
        <v>6.4409999999999998</v>
      </c>
      <c r="S3052" s="28">
        <v>221.03299999999999</v>
      </c>
      <c r="T3052" s="27">
        <v>23.58</v>
      </c>
      <c r="U3052" s="4">
        <v>19.554503</v>
      </c>
      <c r="V3052" s="8">
        <v>89.139915465354818</v>
      </c>
      <c r="W3052" s="8">
        <v>92.62815241712336</v>
      </c>
      <c r="X3052" s="8">
        <v>93.411764705882362</v>
      </c>
      <c r="Y3052" s="8">
        <v>95.78947368421052</v>
      </c>
      <c r="Z3052" s="8">
        <v>112.33333333333336</v>
      </c>
      <c r="AA3052" s="8">
        <v>153.44</v>
      </c>
      <c r="AB3052" s="9">
        <v>83.003258956917321</v>
      </c>
      <c r="AC3052" s="9">
        <v>18.061655597753688</v>
      </c>
      <c r="AD3052" s="3">
        <v>24.465190434732513</v>
      </c>
      <c r="AE3052" s="3">
        <v>57.473153967513788</v>
      </c>
    </row>
    <row r="3053" spans="1:31" ht="13" x14ac:dyDescent="0.3">
      <c r="A3053" s="2">
        <v>2023</v>
      </c>
      <c r="B3053" s="13" t="s">
        <v>631</v>
      </c>
      <c r="C3053" s="21" t="s">
        <v>27</v>
      </c>
      <c r="D3053" s="2" t="str">
        <f t="shared" si="96"/>
        <v>M2</v>
      </c>
      <c r="E3053" s="2" t="str">
        <f t="shared" si="97"/>
        <v>D13c_M2_12</v>
      </c>
      <c r="F3053" s="21" t="s">
        <v>540</v>
      </c>
      <c r="G3053" s="21">
        <v>2012</v>
      </c>
      <c r="H3053" s="2" t="s">
        <v>782</v>
      </c>
      <c r="I3053" s="25">
        <v>2.2999999999999998</v>
      </c>
      <c r="J3053" s="29">
        <v>0.152</v>
      </c>
      <c r="K3053" s="23">
        <v>0.66200000000000003</v>
      </c>
      <c r="L3053" s="23">
        <v>0.997</v>
      </c>
      <c r="M3053" s="23">
        <v>0.19600000000000001</v>
      </c>
      <c r="N3053" s="23">
        <v>0.74199999999999999</v>
      </c>
      <c r="O3053" s="25">
        <v>0.183</v>
      </c>
      <c r="P3053" s="26">
        <v>24.445</v>
      </c>
      <c r="Q3053" s="27">
        <v>70.352000000000004</v>
      </c>
      <c r="R3053" s="25">
        <v>6.9710000000000001</v>
      </c>
      <c r="S3053" s="28">
        <v>295.53300000000002</v>
      </c>
      <c r="T3053" s="27">
        <v>25.727</v>
      </c>
      <c r="U3053" s="4">
        <v>19.554503</v>
      </c>
      <c r="V3053" s="8">
        <v>90.317976022165666</v>
      </c>
      <c r="W3053" s="8">
        <v>93.241583890084442</v>
      </c>
      <c r="X3053" s="8">
        <v>77.882352941176478</v>
      </c>
      <c r="Y3053" s="8">
        <v>103.15789473684211</v>
      </c>
      <c r="Z3053" s="8">
        <v>123.66666666666669</v>
      </c>
      <c r="AA3053" s="8">
        <v>162.96666666666667</v>
      </c>
      <c r="AB3053" s="9">
        <v>82.826420581859239</v>
      </c>
      <c r="AC3053" s="9">
        <v>19.492542566591638</v>
      </c>
      <c r="AD3053" s="3">
        <v>20.441480113011597</v>
      </c>
      <c r="AE3053" s="3">
        <v>60.065977320396769</v>
      </c>
    </row>
    <row r="3054" spans="1:31" ht="13" x14ac:dyDescent="0.3">
      <c r="A3054" s="2">
        <v>2023</v>
      </c>
      <c r="B3054" s="13" t="s">
        <v>631</v>
      </c>
      <c r="C3054" s="21" t="s">
        <v>28</v>
      </c>
      <c r="D3054" s="2" t="str">
        <f t="shared" si="96"/>
        <v>M1</v>
      </c>
      <c r="E3054" s="2" t="str">
        <f t="shared" si="97"/>
        <v>E13a_M1_12</v>
      </c>
      <c r="F3054" s="21" t="s">
        <v>541</v>
      </c>
      <c r="G3054" s="21">
        <v>2012</v>
      </c>
      <c r="H3054" s="2" t="s">
        <v>779</v>
      </c>
      <c r="I3054" s="25">
        <v>2.38</v>
      </c>
      <c r="J3054" s="29">
        <v>0.153</v>
      </c>
      <c r="K3054" s="23">
        <v>0.73399999999999999</v>
      </c>
      <c r="L3054" s="23">
        <v>0.91700000000000004</v>
      </c>
      <c r="M3054" s="23">
        <v>0.216</v>
      </c>
      <c r="N3054" s="23">
        <v>0.8</v>
      </c>
      <c r="O3054" s="25">
        <v>0.17799999999999999</v>
      </c>
      <c r="P3054" s="26">
        <v>19.788</v>
      </c>
      <c r="Q3054" s="27">
        <v>66.959000000000003</v>
      </c>
      <c r="R3054" s="25">
        <v>5.1029999999999998</v>
      </c>
      <c r="S3054" s="28">
        <v>299.40600000000001</v>
      </c>
      <c r="T3054" s="27">
        <v>20.007999999999999</v>
      </c>
      <c r="U3054" s="4">
        <v>19.465247000000002</v>
      </c>
      <c r="V3054" s="8">
        <v>93.459470840327967</v>
      </c>
      <c r="W3054" s="8">
        <v>93.855015363045538</v>
      </c>
      <c r="X3054" s="8">
        <v>86.352941176470594</v>
      </c>
      <c r="Y3054" s="8">
        <v>113.68421052631578</v>
      </c>
      <c r="Z3054" s="8">
        <v>133.33333333333334</v>
      </c>
      <c r="AA3054" s="8">
        <v>131.91999999999999</v>
      </c>
      <c r="AB3054" s="9">
        <v>82.323283296849425</v>
      </c>
      <c r="AC3054" s="9">
        <v>21.612867021029246</v>
      </c>
      <c r="AD3054" s="3">
        <v>22.803243219700974</v>
      </c>
      <c r="AE3054" s="3">
        <v>55.58388975926978</v>
      </c>
    </row>
    <row r="3055" spans="1:31" ht="13" x14ac:dyDescent="0.3">
      <c r="A3055" s="2">
        <v>2023</v>
      </c>
      <c r="B3055" s="13" t="s">
        <v>631</v>
      </c>
      <c r="C3055" s="21" t="s">
        <v>29</v>
      </c>
      <c r="D3055" s="2" t="str">
        <f t="shared" si="96"/>
        <v>M2</v>
      </c>
      <c r="E3055" s="2" t="str">
        <f t="shared" si="97"/>
        <v>E13a_M2_12</v>
      </c>
      <c r="F3055" s="21" t="s">
        <v>541</v>
      </c>
      <c r="G3055" s="21">
        <v>2012</v>
      </c>
      <c r="H3055" s="2" t="s">
        <v>779</v>
      </c>
      <c r="I3055" s="25">
        <v>2.39</v>
      </c>
      <c r="J3055" s="29">
        <v>0.156</v>
      </c>
      <c r="K3055" s="23">
        <v>0.77400000000000002</v>
      </c>
      <c r="L3055" s="23">
        <v>0.82599999999999996</v>
      </c>
      <c r="M3055" s="23">
        <v>0.188</v>
      </c>
      <c r="N3055" s="23">
        <v>0.72899999999999998</v>
      </c>
      <c r="O3055" s="25">
        <v>0.19</v>
      </c>
      <c r="P3055" s="26">
        <v>20.43</v>
      </c>
      <c r="Q3055" s="27">
        <v>58.704999999999998</v>
      </c>
      <c r="R3055" s="25">
        <v>5.7670000000000003</v>
      </c>
      <c r="S3055" s="28">
        <v>265.73399999999998</v>
      </c>
      <c r="T3055" s="27">
        <v>22.026</v>
      </c>
      <c r="U3055" s="4">
        <v>19.465247000000002</v>
      </c>
      <c r="V3055" s="8">
        <v>93.852157692598254</v>
      </c>
      <c r="W3055" s="8">
        <v>95.695309781928771</v>
      </c>
      <c r="X3055" s="8">
        <v>91.058823529411768</v>
      </c>
      <c r="Y3055" s="8">
        <v>98.94736842105263</v>
      </c>
      <c r="Z3055" s="8">
        <v>121.50000000000001</v>
      </c>
      <c r="AA3055" s="8">
        <v>136.19999999999999</v>
      </c>
      <c r="AB3055" s="9">
        <v>76.498957994803916</v>
      </c>
      <c r="AC3055" s="9">
        <v>20.243408682977027</v>
      </c>
      <c r="AD3055" s="3">
        <v>25.876687654728464</v>
      </c>
      <c r="AE3055" s="3">
        <v>53.879903662294495</v>
      </c>
    </row>
    <row r="3056" spans="1:31" ht="13" x14ac:dyDescent="0.3">
      <c r="A3056" s="2">
        <v>2023</v>
      </c>
      <c r="B3056" s="13" t="s">
        <v>631</v>
      </c>
      <c r="C3056" s="21" t="s">
        <v>30</v>
      </c>
      <c r="D3056" s="2" t="str">
        <f t="shared" si="96"/>
        <v>M1</v>
      </c>
      <c r="E3056" s="2" t="str">
        <f t="shared" si="97"/>
        <v>E13b_M1_12</v>
      </c>
      <c r="F3056" s="21" t="s">
        <v>542</v>
      </c>
      <c r="G3056" s="21">
        <v>2012</v>
      </c>
      <c r="H3056" s="2" t="s">
        <v>809</v>
      </c>
      <c r="I3056" s="25">
        <v>2.42</v>
      </c>
      <c r="J3056" s="29">
        <v>0.15</v>
      </c>
      <c r="K3056" s="23">
        <v>0.71299999999999997</v>
      </c>
      <c r="L3056" s="23">
        <v>0.82799999999999996</v>
      </c>
      <c r="M3056" s="23">
        <v>0.21299999999999999</v>
      </c>
      <c r="N3056" s="23">
        <v>0.68500000000000005</v>
      </c>
      <c r="O3056" s="25">
        <v>0.184</v>
      </c>
      <c r="P3056" s="26">
        <v>21.388999999999999</v>
      </c>
      <c r="Q3056" s="27">
        <v>58.326000000000001</v>
      </c>
      <c r="R3056" s="25">
        <v>6.0839999999999996</v>
      </c>
      <c r="S3056" s="28">
        <v>309.76100000000002</v>
      </c>
      <c r="T3056" s="27">
        <v>19.478000000000002</v>
      </c>
      <c r="U3056" s="4">
        <v>20.321688999999999</v>
      </c>
      <c r="V3056" s="8">
        <v>95.030218249409103</v>
      </c>
      <c r="W3056" s="8">
        <v>92.014720944162292</v>
      </c>
      <c r="X3056" s="8">
        <v>83.882352941176464</v>
      </c>
      <c r="Y3056" s="8">
        <v>112.10526315789473</v>
      </c>
      <c r="Z3056" s="8">
        <v>114.16666666666669</v>
      </c>
      <c r="AA3056" s="8">
        <v>142.59333333333333</v>
      </c>
      <c r="AB3056" s="9">
        <v>77.097964164702859</v>
      </c>
      <c r="AC3056" s="9">
        <v>22.757157037393412</v>
      </c>
      <c r="AD3056" s="3">
        <v>23.652108476809268</v>
      </c>
      <c r="AE3056" s="3">
        <v>53.59073448579732</v>
      </c>
    </row>
    <row r="3057" spans="1:31" ht="13" x14ac:dyDescent="0.3">
      <c r="A3057" s="2">
        <v>2023</v>
      </c>
      <c r="B3057" s="13" t="s">
        <v>631</v>
      </c>
      <c r="C3057" s="21" t="s">
        <v>31</v>
      </c>
      <c r="D3057" s="2" t="str">
        <f t="shared" si="96"/>
        <v>M2</v>
      </c>
      <c r="E3057" s="2" t="str">
        <f t="shared" si="97"/>
        <v>E13b_M2_12</v>
      </c>
      <c r="F3057" s="21" t="s">
        <v>542</v>
      </c>
      <c r="G3057" s="21">
        <v>2012</v>
      </c>
      <c r="H3057" s="2" t="s">
        <v>809</v>
      </c>
      <c r="I3057" s="25">
        <v>2.4700000000000002</v>
      </c>
      <c r="J3057" s="29">
        <v>0.158</v>
      </c>
      <c r="K3057" s="23">
        <v>0.73899999999999999</v>
      </c>
      <c r="L3057" s="23">
        <v>0.90400000000000003</v>
      </c>
      <c r="M3057" s="23">
        <v>0.20399999999999999</v>
      </c>
      <c r="N3057" s="23">
        <v>0.66600000000000004</v>
      </c>
      <c r="O3057" s="25">
        <v>0.192</v>
      </c>
      <c r="P3057" s="26">
        <v>22.332000000000001</v>
      </c>
      <c r="Q3057" s="27">
        <v>68.120999999999995</v>
      </c>
      <c r="R3057" s="25">
        <v>8.4550000000000001</v>
      </c>
      <c r="S3057" s="28">
        <v>376.10599999999999</v>
      </c>
      <c r="T3057" s="27">
        <v>20.85</v>
      </c>
      <c r="U3057" s="4">
        <v>20.321688999999999</v>
      </c>
      <c r="V3057" s="8">
        <v>96.993652510760541</v>
      </c>
      <c r="W3057" s="8">
        <v>96.922172727850935</v>
      </c>
      <c r="X3057" s="8">
        <v>86.941176470588232</v>
      </c>
      <c r="Y3057" s="8">
        <v>107.36842105263158</v>
      </c>
      <c r="Z3057" s="8">
        <v>111.00000000000001</v>
      </c>
      <c r="AA3057" s="8">
        <v>148.88000000000002</v>
      </c>
      <c r="AB3057" s="9">
        <v>80.813990065096633</v>
      </c>
      <c r="AC3057" s="9">
        <v>20.793372357884309</v>
      </c>
      <c r="AD3057" s="3">
        <v>23.3873562476637</v>
      </c>
      <c r="AE3057" s="3">
        <v>55.819271394451995</v>
      </c>
    </row>
    <row r="3058" spans="1:31" ht="13" x14ac:dyDescent="0.3">
      <c r="A3058" s="2">
        <v>2023</v>
      </c>
      <c r="B3058" s="13" t="s">
        <v>631</v>
      </c>
      <c r="C3058" s="21" t="s">
        <v>32</v>
      </c>
      <c r="D3058" s="2" t="str">
        <f t="shared" si="96"/>
        <v>M1</v>
      </c>
      <c r="E3058" s="2" t="str">
        <f t="shared" si="97"/>
        <v>E13c_M1_12</v>
      </c>
      <c r="F3058" s="21" t="s">
        <v>543</v>
      </c>
      <c r="G3058" s="21">
        <v>2012</v>
      </c>
      <c r="H3058" s="2" t="s">
        <v>810</v>
      </c>
      <c r="I3058" s="25">
        <v>2.2599999999999998</v>
      </c>
      <c r="J3058" s="29">
        <v>0.15</v>
      </c>
      <c r="K3058" s="23">
        <v>0.71</v>
      </c>
      <c r="L3058" s="23">
        <v>0.83399999999999996</v>
      </c>
      <c r="M3058" s="23">
        <v>0.215</v>
      </c>
      <c r="N3058" s="23">
        <v>0.64900000000000002</v>
      </c>
      <c r="O3058" s="25">
        <v>0.17799999999999999</v>
      </c>
      <c r="P3058" s="26">
        <v>16.062999999999999</v>
      </c>
      <c r="Q3058" s="27">
        <v>67.572999999999993</v>
      </c>
      <c r="R3058" s="25">
        <v>5.9930000000000003</v>
      </c>
      <c r="S3058" s="28">
        <v>397.15699999999998</v>
      </c>
      <c r="T3058" s="27">
        <v>21.556000000000001</v>
      </c>
      <c r="U3058" s="4">
        <v>22.852520999999999</v>
      </c>
      <c r="V3058" s="8">
        <v>88.74722861308453</v>
      </c>
      <c r="W3058" s="8">
        <v>92.014720944162292</v>
      </c>
      <c r="X3058" s="8">
        <v>83.529411764705884</v>
      </c>
      <c r="Y3058" s="8">
        <v>113.1578947368421</v>
      </c>
      <c r="Z3058" s="8">
        <v>108.16666666666667</v>
      </c>
      <c r="AA3058" s="8">
        <v>107.08666666666666</v>
      </c>
      <c r="AB3058" s="9">
        <v>77.485383665395673</v>
      </c>
      <c r="AC3058" s="9">
        <v>22.855987265767258</v>
      </c>
      <c r="AD3058" s="3">
        <v>23.434829791061002</v>
      </c>
      <c r="AE3058" s="3">
        <v>53.70918294317174</v>
      </c>
    </row>
    <row r="3059" spans="1:31" ht="13" x14ac:dyDescent="0.3">
      <c r="A3059" s="2">
        <v>2023</v>
      </c>
      <c r="B3059" s="13" t="s">
        <v>631</v>
      </c>
      <c r="C3059" s="21" t="s">
        <v>33</v>
      </c>
      <c r="D3059" s="2" t="str">
        <f t="shared" si="96"/>
        <v>M2</v>
      </c>
      <c r="E3059" s="2" t="str">
        <f t="shared" si="97"/>
        <v>E13c_M2_12</v>
      </c>
      <c r="F3059" s="21" t="s">
        <v>543</v>
      </c>
      <c r="G3059" s="21">
        <v>2012</v>
      </c>
      <c r="H3059" s="2" t="s">
        <v>810</v>
      </c>
      <c r="I3059" s="25">
        <v>2.2799999999999998</v>
      </c>
      <c r="J3059" s="29">
        <v>0.15</v>
      </c>
      <c r="K3059" s="23">
        <v>0.80200000000000005</v>
      </c>
      <c r="L3059" s="23">
        <v>0.70599999999999996</v>
      </c>
      <c r="M3059" s="23">
        <v>0.224</v>
      </c>
      <c r="N3059" s="23">
        <v>0.70599999999999996</v>
      </c>
      <c r="O3059" s="25">
        <v>0.17899999999999999</v>
      </c>
      <c r="P3059" s="26">
        <v>16.690000000000001</v>
      </c>
      <c r="Q3059" s="27">
        <v>65.971000000000004</v>
      </c>
      <c r="R3059" s="25">
        <v>5.6950000000000003</v>
      </c>
      <c r="S3059" s="28">
        <v>283.41899999999998</v>
      </c>
      <c r="T3059" s="27">
        <v>19.533999999999999</v>
      </c>
      <c r="U3059" s="4">
        <v>22.852520999999999</v>
      </c>
      <c r="V3059" s="8">
        <v>89.532602317625106</v>
      </c>
      <c r="W3059" s="8">
        <v>92.014720944162292</v>
      </c>
      <c r="X3059" s="8">
        <v>94.352941176470594</v>
      </c>
      <c r="Y3059" s="8">
        <v>117.89473684210527</v>
      </c>
      <c r="Z3059" s="8">
        <v>117.66666666666667</v>
      </c>
      <c r="AA3059" s="8">
        <v>111.26666666666667</v>
      </c>
      <c r="AB3059" s="9">
        <v>74.192450199059607</v>
      </c>
      <c r="AC3059" s="9">
        <v>24.869646817140918</v>
      </c>
      <c r="AD3059" s="3">
        <v>27.646356059644777</v>
      </c>
      <c r="AE3059" s="3">
        <v>47.483997123214309</v>
      </c>
    </row>
    <row r="3060" spans="1:31" ht="13" x14ac:dyDescent="0.3">
      <c r="A3060" s="2">
        <v>2023</v>
      </c>
      <c r="B3060" s="13" t="s">
        <v>631</v>
      </c>
      <c r="C3060" s="21" t="s">
        <v>34</v>
      </c>
      <c r="D3060" s="2" t="str">
        <f t="shared" si="96"/>
        <v>M1</v>
      </c>
      <c r="E3060" s="2" t="str">
        <f t="shared" si="97"/>
        <v>F13a_M1_12</v>
      </c>
      <c r="F3060" s="21" t="s">
        <v>544</v>
      </c>
      <c r="G3060" s="21">
        <v>2012</v>
      </c>
      <c r="H3060" s="2" t="s">
        <v>787</v>
      </c>
      <c r="I3060" s="25">
        <v>2.37</v>
      </c>
      <c r="J3060" s="29">
        <v>0.153</v>
      </c>
      <c r="K3060" s="23">
        <v>0.90800000000000003</v>
      </c>
      <c r="L3060" s="23">
        <v>0.622</v>
      </c>
      <c r="M3060" s="23">
        <v>0.222</v>
      </c>
      <c r="N3060" s="23">
        <v>0.68700000000000006</v>
      </c>
      <c r="O3060" s="25">
        <v>0.182</v>
      </c>
      <c r="P3060" s="26">
        <v>13.339</v>
      </c>
      <c r="Q3060" s="27">
        <v>71.272999999999996</v>
      </c>
      <c r="R3060" s="25">
        <v>7.8209999999999997</v>
      </c>
      <c r="S3060" s="28">
        <v>277.714</v>
      </c>
      <c r="T3060" s="27">
        <v>19.702000000000002</v>
      </c>
      <c r="U3060" s="4">
        <v>21.432912999999999</v>
      </c>
      <c r="V3060" s="8">
        <v>93.066783988057679</v>
      </c>
      <c r="W3060" s="8">
        <v>93.855015363045538</v>
      </c>
      <c r="X3060" s="8">
        <v>106.82352941176472</v>
      </c>
      <c r="Y3060" s="8">
        <v>116.8421052631579</v>
      </c>
      <c r="Z3060" s="8">
        <v>114.50000000000003</v>
      </c>
      <c r="AA3060" s="8">
        <v>88.926666666666662</v>
      </c>
      <c r="AB3060" s="9">
        <v>72.547086229248777</v>
      </c>
      <c r="AC3060" s="9">
        <v>25.206602544869206</v>
      </c>
      <c r="AD3060" s="3">
        <v>32.010253755028529</v>
      </c>
      <c r="AE3060" s="3">
        <v>42.783143700102265</v>
      </c>
    </row>
    <row r="3061" spans="1:31" ht="13" x14ac:dyDescent="0.3">
      <c r="A3061" s="2">
        <v>2023</v>
      </c>
      <c r="B3061" s="13" t="s">
        <v>631</v>
      </c>
      <c r="C3061" s="21" t="s">
        <v>35</v>
      </c>
      <c r="D3061" s="2" t="str">
        <f t="shared" si="96"/>
        <v>M2</v>
      </c>
      <c r="E3061" s="2" t="str">
        <f t="shared" si="97"/>
        <v>F13a_M2_12</v>
      </c>
      <c r="F3061" s="21" t="s">
        <v>544</v>
      </c>
      <c r="G3061" s="21">
        <v>2012</v>
      </c>
      <c r="H3061" s="2" t="s">
        <v>787</v>
      </c>
      <c r="I3061" s="25">
        <v>2.38</v>
      </c>
      <c r="J3061" s="29">
        <v>0.161</v>
      </c>
      <c r="K3061" s="23">
        <v>0.77500000000000002</v>
      </c>
      <c r="L3061" s="23">
        <v>0.83699999999999997</v>
      </c>
      <c r="M3061" s="23">
        <v>0.20399999999999999</v>
      </c>
      <c r="N3061" s="23">
        <v>0.72399999999999998</v>
      </c>
      <c r="O3061" s="25">
        <v>0.184</v>
      </c>
      <c r="P3061" s="26">
        <v>20.73</v>
      </c>
      <c r="Q3061" s="27">
        <v>66.778000000000006</v>
      </c>
      <c r="R3061" s="25">
        <v>5.6230000000000002</v>
      </c>
      <c r="S3061" s="28">
        <v>242.77099999999999</v>
      </c>
      <c r="T3061" s="27">
        <v>22.393000000000001</v>
      </c>
      <c r="U3061" s="4">
        <v>21.432912999999999</v>
      </c>
      <c r="V3061" s="8">
        <v>93.459470840327967</v>
      </c>
      <c r="W3061" s="8">
        <v>98.762467146734195</v>
      </c>
      <c r="X3061" s="8">
        <v>91.176470588235304</v>
      </c>
      <c r="Y3061" s="8">
        <v>107.36842105263158</v>
      </c>
      <c r="Z3061" s="8">
        <v>120.66666666666667</v>
      </c>
      <c r="AA3061" s="8">
        <v>138.20000000000002</v>
      </c>
      <c r="AB3061" s="9">
        <v>78.391392804375116</v>
      </c>
      <c r="AC3061" s="9">
        <v>21.435967993875632</v>
      </c>
      <c r="AD3061" s="3">
        <v>25.284627760691404</v>
      </c>
      <c r="AE3061" s="3">
        <v>53.279404245432957</v>
      </c>
    </row>
    <row r="3062" spans="1:31" ht="13" x14ac:dyDescent="0.3">
      <c r="A3062" s="2">
        <v>2023</v>
      </c>
      <c r="B3062" s="13" t="s">
        <v>631</v>
      </c>
      <c r="C3062" s="21" t="s">
        <v>36</v>
      </c>
      <c r="D3062" s="2" t="str">
        <f t="shared" si="96"/>
        <v>M1</v>
      </c>
      <c r="E3062" s="2" t="str">
        <f t="shared" si="97"/>
        <v>F13b_M1_12</v>
      </c>
      <c r="F3062" s="21" t="s">
        <v>545</v>
      </c>
      <c r="G3062" s="21">
        <v>2012</v>
      </c>
      <c r="H3062" s="2" t="s">
        <v>786</v>
      </c>
      <c r="I3062" s="25">
        <v>2.4500000000000002</v>
      </c>
      <c r="J3062" s="29">
        <v>0.157</v>
      </c>
      <c r="K3062" s="23">
        <v>0.58299999999999996</v>
      </c>
      <c r="L3062" s="23">
        <v>1.115</v>
      </c>
      <c r="M3062" s="23">
        <v>0.26200000000000001</v>
      </c>
      <c r="N3062" s="23">
        <v>0.64400000000000002</v>
      </c>
      <c r="O3062" s="25">
        <v>0.192</v>
      </c>
      <c r="P3062" s="26">
        <v>20.491</v>
      </c>
      <c r="Q3062" s="27">
        <v>80.152000000000001</v>
      </c>
      <c r="R3062" s="25">
        <v>9.4749999999999996</v>
      </c>
      <c r="S3062" s="28">
        <v>359.07900000000001</v>
      </c>
      <c r="T3062" s="27">
        <v>19.794</v>
      </c>
      <c r="U3062" s="4">
        <v>20.229972</v>
      </c>
      <c r="V3062" s="8">
        <v>96.208278806219965</v>
      </c>
      <c r="W3062" s="8">
        <v>96.308741254889867</v>
      </c>
      <c r="X3062" s="8">
        <v>68.588235294117652</v>
      </c>
      <c r="Y3062" s="8">
        <v>137.89473684210526</v>
      </c>
      <c r="Z3062" s="8">
        <v>107.33333333333334</v>
      </c>
      <c r="AA3062" s="8">
        <v>136.60666666666665</v>
      </c>
      <c r="AB3062" s="9">
        <v>92.13075708806457</v>
      </c>
      <c r="AC3062" s="9">
        <v>23.424911812068864</v>
      </c>
      <c r="AD3062" s="3">
        <v>16.184047982207964</v>
      </c>
      <c r="AE3062" s="3">
        <v>60.391040205723165</v>
      </c>
    </row>
    <row r="3063" spans="1:31" ht="13" x14ac:dyDescent="0.3">
      <c r="A3063" s="2">
        <v>2023</v>
      </c>
      <c r="B3063" s="13" t="s">
        <v>631</v>
      </c>
      <c r="C3063" s="21" t="s">
        <v>37</v>
      </c>
      <c r="D3063" s="2" t="str">
        <f t="shared" si="96"/>
        <v>M2</v>
      </c>
      <c r="E3063" s="2" t="str">
        <f t="shared" si="97"/>
        <v>F13b_M2_12</v>
      </c>
      <c r="F3063" s="21" t="s">
        <v>545</v>
      </c>
      <c r="G3063" s="21">
        <v>2012</v>
      </c>
      <c r="H3063" s="2" t="s">
        <v>786</v>
      </c>
      <c r="I3063" s="25">
        <v>2.38</v>
      </c>
      <c r="J3063" s="29">
        <v>0.155</v>
      </c>
      <c r="K3063" s="23">
        <v>0.63600000000000001</v>
      </c>
      <c r="L3063" s="23">
        <v>0.93899999999999995</v>
      </c>
      <c r="M3063" s="23">
        <v>0.216</v>
      </c>
      <c r="N3063" s="23">
        <v>0.6</v>
      </c>
      <c r="O3063" s="25">
        <v>0.193</v>
      </c>
      <c r="P3063" s="26">
        <v>25.239000000000001</v>
      </c>
      <c r="Q3063" s="27">
        <v>65.626999999999995</v>
      </c>
      <c r="R3063" s="25">
        <v>5.6630000000000003</v>
      </c>
      <c r="S3063" s="28">
        <v>483.86399999999998</v>
      </c>
      <c r="T3063" s="27">
        <v>17.969000000000001</v>
      </c>
      <c r="U3063" s="4">
        <v>20.229972</v>
      </c>
      <c r="V3063" s="8">
        <v>93.459470840327967</v>
      </c>
      <c r="W3063" s="8">
        <v>95.081878308967688</v>
      </c>
      <c r="X3063" s="8">
        <v>74.82352941176471</v>
      </c>
      <c r="Y3063" s="8">
        <v>113.68421052631578</v>
      </c>
      <c r="Z3063" s="8">
        <v>100</v>
      </c>
      <c r="AA3063" s="8">
        <v>168.26000000000002</v>
      </c>
      <c r="AB3063" s="9">
        <v>80.914693826174386</v>
      </c>
      <c r="AC3063" s="9">
        <v>21.989110883266708</v>
      </c>
      <c r="AD3063" s="3">
        <v>20.1026338796696</v>
      </c>
      <c r="AE3063" s="3">
        <v>57.908255237063713</v>
      </c>
    </row>
    <row r="3064" spans="1:31" ht="13" x14ac:dyDescent="0.3">
      <c r="A3064" s="2">
        <v>2023</v>
      </c>
      <c r="B3064" s="13" t="s">
        <v>631</v>
      </c>
      <c r="C3064" s="21" t="s">
        <v>38</v>
      </c>
      <c r="D3064" s="2" t="str">
        <f t="shared" si="96"/>
        <v>M1</v>
      </c>
      <c r="E3064" s="2" t="str">
        <f t="shared" si="97"/>
        <v>F13c_M1_12</v>
      </c>
      <c r="F3064" s="21" t="s">
        <v>546</v>
      </c>
      <c r="G3064" s="21">
        <v>2012</v>
      </c>
      <c r="H3064" s="2" t="s">
        <v>785</v>
      </c>
      <c r="I3064" s="25">
        <v>2.2999999999999998</v>
      </c>
      <c r="J3064" s="29">
        <v>0.158</v>
      </c>
      <c r="K3064" s="23">
        <v>0.75600000000000001</v>
      </c>
      <c r="L3064" s="23">
        <v>0.78800000000000003</v>
      </c>
      <c r="M3064" s="23">
        <v>0.19600000000000001</v>
      </c>
      <c r="N3064" s="23">
        <v>0.57299999999999995</v>
      </c>
      <c r="O3064" s="25">
        <v>0.185</v>
      </c>
      <c r="P3064" s="26">
        <v>21.446999999999999</v>
      </c>
      <c r="Q3064" s="27">
        <v>90.168000000000006</v>
      </c>
      <c r="R3064" s="25">
        <v>5.5910000000000002</v>
      </c>
      <c r="S3064" s="28">
        <v>650.60199999999998</v>
      </c>
      <c r="T3064" s="27">
        <v>20.91</v>
      </c>
      <c r="U3064" s="4">
        <v>26.366161000000002</v>
      </c>
      <c r="V3064" s="8">
        <v>90.317976022165666</v>
      </c>
      <c r="W3064" s="8">
        <v>96.922172727850935</v>
      </c>
      <c r="X3064" s="8">
        <v>88.941176470588232</v>
      </c>
      <c r="Y3064" s="8">
        <v>103.15789473684211</v>
      </c>
      <c r="Z3064" s="8">
        <v>95.5</v>
      </c>
      <c r="AA3064" s="8">
        <v>142.97999999999999</v>
      </c>
      <c r="AB3064" s="9">
        <v>74.801370936903638</v>
      </c>
      <c r="AC3064" s="9">
        <v>21.583795973367547</v>
      </c>
      <c r="AD3064" s="3">
        <v>25.848508016625559</v>
      </c>
      <c r="AE3064" s="3">
        <v>52.567696010006884</v>
      </c>
    </row>
    <row r="3065" spans="1:31" ht="13" x14ac:dyDescent="0.3">
      <c r="A3065" s="2">
        <v>2023</v>
      </c>
      <c r="B3065" s="13" t="s">
        <v>631</v>
      </c>
      <c r="C3065" s="21" t="s">
        <v>39</v>
      </c>
      <c r="D3065" s="2" t="str">
        <f t="shared" si="96"/>
        <v>M2</v>
      </c>
      <c r="E3065" s="2" t="str">
        <f t="shared" si="97"/>
        <v>F13c_M2_12</v>
      </c>
      <c r="F3065" s="21" t="s">
        <v>546</v>
      </c>
      <c r="G3065" s="21">
        <v>2012</v>
      </c>
      <c r="H3065" s="2" t="s">
        <v>785</v>
      </c>
      <c r="I3065" s="25">
        <v>2.2200000000000002</v>
      </c>
      <c r="J3065" s="29">
        <v>0.152</v>
      </c>
      <c r="K3065" s="23">
        <v>0.88</v>
      </c>
      <c r="L3065" s="23">
        <v>0.75700000000000001</v>
      </c>
      <c r="M3065" s="23">
        <v>0.21</v>
      </c>
      <c r="N3065" s="23">
        <v>0.66100000000000003</v>
      </c>
      <c r="O3065" s="25">
        <v>0.18</v>
      </c>
      <c r="P3065" s="26">
        <v>15.951000000000001</v>
      </c>
      <c r="Q3065" s="27">
        <v>74.703000000000003</v>
      </c>
      <c r="R3065" s="25">
        <v>6.3719999999999999</v>
      </c>
      <c r="S3065" s="28">
        <v>700.71400000000006</v>
      </c>
      <c r="T3065" s="27">
        <v>24.823</v>
      </c>
      <c r="U3065" s="4">
        <v>26.366161000000002</v>
      </c>
      <c r="V3065" s="8">
        <v>87.176481204003395</v>
      </c>
      <c r="W3065" s="8">
        <v>93.241583890084442</v>
      </c>
      <c r="X3065" s="8">
        <v>103.5294117647059</v>
      </c>
      <c r="Y3065" s="8">
        <v>110.52631578947367</v>
      </c>
      <c r="Z3065" s="8">
        <v>110.16666666666669</v>
      </c>
      <c r="AA3065" s="8">
        <v>106.34000000000002</v>
      </c>
      <c r="AB3065" s="9">
        <v>77.57903276859318</v>
      </c>
      <c r="AC3065" s="9">
        <v>22.297503837788433</v>
      </c>
      <c r="AD3065" s="3">
        <v>29.010923517216096</v>
      </c>
      <c r="AE3065" s="3">
        <v>48.691572644995468</v>
      </c>
    </row>
    <row r="3066" spans="1:31" ht="13" x14ac:dyDescent="0.3">
      <c r="A3066" s="2">
        <v>2023</v>
      </c>
      <c r="B3066" s="13" t="s">
        <v>631</v>
      </c>
      <c r="C3066" s="21" t="s">
        <v>40</v>
      </c>
      <c r="D3066" s="2" t="str">
        <f t="shared" si="96"/>
        <v>M1</v>
      </c>
      <c r="E3066" s="2" t="str">
        <f t="shared" si="97"/>
        <v>G13a_M1_12</v>
      </c>
      <c r="F3066" s="21" t="s">
        <v>547</v>
      </c>
      <c r="G3066" s="21">
        <v>2012</v>
      </c>
      <c r="H3066" s="2" t="s">
        <v>778</v>
      </c>
      <c r="I3066" s="25">
        <v>2.4</v>
      </c>
      <c r="J3066" s="29">
        <v>0.14699999999999999</v>
      </c>
      <c r="K3066" s="23">
        <v>0.69699999999999995</v>
      </c>
      <c r="L3066" s="23">
        <v>0.76500000000000001</v>
      </c>
      <c r="M3066" s="23">
        <v>0.20100000000000001</v>
      </c>
      <c r="N3066" s="23">
        <v>0.65900000000000003</v>
      </c>
      <c r="O3066" s="25">
        <v>0.18099999999999999</v>
      </c>
      <c r="P3066" s="26">
        <v>20.428000000000001</v>
      </c>
      <c r="Q3066" s="27">
        <v>60.844000000000001</v>
      </c>
      <c r="R3066" s="25">
        <v>6.03</v>
      </c>
      <c r="S3066" s="28">
        <v>668.20299999999997</v>
      </c>
      <c r="T3066" s="27">
        <v>18.716000000000001</v>
      </c>
      <c r="U3066" s="4">
        <v>26.088760000000001</v>
      </c>
      <c r="V3066" s="8">
        <v>94.244844544868528</v>
      </c>
      <c r="W3066" s="8">
        <v>90.174426525279046</v>
      </c>
      <c r="X3066" s="8">
        <v>82</v>
      </c>
      <c r="Y3066" s="8">
        <v>105.78947368421052</v>
      </c>
      <c r="Z3066" s="8">
        <v>109.83333333333334</v>
      </c>
      <c r="AA3066" s="8">
        <v>136.18666666666667</v>
      </c>
      <c r="AB3066" s="9">
        <v>72.556576553933184</v>
      </c>
      <c r="AC3066" s="9">
        <v>22.819209076786485</v>
      </c>
      <c r="AD3066" s="3">
        <v>24.568533692147319</v>
      </c>
      <c r="AE3066" s="3">
        <v>52.612257231066181</v>
      </c>
    </row>
    <row r="3067" spans="1:31" ht="13" x14ac:dyDescent="0.3">
      <c r="A3067" s="2">
        <v>2023</v>
      </c>
      <c r="B3067" s="13" t="s">
        <v>631</v>
      </c>
      <c r="C3067" s="21" t="s">
        <v>41</v>
      </c>
      <c r="D3067" s="2" t="str">
        <f t="shared" si="96"/>
        <v>M2</v>
      </c>
      <c r="E3067" s="2" t="str">
        <f t="shared" si="97"/>
        <v>G13a_M2_12</v>
      </c>
      <c r="F3067" s="21" t="s">
        <v>547</v>
      </c>
      <c r="G3067" s="21">
        <v>2012</v>
      </c>
      <c r="H3067" s="2" t="s">
        <v>778</v>
      </c>
      <c r="I3067" s="25">
        <v>2.27</v>
      </c>
      <c r="J3067" s="29">
        <v>0.14399999999999999</v>
      </c>
      <c r="K3067" s="23">
        <v>0.71399999999999997</v>
      </c>
      <c r="L3067" s="23">
        <v>0.78700000000000003</v>
      </c>
      <c r="M3067" s="23">
        <v>0.19400000000000001</v>
      </c>
      <c r="N3067" s="23">
        <v>0.71299999999999997</v>
      </c>
      <c r="O3067" s="25">
        <v>0.17899999999999999</v>
      </c>
      <c r="P3067" s="26">
        <v>22.36</v>
      </c>
      <c r="Q3067" s="27">
        <v>71.08</v>
      </c>
      <c r="R3067" s="25">
        <v>6.04</v>
      </c>
      <c r="S3067" s="28">
        <v>479.846</v>
      </c>
      <c r="T3067" s="27">
        <v>17.594999999999999</v>
      </c>
      <c r="U3067" s="4">
        <v>26.088760000000001</v>
      </c>
      <c r="V3067" s="8">
        <v>89.139915465354818</v>
      </c>
      <c r="W3067" s="8">
        <v>88.334132106395785</v>
      </c>
      <c r="X3067" s="8">
        <v>84</v>
      </c>
      <c r="Y3067" s="8">
        <v>102.10526315789474</v>
      </c>
      <c r="Z3067" s="8">
        <v>118.83333333333333</v>
      </c>
      <c r="AA3067" s="8">
        <v>149.06666666666666</v>
      </c>
      <c r="AB3067" s="9">
        <v>73.512557293549861</v>
      </c>
      <c r="AC3067" s="9">
        <v>21.738096497843173</v>
      </c>
      <c r="AD3067" s="3">
        <v>24.840476562797573</v>
      </c>
      <c r="AE3067" s="3">
        <v>53.421426939359243</v>
      </c>
    </row>
    <row r="3068" spans="1:31" ht="13" x14ac:dyDescent="0.3">
      <c r="A3068" s="2">
        <v>2023</v>
      </c>
      <c r="B3068" s="13" t="s">
        <v>631</v>
      </c>
      <c r="C3068" s="21" t="s">
        <v>42</v>
      </c>
      <c r="D3068" s="2" t="str">
        <f t="shared" si="96"/>
        <v>M1</v>
      </c>
      <c r="E3068" s="2" t="str">
        <f t="shared" si="97"/>
        <v>G13b_M1_12</v>
      </c>
      <c r="F3068" s="21" t="s">
        <v>548</v>
      </c>
      <c r="G3068" s="21">
        <v>2012</v>
      </c>
      <c r="H3068" s="2" t="s">
        <v>803</v>
      </c>
      <c r="I3068" s="25">
        <v>2.2799999999999998</v>
      </c>
      <c r="J3068" s="29">
        <v>0.152</v>
      </c>
      <c r="K3068" s="23">
        <v>0.70399999999999996</v>
      </c>
      <c r="L3068" s="23">
        <v>0.80900000000000005</v>
      </c>
      <c r="M3068" s="23">
        <v>0.214</v>
      </c>
      <c r="N3068" s="23">
        <v>0.65300000000000002</v>
      </c>
      <c r="O3068" s="25">
        <v>0.183</v>
      </c>
      <c r="P3068" s="26">
        <v>18.978999999999999</v>
      </c>
      <c r="Q3068" s="27">
        <v>87.644000000000005</v>
      </c>
      <c r="R3068" s="25">
        <v>7.8890000000000002</v>
      </c>
      <c r="S3068" s="28">
        <v>515.73</v>
      </c>
      <c r="T3068" s="27">
        <v>21.696999999999999</v>
      </c>
      <c r="U3068" s="4">
        <v>24.121116000000001</v>
      </c>
      <c r="V3068" s="8">
        <v>89.532602317625106</v>
      </c>
      <c r="W3068" s="8">
        <v>93.241583890084442</v>
      </c>
      <c r="X3068" s="8">
        <v>82.82352941176471</v>
      </c>
      <c r="Y3068" s="8">
        <v>112.63157894736841</v>
      </c>
      <c r="Z3068" s="8">
        <v>108.83333333333334</v>
      </c>
      <c r="AA3068" s="8">
        <v>126.52666666666666</v>
      </c>
      <c r="AB3068" s="9">
        <v>76.002053667054199</v>
      </c>
      <c r="AC3068" s="9">
        <v>23.193685236081425</v>
      </c>
      <c r="AD3068" s="3">
        <v>23.690300749490174</v>
      </c>
      <c r="AE3068" s="3">
        <v>53.116014014428416</v>
      </c>
    </row>
    <row r="3069" spans="1:31" ht="13" x14ac:dyDescent="0.3">
      <c r="A3069" s="2">
        <v>2023</v>
      </c>
      <c r="B3069" s="13" t="s">
        <v>631</v>
      </c>
      <c r="C3069" s="21" t="s">
        <v>43</v>
      </c>
      <c r="D3069" s="2" t="str">
        <f t="shared" si="96"/>
        <v>M2</v>
      </c>
      <c r="E3069" s="2" t="str">
        <f t="shared" si="97"/>
        <v>G13b_M2_12</v>
      </c>
      <c r="F3069" s="21" t="s">
        <v>548</v>
      </c>
      <c r="G3069" s="21">
        <v>2012</v>
      </c>
      <c r="H3069" s="2" t="s">
        <v>803</v>
      </c>
      <c r="I3069" s="25">
        <v>2.33</v>
      </c>
      <c r="J3069" s="29">
        <v>0.14499999999999999</v>
      </c>
      <c r="K3069" s="23">
        <v>0.70899999999999996</v>
      </c>
      <c r="L3069" s="23">
        <v>0.83499999999999996</v>
      </c>
      <c r="M3069" s="23">
        <v>0.21199999999999999</v>
      </c>
      <c r="N3069" s="23">
        <v>0.67800000000000005</v>
      </c>
      <c r="O3069" s="25">
        <v>0.184</v>
      </c>
      <c r="P3069" s="26">
        <v>18.106999999999999</v>
      </c>
      <c r="Q3069" s="27">
        <v>63.878</v>
      </c>
      <c r="R3069" s="25">
        <v>5.7439999999999998</v>
      </c>
      <c r="S3069" s="28">
        <v>347.09199999999998</v>
      </c>
      <c r="T3069" s="27">
        <v>18.762</v>
      </c>
      <c r="U3069" s="4">
        <v>24.121116000000001</v>
      </c>
      <c r="V3069" s="8">
        <v>91.496036578976543</v>
      </c>
      <c r="W3069" s="8">
        <v>88.947563579356867</v>
      </c>
      <c r="X3069" s="8">
        <v>83.411764705882348</v>
      </c>
      <c r="Y3069" s="8">
        <v>111.57894736842104</v>
      </c>
      <c r="Z3069" s="8">
        <v>113.00000000000001</v>
      </c>
      <c r="AA3069" s="8">
        <v>120.71333333333334</v>
      </c>
      <c r="AB3069" s="9">
        <v>77.262591448727605</v>
      </c>
      <c r="AC3069" s="9">
        <v>22.602053758815266</v>
      </c>
      <c r="AD3069" s="3">
        <v>23.469303821370012</v>
      </c>
      <c r="AE3069" s="3">
        <v>53.928642419814729</v>
      </c>
    </row>
    <row r="3070" spans="1:31" ht="13" x14ac:dyDescent="0.3">
      <c r="A3070" s="2">
        <v>2023</v>
      </c>
      <c r="B3070" s="13" t="s">
        <v>631</v>
      </c>
      <c r="C3070" s="21" t="s">
        <v>44</v>
      </c>
      <c r="D3070" s="2" t="str">
        <f t="shared" si="96"/>
        <v>M1</v>
      </c>
      <c r="E3070" s="2" t="str">
        <f t="shared" si="97"/>
        <v>C14c_M1_12</v>
      </c>
      <c r="F3070" s="21" t="s">
        <v>549</v>
      </c>
      <c r="G3070" s="21">
        <v>2012</v>
      </c>
      <c r="H3070" s="2" t="s">
        <v>800</v>
      </c>
      <c r="I3070" s="25">
        <v>2.2599999999999998</v>
      </c>
      <c r="J3070" s="29">
        <v>0.14799999999999999</v>
      </c>
      <c r="K3070" s="23">
        <v>0.70199999999999996</v>
      </c>
      <c r="L3070" s="23">
        <v>0.84899999999999998</v>
      </c>
      <c r="M3070" s="23">
        <v>0.17699999999999999</v>
      </c>
      <c r="N3070" s="23">
        <v>0.69399999999999995</v>
      </c>
      <c r="O3070" s="25">
        <v>0.17899999999999999</v>
      </c>
      <c r="P3070" s="26">
        <v>15.817</v>
      </c>
      <c r="Q3070" s="27">
        <v>68.043999999999997</v>
      </c>
      <c r="R3070" s="25">
        <v>6.016</v>
      </c>
      <c r="S3070" s="28">
        <v>324.68099999999998</v>
      </c>
      <c r="T3070" s="27">
        <v>21.253</v>
      </c>
      <c r="U3070" s="4">
        <v>24.699570999999999</v>
      </c>
      <c r="V3070" s="8">
        <v>88.74722861308453</v>
      </c>
      <c r="W3070" s="8">
        <v>90.787857998240113</v>
      </c>
      <c r="X3070" s="8">
        <v>82.588235294117638</v>
      </c>
      <c r="Y3070" s="8">
        <v>93.157894736842096</v>
      </c>
      <c r="Z3070" s="8">
        <v>115.66666666666667</v>
      </c>
      <c r="AA3070" s="8">
        <v>105.44666666666667</v>
      </c>
      <c r="AB3070" s="9">
        <v>74.89913480866376</v>
      </c>
      <c r="AC3070" s="9">
        <v>19.46604749234837</v>
      </c>
      <c r="AD3070" s="3">
        <v>23.970856592987801</v>
      </c>
      <c r="AE3070" s="3">
        <v>56.563095914663833</v>
      </c>
    </row>
    <row r="3071" spans="1:31" ht="13" x14ac:dyDescent="0.3">
      <c r="A3071" s="2">
        <v>2023</v>
      </c>
      <c r="B3071" s="13" t="s">
        <v>631</v>
      </c>
      <c r="C3071" s="21" t="s">
        <v>45</v>
      </c>
      <c r="D3071" s="2" t="str">
        <f t="shared" si="96"/>
        <v>M2</v>
      </c>
      <c r="E3071" s="2" t="str">
        <f t="shared" si="97"/>
        <v>C14c_M2_12</v>
      </c>
      <c r="F3071" s="21" t="s">
        <v>549</v>
      </c>
      <c r="G3071" s="21">
        <v>2012</v>
      </c>
      <c r="H3071" s="2" t="s">
        <v>800</v>
      </c>
      <c r="I3071" s="25">
        <v>2.2400000000000002</v>
      </c>
      <c r="J3071" s="29">
        <v>0.151</v>
      </c>
      <c r="K3071" s="23">
        <v>0.73399999999999999</v>
      </c>
      <c r="L3071" s="23">
        <v>1.03</v>
      </c>
      <c r="M3071" s="23">
        <v>0.17299999999999999</v>
      </c>
      <c r="N3071" s="23">
        <v>0.65800000000000003</v>
      </c>
      <c r="O3071" s="25">
        <v>0.188</v>
      </c>
      <c r="P3071" s="26">
        <v>26.169</v>
      </c>
      <c r="Q3071" s="27">
        <v>64.683000000000007</v>
      </c>
      <c r="R3071" s="25">
        <v>8.0760000000000005</v>
      </c>
      <c r="S3071" s="28">
        <v>450.32299999999998</v>
      </c>
      <c r="T3071" s="27">
        <v>22.905000000000001</v>
      </c>
      <c r="U3071" s="4">
        <v>24.699570999999999</v>
      </c>
      <c r="V3071" s="8">
        <v>87.96185490854397</v>
      </c>
      <c r="W3071" s="8">
        <v>92.62815241712336</v>
      </c>
      <c r="X3071" s="8">
        <v>86.352941176470594</v>
      </c>
      <c r="Y3071" s="8">
        <v>91.05263157894737</v>
      </c>
      <c r="Z3071" s="8">
        <v>109.66666666666667</v>
      </c>
      <c r="AA3071" s="8">
        <v>174.45999999999998</v>
      </c>
      <c r="AB3071" s="9">
        <v>84.419995967060899</v>
      </c>
      <c r="AC3071" s="9">
        <v>16.880374961371402</v>
      </c>
      <c r="AD3071" s="3">
        <v>22.236886298772948</v>
      </c>
      <c r="AE3071" s="3">
        <v>60.882738739855647</v>
      </c>
    </row>
    <row r="3072" spans="1:31" ht="13" x14ac:dyDescent="0.3">
      <c r="A3072" s="2">
        <v>2023</v>
      </c>
      <c r="B3072" s="13" t="s">
        <v>631</v>
      </c>
      <c r="C3072" s="21" t="s">
        <v>46</v>
      </c>
      <c r="D3072" s="2" t="str">
        <f t="shared" si="96"/>
        <v>M1</v>
      </c>
      <c r="E3072" s="2" t="str">
        <f t="shared" si="97"/>
        <v>D14a_M1_12</v>
      </c>
      <c r="F3072" s="21" t="s">
        <v>550</v>
      </c>
      <c r="G3072" s="21">
        <v>2012</v>
      </c>
      <c r="H3072" s="2" t="s">
        <v>788</v>
      </c>
      <c r="I3072" s="25">
        <v>2.29</v>
      </c>
      <c r="J3072" s="29">
        <v>0.154</v>
      </c>
      <c r="K3072" s="23">
        <v>0.76800000000000002</v>
      </c>
      <c r="L3072" s="23">
        <v>0.85499999999999998</v>
      </c>
      <c r="M3072" s="23">
        <v>0.20799999999999999</v>
      </c>
      <c r="N3072" s="23">
        <v>0.79700000000000004</v>
      </c>
      <c r="O3072" s="25">
        <v>0.17299999999999999</v>
      </c>
      <c r="P3072" s="26">
        <v>15.007</v>
      </c>
      <c r="Q3072" s="27">
        <v>60.962000000000003</v>
      </c>
      <c r="R3072" s="25">
        <v>7.6520000000000001</v>
      </c>
      <c r="S3072" s="28">
        <v>295.161</v>
      </c>
      <c r="T3072" s="27">
        <v>19.731999999999999</v>
      </c>
      <c r="U3072" s="4">
        <v>23.037541999999998</v>
      </c>
      <c r="V3072" s="8">
        <v>89.925289169895393</v>
      </c>
      <c r="W3072" s="8">
        <v>94.468446836006621</v>
      </c>
      <c r="X3072" s="8">
        <v>90.352941176470594</v>
      </c>
      <c r="Y3072" s="8">
        <v>109.4736842105263</v>
      </c>
      <c r="Z3072" s="8">
        <v>132.83333333333334</v>
      </c>
      <c r="AA3072" s="8">
        <v>100.04666666666667</v>
      </c>
      <c r="AB3072" s="9">
        <v>79.440057555795178</v>
      </c>
      <c r="AC3072" s="9">
        <v>21.567762776434833</v>
      </c>
      <c r="AD3072" s="3">
        <v>24.725490311005515</v>
      </c>
      <c r="AE3072" s="3">
        <v>53.706746912559652</v>
      </c>
    </row>
    <row r="3073" spans="1:31" ht="13" x14ac:dyDescent="0.3">
      <c r="A3073" s="2">
        <v>2023</v>
      </c>
      <c r="B3073" s="13" t="s">
        <v>631</v>
      </c>
      <c r="C3073" s="21" t="s">
        <v>47</v>
      </c>
      <c r="D3073" s="2" t="str">
        <f t="shared" si="96"/>
        <v>M2</v>
      </c>
      <c r="E3073" s="2" t="str">
        <f t="shared" si="97"/>
        <v>D14a_M2_12</v>
      </c>
      <c r="F3073" s="21" t="s">
        <v>550</v>
      </c>
      <c r="G3073" s="21">
        <v>2012</v>
      </c>
      <c r="H3073" s="2" t="s">
        <v>788</v>
      </c>
      <c r="I3073" s="25">
        <v>2.2599999999999998</v>
      </c>
      <c r="J3073" s="29">
        <v>0.153</v>
      </c>
      <c r="K3073" s="23">
        <v>0.77100000000000002</v>
      </c>
      <c r="L3073" s="23">
        <v>0.76100000000000001</v>
      </c>
      <c r="M3073" s="23">
        <v>0.20399999999999999</v>
      </c>
      <c r="N3073" s="23">
        <v>0.69799999999999995</v>
      </c>
      <c r="O3073" s="25">
        <v>0.17699999999999999</v>
      </c>
      <c r="P3073" s="26">
        <v>14.582000000000001</v>
      </c>
      <c r="Q3073" s="27">
        <v>53.537999999999997</v>
      </c>
      <c r="R3073" s="25">
        <v>6.4850000000000003</v>
      </c>
      <c r="S3073" s="28">
        <v>268.25</v>
      </c>
      <c r="T3073" s="27">
        <v>19.103000000000002</v>
      </c>
      <c r="U3073" s="4">
        <v>23.037541999999998</v>
      </c>
      <c r="V3073" s="8">
        <v>88.74722861308453</v>
      </c>
      <c r="W3073" s="8">
        <v>93.855015363045538</v>
      </c>
      <c r="X3073" s="8">
        <v>90.705882352941174</v>
      </c>
      <c r="Y3073" s="8">
        <v>107.36842105263158</v>
      </c>
      <c r="Z3073" s="8">
        <v>116.33333333333333</v>
      </c>
      <c r="AA3073" s="8">
        <v>97.213333333333338</v>
      </c>
      <c r="AB3073" s="9">
        <v>74.496675844433099</v>
      </c>
      <c r="AC3073" s="9">
        <v>22.5566492477998</v>
      </c>
      <c r="AD3073" s="3">
        <v>26.469194569035061</v>
      </c>
      <c r="AE3073" s="3">
        <v>50.974156183165142</v>
      </c>
    </row>
    <row r="3074" spans="1:31" ht="13" x14ac:dyDescent="0.3">
      <c r="A3074" s="2">
        <v>2023</v>
      </c>
      <c r="B3074" s="13" t="s">
        <v>631</v>
      </c>
      <c r="C3074" s="21" t="s">
        <v>48</v>
      </c>
      <c r="D3074" s="2" t="str">
        <f t="shared" si="96"/>
        <v>M1</v>
      </c>
      <c r="E3074" s="2" t="str">
        <f t="shared" si="97"/>
        <v>D14b_M1_12</v>
      </c>
      <c r="F3074" s="21" t="s">
        <v>551</v>
      </c>
      <c r="G3074" s="21">
        <v>2012</v>
      </c>
      <c r="H3074" s="2" t="s">
        <v>789</v>
      </c>
      <c r="I3074" s="25">
        <v>2.2799999999999998</v>
      </c>
      <c r="J3074" s="29">
        <v>0.153</v>
      </c>
      <c r="K3074" s="23">
        <v>0.72599999999999998</v>
      </c>
      <c r="L3074" s="23">
        <v>0.88200000000000001</v>
      </c>
      <c r="M3074" s="23">
        <v>0.182</v>
      </c>
      <c r="N3074" s="23">
        <v>0.754</v>
      </c>
      <c r="O3074" s="25">
        <v>0.186</v>
      </c>
      <c r="P3074" s="26">
        <v>19.062000000000001</v>
      </c>
      <c r="Q3074" s="27">
        <v>56.603999999999999</v>
      </c>
      <c r="R3074" s="25">
        <v>5.3559999999999999</v>
      </c>
      <c r="S3074" s="28">
        <v>250.869</v>
      </c>
      <c r="T3074" s="27">
        <v>20.471</v>
      </c>
      <c r="U3074" s="4">
        <v>22.731884999999998</v>
      </c>
      <c r="V3074" s="8">
        <v>89.532602317625106</v>
      </c>
      <c r="W3074" s="8">
        <v>93.855015363045538</v>
      </c>
      <c r="X3074" s="8">
        <v>85.411764705882348</v>
      </c>
      <c r="Y3074" s="8">
        <v>95.78947368421052</v>
      </c>
      <c r="Z3074" s="8">
        <v>125.66666666666669</v>
      </c>
      <c r="AA3074" s="8">
        <v>127.08000000000001</v>
      </c>
      <c r="AB3074" s="9">
        <v>77.571513751675624</v>
      </c>
      <c r="AC3074" s="9">
        <v>19.326376452704213</v>
      </c>
      <c r="AD3074" s="3">
        <v>23.936331828589971</v>
      </c>
      <c r="AE3074" s="3">
        <v>56.737291718705819</v>
      </c>
    </row>
    <row r="3075" spans="1:31" ht="13" x14ac:dyDescent="0.3">
      <c r="A3075" s="2">
        <v>2023</v>
      </c>
      <c r="B3075" s="13" t="s">
        <v>631</v>
      </c>
      <c r="C3075" s="21" t="s">
        <v>49</v>
      </c>
      <c r="D3075" s="2" t="str">
        <f t="shared" si="96"/>
        <v>M2</v>
      </c>
      <c r="E3075" s="2" t="str">
        <f t="shared" si="97"/>
        <v>D14b_M2_12</v>
      </c>
      <c r="F3075" s="21" t="s">
        <v>551</v>
      </c>
      <c r="G3075" s="21">
        <v>2012</v>
      </c>
      <c r="H3075" s="2" t="s">
        <v>789</v>
      </c>
      <c r="I3075" s="25">
        <v>2.35</v>
      </c>
      <c r="J3075" s="29">
        <v>0.152</v>
      </c>
      <c r="K3075" s="23">
        <v>0.76</v>
      </c>
      <c r="L3075" s="23">
        <v>0.90200000000000002</v>
      </c>
      <c r="M3075" s="23">
        <v>0.246</v>
      </c>
      <c r="N3075" s="23">
        <v>0.84599999999999997</v>
      </c>
      <c r="O3075" s="25">
        <v>0.17799999999999999</v>
      </c>
      <c r="P3075" s="26">
        <v>18.878</v>
      </c>
      <c r="Q3075" s="27">
        <v>55.406999999999996</v>
      </c>
      <c r="R3075" s="25">
        <v>7.7320000000000002</v>
      </c>
      <c r="S3075" s="28">
        <v>432.82100000000003</v>
      </c>
      <c r="T3075" s="27">
        <v>18.951000000000001</v>
      </c>
      <c r="U3075" s="4">
        <v>22.731884999999998</v>
      </c>
      <c r="V3075" s="8">
        <v>92.281410283517104</v>
      </c>
      <c r="W3075" s="8">
        <v>93.241583890084442</v>
      </c>
      <c r="X3075" s="8">
        <v>89.411764705882362</v>
      </c>
      <c r="Y3075" s="8">
        <v>129.47368421052633</v>
      </c>
      <c r="Z3075" s="8">
        <v>141</v>
      </c>
      <c r="AA3075" s="8">
        <v>125.85333333333332</v>
      </c>
      <c r="AB3075" s="9">
        <v>84.710911626651253</v>
      </c>
      <c r="AC3075" s="9">
        <v>23.92087517908756</v>
      </c>
      <c r="AD3075" s="3">
        <v>22.945497551861337</v>
      </c>
      <c r="AE3075" s="3">
        <v>53.133627269051118</v>
      </c>
    </row>
    <row r="3076" spans="1:31" ht="13" x14ac:dyDescent="0.3">
      <c r="A3076" s="2">
        <v>2023</v>
      </c>
      <c r="B3076" s="13" t="s">
        <v>631</v>
      </c>
      <c r="C3076" s="21" t="s">
        <v>50</v>
      </c>
      <c r="D3076" s="2" t="str">
        <f t="shared" si="96"/>
        <v>M1</v>
      </c>
      <c r="E3076" s="2" t="str">
        <f t="shared" si="97"/>
        <v>D14c_M1_12</v>
      </c>
      <c r="F3076" s="21" t="s">
        <v>552</v>
      </c>
      <c r="G3076" s="21">
        <v>2012</v>
      </c>
      <c r="H3076" s="2" t="s">
        <v>793</v>
      </c>
      <c r="I3076" s="25">
        <v>2.4300000000000002</v>
      </c>
      <c r="J3076" s="29">
        <v>0.15</v>
      </c>
      <c r="K3076" s="23">
        <v>0.76500000000000001</v>
      </c>
      <c r="L3076" s="23">
        <v>0.82399999999999995</v>
      </c>
      <c r="M3076" s="23">
        <v>0.214</v>
      </c>
      <c r="N3076" s="23">
        <v>0.77900000000000003</v>
      </c>
      <c r="O3076" s="25">
        <v>0.17699999999999999</v>
      </c>
      <c r="P3076" s="26">
        <v>20.245000000000001</v>
      </c>
      <c r="Q3076" s="27">
        <v>60.198999999999998</v>
      </c>
      <c r="R3076" s="25">
        <v>5.1219999999999999</v>
      </c>
      <c r="S3076" s="28">
        <v>397.97699999999998</v>
      </c>
      <c r="T3076" s="27">
        <v>21.331</v>
      </c>
      <c r="U3076" s="4">
        <v>25.193093999999999</v>
      </c>
      <c r="V3076" s="8">
        <v>95.422905101679405</v>
      </c>
      <c r="W3076" s="8">
        <v>92.014720944162292</v>
      </c>
      <c r="X3076" s="8">
        <v>90</v>
      </c>
      <c r="Y3076" s="8">
        <v>112.63157894736841</v>
      </c>
      <c r="Z3076" s="8">
        <v>129.83333333333334</v>
      </c>
      <c r="AA3076" s="8">
        <v>134.96666666666667</v>
      </c>
      <c r="AB3076" s="9">
        <v>78.310658962856465</v>
      </c>
      <c r="AC3076" s="9">
        <v>22.509933301487369</v>
      </c>
      <c r="AD3076" s="3">
        <v>24.984105165791444</v>
      </c>
      <c r="AE3076" s="3">
        <v>52.50596153272118</v>
      </c>
    </row>
    <row r="3077" spans="1:31" ht="13" x14ac:dyDescent="0.3">
      <c r="A3077" s="2">
        <v>2023</v>
      </c>
      <c r="B3077" s="13" t="s">
        <v>631</v>
      </c>
      <c r="C3077" s="21" t="s">
        <v>51</v>
      </c>
      <c r="D3077" s="2" t="str">
        <f t="shared" si="96"/>
        <v>M2</v>
      </c>
      <c r="E3077" s="2" t="str">
        <f t="shared" si="97"/>
        <v>D14c_M2_12</v>
      </c>
      <c r="F3077" s="21" t="s">
        <v>552</v>
      </c>
      <c r="G3077" s="21">
        <v>2012</v>
      </c>
      <c r="H3077" s="2" t="s">
        <v>793</v>
      </c>
      <c r="I3077" s="25">
        <v>2.48</v>
      </c>
      <c r="J3077" s="29">
        <v>0.156</v>
      </c>
      <c r="K3077" s="23">
        <v>0.81599999999999995</v>
      </c>
      <c r="L3077" s="23">
        <v>0.81799999999999995</v>
      </c>
      <c r="M3077" s="23">
        <v>0.20799999999999999</v>
      </c>
      <c r="N3077" s="23">
        <v>0.72199999999999998</v>
      </c>
      <c r="O3077" s="25">
        <v>0.186</v>
      </c>
      <c r="P3077" s="26">
        <v>17.744</v>
      </c>
      <c r="Q3077" s="27">
        <v>57.457000000000001</v>
      </c>
      <c r="R3077" s="25">
        <v>8.8360000000000003</v>
      </c>
      <c r="S3077" s="28">
        <v>295.43700000000001</v>
      </c>
      <c r="T3077" s="27">
        <v>21.638999999999999</v>
      </c>
      <c r="U3077" s="4">
        <v>25.193093999999999</v>
      </c>
      <c r="V3077" s="8">
        <v>97.386339363030814</v>
      </c>
      <c r="W3077" s="8">
        <v>95.695309781928771</v>
      </c>
      <c r="X3077" s="8">
        <v>96</v>
      </c>
      <c r="Y3077" s="8">
        <v>109.4736842105263</v>
      </c>
      <c r="Z3077" s="8">
        <v>120.33333333333334</v>
      </c>
      <c r="AA3077" s="8">
        <v>118.29333333333334</v>
      </c>
      <c r="AB3077" s="9">
        <v>78.821371653941597</v>
      </c>
      <c r="AC3077" s="9">
        <v>21.737052786038912</v>
      </c>
      <c r="AD3077" s="3">
        <v>26.47703887851295</v>
      </c>
      <c r="AE3077" s="3">
        <v>51.785908335448127</v>
      </c>
    </row>
    <row r="3078" spans="1:31" ht="13" x14ac:dyDescent="0.3">
      <c r="A3078" s="2">
        <v>2023</v>
      </c>
      <c r="B3078" s="13" t="s">
        <v>631</v>
      </c>
      <c r="C3078" s="21" t="s">
        <v>52</v>
      </c>
      <c r="D3078" s="2" t="str">
        <f t="shared" si="96"/>
        <v>M1</v>
      </c>
      <c r="E3078" s="2" t="str">
        <f t="shared" si="97"/>
        <v>E14a_M1_12</v>
      </c>
      <c r="F3078" s="21" t="s">
        <v>553</v>
      </c>
      <c r="G3078" s="21">
        <v>2012</v>
      </c>
      <c r="H3078" s="2" t="s">
        <v>792</v>
      </c>
      <c r="I3078" s="25">
        <v>2.5099999999999998</v>
      </c>
      <c r="J3078" s="29">
        <v>0.158</v>
      </c>
      <c r="K3078" s="23">
        <v>0.79900000000000004</v>
      </c>
      <c r="L3078" s="23">
        <v>0.871</v>
      </c>
      <c r="M3078" s="23">
        <v>0.20100000000000001</v>
      </c>
      <c r="N3078" s="23">
        <v>0.68500000000000005</v>
      </c>
      <c r="O3078" s="25">
        <v>0.186</v>
      </c>
      <c r="P3078" s="26">
        <v>21.559000000000001</v>
      </c>
      <c r="Q3078" s="27">
        <v>58.658000000000001</v>
      </c>
      <c r="R3078" s="25">
        <v>4.8129999999999997</v>
      </c>
      <c r="S3078" s="28">
        <v>344.92700000000002</v>
      </c>
      <c r="T3078" s="27">
        <v>17.981000000000002</v>
      </c>
      <c r="U3078" s="4">
        <v>25.452292</v>
      </c>
      <c r="V3078" s="8">
        <v>98.564399919841676</v>
      </c>
      <c r="W3078" s="8">
        <v>96.922172727850935</v>
      </c>
      <c r="X3078" s="8">
        <v>94</v>
      </c>
      <c r="Y3078" s="8">
        <v>105.78947368421052</v>
      </c>
      <c r="Z3078" s="8">
        <v>114.16666666666669</v>
      </c>
      <c r="AA3078" s="8">
        <v>143.72666666666666</v>
      </c>
      <c r="AB3078" s="9">
        <v>80.454693363791719</v>
      </c>
      <c r="AC3078" s="9">
        <v>20.579081481220324</v>
      </c>
      <c r="AD3078" s="3">
        <v>25.399118130120467</v>
      </c>
      <c r="AE3078" s="3">
        <v>54.021800388659216</v>
      </c>
    </row>
    <row r="3079" spans="1:31" ht="13" x14ac:dyDescent="0.3">
      <c r="A3079" s="2">
        <v>2023</v>
      </c>
      <c r="B3079" s="13" t="s">
        <v>631</v>
      </c>
      <c r="C3079" s="21" t="s">
        <v>53</v>
      </c>
      <c r="D3079" s="2" t="str">
        <f t="shared" si="96"/>
        <v>M2</v>
      </c>
      <c r="E3079" s="2" t="str">
        <f t="shared" si="97"/>
        <v>E14a_M2_12</v>
      </c>
      <c r="F3079" s="21" t="s">
        <v>553</v>
      </c>
      <c r="G3079" s="21">
        <v>2012</v>
      </c>
      <c r="H3079" s="2" t="s">
        <v>792</v>
      </c>
      <c r="I3079" s="25">
        <v>2.5</v>
      </c>
      <c r="J3079" s="29">
        <v>0.161</v>
      </c>
      <c r="K3079" s="23">
        <v>0.81100000000000005</v>
      </c>
      <c r="L3079" s="23">
        <v>0.83199999999999996</v>
      </c>
      <c r="M3079" s="23">
        <v>0.22600000000000001</v>
      </c>
      <c r="N3079" s="23">
        <v>0.70099999999999996</v>
      </c>
      <c r="O3079" s="25">
        <v>0.186</v>
      </c>
      <c r="P3079" s="26">
        <v>22.154</v>
      </c>
      <c r="Q3079" s="27">
        <v>59.942999999999998</v>
      </c>
      <c r="R3079" s="25">
        <v>6.5419999999999998</v>
      </c>
      <c r="S3079" s="28">
        <v>407.84899999999999</v>
      </c>
      <c r="T3079" s="27">
        <v>19.962</v>
      </c>
      <c r="U3079" s="4">
        <v>25.452292</v>
      </c>
      <c r="V3079" s="8">
        <v>98.171713067571389</v>
      </c>
      <c r="W3079" s="8">
        <v>98.762467146734195</v>
      </c>
      <c r="X3079" s="8">
        <v>95.411764705882362</v>
      </c>
      <c r="Y3079" s="8">
        <v>118.94736842105263</v>
      </c>
      <c r="Z3079" s="8">
        <v>116.83333333333333</v>
      </c>
      <c r="AA3079" s="8">
        <v>147.69333333333336</v>
      </c>
      <c r="AB3079" s="9">
        <v>80.874799022692216</v>
      </c>
      <c r="AC3079" s="9">
        <v>23.018474481852998</v>
      </c>
      <c r="AD3079" s="3">
        <v>25.646664016710378</v>
      </c>
      <c r="AE3079" s="3">
        <v>51.334861501436635</v>
      </c>
    </row>
    <row r="3080" spans="1:31" ht="13" x14ac:dyDescent="0.3">
      <c r="A3080" s="2">
        <v>2023</v>
      </c>
      <c r="B3080" s="13" t="s">
        <v>631</v>
      </c>
      <c r="C3080" s="21" t="s">
        <v>54</v>
      </c>
      <c r="D3080" s="2" t="str">
        <f t="shared" si="96"/>
        <v>M1</v>
      </c>
      <c r="E3080" s="2" t="str">
        <f t="shared" si="97"/>
        <v>E14b_M1_12</v>
      </c>
      <c r="F3080" s="21" t="s">
        <v>554</v>
      </c>
      <c r="G3080" s="21">
        <v>2012</v>
      </c>
      <c r="H3080" s="2" t="s">
        <v>791</v>
      </c>
      <c r="I3080" s="25">
        <v>2.4700000000000002</v>
      </c>
      <c r="J3080" s="29">
        <v>0.16200000000000001</v>
      </c>
      <c r="K3080" s="23">
        <v>0.70499999999999996</v>
      </c>
      <c r="L3080" s="23">
        <v>0.95499999999999996</v>
      </c>
      <c r="M3080" s="23">
        <v>0.23</v>
      </c>
      <c r="N3080" s="23">
        <v>0.624</v>
      </c>
      <c r="O3080" s="25">
        <v>0.19600000000000001</v>
      </c>
      <c r="P3080" s="26">
        <v>23.469000000000001</v>
      </c>
      <c r="Q3080" s="27">
        <v>66.108999999999995</v>
      </c>
      <c r="R3080" s="25">
        <v>8.5660000000000007</v>
      </c>
      <c r="S3080" s="28">
        <v>346.96899999999999</v>
      </c>
      <c r="T3080" s="27">
        <v>20.600999999999999</v>
      </c>
      <c r="U3080" s="4">
        <v>23.978974999999998</v>
      </c>
      <c r="V3080" s="8">
        <v>96.993652510760541</v>
      </c>
      <c r="W3080" s="8">
        <v>99.375898619695263</v>
      </c>
      <c r="X3080" s="8">
        <v>82.941176470588232</v>
      </c>
      <c r="Y3080" s="8">
        <v>121.05263157894737</v>
      </c>
      <c r="Z3080" s="8">
        <v>104</v>
      </c>
      <c r="AA3080" s="8">
        <v>156.46</v>
      </c>
      <c r="AB3080" s="9">
        <v>84.631015422733199</v>
      </c>
      <c r="AC3080" s="9">
        <v>22.386159698371333</v>
      </c>
      <c r="AD3080" s="3">
        <v>21.305062271817047</v>
      </c>
      <c r="AE3080" s="3">
        <v>56.30877802981162</v>
      </c>
    </row>
    <row r="3081" spans="1:31" ht="13" x14ac:dyDescent="0.3">
      <c r="A3081" s="2">
        <v>2023</v>
      </c>
      <c r="B3081" s="13" t="s">
        <v>631</v>
      </c>
      <c r="C3081" s="21" t="s">
        <v>55</v>
      </c>
      <c r="D3081" s="2" t="str">
        <f t="shared" si="96"/>
        <v>M2</v>
      </c>
      <c r="E3081" s="2" t="str">
        <f t="shared" si="97"/>
        <v>E14b_M2_12</v>
      </c>
      <c r="F3081" s="21" t="s">
        <v>554</v>
      </c>
      <c r="G3081" s="21">
        <v>2012</v>
      </c>
      <c r="H3081" s="2" t="s">
        <v>791</v>
      </c>
      <c r="I3081" s="25">
        <v>2.355</v>
      </c>
      <c r="J3081" s="29">
        <v>0.155</v>
      </c>
      <c r="K3081" s="23">
        <v>0.77300000000000002</v>
      </c>
      <c r="L3081" s="23">
        <v>0.80500000000000005</v>
      </c>
      <c r="M3081" s="23">
        <v>0.23400000000000001</v>
      </c>
      <c r="N3081" s="23">
        <v>0.69399999999999995</v>
      </c>
      <c r="O3081" s="25">
        <v>0.17199999999999999</v>
      </c>
      <c r="P3081" s="26">
        <v>22.309000000000001</v>
      </c>
      <c r="Q3081" s="27">
        <v>66.179000000000002</v>
      </c>
      <c r="R3081" s="25">
        <v>6.8109999999999999</v>
      </c>
      <c r="S3081" s="28">
        <v>347.65100000000001</v>
      </c>
      <c r="T3081" s="27">
        <v>20.292999999999999</v>
      </c>
      <c r="U3081" s="4">
        <v>23.978974999999998</v>
      </c>
      <c r="V3081" s="8">
        <v>92.477753709652248</v>
      </c>
      <c r="W3081" s="8">
        <v>95.081878308967688</v>
      </c>
      <c r="X3081" s="8">
        <v>90.941176470588232</v>
      </c>
      <c r="Y3081" s="8">
        <v>123.15789473684211</v>
      </c>
      <c r="Z3081" s="8">
        <v>115.66666666666667</v>
      </c>
      <c r="AA3081" s="8">
        <v>148.72666666666669</v>
      </c>
      <c r="AB3081" s="9">
        <v>79.214605208994072</v>
      </c>
      <c r="AC3081" s="9">
        <v>24.332790029856564</v>
      </c>
      <c r="AD3081" s="3">
        <v>24.957292811985546</v>
      </c>
      <c r="AE3081" s="3">
        <v>50.709917158157893</v>
      </c>
    </row>
    <row r="3082" spans="1:31" ht="13" x14ac:dyDescent="0.3">
      <c r="A3082" s="2">
        <v>2023</v>
      </c>
      <c r="B3082" s="13" t="s">
        <v>631</v>
      </c>
      <c r="C3082" s="21" t="s">
        <v>56</v>
      </c>
      <c r="D3082" s="2" t="str">
        <f t="shared" si="96"/>
        <v>M1</v>
      </c>
      <c r="E3082" s="2" t="str">
        <f t="shared" si="97"/>
        <v>E14c_M1_12</v>
      </c>
      <c r="F3082" s="21" t="s">
        <v>555</v>
      </c>
      <c r="G3082" s="21">
        <v>2012</v>
      </c>
      <c r="H3082" s="2" t="s">
        <v>790</v>
      </c>
      <c r="I3082" s="25">
        <v>2.3290000000000002</v>
      </c>
      <c r="J3082" s="29">
        <v>0.14499999999999999</v>
      </c>
      <c r="K3082" s="23">
        <v>0.74299999999999999</v>
      </c>
      <c r="L3082" s="23">
        <v>0.75</v>
      </c>
      <c r="M3082" s="23">
        <v>0.24</v>
      </c>
      <c r="N3082" s="23">
        <v>0.71899999999999997</v>
      </c>
      <c r="O3082" s="25">
        <v>0.156</v>
      </c>
      <c r="P3082" s="26">
        <v>17.404</v>
      </c>
      <c r="Q3082" s="27">
        <v>62.968000000000004</v>
      </c>
      <c r="R3082" s="25">
        <v>6.31</v>
      </c>
      <c r="S3082" s="28">
        <v>308.923</v>
      </c>
      <c r="T3082" s="27">
        <v>17.908999999999999</v>
      </c>
      <c r="U3082" s="4">
        <v>24.027189</v>
      </c>
      <c r="V3082" s="8">
        <v>91.456767893749515</v>
      </c>
      <c r="W3082" s="8">
        <v>88.947563579356867</v>
      </c>
      <c r="X3082" s="8">
        <v>87.411764705882362</v>
      </c>
      <c r="Y3082" s="8">
        <v>126.31578947368421</v>
      </c>
      <c r="Z3082" s="8">
        <v>119.83333333333333</v>
      </c>
      <c r="AA3082" s="8">
        <v>116.02666666666666</v>
      </c>
      <c r="AB3082" s="9">
        <v>76.197064741237213</v>
      </c>
      <c r="AC3082" s="9">
        <v>25.945038123210502</v>
      </c>
      <c r="AD3082" s="3">
        <v>24.93870021015784</v>
      </c>
      <c r="AE3082" s="3">
        <v>49.116261666631665</v>
      </c>
    </row>
    <row r="3083" spans="1:31" ht="13" x14ac:dyDescent="0.3">
      <c r="A3083" s="2">
        <v>2023</v>
      </c>
      <c r="B3083" s="13" t="s">
        <v>631</v>
      </c>
      <c r="C3083" s="21" t="s">
        <v>57</v>
      </c>
      <c r="D3083" s="2" t="str">
        <f t="shared" si="96"/>
        <v>M2</v>
      </c>
      <c r="E3083" s="2" t="str">
        <f t="shared" si="97"/>
        <v>E14c_M2_12</v>
      </c>
      <c r="F3083" s="21" t="s">
        <v>555</v>
      </c>
      <c r="G3083" s="21">
        <v>2012</v>
      </c>
      <c r="H3083" s="2" t="s">
        <v>790</v>
      </c>
      <c r="I3083" s="25">
        <v>2.4929999999999999</v>
      </c>
      <c r="J3083" s="29">
        <v>0.14899999999999999</v>
      </c>
      <c r="K3083" s="23">
        <v>0.77100000000000002</v>
      </c>
      <c r="L3083" s="23">
        <v>0.71299999999999997</v>
      </c>
      <c r="M3083" s="23">
        <v>0.224</v>
      </c>
      <c r="N3083" s="23">
        <v>0.67</v>
      </c>
      <c r="O3083" s="25">
        <v>0.16700000000000001</v>
      </c>
      <c r="P3083" s="26">
        <v>18.335000000000001</v>
      </c>
      <c r="Q3083" s="27">
        <v>59.77</v>
      </c>
      <c r="R3083" s="25">
        <v>6.4119999999999999</v>
      </c>
      <c r="S3083" s="28">
        <v>247.53</v>
      </c>
      <c r="T3083" s="27">
        <v>18.206</v>
      </c>
      <c r="U3083" s="4">
        <v>24.027189</v>
      </c>
      <c r="V3083" s="8">
        <v>97.896832270982188</v>
      </c>
      <c r="W3083" s="8">
        <v>91.401289471201196</v>
      </c>
      <c r="X3083" s="8">
        <v>90.705882352941174</v>
      </c>
      <c r="Y3083" s="8">
        <v>117.89473684210527</v>
      </c>
      <c r="Z3083" s="8">
        <v>111.66666666666667</v>
      </c>
      <c r="AA3083" s="8">
        <v>122.23333333333335</v>
      </c>
      <c r="AB3083" s="9">
        <v>73.748912721584887</v>
      </c>
      <c r="AC3083" s="9">
        <v>25.019216756654529</v>
      </c>
      <c r="AD3083" s="3">
        <v>26.737573950639497</v>
      </c>
      <c r="AE3083" s="3">
        <v>48.243209292705977</v>
      </c>
    </row>
    <row r="3084" spans="1:31" ht="13" x14ac:dyDescent="0.3">
      <c r="A3084" s="2">
        <v>2023</v>
      </c>
      <c r="B3084" s="13" t="s">
        <v>631</v>
      </c>
      <c r="C3084" s="21" t="s">
        <v>58</v>
      </c>
      <c r="D3084" s="2" t="str">
        <f t="shared" si="96"/>
        <v>M1</v>
      </c>
      <c r="E3084" s="2" t="str">
        <f t="shared" si="97"/>
        <v>F14a_M1_12</v>
      </c>
      <c r="F3084" s="21" t="s">
        <v>556</v>
      </c>
      <c r="G3084" s="21">
        <v>2012</v>
      </c>
      <c r="H3084" s="2" t="s">
        <v>795</v>
      </c>
      <c r="I3084" s="25">
        <v>2.1</v>
      </c>
      <c r="J3084" s="29">
        <v>0.14299999999999999</v>
      </c>
      <c r="K3084" s="23">
        <v>0.81399999999999995</v>
      </c>
      <c r="L3084" s="23">
        <v>0.70499999999999996</v>
      </c>
      <c r="M3084" s="23">
        <v>0.248</v>
      </c>
      <c r="N3084" s="23">
        <v>0.751</v>
      </c>
      <c r="O3084" s="25">
        <v>0.157</v>
      </c>
      <c r="P3084" s="26">
        <v>16.931999999999999</v>
      </c>
      <c r="Q3084" s="27">
        <v>66.040999999999997</v>
      </c>
      <c r="R3084" s="25">
        <v>5.524</v>
      </c>
      <c r="S3084" s="28">
        <v>389.22399999999999</v>
      </c>
      <c r="T3084" s="27">
        <v>18.119</v>
      </c>
      <c r="U3084" s="4">
        <v>23.932217999999999</v>
      </c>
      <c r="V3084" s="8">
        <v>82.464238976759972</v>
      </c>
      <c r="W3084" s="8">
        <v>87.720700633434703</v>
      </c>
      <c r="X3084" s="8">
        <v>95.764705882352942</v>
      </c>
      <c r="Y3084" s="8">
        <v>130.5263157894737</v>
      </c>
      <c r="Z3084" s="8">
        <v>125.16666666666667</v>
      </c>
      <c r="AA3084" s="8">
        <v>112.87999999999998</v>
      </c>
      <c r="AB3084" s="9">
        <v>76.426391119890937</v>
      </c>
      <c r="AC3084" s="9">
        <v>26.729426549830503</v>
      </c>
      <c r="AD3084" s="3">
        <v>27.239823858217456</v>
      </c>
      <c r="AE3084" s="3">
        <v>46.030749591952045</v>
      </c>
    </row>
    <row r="3085" spans="1:31" ht="13" x14ac:dyDescent="0.3">
      <c r="A3085" s="2">
        <v>2023</v>
      </c>
      <c r="B3085" s="13" t="s">
        <v>631</v>
      </c>
      <c r="C3085" s="21" t="s">
        <v>59</v>
      </c>
      <c r="D3085" s="2" t="str">
        <f t="shared" si="96"/>
        <v>M2</v>
      </c>
      <c r="E3085" s="2" t="str">
        <f t="shared" si="97"/>
        <v>F14a_M2_12</v>
      </c>
      <c r="F3085" s="21" t="s">
        <v>556</v>
      </c>
      <c r="G3085" s="21">
        <v>2012</v>
      </c>
      <c r="H3085" s="2" t="s">
        <v>795</v>
      </c>
      <c r="I3085" s="25">
        <v>2.2610000000000001</v>
      </c>
      <c r="J3085" s="29">
        <v>0.14299999999999999</v>
      </c>
      <c r="K3085" s="23">
        <v>0.79200000000000004</v>
      </c>
      <c r="L3085" s="23">
        <v>0.68100000000000005</v>
      </c>
      <c r="M3085" s="23">
        <v>0.26300000000000001</v>
      </c>
      <c r="N3085" s="23">
        <v>0.72399999999999998</v>
      </c>
      <c r="O3085" s="25">
        <v>0.158</v>
      </c>
      <c r="P3085" s="26">
        <v>16.933</v>
      </c>
      <c r="Q3085" s="27">
        <v>61.366</v>
      </c>
      <c r="R3085" s="25">
        <v>5.55</v>
      </c>
      <c r="S3085" s="28">
        <v>386.29599999999999</v>
      </c>
      <c r="T3085" s="27">
        <v>19.023</v>
      </c>
      <c r="U3085" s="4">
        <v>23.932217999999999</v>
      </c>
      <c r="V3085" s="8">
        <v>88.786497298311573</v>
      </c>
      <c r="W3085" s="8">
        <v>87.720700633434703</v>
      </c>
      <c r="X3085" s="8">
        <v>93.176470588235304</v>
      </c>
      <c r="Y3085" s="8">
        <v>138.42105263157896</v>
      </c>
      <c r="Z3085" s="8">
        <v>120.66666666666667</v>
      </c>
      <c r="AA3085" s="8">
        <v>112.88666666666667</v>
      </c>
      <c r="AB3085" s="9">
        <v>75.901711326417058</v>
      </c>
      <c r="AC3085" s="9">
        <v>28.54207177148329</v>
      </c>
      <c r="AD3085" s="3">
        <v>26.686821840673637</v>
      </c>
      <c r="AE3085" s="3">
        <v>44.771106387843076</v>
      </c>
    </row>
    <row r="3086" spans="1:31" ht="13" x14ac:dyDescent="0.3">
      <c r="A3086" s="2">
        <v>2023</v>
      </c>
      <c r="B3086" s="13" t="s">
        <v>631</v>
      </c>
      <c r="C3086" s="21" t="s">
        <v>60</v>
      </c>
      <c r="D3086" s="2" t="str">
        <f t="shared" si="96"/>
        <v>M1</v>
      </c>
      <c r="E3086" s="2" t="str">
        <f t="shared" si="97"/>
        <v>F14b_M1_12</v>
      </c>
      <c r="F3086" s="21" t="s">
        <v>557</v>
      </c>
      <c r="G3086" s="21">
        <v>2012</v>
      </c>
      <c r="H3086" s="2" t="s">
        <v>796</v>
      </c>
      <c r="I3086" s="25">
        <v>2.327</v>
      </c>
      <c r="J3086" s="29">
        <v>0.14699999999999999</v>
      </c>
      <c r="K3086" s="23">
        <v>0.70199999999999996</v>
      </c>
      <c r="L3086" s="23">
        <v>0.88900000000000001</v>
      </c>
      <c r="M3086" s="23">
        <v>0.22800000000000001</v>
      </c>
      <c r="N3086" s="23">
        <v>0.65200000000000002</v>
      </c>
      <c r="O3086" s="25">
        <v>0.16800000000000001</v>
      </c>
      <c r="P3086" s="26">
        <v>24.251000000000001</v>
      </c>
      <c r="Q3086" s="27">
        <v>63.069000000000003</v>
      </c>
      <c r="R3086" s="25">
        <v>8.5470000000000006</v>
      </c>
      <c r="S3086" s="28">
        <v>437.84300000000002</v>
      </c>
      <c r="T3086" s="27">
        <v>15.209</v>
      </c>
      <c r="U3086" s="4">
        <v>24.028704999999999</v>
      </c>
      <c r="V3086" s="8">
        <v>91.378230523295443</v>
      </c>
      <c r="W3086" s="8">
        <v>90.174426525279046</v>
      </c>
      <c r="X3086" s="8">
        <v>82.588235294117638</v>
      </c>
      <c r="Y3086" s="8">
        <v>120</v>
      </c>
      <c r="Z3086" s="8">
        <v>108.66666666666667</v>
      </c>
      <c r="AA3086" s="8">
        <v>161.67333333333335</v>
      </c>
      <c r="AB3086" s="9">
        <v>81.096131260570502</v>
      </c>
      <c r="AC3086" s="9">
        <v>23.158798489094774</v>
      </c>
      <c r="AD3086" s="3">
        <v>22.139113069013614</v>
      </c>
      <c r="AE3086" s="3">
        <v>54.702088441891604</v>
      </c>
    </row>
    <row r="3087" spans="1:31" ht="13" x14ac:dyDescent="0.3">
      <c r="A3087" s="2">
        <v>2023</v>
      </c>
      <c r="B3087" s="13" t="s">
        <v>631</v>
      </c>
      <c r="C3087" s="21" t="s">
        <v>61</v>
      </c>
      <c r="D3087" s="2" t="str">
        <f t="shared" si="96"/>
        <v>M2</v>
      </c>
      <c r="E3087" s="2" t="str">
        <f t="shared" si="97"/>
        <v>F14b_M2_12</v>
      </c>
      <c r="F3087" s="21" t="s">
        <v>557</v>
      </c>
      <c r="G3087" s="21">
        <v>2012</v>
      </c>
      <c r="H3087" s="2" t="s">
        <v>796</v>
      </c>
      <c r="I3087" s="25">
        <v>2.3050000000000002</v>
      </c>
      <c r="J3087" s="29">
        <v>0.14799999999999999</v>
      </c>
      <c r="K3087" s="23">
        <v>0.71</v>
      </c>
      <c r="L3087" s="23">
        <v>0.92300000000000004</v>
      </c>
      <c r="M3087" s="23">
        <v>0.21299999999999999</v>
      </c>
      <c r="N3087" s="23">
        <v>0.66500000000000004</v>
      </c>
      <c r="O3087" s="25">
        <v>0.16200000000000001</v>
      </c>
      <c r="P3087" s="26">
        <v>20.686</v>
      </c>
      <c r="Q3087" s="27">
        <v>62.279000000000003</v>
      </c>
      <c r="R3087" s="25">
        <v>7.601</v>
      </c>
      <c r="S3087" s="28">
        <v>520.6</v>
      </c>
      <c r="T3087" s="27">
        <v>16.048999999999999</v>
      </c>
      <c r="U3087" s="4">
        <v>24.028704999999999</v>
      </c>
      <c r="V3087" s="8">
        <v>90.514319448300824</v>
      </c>
      <c r="W3087" s="8">
        <v>90.787857998240113</v>
      </c>
      <c r="X3087" s="8">
        <v>83.529411764705884</v>
      </c>
      <c r="Y3087" s="8">
        <v>112.10526315789473</v>
      </c>
      <c r="Z3087" s="8">
        <v>110.83333333333334</v>
      </c>
      <c r="AA3087" s="8">
        <v>137.90666666666667</v>
      </c>
      <c r="AB3087" s="9">
        <v>81.761756784067714</v>
      </c>
      <c r="AC3087" s="9">
        <v>21.459060406360599</v>
      </c>
      <c r="AD3087" s="3">
        <v>22.20912134128028</v>
      </c>
      <c r="AE3087" s="3">
        <v>56.33181825235912</v>
      </c>
    </row>
    <row r="3088" spans="1:31" ht="13" x14ac:dyDescent="0.3">
      <c r="A3088" s="2">
        <v>2023</v>
      </c>
      <c r="B3088" s="13" t="s">
        <v>631</v>
      </c>
      <c r="C3088" s="21" t="s">
        <v>62</v>
      </c>
      <c r="D3088" s="2" t="str">
        <f t="shared" si="96"/>
        <v>M1</v>
      </c>
      <c r="E3088" s="2" t="str">
        <f t="shared" si="97"/>
        <v>F14c_M1_12</v>
      </c>
      <c r="F3088" s="21" t="s">
        <v>558</v>
      </c>
      <c r="G3088" s="21">
        <v>2012</v>
      </c>
      <c r="H3088" s="2" t="s">
        <v>797</v>
      </c>
      <c r="I3088" s="25">
        <v>2.3460000000000001</v>
      </c>
      <c r="J3088" s="29">
        <v>0.14199999999999999</v>
      </c>
      <c r="K3088" s="23">
        <v>0.78600000000000003</v>
      </c>
      <c r="L3088" s="23">
        <v>0.70499999999999996</v>
      </c>
      <c r="M3088" s="23">
        <v>0.193</v>
      </c>
      <c r="N3088" s="23">
        <v>0.66600000000000004</v>
      </c>
      <c r="O3088" s="25">
        <v>0.158</v>
      </c>
      <c r="P3088" s="26">
        <v>20.710999999999999</v>
      </c>
      <c r="Q3088" s="27">
        <v>56.652999999999999</v>
      </c>
      <c r="R3088" s="25">
        <v>7.2130000000000001</v>
      </c>
      <c r="S3088" s="28">
        <v>644.06500000000005</v>
      </c>
      <c r="T3088" s="27">
        <v>16.387</v>
      </c>
      <c r="U3088" s="4">
        <v>24.234991000000001</v>
      </c>
      <c r="V3088" s="8">
        <v>92.124335542608989</v>
      </c>
      <c r="W3088" s="8">
        <v>87.107269160473621</v>
      </c>
      <c r="X3088" s="8">
        <v>92.47058823529413</v>
      </c>
      <c r="Y3088" s="8">
        <v>101.57894736842105</v>
      </c>
      <c r="Z3088" s="8">
        <v>111.00000000000001</v>
      </c>
      <c r="AA3088" s="8">
        <v>138.07333333333332</v>
      </c>
      <c r="AB3088" s="9">
        <v>71.179800828448805</v>
      </c>
      <c r="AC3088" s="9">
        <v>22.334788991500844</v>
      </c>
      <c r="AD3088" s="3">
        <v>28.241581960491995</v>
      </c>
      <c r="AE3088" s="3">
        <v>49.423629048007172</v>
      </c>
    </row>
    <row r="3089" spans="1:31" ht="13" x14ac:dyDescent="0.3">
      <c r="A3089" s="2">
        <v>2023</v>
      </c>
      <c r="B3089" s="13" t="s">
        <v>631</v>
      </c>
      <c r="C3089" s="21" t="s">
        <v>63</v>
      </c>
      <c r="D3089" s="2" t="str">
        <f t="shared" si="96"/>
        <v>M2</v>
      </c>
      <c r="E3089" s="2" t="str">
        <f t="shared" si="97"/>
        <v>F14c_M2_12</v>
      </c>
      <c r="F3089" s="21" t="s">
        <v>558</v>
      </c>
      <c r="G3089" s="21">
        <v>2012</v>
      </c>
      <c r="H3089" s="2" t="s">
        <v>797</v>
      </c>
      <c r="I3089" s="25">
        <v>2.2679999999999998</v>
      </c>
      <c r="J3089" s="29">
        <v>0.14199999999999999</v>
      </c>
      <c r="K3089" s="23">
        <v>0.79700000000000004</v>
      </c>
      <c r="L3089" s="23">
        <v>0.82799999999999996</v>
      </c>
      <c r="M3089" s="23">
        <v>0.20200000000000001</v>
      </c>
      <c r="N3089" s="23">
        <v>0.71299999999999997</v>
      </c>
      <c r="O3089" s="25">
        <v>0.16400000000000001</v>
      </c>
      <c r="P3089" s="26">
        <v>21.577000000000002</v>
      </c>
      <c r="Q3089" s="27">
        <v>59.709000000000003</v>
      </c>
      <c r="R3089" s="25">
        <v>8.5869999999999997</v>
      </c>
      <c r="S3089" s="28">
        <v>362.22500000000002</v>
      </c>
      <c r="T3089" s="27">
        <v>17.466999999999999</v>
      </c>
      <c r="U3089" s="4">
        <v>24.234991000000001</v>
      </c>
      <c r="V3089" s="8">
        <v>89.061378094900761</v>
      </c>
      <c r="W3089" s="8">
        <v>87.107269160473621</v>
      </c>
      <c r="X3089" s="8">
        <v>93.764705882352956</v>
      </c>
      <c r="Y3089" s="8">
        <v>106.31578947368421</v>
      </c>
      <c r="Z3089" s="8">
        <v>118.83333333333333</v>
      </c>
      <c r="AA3089" s="8">
        <v>143.84666666666669</v>
      </c>
      <c r="AB3089" s="9">
        <v>78.340206208716239</v>
      </c>
      <c r="AC3089" s="9">
        <v>21.239680147598165</v>
      </c>
      <c r="AD3089" s="3">
        <v>26.019374597059812</v>
      </c>
      <c r="AE3089" s="3">
        <v>52.740945255342019</v>
      </c>
    </row>
    <row r="3090" spans="1:31" ht="13" x14ac:dyDescent="0.3">
      <c r="A3090" s="2">
        <v>2023</v>
      </c>
      <c r="B3090" s="13" t="s">
        <v>631</v>
      </c>
      <c r="C3090" s="21" t="s">
        <v>64</v>
      </c>
      <c r="D3090" s="2" t="str">
        <f t="shared" si="96"/>
        <v>M1</v>
      </c>
      <c r="E3090" s="2" t="str">
        <f t="shared" si="97"/>
        <v>G14a_M1_12</v>
      </c>
      <c r="F3090" s="21" t="s">
        <v>559</v>
      </c>
      <c r="G3090" s="21">
        <v>2012</v>
      </c>
      <c r="H3090" s="2" t="s">
        <v>798</v>
      </c>
      <c r="I3090" s="25">
        <v>2.3610000000000002</v>
      </c>
      <c r="J3090" s="29">
        <v>0.14699999999999999</v>
      </c>
      <c r="K3090" s="23">
        <v>0.73899999999999999</v>
      </c>
      <c r="L3090" s="23">
        <v>0.83399999999999996</v>
      </c>
      <c r="M3090" s="23">
        <v>0.20200000000000001</v>
      </c>
      <c r="N3090" s="23">
        <v>0.61199999999999999</v>
      </c>
      <c r="O3090" s="25">
        <v>0.17</v>
      </c>
      <c r="P3090" s="26">
        <v>21.341999999999999</v>
      </c>
      <c r="Q3090" s="27">
        <v>58.954999999999998</v>
      </c>
      <c r="R3090" s="25">
        <v>8.1829999999999998</v>
      </c>
      <c r="S3090" s="28">
        <v>446.178</v>
      </c>
      <c r="T3090" s="27">
        <v>19.053999999999998</v>
      </c>
      <c r="U3090" s="4">
        <v>22.255545999999999</v>
      </c>
      <c r="V3090" s="8">
        <v>92.71336582101442</v>
      </c>
      <c r="W3090" s="8">
        <v>90.174426525279046</v>
      </c>
      <c r="X3090" s="8">
        <v>86.941176470588232</v>
      </c>
      <c r="Y3090" s="8">
        <v>106.31578947368421</v>
      </c>
      <c r="Z3090" s="8">
        <v>102</v>
      </c>
      <c r="AA3090" s="8">
        <v>142.27999999999997</v>
      </c>
      <c r="AB3090" s="9">
        <v>77.156231447241737</v>
      </c>
      <c r="AC3090" s="9">
        <v>21.565606450177398</v>
      </c>
      <c r="AD3090" s="3">
        <v>24.496084632385667</v>
      </c>
      <c r="AE3090" s="3">
        <v>53.938308917436942</v>
      </c>
    </row>
    <row r="3091" spans="1:31" ht="13" x14ac:dyDescent="0.3">
      <c r="A3091" s="2">
        <v>2023</v>
      </c>
      <c r="B3091" s="13" t="s">
        <v>631</v>
      </c>
      <c r="C3091" s="21" t="s">
        <v>65</v>
      </c>
      <c r="D3091" s="2" t="str">
        <f t="shared" si="96"/>
        <v>M2</v>
      </c>
      <c r="E3091" s="2" t="str">
        <f t="shared" si="97"/>
        <v>G14a_M2_12</v>
      </c>
      <c r="F3091" s="21" t="s">
        <v>559</v>
      </c>
      <c r="G3091" s="21">
        <v>2012</v>
      </c>
      <c r="H3091" s="2" t="s">
        <v>798</v>
      </c>
      <c r="I3091" s="25">
        <v>2.61</v>
      </c>
      <c r="J3091" s="29">
        <v>0.14599999999999999</v>
      </c>
      <c r="K3091" s="23">
        <v>0.69899999999999995</v>
      </c>
      <c r="L3091" s="23">
        <v>0.89500000000000002</v>
      </c>
      <c r="M3091" s="23">
        <v>0.2</v>
      </c>
      <c r="N3091" s="23">
        <v>0.61899999999999999</v>
      </c>
      <c r="O3091" s="25">
        <v>0.16900000000000001</v>
      </c>
      <c r="P3091" s="26">
        <v>27.212</v>
      </c>
      <c r="Q3091" s="27">
        <v>56.642000000000003</v>
      </c>
      <c r="R3091" s="25">
        <v>5.7480000000000002</v>
      </c>
      <c r="S3091" s="28">
        <v>385.411</v>
      </c>
      <c r="T3091" s="27">
        <v>19.202000000000002</v>
      </c>
      <c r="U3091" s="4">
        <v>22.255545999999999</v>
      </c>
      <c r="V3091" s="8">
        <v>102.49126844254452</v>
      </c>
      <c r="W3091" s="8">
        <v>89.560995052317949</v>
      </c>
      <c r="X3091" s="8">
        <v>82.235294117647044</v>
      </c>
      <c r="Y3091" s="8">
        <v>105.26315789473684</v>
      </c>
      <c r="Z3091" s="8">
        <v>103.16666666666667</v>
      </c>
      <c r="AA3091" s="8">
        <v>181.41333333333333</v>
      </c>
      <c r="AB3091" s="9">
        <v>79.012381074278139</v>
      </c>
      <c r="AC3091" s="9">
        <v>20.850484893517891</v>
      </c>
      <c r="AD3091" s="3">
        <v>22.625869020269526</v>
      </c>
      <c r="AE3091" s="3">
        <v>56.523646086212565</v>
      </c>
    </row>
    <row r="3092" spans="1:31" ht="13" x14ac:dyDescent="0.3">
      <c r="A3092" s="2">
        <v>2023</v>
      </c>
      <c r="B3092" s="13" t="s">
        <v>631</v>
      </c>
      <c r="C3092" s="21" t="s">
        <v>72</v>
      </c>
      <c r="D3092" s="2" t="str">
        <f t="shared" si="96"/>
        <v>M1</v>
      </c>
      <c r="E3092" s="2" t="str">
        <f t="shared" si="97"/>
        <v>D12a_M1_13</v>
      </c>
      <c r="F3092" s="21" t="s">
        <v>562</v>
      </c>
      <c r="G3092" s="21">
        <v>2013</v>
      </c>
      <c r="H3092" s="2" t="s">
        <v>814</v>
      </c>
      <c r="I3092" s="25">
        <v>2.2280000000000002</v>
      </c>
      <c r="J3092" s="29">
        <v>0.14699999999999999</v>
      </c>
      <c r="K3092" s="23">
        <v>0.82499999999999996</v>
      </c>
      <c r="L3092" s="23">
        <v>0.72499999999999998</v>
      </c>
      <c r="M3092" s="23">
        <v>0.182</v>
      </c>
      <c r="N3092" s="23">
        <v>0.69099999999999995</v>
      </c>
      <c r="O3092" s="25">
        <v>0.16500000000000001</v>
      </c>
      <c r="P3092" s="26">
        <v>18.439</v>
      </c>
      <c r="Q3092" s="27">
        <v>69.328999999999994</v>
      </c>
      <c r="R3092" s="25">
        <v>6.1669999999999998</v>
      </c>
      <c r="S3092" s="28">
        <v>255.27199999999999</v>
      </c>
      <c r="T3092" s="27">
        <v>15.871</v>
      </c>
      <c r="U3092" s="4">
        <v>22.270327999999999</v>
      </c>
      <c r="V3092" s="8">
        <v>86.727060273679427</v>
      </c>
      <c r="W3092" s="8">
        <v>89.574459589171724</v>
      </c>
      <c r="X3092" s="8">
        <v>97.058823529411768</v>
      </c>
      <c r="Y3092" s="8">
        <v>95.78947368421052</v>
      </c>
      <c r="Z3092" s="8">
        <v>115.16666666666666</v>
      </c>
      <c r="AA3092" s="8">
        <v>122.92666666666668</v>
      </c>
      <c r="AB3092" s="9">
        <v>72.269151723813181</v>
      </c>
      <c r="AC3092" s="9">
        <v>20.744345837907709</v>
      </c>
      <c r="AD3092" s="3">
        <v>29.196059096085648</v>
      </c>
      <c r="AE3092" s="3">
        <v>50.059595066006644</v>
      </c>
    </row>
    <row r="3093" spans="1:31" ht="13" x14ac:dyDescent="0.3">
      <c r="A3093" s="2">
        <v>2023</v>
      </c>
      <c r="B3093" s="13" t="s">
        <v>631</v>
      </c>
      <c r="C3093" s="21" t="s">
        <v>73</v>
      </c>
      <c r="D3093" s="2" t="str">
        <f t="shared" si="96"/>
        <v>M2</v>
      </c>
      <c r="E3093" s="2" t="str">
        <f t="shared" si="97"/>
        <v>D12a_M2_13</v>
      </c>
      <c r="F3093" s="21" t="s">
        <v>562</v>
      </c>
      <c r="G3093" s="21">
        <v>2013</v>
      </c>
      <c r="H3093" s="2" t="s">
        <v>814</v>
      </c>
      <c r="I3093" s="25">
        <v>2.3340000000000001</v>
      </c>
      <c r="J3093" s="29">
        <v>0.13900000000000001</v>
      </c>
      <c r="K3093" s="23">
        <v>0.81799999999999995</v>
      </c>
      <c r="L3093" s="23">
        <v>0.81499999999999995</v>
      </c>
      <c r="M3093" s="23">
        <v>0.17499999999999999</v>
      </c>
      <c r="N3093" s="23">
        <v>0.69799999999999995</v>
      </c>
      <c r="O3093" s="25">
        <v>0.16</v>
      </c>
      <c r="P3093" s="26">
        <v>17.129000000000001</v>
      </c>
      <c r="Q3093" s="27">
        <v>57.768999999999998</v>
      </c>
      <c r="R3093" s="25">
        <v>5.9390000000000001</v>
      </c>
      <c r="S3093" s="28">
        <v>181.88499999999999</v>
      </c>
      <c r="T3093" s="27">
        <v>16.672999999999998</v>
      </c>
      <c r="U3093" s="4">
        <v>22.270327999999999</v>
      </c>
      <c r="V3093" s="8">
        <v>90.85321305151156</v>
      </c>
      <c r="W3093" s="8">
        <v>84.699659067312055</v>
      </c>
      <c r="X3093" s="8">
        <v>96.235294117647058</v>
      </c>
      <c r="Y3093" s="8">
        <v>92.10526315789474</v>
      </c>
      <c r="Z3093" s="8">
        <v>116.33333333333333</v>
      </c>
      <c r="AA3093" s="8">
        <v>114.19333333333334</v>
      </c>
      <c r="AB3093" s="9">
        <v>76.004535294596167</v>
      </c>
      <c r="AC3093" s="9">
        <v>18.966179388558682</v>
      </c>
      <c r="AD3093" s="3">
        <v>27.525615453660183</v>
      </c>
      <c r="AE3093" s="3">
        <v>53.508205157781141</v>
      </c>
    </row>
    <row r="3094" spans="1:31" ht="13" x14ac:dyDescent="0.3">
      <c r="A3094" s="2">
        <v>2023</v>
      </c>
      <c r="B3094" s="13" t="s">
        <v>631</v>
      </c>
      <c r="C3094" s="21" t="s">
        <v>74</v>
      </c>
      <c r="D3094" s="2" t="str">
        <f t="shared" si="96"/>
        <v>M1</v>
      </c>
      <c r="E3094" s="2" t="str">
        <f t="shared" si="97"/>
        <v>D12b_M1_13</v>
      </c>
      <c r="F3094" s="21" t="s">
        <v>563</v>
      </c>
      <c r="G3094" s="21">
        <v>2013</v>
      </c>
      <c r="H3094" s="2" t="s">
        <v>813</v>
      </c>
      <c r="I3094" s="25">
        <v>2.2120000000000002</v>
      </c>
      <c r="J3094" s="29">
        <v>0.14000000000000001</v>
      </c>
      <c r="K3094" s="23">
        <v>0.85899999999999999</v>
      </c>
      <c r="L3094" s="23">
        <v>0.70799999999999996</v>
      </c>
      <c r="M3094" s="23">
        <v>0.17299999999999999</v>
      </c>
      <c r="N3094" s="23">
        <v>0.70499999999999996</v>
      </c>
      <c r="O3094" s="25">
        <v>0.154</v>
      </c>
      <c r="P3094" s="26">
        <v>16.597000000000001</v>
      </c>
      <c r="Q3094" s="27">
        <v>64.066999999999993</v>
      </c>
      <c r="R3094" s="25">
        <v>4.9329999999999998</v>
      </c>
      <c r="S3094" s="28">
        <v>361.43599999999998</v>
      </c>
      <c r="T3094" s="27">
        <v>17.044</v>
      </c>
      <c r="U3094" s="4">
        <v>24.428348</v>
      </c>
      <c r="V3094" s="8">
        <v>86.104244760044381</v>
      </c>
      <c r="W3094" s="8">
        <v>85.309009132544517</v>
      </c>
      <c r="X3094" s="8">
        <v>101.05882352941175</v>
      </c>
      <c r="Y3094" s="8">
        <v>91.05263157894737</v>
      </c>
      <c r="Z3094" s="8">
        <v>117.5</v>
      </c>
      <c r="AA3094" s="8">
        <v>110.64666666666668</v>
      </c>
      <c r="AB3094" s="9">
        <v>71.549062641895361</v>
      </c>
      <c r="AC3094" s="9">
        <v>19.916979112554028</v>
      </c>
      <c r="AD3094" s="3">
        <v>30.705237289931357</v>
      </c>
      <c r="AE3094" s="3">
        <v>49.377783597514622</v>
      </c>
    </row>
    <row r="3095" spans="1:31" ht="13" x14ac:dyDescent="0.3">
      <c r="A3095" s="2">
        <v>2023</v>
      </c>
      <c r="B3095" s="13" t="s">
        <v>631</v>
      </c>
      <c r="C3095" s="21" t="s">
        <v>75</v>
      </c>
      <c r="D3095" s="2" t="str">
        <f t="shared" si="96"/>
        <v>M2</v>
      </c>
      <c r="E3095" s="2" t="str">
        <f t="shared" si="97"/>
        <v>D12b_M2_13</v>
      </c>
      <c r="F3095" s="21" t="s">
        <v>563</v>
      </c>
      <c r="G3095" s="21">
        <v>2013</v>
      </c>
      <c r="H3095" s="2" t="s">
        <v>813</v>
      </c>
      <c r="I3095" s="25">
        <v>2.2610000000000001</v>
      </c>
      <c r="J3095" s="29">
        <v>0.14699999999999999</v>
      </c>
      <c r="K3095" s="23">
        <v>0.85799999999999998</v>
      </c>
      <c r="L3095" s="23">
        <v>0.73899999999999999</v>
      </c>
      <c r="M3095" s="23">
        <v>0.192</v>
      </c>
      <c r="N3095" s="23">
        <v>0.71399999999999997</v>
      </c>
      <c r="O3095" s="25">
        <v>0.161</v>
      </c>
      <c r="P3095" s="26">
        <v>14.989000000000001</v>
      </c>
      <c r="Q3095" s="27">
        <v>58.790999999999997</v>
      </c>
      <c r="R3095" s="25">
        <v>6.0570000000000004</v>
      </c>
      <c r="S3095" s="28">
        <v>239.05099999999999</v>
      </c>
      <c r="T3095" s="27">
        <v>17.260999999999999</v>
      </c>
      <c r="U3095" s="4">
        <v>24.428348</v>
      </c>
      <c r="V3095" s="8">
        <v>88.011617270551696</v>
      </c>
      <c r="W3095" s="8">
        <v>89.574459589171724</v>
      </c>
      <c r="X3095" s="8">
        <v>100.94117647058825</v>
      </c>
      <c r="Y3095" s="8">
        <v>101.05263157894737</v>
      </c>
      <c r="Z3095" s="8">
        <v>119</v>
      </c>
      <c r="AA3095" s="8">
        <v>99.926666666666677</v>
      </c>
      <c r="AB3095" s="9">
        <v>74.635467517040397</v>
      </c>
      <c r="AC3095" s="9">
        <v>21.190308740404415</v>
      </c>
      <c r="AD3095" s="3">
        <v>29.401214657542251</v>
      </c>
      <c r="AE3095" s="3">
        <v>49.408476602053341</v>
      </c>
    </row>
    <row r="3096" spans="1:31" ht="13" x14ac:dyDescent="0.3">
      <c r="A3096" s="2">
        <v>2023</v>
      </c>
      <c r="B3096" s="13" t="s">
        <v>631</v>
      </c>
      <c r="C3096" s="21" t="s">
        <v>76</v>
      </c>
      <c r="D3096" s="2" t="str">
        <f t="shared" si="96"/>
        <v>M1</v>
      </c>
      <c r="E3096" s="2" t="str">
        <f t="shared" si="97"/>
        <v>D12c_M1_13</v>
      </c>
      <c r="F3096" s="21" t="s">
        <v>564</v>
      </c>
      <c r="G3096" s="21">
        <v>2013</v>
      </c>
      <c r="H3096" s="2" t="s">
        <v>812</v>
      </c>
      <c r="I3096" s="25">
        <v>2.15</v>
      </c>
      <c r="J3096" s="29">
        <v>0.14699999999999999</v>
      </c>
      <c r="K3096" s="23">
        <v>0.76400000000000001</v>
      </c>
      <c r="L3096" s="23">
        <v>0.83599999999999997</v>
      </c>
      <c r="M3096" s="23">
        <v>0.2</v>
      </c>
      <c r="N3096" s="23">
        <v>0.69199999999999995</v>
      </c>
      <c r="O3096" s="25">
        <v>0.16700000000000001</v>
      </c>
      <c r="P3096" s="26">
        <v>19.076000000000001</v>
      </c>
      <c r="Q3096" s="27">
        <v>63.871000000000002</v>
      </c>
      <c r="R3096" s="25">
        <v>5.2309999999999999</v>
      </c>
      <c r="S3096" s="28">
        <v>326.541</v>
      </c>
      <c r="T3096" s="27">
        <v>16.654</v>
      </c>
      <c r="U3096" s="4">
        <v>24.924797999999999</v>
      </c>
      <c r="V3096" s="8">
        <v>83.690834644708588</v>
      </c>
      <c r="W3096" s="8">
        <v>89.574459589171724</v>
      </c>
      <c r="X3096" s="8">
        <v>89.882352941176478</v>
      </c>
      <c r="Y3096" s="8">
        <v>105.26315789473684</v>
      </c>
      <c r="Z3096" s="8">
        <v>115.33333333333333</v>
      </c>
      <c r="AA3096" s="8">
        <v>127.17333333333333</v>
      </c>
      <c r="AB3096" s="9">
        <v>77.730673389902634</v>
      </c>
      <c r="AC3096" s="9">
        <v>21.194290312222122</v>
      </c>
      <c r="AD3096" s="3">
        <v>25.137620827908911</v>
      </c>
      <c r="AE3096" s="3">
        <v>53.668088859868966</v>
      </c>
    </row>
    <row r="3097" spans="1:31" ht="13" x14ac:dyDescent="0.3">
      <c r="A3097" s="2">
        <v>2023</v>
      </c>
      <c r="B3097" s="13" t="s">
        <v>631</v>
      </c>
      <c r="C3097" s="21" t="s">
        <v>77</v>
      </c>
      <c r="D3097" s="2" t="str">
        <f t="shared" si="96"/>
        <v>M2</v>
      </c>
      <c r="E3097" s="2" t="str">
        <f t="shared" si="97"/>
        <v>D12c_M2_13</v>
      </c>
      <c r="F3097" s="21" t="s">
        <v>564</v>
      </c>
      <c r="G3097" s="21">
        <v>2013</v>
      </c>
      <c r="H3097" s="2" t="s">
        <v>812</v>
      </c>
      <c r="I3097" s="25">
        <v>2.4590000000000001</v>
      </c>
      <c r="J3097" s="29">
        <v>0.151</v>
      </c>
      <c r="K3097" s="23">
        <v>0.82799999999999996</v>
      </c>
      <c r="L3097" s="23">
        <v>0.8</v>
      </c>
      <c r="M3097" s="23">
        <v>0.17599999999999999</v>
      </c>
      <c r="N3097" s="23">
        <v>0.68500000000000005</v>
      </c>
      <c r="O3097" s="25">
        <v>0.17100000000000001</v>
      </c>
      <c r="P3097" s="26">
        <v>21.187000000000001</v>
      </c>
      <c r="Q3097" s="27">
        <v>63.411000000000001</v>
      </c>
      <c r="R3097" s="25">
        <v>6.8940000000000001</v>
      </c>
      <c r="S3097" s="28">
        <v>235.42099999999999</v>
      </c>
      <c r="T3097" s="27">
        <v>16.866</v>
      </c>
      <c r="U3097" s="4">
        <v>24.924797999999999</v>
      </c>
      <c r="V3097" s="8">
        <v>95.718959251785321</v>
      </c>
      <c r="W3097" s="8">
        <v>92.011859850101573</v>
      </c>
      <c r="X3097" s="8">
        <v>97.411764705882348</v>
      </c>
      <c r="Y3097" s="8">
        <v>92.631578947368411</v>
      </c>
      <c r="Z3097" s="8">
        <v>114.16666666666669</v>
      </c>
      <c r="AA3097" s="8">
        <v>141.24666666666667</v>
      </c>
      <c r="AB3097" s="9">
        <v>75.594159099187038</v>
      </c>
      <c r="AC3097" s="9">
        <v>19.17810714884839</v>
      </c>
      <c r="AD3097" s="3">
        <v>28.013368811272393</v>
      </c>
      <c r="AE3097" s="3">
        <v>52.808524039879224</v>
      </c>
    </row>
    <row r="3098" spans="1:31" ht="13" x14ac:dyDescent="0.3">
      <c r="A3098" s="2">
        <v>2023</v>
      </c>
      <c r="B3098" s="13" t="s">
        <v>631</v>
      </c>
      <c r="C3098" s="21" t="s">
        <v>78</v>
      </c>
      <c r="D3098" s="2" t="str">
        <f t="shared" si="96"/>
        <v>M2</v>
      </c>
      <c r="E3098" s="2" t="str">
        <f t="shared" si="97"/>
        <v>E12a_M2_13</v>
      </c>
      <c r="F3098" s="21" t="s">
        <v>531</v>
      </c>
      <c r="G3098" s="21">
        <v>2013</v>
      </c>
      <c r="H3098" s="2" t="s">
        <v>811</v>
      </c>
      <c r="I3098" s="25">
        <v>2.399</v>
      </c>
      <c r="J3098" s="29">
        <v>0.14699999999999999</v>
      </c>
      <c r="K3098" s="23">
        <v>0.74199999999999999</v>
      </c>
      <c r="L3098" s="23">
        <v>0.81200000000000006</v>
      </c>
      <c r="M3098" s="23">
        <v>0.21</v>
      </c>
      <c r="N3098" s="23">
        <v>0.71</v>
      </c>
      <c r="O3098" s="25">
        <v>0.16600000000000001</v>
      </c>
      <c r="P3098" s="26">
        <v>19.696000000000002</v>
      </c>
      <c r="Q3098" s="27">
        <v>61.042000000000002</v>
      </c>
      <c r="R3098" s="25">
        <v>5.9850000000000003</v>
      </c>
      <c r="S3098" s="28">
        <v>182.69499999999999</v>
      </c>
      <c r="T3098" s="27">
        <v>19.021999999999998</v>
      </c>
      <c r="U3098" s="4">
        <v>24.559305999999999</v>
      </c>
      <c r="V3098" s="8">
        <v>93.383401075653921</v>
      </c>
      <c r="W3098" s="8">
        <v>89.574459589171724</v>
      </c>
      <c r="X3098" s="8">
        <v>87.294117647058826</v>
      </c>
      <c r="Y3098" s="8">
        <v>110.52631578947367</v>
      </c>
      <c r="Z3098" s="8">
        <v>118.33333333333333</v>
      </c>
      <c r="AA3098" s="8">
        <v>131.30666666666667</v>
      </c>
      <c r="AB3098" s="9">
        <v>76.794131981931216</v>
      </c>
      <c r="AC3098" s="9">
        <v>22.52540312971605</v>
      </c>
      <c r="AD3098" s="3">
        <v>24.711500224589773</v>
      </c>
      <c r="AE3098" s="3">
        <v>52.763096645694176</v>
      </c>
    </row>
    <row r="3099" spans="1:31" ht="13" x14ac:dyDescent="0.3">
      <c r="A3099" s="2">
        <v>2023</v>
      </c>
      <c r="B3099" s="13" t="s">
        <v>631</v>
      </c>
      <c r="C3099" s="21" t="s">
        <v>13</v>
      </c>
      <c r="D3099" s="2" t="str">
        <f t="shared" si="96"/>
        <v>M2</v>
      </c>
      <c r="E3099" s="2" t="str">
        <f t="shared" si="97"/>
        <v>F12a_M2_12</v>
      </c>
      <c r="F3099" s="21" t="str">
        <f>MID(C3099,1,4)</f>
        <v>F12a</v>
      </c>
      <c r="G3099" s="21">
        <v>2012</v>
      </c>
      <c r="H3099" s="2" t="str">
        <f>CONCATENATE(F3099,"_",MID(G3099,3,2))</f>
        <v>F12a_12</v>
      </c>
      <c r="I3099" s="25">
        <v>2.14</v>
      </c>
      <c r="J3099" s="29">
        <v>0.14499999999999999</v>
      </c>
      <c r="K3099" s="25">
        <v>0.82499999999999996</v>
      </c>
      <c r="L3099" s="25">
        <v>0.86299999999999999</v>
      </c>
      <c r="M3099" s="25">
        <v>0.19700000000000001</v>
      </c>
      <c r="N3099" s="25">
        <v>0.70899999999999996</v>
      </c>
      <c r="O3099" s="25">
        <v>0.153</v>
      </c>
      <c r="P3099" s="27">
        <v>18.303000000000001</v>
      </c>
      <c r="Q3099" s="27">
        <v>65.016000000000005</v>
      </c>
      <c r="R3099" s="25">
        <v>6.4720000000000004</v>
      </c>
      <c r="S3099" s="28">
        <v>373.71</v>
      </c>
      <c r="T3099" s="27">
        <v>19.581</v>
      </c>
      <c r="U3099" s="4">
        <v>26.371879</v>
      </c>
      <c r="V3099" s="8">
        <v>84.034986385841108</v>
      </c>
      <c r="W3099" s="8">
        <v>88.947563579356867</v>
      </c>
      <c r="X3099" s="8">
        <v>97.058823529411768</v>
      </c>
      <c r="Y3099" s="8">
        <v>103.68421052631579</v>
      </c>
      <c r="Z3099" s="8">
        <v>118.16666666666666</v>
      </c>
      <c r="AA3099" s="8">
        <v>122.02</v>
      </c>
      <c r="AB3099" s="9">
        <v>80.390964112215954</v>
      </c>
      <c r="AC3099" s="9">
        <v>20.185536758274527</v>
      </c>
      <c r="AD3099" s="3">
        <v>26.246412738714803</v>
      </c>
      <c r="AE3099" s="3">
        <v>53.568050503010667</v>
      </c>
    </row>
    <row r="3100" spans="1:31" ht="13" x14ac:dyDescent="0.3">
      <c r="A3100" s="2">
        <v>2023</v>
      </c>
      <c r="B3100" s="13" t="s">
        <v>631</v>
      </c>
      <c r="C3100" s="21" t="s">
        <v>16</v>
      </c>
      <c r="D3100" s="2" t="str">
        <f t="shared" si="96"/>
        <v>M2</v>
      </c>
      <c r="E3100" s="2" t="str">
        <f t="shared" si="97"/>
        <v>G12a_M2_12</v>
      </c>
      <c r="F3100" s="21" t="str">
        <f t="shared" ref="F3100:F3162" si="98">MID(C3100,1,4)</f>
        <v>G12a</v>
      </c>
      <c r="G3100" s="21">
        <v>2012</v>
      </c>
      <c r="H3100" s="2" t="str">
        <f t="shared" ref="H3100:H3162" si="99">CONCATENATE(F3100,"_",MID(G3100,3,2))</f>
        <v>G12a_12</v>
      </c>
      <c r="I3100" s="25">
        <v>2.25</v>
      </c>
      <c r="J3100" s="29">
        <v>0.14599999999999999</v>
      </c>
      <c r="K3100" s="25">
        <v>0.85799999999999998</v>
      </c>
      <c r="L3100" s="25">
        <v>0.66200000000000003</v>
      </c>
      <c r="M3100" s="25">
        <v>0.19800000000000001</v>
      </c>
      <c r="N3100" s="25">
        <v>0.73599999999999999</v>
      </c>
      <c r="O3100" s="25">
        <v>0.152</v>
      </c>
      <c r="P3100" s="27">
        <v>15.568</v>
      </c>
      <c r="Q3100" s="27">
        <v>57.790999999999997</v>
      </c>
      <c r="R3100" s="25">
        <v>8.4760000000000009</v>
      </c>
      <c r="S3100" s="28">
        <v>539.04999999999995</v>
      </c>
      <c r="T3100" s="27">
        <v>17.777000000000001</v>
      </c>
      <c r="U3100" s="4">
        <v>23.514520999999998</v>
      </c>
      <c r="V3100" s="8">
        <v>88.354541760814257</v>
      </c>
      <c r="W3100" s="8">
        <v>89.560995052317949</v>
      </c>
      <c r="X3100" s="8">
        <v>100.94117647058825</v>
      </c>
      <c r="Y3100" s="8">
        <v>104.21052631578948</v>
      </c>
      <c r="Z3100" s="8">
        <v>122.66666666666669</v>
      </c>
      <c r="AA3100" s="8">
        <v>103.78666666666668</v>
      </c>
      <c r="AB3100" s="9">
        <v>71.287386085175953</v>
      </c>
      <c r="AC3100" s="9">
        <v>22.87883008449052</v>
      </c>
      <c r="AD3100" s="3">
        <v>30.78207130378766</v>
      </c>
      <c r="AE3100" s="3">
        <v>46.339098611721823</v>
      </c>
    </row>
    <row r="3101" spans="1:31" ht="13" x14ac:dyDescent="0.3">
      <c r="A3101" s="2">
        <v>2023</v>
      </c>
      <c r="B3101" s="13" t="s">
        <v>631</v>
      </c>
      <c r="C3101" s="21" t="s">
        <v>17</v>
      </c>
      <c r="D3101" s="2" t="str">
        <f t="shared" si="96"/>
        <v>M1</v>
      </c>
      <c r="E3101" s="2" t="str">
        <f t="shared" si="97"/>
        <v>G12b_M1_12</v>
      </c>
      <c r="F3101" s="21" t="str">
        <f t="shared" si="98"/>
        <v>G12b</v>
      </c>
      <c r="G3101" s="21">
        <v>2012</v>
      </c>
      <c r="H3101" s="2" t="str">
        <f t="shared" si="99"/>
        <v>G12b_12</v>
      </c>
      <c r="I3101" s="25">
        <v>2.23</v>
      </c>
      <c r="J3101" s="29">
        <v>0.14099999999999999</v>
      </c>
      <c r="K3101" s="25">
        <v>0.91200000000000003</v>
      </c>
      <c r="L3101" s="25">
        <v>0.80800000000000005</v>
      </c>
      <c r="M3101" s="25">
        <v>0.23100000000000001</v>
      </c>
      <c r="N3101" s="25">
        <v>0.65500000000000003</v>
      </c>
      <c r="O3101" s="25">
        <v>0.156</v>
      </c>
      <c r="P3101" s="27">
        <v>15.657</v>
      </c>
      <c r="Q3101" s="27">
        <v>65.474999999999994</v>
      </c>
      <c r="R3101" s="25">
        <v>6.0759999999999996</v>
      </c>
      <c r="S3101" s="28">
        <v>594.63400000000001</v>
      </c>
      <c r="T3101" s="27">
        <v>19.510999999999999</v>
      </c>
      <c r="U3101" s="4">
        <v>21.772244000000001</v>
      </c>
      <c r="V3101" s="8">
        <v>87.569168056273682</v>
      </c>
      <c r="W3101" s="8">
        <v>86.493837687512539</v>
      </c>
      <c r="X3101" s="8">
        <v>107.29411764705883</v>
      </c>
      <c r="Y3101" s="8">
        <v>121.57894736842105</v>
      </c>
      <c r="Z3101" s="8">
        <v>109.16666666666669</v>
      </c>
      <c r="AA3101" s="8">
        <v>104.38000000000001</v>
      </c>
      <c r="AB3101" s="9">
        <v>82.672176051374166</v>
      </c>
      <c r="AC3101" s="9">
        <v>23.016215973269464</v>
      </c>
      <c r="AD3101" s="3">
        <v>28.213613452788174</v>
      </c>
      <c r="AE3101" s="3">
        <v>48.770170573942366</v>
      </c>
    </row>
    <row r="3102" spans="1:31" ht="13" x14ac:dyDescent="0.3">
      <c r="A3102" s="2">
        <v>2023</v>
      </c>
      <c r="B3102" s="13" t="s">
        <v>631</v>
      </c>
      <c r="C3102" s="21" t="s">
        <v>18</v>
      </c>
      <c r="D3102" s="2" t="str">
        <f t="shared" si="96"/>
        <v>M2</v>
      </c>
      <c r="E3102" s="2" t="str">
        <f t="shared" si="97"/>
        <v>G12b_M2_12</v>
      </c>
      <c r="F3102" s="21" t="str">
        <f t="shared" si="98"/>
        <v>G12b</v>
      </c>
      <c r="G3102" s="21">
        <v>2012</v>
      </c>
      <c r="H3102" s="2" t="str">
        <f t="shared" si="99"/>
        <v>G12b_12</v>
      </c>
      <c r="I3102" s="25">
        <v>2.2400000000000002</v>
      </c>
      <c r="J3102" s="29">
        <v>0.14099999999999999</v>
      </c>
      <c r="K3102" s="25">
        <v>0.89300000000000002</v>
      </c>
      <c r="L3102" s="25">
        <v>0.89500000000000002</v>
      </c>
      <c r="M3102" s="25">
        <v>0.17</v>
      </c>
      <c r="N3102" s="25">
        <v>0.63100000000000001</v>
      </c>
      <c r="O3102" s="25">
        <v>0.157</v>
      </c>
      <c r="P3102" s="27">
        <v>21.885999999999999</v>
      </c>
      <c r="Q3102" s="27">
        <v>67.375</v>
      </c>
      <c r="R3102" s="25">
        <v>5.84</v>
      </c>
      <c r="S3102" s="28">
        <v>423.48200000000003</v>
      </c>
      <c r="T3102" s="27">
        <v>17.968</v>
      </c>
      <c r="U3102" s="4">
        <v>21.772244000000001</v>
      </c>
      <c r="V3102" s="8">
        <v>87.96185490854397</v>
      </c>
      <c r="W3102" s="8">
        <v>86.493837687512539</v>
      </c>
      <c r="X3102" s="8">
        <v>105.05882352941175</v>
      </c>
      <c r="Y3102" s="8">
        <v>89.473684210526315</v>
      </c>
      <c r="Z3102" s="8">
        <v>105.16666666666667</v>
      </c>
      <c r="AA3102" s="8">
        <v>145.90666666666664</v>
      </c>
      <c r="AB3102" s="9">
        <v>81.502848215937448</v>
      </c>
      <c r="AC3102" s="9">
        <v>17.181356479487683</v>
      </c>
      <c r="AD3102" s="3">
        <v>28.022179813638569</v>
      </c>
      <c r="AE3102" s="3">
        <v>54.796463706873766</v>
      </c>
    </row>
    <row r="3103" spans="1:31" ht="13" x14ac:dyDescent="0.3">
      <c r="A3103" s="2">
        <v>2023</v>
      </c>
      <c r="B3103" s="13" t="s">
        <v>631</v>
      </c>
      <c r="C3103" s="21" t="s">
        <v>66</v>
      </c>
      <c r="D3103" s="2" t="str">
        <f t="shared" si="96"/>
        <v>M2</v>
      </c>
      <c r="E3103" s="2" t="str">
        <f t="shared" si="97"/>
        <v>G14b_M2_12</v>
      </c>
      <c r="F3103" s="21" t="str">
        <f t="shared" si="98"/>
        <v>G14b</v>
      </c>
      <c r="G3103" s="21">
        <v>2012</v>
      </c>
      <c r="H3103" s="2" t="str">
        <f t="shared" si="99"/>
        <v>G14b_12</v>
      </c>
      <c r="I3103" s="25">
        <v>2.19</v>
      </c>
      <c r="J3103" s="29">
        <v>0.13200000000000001</v>
      </c>
      <c r="K3103" s="25">
        <v>0.78700000000000003</v>
      </c>
      <c r="L3103" s="25">
        <v>0.72899999999999998</v>
      </c>
      <c r="M3103" s="25">
        <v>0.187</v>
      </c>
      <c r="N3103" s="25">
        <v>0.63800000000000001</v>
      </c>
      <c r="O3103" s="25">
        <v>0.152</v>
      </c>
      <c r="P3103" s="27">
        <v>21.12</v>
      </c>
      <c r="Q3103" s="27">
        <v>55.018000000000001</v>
      </c>
      <c r="R3103" s="25">
        <v>5.2750000000000004</v>
      </c>
      <c r="S3103" s="28">
        <v>658.279</v>
      </c>
      <c r="T3103" s="27">
        <v>14.118</v>
      </c>
      <c r="U3103" s="4">
        <v>22.999711000000001</v>
      </c>
      <c r="V3103" s="8">
        <v>85.998420647192532</v>
      </c>
      <c r="W3103" s="8">
        <v>80.972954430862814</v>
      </c>
      <c r="X3103" s="8">
        <v>92.588235294117652</v>
      </c>
      <c r="Y3103" s="8">
        <v>98.421052631578945</v>
      </c>
      <c r="Z3103" s="8">
        <v>106.33333333333334</v>
      </c>
      <c r="AA3103" s="8">
        <v>140.80000000000001</v>
      </c>
      <c r="AB3103" s="9">
        <v>71.908747129041274</v>
      </c>
      <c r="AC3103" s="9">
        <v>21.421071840628169</v>
      </c>
      <c r="AD3103" s="3">
        <v>27.990860697005189</v>
      </c>
      <c r="AE3103" s="3">
        <v>50.588067462366645</v>
      </c>
    </row>
    <row r="3104" spans="1:31" ht="13" x14ac:dyDescent="0.3">
      <c r="A3104" s="2">
        <v>2023</v>
      </c>
      <c r="B3104" s="13" t="s">
        <v>631</v>
      </c>
      <c r="C3104" s="21" t="s">
        <v>67</v>
      </c>
      <c r="D3104" s="2" t="str">
        <f t="shared" si="96"/>
        <v>M1</v>
      </c>
      <c r="E3104" s="2" t="str">
        <f t="shared" si="97"/>
        <v>C12c_M1_13</v>
      </c>
      <c r="F3104" s="21" t="str">
        <f t="shared" si="98"/>
        <v>C12c</v>
      </c>
      <c r="G3104" s="21">
        <v>2013</v>
      </c>
      <c r="H3104" s="2" t="str">
        <f t="shared" si="99"/>
        <v>C12c_13</v>
      </c>
      <c r="I3104" s="25">
        <v>2.29</v>
      </c>
      <c r="J3104" s="29">
        <v>0.14399999999999999</v>
      </c>
      <c r="K3104" s="25">
        <v>0.88800000000000001</v>
      </c>
      <c r="L3104" s="25">
        <v>0.84499999999999997</v>
      </c>
      <c r="M3104" s="25">
        <v>0.158</v>
      </c>
      <c r="N3104" s="25">
        <v>0.68200000000000005</v>
      </c>
      <c r="O3104" s="25">
        <v>0.16</v>
      </c>
      <c r="P3104" s="27">
        <v>17.771000000000001</v>
      </c>
      <c r="Q3104" s="27">
        <v>54.936</v>
      </c>
      <c r="R3104" s="25">
        <v>6.3920000000000003</v>
      </c>
      <c r="S3104" s="28">
        <v>277.495</v>
      </c>
      <c r="T3104" s="27">
        <v>16.41</v>
      </c>
      <c r="U3104" s="4">
        <v>24.501294000000001</v>
      </c>
      <c r="V3104" s="8">
        <v>89.140470389015206</v>
      </c>
      <c r="W3104" s="8">
        <v>87.746409393474352</v>
      </c>
      <c r="X3104" s="8">
        <v>104.47058823529412</v>
      </c>
      <c r="Y3104" s="8">
        <v>83.15789473684211</v>
      </c>
      <c r="Z3104" s="8">
        <v>113.66666666666667</v>
      </c>
      <c r="AA3104" s="8">
        <v>118.47333333333334</v>
      </c>
      <c r="AB3104" s="9">
        <v>77.891493123251806</v>
      </c>
      <c r="AC3104" s="9">
        <v>16.708919673073751</v>
      </c>
      <c r="AD3104" s="3">
        <v>29.157224405132965</v>
      </c>
      <c r="AE3104" s="3">
        <v>54.133855921793284</v>
      </c>
    </row>
    <row r="3105" spans="1:31" ht="13" x14ac:dyDescent="0.3">
      <c r="A3105" s="2">
        <v>2023</v>
      </c>
      <c r="B3105" s="13" t="s">
        <v>631</v>
      </c>
      <c r="C3105" s="21" t="s">
        <v>68</v>
      </c>
      <c r="D3105" s="2" t="str">
        <f t="shared" si="96"/>
        <v>M2</v>
      </c>
      <c r="E3105" s="2" t="str">
        <f t="shared" si="97"/>
        <v>C12c_M2_13</v>
      </c>
      <c r="F3105" s="21" t="str">
        <f t="shared" si="98"/>
        <v>C12c</v>
      </c>
      <c r="G3105" s="21">
        <v>2013</v>
      </c>
      <c r="H3105" s="2" t="str">
        <f t="shared" si="99"/>
        <v>C12c_13</v>
      </c>
      <c r="I3105" s="25">
        <v>2.23</v>
      </c>
      <c r="J3105" s="29">
        <v>0.13800000000000001</v>
      </c>
      <c r="K3105" s="25">
        <v>0.86</v>
      </c>
      <c r="L3105" s="25">
        <v>0.91</v>
      </c>
      <c r="M3105" s="25">
        <v>0.16800000000000001</v>
      </c>
      <c r="N3105" s="25">
        <v>0.71299999999999997</v>
      </c>
      <c r="O3105" s="25">
        <v>0.158</v>
      </c>
      <c r="P3105" s="27">
        <v>23.446000000000002</v>
      </c>
      <c r="Q3105" s="27">
        <v>54.176000000000002</v>
      </c>
      <c r="R3105" s="25">
        <v>5.55</v>
      </c>
      <c r="S3105" s="28">
        <v>257.23700000000002</v>
      </c>
      <c r="T3105" s="27">
        <v>16.22</v>
      </c>
      <c r="U3105" s="4">
        <v>24.501294000000001</v>
      </c>
      <c r="V3105" s="8">
        <v>86.804912212883806</v>
      </c>
      <c r="W3105" s="8">
        <v>84.090309002079593</v>
      </c>
      <c r="X3105" s="8">
        <v>101.17647058823529</v>
      </c>
      <c r="Y3105" s="8">
        <v>88.421052631578959</v>
      </c>
      <c r="Z3105" s="8">
        <v>118.83333333333333</v>
      </c>
      <c r="AA3105" s="8">
        <v>156.30666666666667</v>
      </c>
      <c r="AB3105" s="9">
        <v>81.24261679432945</v>
      </c>
      <c r="AC3105" s="9">
        <v>17.033609690527431</v>
      </c>
      <c r="AD3105" s="3">
        <v>27.073087719672177</v>
      </c>
      <c r="AE3105" s="3">
        <v>55.893302589800385</v>
      </c>
    </row>
    <row r="3106" spans="1:31" ht="13" x14ac:dyDescent="0.3">
      <c r="A3106" s="2">
        <v>2023</v>
      </c>
      <c r="B3106" s="13" t="s">
        <v>630</v>
      </c>
      <c r="C3106" s="21" t="s">
        <v>79</v>
      </c>
      <c r="D3106" s="2" t="str">
        <f t="shared" si="96"/>
        <v>M1</v>
      </c>
      <c r="E3106" s="2" t="str">
        <f t="shared" si="97"/>
        <v>B02c_M1_06</v>
      </c>
      <c r="F3106" s="21" t="str">
        <f t="shared" si="98"/>
        <v>B02c</v>
      </c>
      <c r="G3106" s="21">
        <v>2006</v>
      </c>
      <c r="H3106" s="2" t="str">
        <f t="shared" si="99"/>
        <v>B02c_06</v>
      </c>
      <c r="I3106" s="25">
        <v>2.4300000000000002</v>
      </c>
      <c r="J3106" s="29">
        <v>0.152</v>
      </c>
      <c r="K3106" s="25">
        <v>0.90800000000000003</v>
      </c>
      <c r="L3106" s="25">
        <v>0.58699999999999997</v>
      </c>
      <c r="M3106" s="25">
        <v>0.24099999999999999</v>
      </c>
      <c r="N3106" s="25">
        <v>0.77400000000000002</v>
      </c>
      <c r="O3106" s="25">
        <v>0.16600000000000001</v>
      </c>
      <c r="P3106" s="27">
        <v>16.149999999999999</v>
      </c>
      <c r="Q3106" s="27">
        <v>72.918999999999997</v>
      </c>
      <c r="R3106" s="25">
        <v>5.1120000000000001</v>
      </c>
      <c r="S3106" s="28">
        <v>155.697</v>
      </c>
      <c r="T3106" s="27">
        <v>18.09</v>
      </c>
      <c r="U3106" s="4">
        <v>23.887695000000001</v>
      </c>
      <c r="V3106" s="8">
        <v>99.200172739097866</v>
      </c>
      <c r="W3106" s="8">
        <v>96.023153604947069</v>
      </c>
      <c r="X3106" s="8">
        <v>106.82352941176472</v>
      </c>
      <c r="Y3106" s="8">
        <v>126.84210526315789</v>
      </c>
      <c r="Z3106" s="8">
        <v>129</v>
      </c>
      <c r="AA3106" s="8">
        <v>107.66666666666667</v>
      </c>
      <c r="AB3106" s="9">
        <v>72.365653378311436</v>
      </c>
      <c r="AC3106" s="9">
        <v>27.43253034005026</v>
      </c>
      <c r="AD3106" s="3">
        <v>32.090508839130941</v>
      </c>
      <c r="AE3106" s="3">
        <v>40.47696082081881</v>
      </c>
    </row>
    <row r="3107" spans="1:31" ht="13" x14ac:dyDescent="0.3">
      <c r="A3107" s="2">
        <v>2023</v>
      </c>
      <c r="B3107" s="13" t="s">
        <v>630</v>
      </c>
      <c r="C3107" s="21" t="s">
        <v>80</v>
      </c>
      <c r="D3107" s="2" t="str">
        <f t="shared" si="96"/>
        <v>M1</v>
      </c>
      <c r="E3107" s="2" t="str">
        <f t="shared" si="97"/>
        <v>B03c_M1_08</v>
      </c>
      <c r="F3107" s="21" t="str">
        <f t="shared" si="98"/>
        <v>B03c</v>
      </c>
      <c r="G3107" s="21">
        <v>2008</v>
      </c>
      <c r="H3107" s="2" t="str">
        <f t="shared" si="99"/>
        <v>B03c_08</v>
      </c>
      <c r="I3107" s="25">
        <v>2.21</v>
      </c>
      <c r="J3107" s="29">
        <v>0.14499999999999999</v>
      </c>
      <c r="K3107" s="25">
        <v>0.871</v>
      </c>
      <c r="L3107" s="25">
        <v>0.626</v>
      </c>
      <c r="M3107" s="25">
        <v>0.17100000000000001</v>
      </c>
      <c r="N3107" s="25">
        <v>0.69599999999999995</v>
      </c>
      <c r="O3107" s="25">
        <v>0.159</v>
      </c>
      <c r="P3107" s="27">
        <v>13.843999999999999</v>
      </c>
      <c r="Q3107" s="27">
        <v>75.067999999999998</v>
      </c>
      <c r="R3107" s="25">
        <v>5.09</v>
      </c>
      <c r="S3107" s="28">
        <v>238.75800000000001</v>
      </c>
      <c r="T3107" s="27">
        <v>15.840999999999999</v>
      </c>
      <c r="U3107" s="4">
        <v>22.468264999999999</v>
      </c>
      <c r="V3107" s="8">
        <v>89.262091862153497</v>
      </c>
      <c r="W3107" s="8">
        <v>90.866853239358548</v>
      </c>
      <c r="X3107" s="8">
        <v>102.47058823529412</v>
      </c>
      <c r="Y3107" s="8">
        <v>90</v>
      </c>
      <c r="Z3107" s="8">
        <v>115.99999999999999</v>
      </c>
      <c r="AA3107" s="8">
        <v>92.293333333333322</v>
      </c>
      <c r="AB3107" s="9">
        <v>67.599406999674869</v>
      </c>
      <c r="AC3107" s="9">
        <v>20.83696860814657</v>
      </c>
      <c r="AD3107" s="3">
        <v>32.953269595792065</v>
      </c>
      <c r="AE3107" s="3">
        <v>46.209761796061386</v>
      </c>
    </row>
    <row r="3108" spans="1:31" ht="13" x14ac:dyDescent="0.3">
      <c r="A3108" s="2">
        <v>2023</v>
      </c>
      <c r="B3108" s="13" t="s">
        <v>630</v>
      </c>
      <c r="C3108" s="21" t="s">
        <v>81</v>
      </c>
      <c r="D3108" s="2" t="str">
        <f t="shared" ref="D3108:D3171" si="100">MID(C3108,8,2)</f>
        <v>M2</v>
      </c>
      <c r="E3108" s="2" t="str">
        <f t="shared" si="97"/>
        <v>B03c_M2_08</v>
      </c>
      <c r="F3108" s="21" t="str">
        <f t="shared" si="98"/>
        <v>B03c</v>
      </c>
      <c r="G3108" s="21">
        <v>2008</v>
      </c>
      <c r="H3108" s="2" t="str">
        <f t="shared" si="99"/>
        <v>B03c_08</v>
      </c>
      <c r="I3108" s="25">
        <v>2.2999999999999998</v>
      </c>
      <c r="J3108" s="29">
        <v>0.14599999999999999</v>
      </c>
      <c r="K3108" s="25">
        <v>1.109</v>
      </c>
      <c r="L3108" s="25">
        <v>0.45300000000000001</v>
      </c>
      <c r="M3108" s="25">
        <v>0.17</v>
      </c>
      <c r="N3108" s="25">
        <v>0.61399999999999999</v>
      </c>
      <c r="O3108" s="25">
        <v>0.153</v>
      </c>
      <c r="P3108" s="27">
        <v>10.839</v>
      </c>
      <c r="Q3108" s="27">
        <v>59.680999999999997</v>
      </c>
      <c r="R3108" s="25">
        <v>5.5519999999999996</v>
      </c>
      <c r="S3108" s="28">
        <v>124.45399999999999</v>
      </c>
      <c r="T3108" s="27">
        <v>14.441000000000001</v>
      </c>
      <c r="U3108" s="4">
        <v>22.468264999999999</v>
      </c>
      <c r="V3108" s="8">
        <v>92.897199675544357</v>
      </c>
      <c r="W3108" s="8">
        <v>91.493521192733439</v>
      </c>
      <c r="X3108" s="8">
        <v>130.47058823529412</v>
      </c>
      <c r="Y3108" s="8">
        <v>89.473684210526315</v>
      </c>
      <c r="Z3108" s="8">
        <v>102.33333333333334</v>
      </c>
      <c r="AA3108" s="8">
        <v>72.260000000000005</v>
      </c>
      <c r="AB3108" s="9">
        <v>64.97125666757637</v>
      </c>
      <c r="AC3108" s="9">
        <v>21.55306147849879</v>
      </c>
      <c r="AD3108" s="3">
        <v>43.654952682565614</v>
      </c>
      <c r="AE3108" s="3">
        <v>34.791985838935609</v>
      </c>
    </row>
    <row r="3109" spans="1:31" ht="13" x14ac:dyDescent="0.3">
      <c r="A3109" s="2">
        <v>2023</v>
      </c>
      <c r="B3109" s="13" t="s">
        <v>630</v>
      </c>
      <c r="C3109" s="21" t="s">
        <v>82</v>
      </c>
      <c r="D3109" s="2" t="str">
        <f t="shared" si="100"/>
        <v>M1</v>
      </c>
      <c r="E3109" s="2" t="str">
        <f t="shared" ref="E3109:E3172" si="101">CONCATENATE(F3109,"_",D3109,"_",MID(G3109,3,2))</f>
        <v>C03a_M1_08</v>
      </c>
      <c r="F3109" s="21" t="str">
        <f t="shared" si="98"/>
        <v>C03a</v>
      </c>
      <c r="G3109" s="21">
        <v>2008</v>
      </c>
      <c r="H3109" s="2" t="str">
        <f t="shared" si="99"/>
        <v>C03a_08</v>
      </c>
      <c r="I3109" s="25">
        <v>2.29</v>
      </c>
      <c r="J3109" s="29">
        <v>0.14399999999999999</v>
      </c>
      <c r="K3109" s="25">
        <v>0.94199999999999995</v>
      </c>
      <c r="L3109" s="25">
        <v>0.57299999999999995</v>
      </c>
      <c r="M3109" s="25">
        <v>0.17499999999999999</v>
      </c>
      <c r="N3109" s="25">
        <v>0.59799999999999998</v>
      </c>
      <c r="O3109" s="25">
        <v>0.16800000000000001</v>
      </c>
      <c r="P3109" s="27">
        <v>16.837</v>
      </c>
      <c r="Q3109" s="27">
        <v>71.596000000000004</v>
      </c>
      <c r="R3109" s="25">
        <v>5.0599999999999996</v>
      </c>
      <c r="S3109" s="28">
        <v>185.68799999999999</v>
      </c>
      <c r="T3109" s="27">
        <v>13.436999999999999</v>
      </c>
      <c r="U3109" s="4">
        <v>21.045648</v>
      </c>
      <c r="V3109" s="8">
        <v>92.49329880738982</v>
      </c>
      <c r="W3109" s="8">
        <v>90.240185285983671</v>
      </c>
      <c r="X3109" s="8">
        <v>110.8235294117647</v>
      </c>
      <c r="Y3109" s="8">
        <v>92.10526315789474</v>
      </c>
      <c r="Z3109" s="8">
        <v>99.666666666666671</v>
      </c>
      <c r="AA3109" s="8">
        <v>112.24666666666667</v>
      </c>
      <c r="AB3109" s="9">
        <v>67.100042489924178</v>
      </c>
      <c r="AC3109" s="9">
        <v>21.48308104212915</v>
      </c>
      <c r="AD3109" s="3">
        <v>35.904703957334881</v>
      </c>
      <c r="AE3109" s="3">
        <v>42.612215000535983</v>
      </c>
    </row>
    <row r="3110" spans="1:31" ht="13" x14ac:dyDescent="0.3">
      <c r="A3110" s="2">
        <v>2023</v>
      </c>
      <c r="B3110" s="13" t="s">
        <v>630</v>
      </c>
      <c r="C3110" s="21" t="s">
        <v>83</v>
      </c>
      <c r="D3110" s="2" t="str">
        <f t="shared" si="100"/>
        <v>M2</v>
      </c>
      <c r="E3110" s="2" t="str">
        <f t="shared" si="101"/>
        <v>C03a_M2_08</v>
      </c>
      <c r="F3110" s="21" t="str">
        <f t="shared" si="98"/>
        <v>C03a</v>
      </c>
      <c r="G3110" s="21">
        <v>2008</v>
      </c>
      <c r="H3110" s="2" t="str">
        <f t="shared" si="99"/>
        <v>C03a_08</v>
      </c>
      <c r="I3110" s="25">
        <v>2.38</v>
      </c>
      <c r="J3110" s="29">
        <v>0.154</v>
      </c>
      <c r="K3110" s="25">
        <v>0.83299999999999996</v>
      </c>
      <c r="L3110" s="25">
        <v>0.63800000000000001</v>
      </c>
      <c r="M3110" s="25">
        <v>0.214</v>
      </c>
      <c r="N3110" s="25">
        <v>0.61</v>
      </c>
      <c r="O3110" s="25">
        <v>0.16700000000000001</v>
      </c>
      <c r="P3110" s="27">
        <v>17.914000000000001</v>
      </c>
      <c r="Q3110" s="27">
        <v>87.149000000000001</v>
      </c>
      <c r="R3110" s="25">
        <v>5.4130000000000003</v>
      </c>
      <c r="S3110" s="28">
        <v>192.72900000000001</v>
      </c>
      <c r="T3110" s="27">
        <v>12.006</v>
      </c>
      <c r="U3110" s="4">
        <v>21.045648</v>
      </c>
      <c r="V3110" s="8">
        <v>96.12840662078068</v>
      </c>
      <c r="W3110" s="8">
        <v>96.506864819732527</v>
      </c>
      <c r="X3110" s="8">
        <v>98</v>
      </c>
      <c r="Y3110" s="8">
        <v>112.63157894736841</v>
      </c>
      <c r="Z3110" s="8">
        <v>101.66666666666666</v>
      </c>
      <c r="AA3110" s="8">
        <v>119.42666666666668</v>
      </c>
      <c r="AB3110" s="9">
        <v>70.768352271890578</v>
      </c>
      <c r="AC3110" s="9">
        <v>24.908983372636758</v>
      </c>
      <c r="AD3110" s="3">
        <v>30.104343456007115</v>
      </c>
      <c r="AE3110" s="3">
        <v>44.986673171356109</v>
      </c>
    </row>
    <row r="3111" spans="1:31" ht="13" x14ac:dyDescent="0.3">
      <c r="A3111" s="2">
        <v>2023</v>
      </c>
      <c r="B3111" s="13" t="s">
        <v>630</v>
      </c>
      <c r="C3111" s="21" t="s">
        <v>84</v>
      </c>
      <c r="D3111" s="2" t="str">
        <f t="shared" si="100"/>
        <v>M2</v>
      </c>
      <c r="E3111" s="2" t="str">
        <f t="shared" si="101"/>
        <v>A04c_M2_08</v>
      </c>
      <c r="F3111" s="21" t="str">
        <f t="shared" si="98"/>
        <v>A04c</v>
      </c>
      <c r="G3111" s="21">
        <v>2008</v>
      </c>
      <c r="H3111" s="2" t="str">
        <f t="shared" si="99"/>
        <v>A04c_08</v>
      </c>
      <c r="I3111" s="25">
        <v>2.3199999999999998</v>
      </c>
      <c r="J3111" s="29">
        <v>0.14899999999999999</v>
      </c>
      <c r="K3111" s="25">
        <v>0.877</v>
      </c>
      <c r="L3111" s="25">
        <v>0.66100000000000003</v>
      </c>
      <c r="M3111" s="25">
        <v>0.19</v>
      </c>
      <c r="N3111" s="25">
        <v>0.68200000000000005</v>
      </c>
      <c r="O3111" s="25">
        <v>0.155</v>
      </c>
      <c r="P3111" s="27">
        <v>14.884</v>
      </c>
      <c r="Q3111" s="27">
        <v>63.618000000000002</v>
      </c>
      <c r="R3111" s="25">
        <v>5.4260000000000002</v>
      </c>
      <c r="S3111" s="28">
        <v>315.12099999999998</v>
      </c>
      <c r="T3111" s="27">
        <v>13.451000000000001</v>
      </c>
      <c r="U3111" s="4">
        <v>20.753205000000001</v>
      </c>
      <c r="V3111" s="8">
        <v>93.705001411853445</v>
      </c>
      <c r="W3111" s="8">
        <v>93.373525052858099</v>
      </c>
      <c r="X3111" s="8">
        <v>103.17647058823529</v>
      </c>
      <c r="Y3111" s="8">
        <v>100</v>
      </c>
      <c r="Z3111" s="8">
        <v>113.66666666666667</v>
      </c>
      <c r="AA3111" s="8">
        <v>99.226666666666674</v>
      </c>
      <c r="AB3111" s="9">
        <v>71.06444080621543</v>
      </c>
      <c r="AC3111" s="9">
        <v>22.023308947978453</v>
      </c>
      <c r="AD3111" s="3">
        <v>31.562434411247551</v>
      </c>
      <c r="AE3111" s="3">
        <v>46.414256640773992</v>
      </c>
    </row>
    <row r="3112" spans="1:31" ht="13" x14ac:dyDescent="0.3">
      <c r="A3112" s="2">
        <v>2023</v>
      </c>
      <c r="B3112" s="13" t="s">
        <v>630</v>
      </c>
      <c r="C3112" s="21" t="s">
        <v>85</v>
      </c>
      <c r="D3112" s="2" t="str">
        <f t="shared" si="100"/>
        <v>M1</v>
      </c>
      <c r="E3112" s="2" t="str">
        <f t="shared" si="101"/>
        <v>B04a_M1_08</v>
      </c>
      <c r="F3112" s="21" t="str">
        <f t="shared" si="98"/>
        <v>B04a</v>
      </c>
      <c r="G3112" s="21">
        <v>2008</v>
      </c>
      <c r="H3112" s="2" t="str">
        <f t="shared" si="99"/>
        <v>B04a_08</v>
      </c>
      <c r="I3112" s="25">
        <v>2.21</v>
      </c>
      <c r="J3112" s="29">
        <v>0.14299999999999999</v>
      </c>
      <c r="K3112" s="25">
        <v>0.79</v>
      </c>
      <c r="L3112" s="25">
        <v>0.60299999999999998</v>
      </c>
      <c r="M3112" s="25">
        <v>0.189</v>
      </c>
      <c r="N3112" s="25">
        <v>0.65800000000000003</v>
      </c>
      <c r="O3112" s="25">
        <v>0.153</v>
      </c>
      <c r="P3112" s="27">
        <v>16.21</v>
      </c>
      <c r="Q3112" s="27">
        <v>71.057000000000002</v>
      </c>
      <c r="R3112" s="25">
        <v>5.3810000000000002</v>
      </c>
      <c r="S3112" s="28">
        <v>443.803</v>
      </c>
      <c r="T3112" s="27">
        <v>14.94</v>
      </c>
      <c r="U3112" s="4">
        <v>22.140979000000002</v>
      </c>
      <c r="V3112" s="8">
        <v>89.262091862153497</v>
      </c>
      <c r="W3112" s="8">
        <v>89.613517332608765</v>
      </c>
      <c r="X3112" s="8">
        <v>92.941176470588232</v>
      </c>
      <c r="Y3112" s="8">
        <v>99.473684210526315</v>
      </c>
      <c r="Z3112" s="8">
        <v>109.66666666666667</v>
      </c>
      <c r="AA3112" s="8">
        <v>108.06666666666666</v>
      </c>
      <c r="AB3112" s="9">
        <v>65.862792967850694</v>
      </c>
      <c r="AC3112" s="9">
        <v>23.637577950279006</v>
      </c>
      <c r="AD3112" s="3">
        <v>30.676809576576929</v>
      </c>
      <c r="AE3112" s="3">
        <v>45.685612473144047</v>
      </c>
    </row>
    <row r="3113" spans="1:31" ht="13" x14ac:dyDescent="0.3">
      <c r="A3113" s="2">
        <v>2023</v>
      </c>
      <c r="B3113" s="13" t="s">
        <v>630</v>
      </c>
      <c r="C3113" s="21" t="s">
        <v>86</v>
      </c>
      <c r="D3113" s="2" t="str">
        <f t="shared" si="100"/>
        <v>M1</v>
      </c>
      <c r="E3113" s="2" t="str">
        <f t="shared" si="101"/>
        <v>B04b_M1_08</v>
      </c>
      <c r="F3113" s="21" t="str">
        <f t="shared" si="98"/>
        <v>B04b</v>
      </c>
      <c r="G3113" s="21">
        <v>2008</v>
      </c>
      <c r="H3113" s="2" t="str">
        <f t="shared" si="99"/>
        <v>B04b_08</v>
      </c>
      <c r="I3113" s="25">
        <v>2.4700000000000002</v>
      </c>
      <c r="J3113" s="29">
        <v>0.15</v>
      </c>
      <c r="K3113" s="25">
        <v>0.84099999999999997</v>
      </c>
      <c r="L3113" s="25">
        <v>0.61299999999999999</v>
      </c>
      <c r="M3113" s="25">
        <v>0.21099999999999999</v>
      </c>
      <c r="N3113" s="25">
        <v>0.63900000000000001</v>
      </c>
      <c r="O3113" s="25">
        <v>0.161</v>
      </c>
      <c r="P3113" s="27">
        <v>16.940999999999999</v>
      </c>
      <c r="Q3113" s="27">
        <v>68.834000000000003</v>
      </c>
      <c r="R3113" s="25">
        <v>6.4530000000000003</v>
      </c>
      <c r="S3113" s="28">
        <v>221.28</v>
      </c>
      <c r="T3113" s="27">
        <v>17.152999999999999</v>
      </c>
      <c r="U3113" s="4">
        <v>22.057024999999999</v>
      </c>
      <c r="V3113" s="8">
        <v>99.763514434171569</v>
      </c>
      <c r="W3113" s="8">
        <v>94.000193006232976</v>
      </c>
      <c r="X3113" s="8">
        <v>98.941176470588232</v>
      </c>
      <c r="Y3113" s="8">
        <v>111.05263157894736</v>
      </c>
      <c r="Z3113" s="8">
        <v>106.50000000000001</v>
      </c>
      <c r="AA3113" s="8">
        <v>112.94</v>
      </c>
      <c r="AB3113" s="9">
        <v>69.478333893734757</v>
      </c>
      <c r="AC3113" s="9">
        <v>25.015798678158884</v>
      </c>
      <c r="AD3113" s="3">
        <v>30.957782377952498</v>
      </c>
      <c r="AE3113" s="3">
        <v>44.026418943888615</v>
      </c>
    </row>
    <row r="3114" spans="1:31" ht="13" x14ac:dyDescent="0.3">
      <c r="A3114" s="2">
        <v>2023</v>
      </c>
      <c r="B3114" s="13" t="s">
        <v>630</v>
      </c>
      <c r="C3114" s="21" t="s">
        <v>87</v>
      </c>
      <c r="D3114" s="2" t="str">
        <f t="shared" si="100"/>
        <v>M2</v>
      </c>
      <c r="E3114" s="2" t="str">
        <f t="shared" si="101"/>
        <v>B04c_M2_08</v>
      </c>
      <c r="F3114" s="21" t="str">
        <f t="shared" si="98"/>
        <v>B04c</v>
      </c>
      <c r="G3114" s="21">
        <v>2008</v>
      </c>
      <c r="H3114" s="2" t="str">
        <f t="shared" si="99"/>
        <v>B04c_08</v>
      </c>
      <c r="I3114" s="25">
        <v>2.41</v>
      </c>
      <c r="J3114" s="29">
        <v>0.14799999999999999</v>
      </c>
      <c r="K3114" s="25">
        <v>0.80600000000000005</v>
      </c>
      <c r="L3114" s="25">
        <v>0.64700000000000002</v>
      </c>
      <c r="M3114" s="25">
        <v>0.20699999999999999</v>
      </c>
      <c r="N3114" s="25">
        <v>0.64200000000000002</v>
      </c>
      <c r="O3114" s="25">
        <v>0.16</v>
      </c>
      <c r="P3114" s="27">
        <v>13.648</v>
      </c>
      <c r="Q3114" s="27">
        <v>53.542999999999999</v>
      </c>
      <c r="R3114" s="25">
        <v>5.24</v>
      </c>
      <c r="S3114" s="28">
        <v>418.30599999999998</v>
      </c>
      <c r="T3114" s="27">
        <v>13.715999999999999</v>
      </c>
      <c r="U3114" s="4">
        <v>20.828731000000001</v>
      </c>
      <c r="V3114" s="8">
        <v>97.340109225244319</v>
      </c>
      <c r="W3114" s="8">
        <v>92.746857099483208</v>
      </c>
      <c r="X3114" s="8">
        <v>94.823529411764724</v>
      </c>
      <c r="Y3114" s="8">
        <v>108.94736842105262</v>
      </c>
      <c r="Z3114" s="8">
        <v>107</v>
      </c>
      <c r="AA3114" s="8">
        <v>90.986666666666665</v>
      </c>
      <c r="AB3114" s="9">
        <v>69.950310723602243</v>
      </c>
      <c r="AC3114" s="9">
        <v>24.375975837437437</v>
      </c>
      <c r="AD3114" s="3">
        <v>29.469219691017877</v>
      </c>
      <c r="AE3114" s="3">
        <v>46.154804471544686</v>
      </c>
    </row>
    <row r="3115" spans="1:31" ht="13" x14ac:dyDescent="0.3">
      <c r="A3115" s="2">
        <v>2023</v>
      </c>
      <c r="B3115" s="13" t="s">
        <v>630</v>
      </c>
      <c r="C3115" s="21" t="s">
        <v>88</v>
      </c>
      <c r="D3115" s="2" t="str">
        <f t="shared" si="100"/>
        <v>M1</v>
      </c>
      <c r="E3115" s="2" t="str">
        <f t="shared" si="101"/>
        <v>A05c_M1_08</v>
      </c>
      <c r="F3115" s="21" t="str">
        <f t="shared" si="98"/>
        <v>A05c</v>
      </c>
      <c r="G3115" s="21">
        <v>2008</v>
      </c>
      <c r="H3115" s="2" t="str">
        <f t="shared" si="99"/>
        <v>A05c_08</v>
      </c>
      <c r="I3115" s="25">
        <v>2.27</v>
      </c>
      <c r="J3115" s="29">
        <v>0.14299999999999999</v>
      </c>
      <c r="K3115" s="25">
        <v>1.0089999999999999</v>
      </c>
      <c r="L3115" s="25">
        <v>0.54</v>
      </c>
      <c r="M3115" s="25">
        <v>0.20499999999999999</v>
      </c>
      <c r="N3115" s="25">
        <v>0.61799999999999999</v>
      </c>
      <c r="O3115" s="25">
        <v>0.16300000000000001</v>
      </c>
      <c r="P3115" s="27">
        <v>12.507</v>
      </c>
      <c r="Q3115" s="27">
        <v>75.316999999999993</v>
      </c>
      <c r="R3115" s="25">
        <v>5.8330000000000002</v>
      </c>
      <c r="S3115" s="28">
        <v>236.274</v>
      </c>
      <c r="T3115" s="27">
        <v>15.058</v>
      </c>
      <c r="U3115" s="4">
        <v>23.994277</v>
      </c>
      <c r="V3115" s="8">
        <v>91.685497071080746</v>
      </c>
      <c r="W3115" s="8">
        <v>89.613517332608765</v>
      </c>
      <c r="X3115" s="8">
        <v>118.70588235294117</v>
      </c>
      <c r="Y3115" s="8">
        <v>107.89473684210526</v>
      </c>
      <c r="Z3115" s="8">
        <v>103</v>
      </c>
      <c r="AA3115" s="8">
        <v>83.38</v>
      </c>
      <c r="AB3115" s="9">
        <v>69.638060577295292</v>
      </c>
      <c r="AC3115" s="9">
        <v>24.248702583633236</v>
      </c>
      <c r="AD3115" s="3">
        <v>37.0567853046716</v>
      </c>
      <c r="AE3115" s="3">
        <v>38.694512111695161</v>
      </c>
    </row>
    <row r="3116" spans="1:31" ht="13" x14ac:dyDescent="0.3">
      <c r="A3116" s="2">
        <v>2023</v>
      </c>
      <c r="B3116" s="13" t="s">
        <v>630</v>
      </c>
      <c r="C3116" s="21" t="s">
        <v>89</v>
      </c>
      <c r="D3116" s="2" t="str">
        <f t="shared" si="100"/>
        <v>M1</v>
      </c>
      <c r="E3116" s="2" t="str">
        <f t="shared" si="101"/>
        <v>B05a_M1_08</v>
      </c>
      <c r="F3116" s="21" t="str">
        <f t="shared" si="98"/>
        <v>B05a</v>
      </c>
      <c r="G3116" s="21">
        <v>2008</v>
      </c>
      <c r="H3116" s="2" t="str">
        <f t="shared" si="99"/>
        <v>B05a_08</v>
      </c>
      <c r="I3116" s="25">
        <v>2.44</v>
      </c>
      <c r="J3116" s="29">
        <v>0.14899999999999999</v>
      </c>
      <c r="K3116" s="25">
        <v>0.82599999999999996</v>
      </c>
      <c r="L3116" s="25">
        <v>0.72099999999999997</v>
      </c>
      <c r="M3116" s="25">
        <v>0.19700000000000001</v>
      </c>
      <c r="N3116" s="25">
        <v>0.65300000000000002</v>
      </c>
      <c r="O3116" s="25">
        <v>0.16800000000000001</v>
      </c>
      <c r="P3116" s="27">
        <v>21.73</v>
      </c>
      <c r="Q3116" s="27">
        <v>83.706000000000003</v>
      </c>
      <c r="R3116" s="25">
        <v>8.5820000000000007</v>
      </c>
      <c r="S3116" s="28">
        <v>486.15499999999997</v>
      </c>
      <c r="T3116" s="27">
        <v>15.955</v>
      </c>
      <c r="U3116" s="4">
        <v>21.429210999999999</v>
      </c>
      <c r="V3116" s="8">
        <v>98.55181182970793</v>
      </c>
      <c r="W3116" s="8">
        <v>93.373525052858099</v>
      </c>
      <c r="X3116" s="8">
        <v>97.17647058823529</v>
      </c>
      <c r="Y3116" s="8">
        <v>103.68421052631579</v>
      </c>
      <c r="Z3116" s="8">
        <v>108.83333333333334</v>
      </c>
      <c r="AA3116" s="8">
        <v>144.86666666666667</v>
      </c>
      <c r="AB3116" s="9">
        <v>73.33071121647292</v>
      </c>
      <c r="AC3116" s="9">
        <v>22.128992535336742</v>
      </c>
      <c r="AD3116" s="3">
        <v>28.808284199961587</v>
      </c>
      <c r="AE3116" s="3">
        <v>49.06272326470166</v>
      </c>
    </row>
    <row r="3117" spans="1:31" ht="13" x14ac:dyDescent="0.3">
      <c r="A3117" s="2">
        <v>2023</v>
      </c>
      <c r="B3117" s="13" t="s">
        <v>630</v>
      </c>
      <c r="C3117" s="21" t="s">
        <v>90</v>
      </c>
      <c r="D3117" s="2" t="str">
        <f t="shared" si="100"/>
        <v>M1</v>
      </c>
      <c r="E3117" s="2" t="str">
        <f t="shared" si="101"/>
        <v>B05b_M1_08</v>
      </c>
      <c r="F3117" s="21" t="str">
        <f t="shared" si="98"/>
        <v>B05b</v>
      </c>
      <c r="G3117" s="21">
        <v>2008</v>
      </c>
      <c r="H3117" s="2" t="str">
        <f t="shared" si="99"/>
        <v>B05b_08</v>
      </c>
      <c r="I3117" s="25">
        <v>2.2200000000000002</v>
      </c>
      <c r="J3117" s="29">
        <v>0.14499999999999999</v>
      </c>
      <c r="K3117" s="25">
        <v>0.82599999999999996</v>
      </c>
      <c r="L3117" s="25">
        <v>0.64600000000000002</v>
      </c>
      <c r="M3117" s="25">
        <v>0.20599999999999999</v>
      </c>
      <c r="N3117" s="25">
        <v>0.68700000000000006</v>
      </c>
      <c r="O3117" s="25">
        <v>0.16</v>
      </c>
      <c r="P3117" s="27">
        <v>13.285</v>
      </c>
      <c r="Q3117" s="27">
        <v>57.512</v>
      </c>
      <c r="R3117" s="25">
        <v>7.86</v>
      </c>
      <c r="S3117" s="28">
        <v>429.952</v>
      </c>
      <c r="T3117" s="27">
        <v>16.925999999999998</v>
      </c>
      <c r="U3117" s="4">
        <v>21.364614</v>
      </c>
      <c r="V3117" s="8">
        <v>89.665992730308048</v>
      </c>
      <c r="W3117" s="8">
        <v>90.866853239358548</v>
      </c>
      <c r="X3117" s="8">
        <v>97.17647058823529</v>
      </c>
      <c r="Y3117" s="8">
        <v>108.42105263157893</v>
      </c>
      <c r="Z3117" s="8">
        <v>114.50000000000003</v>
      </c>
      <c r="AA3117" s="8">
        <v>88.566666666666677</v>
      </c>
      <c r="AB3117" s="9">
        <v>70.329547152508582</v>
      </c>
      <c r="AC3117" s="9">
        <v>24.127410461639705</v>
      </c>
      <c r="AD3117" s="3">
        <v>30.037616547259553</v>
      </c>
      <c r="AE3117" s="3">
        <v>45.834972991100742</v>
      </c>
    </row>
    <row r="3118" spans="1:31" ht="13" x14ac:dyDescent="0.3">
      <c r="A3118" s="2">
        <v>2023</v>
      </c>
      <c r="B3118" s="13" t="s">
        <v>630</v>
      </c>
      <c r="C3118" s="21" t="s">
        <v>91</v>
      </c>
      <c r="D3118" s="2" t="str">
        <f t="shared" si="100"/>
        <v>M2</v>
      </c>
      <c r="E3118" s="2" t="str">
        <f t="shared" si="101"/>
        <v>B05b_M2_08</v>
      </c>
      <c r="F3118" s="21" t="str">
        <f t="shared" si="98"/>
        <v>B05b</v>
      </c>
      <c r="G3118" s="21">
        <v>2008</v>
      </c>
      <c r="H3118" s="2" t="str">
        <f t="shared" si="99"/>
        <v>B05b_08</v>
      </c>
      <c r="I3118" s="25">
        <v>2.34</v>
      </c>
      <c r="J3118" s="29">
        <v>0.14899999999999999</v>
      </c>
      <c r="K3118" s="25">
        <v>0.84699999999999998</v>
      </c>
      <c r="L3118" s="25">
        <v>0.66600000000000004</v>
      </c>
      <c r="M3118" s="25">
        <v>0.191</v>
      </c>
      <c r="N3118" s="25">
        <v>0.63100000000000001</v>
      </c>
      <c r="O3118" s="25">
        <v>0.161</v>
      </c>
      <c r="P3118" s="27">
        <v>15.185</v>
      </c>
      <c r="Q3118" s="27">
        <v>60.866</v>
      </c>
      <c r="R3118" s="25">
        <v>5.35</v>
      </c>
      <c r="S3118" s="28">
        <v>342.22300000000001</v>
      </c>
      <c r="T3118" s="27">
        <v>15.474</v>
      </c>
      <c r="U3118" s="4">
        <v>21.364614</v>
      </c>
      <c r="V3118" s="8">
        <v>94.512803148162519</v>
      </c>
      <c r="W3118" s="8">
        <v>93.373525052858099</v>
      </c>
      <c r="X3118" s="8">
        <v>99.647058823529406</v>
      </c>
      <c r="Y3118" s="8">
        <v>100.52631578947368</v>
      </c>
      <c r="Z3118" s="8">
        <v>105.16666666666667</v>
      </c>
      <c r="AA3118" s="8">
        <v>101.23333333333333</v>
      </c>
      <c r="AB3118" s="9">
        <v>70.629050700008946</v>
      </c>
      <c r="AC3118" s="9">
        <v>22.275697489735066</v>
      </c>
      <c r="AD3118" s="3">
        <v>30.670671455122456</v>
      </c>
      <c r="AE3118" s="3">
        <v>47.053631055142482</v>
      </c>
    </row>
    <row r="3119" spans="1:31" ht="13" x14ac:dyDescent="0.3">
      <c r="A3119" s="2">
        <v>2023</v>
      </c>
      <c r="B3119" s="13" t="s">
        <v>630</v>
      </c>
      <c r="C3119" s="21" t="s">
        <v>92</v>
      </c>
      <c r="D3119" s="2" t="str">
        <f t="shared" si="100"/>
        <v>M1</v>
      </c>
      <c r="E3119" s="2" t="str">
        <f t="shared" si="101"/>
        <v>B05c_M1_08</v>
      </c>
      <c r="F3119" s="21" t="str">
        <f t="shared" si="98"/>
        <v>B05c</v>
      </c>
      <c r="G3119" s="21">
        <v>2008</v>
      </c>
      <c r="H3119" s="2" t="str">
        <f t="shared" si="99"/>
        <v>B05c_08</v>
      </c>
      <c r="I3119" s="25">
        <v>2.2799999999999998</v>
      </c>
      <c r="J3119" s="29">
        <v>0.14799999999999999</v>
      </c>
      <c r="K3119" s="25">
        <v>0.80400000000000005</v>
      </c>
      <c r="L3119" s="25">
        <v>0.624</v>
      </c>
      <c r="M3119" s="25">
        <v>0.185</v>
      </c>
      <c r="N3119" s="25">
        <v>0.71899999999999997</v>
      </c>
      <c r="O3119" s="25">
        <v>0.158</v>
      </c>
      <c r="P3119" s="27">
        <v>22.303000000000001</v>
      </c>
      <c r="Q3119" s="27">
        <v>57.567999999999998</v>
      </c>
      <c r="R3119" s="25">
        <v>5.1870000000000003</v>
      </c>
      <c r="S3119" s="28">
        <v>500.30799999999999</v>
      </c>
      <c r="T3119" s="27">
        <v>15.079000000000001</v>
      </c>
      <c r="U3119" s="4">
        <v>25.012098000000002</v>
      </c>
      <c r="V3119" s="8">
        <v>92.089397939235269</v>
      </c>
      <c r="W3119" s="8">
        <v>92.746857099483208</v>
      </c>
      <c r="X3119" s="8">
        <v>94.588235294117652</v>
      </c>
      <c r="Y3119" s="8">
        <v>97.368421052631575</v>
      </c>
      <c r="Z3119" s="8">
        <v>119.83333333333333</v>
      </c>
      <c r="AA3119" s="8">
        <v>148.68666666666667</v>
      </c>
      <c r="AB3119" s="9">
        <v>66.939264133854095</v>
      </c>
      <c r="AC3119" s="9">
        <v>22.765233430018544</v>
      </c>
      <c r="AD3119" s="3">
        <v>30.718383466883502</v>
      </c>
      <c r="AE3119" s="3">
        <v>46.516383103097944</v>
      </c>
    </row>
    <row r="3120" spans="1:31" ht="13" x14ac:dyDescent="0.3">
      <c r="A3120" s="2">
        <v>2023</v>
      </c>
      <c r="B3120" s="13" t="s">
        <v>630</v>
      </c>
      <c r="C3120" s="21" t="s">
        <v>93</v>
      </c>
      <c r="D3120" s="2" t="str">
        <f t="shared" si="100"/>
        <v>M2</v>
      </c>
      <c r="E3120" s="2" t="str">
        <f t="shared" si="101"/>
        <v>C05a_M2_08</v>
      </c>
      <c r="F3120" s="21" t="str">
        <f t="shared" si="98"/>
        <v>C05a</v>
      </c>
      <c r="G3120" s="21">
        <v>2008</v>
      </c>
      <c r="H3120" s="2" t="str">
        <f t="shared" si="99"/>
        <v>C05a_08</v>
      </c>
      <c r="I3120" s="25">
        <v>2.2200000000000002</v>
      </c>
      <c r="J3120" s="29">
        <v>0.14199999999999999</v>
      </c>
      <c r="K3120" s="25">
        <v>0.82599999999999996</v>
      </c>
      <c r="L3120" s="25">
        <v>0.61299999999999999</v>
      </c>
      <c r="M3120" s="25">
        <v>0.20699999999999999</v>
      </c>
      <c r="N3120" s="25">
        <v>0.68300000000000005</v>
      </c>
      <c r="O3120" s="25">
        <v>0.155</v>
      </c>
      <c r="P3120" s="27">
        <v>13.33</v>
      </c>
      <c r="Q3120" s="27">
        <v>78.933000000000007</v>
      </c>
      <c r="R3120" s="25">
        <v>7.6509999999999998</v>
      </c>
      <c r="S3120" s="28">
        <v>272.55700000000002</v>
      </c>
      <c r="T3120" s="27">
        <v>16.843</v>
      </c>
      <c r="U3120" s="4">
        <v>22.167763000000001</v>
      </c>
      <c r="V3120" s="8">
        <v>89.665992730308048</v>
      </c>
      <c r="W3120" s="8">
        <v>88.986849379233888</v>
      </c>
      <c r="X3120" s="8">
        <v>97.17647058823529</v>
      </c>
      <c r="Y3120" s="8">
        <v>108.94736842105262</v>
      </c>
      <c r="Z3120" s="8">
        <v>113.83333333333334</v>
      </c>
      <c r="AA3120" s="8">
        <v>88.866666666666674</v>
      </c>
      <c r="AB3120" s="9">
        <v>68.765212888581743</v>
      </c>
      <c r="AC3120" s="9">
        <v>24.796070751391465</v>
      </c>
      <c r="AD3120" s="3">
        <v>30.720939855626366</v>
      </c>
      <c r="AE3120" s="3">
        <v>44.482989392982162</v>
      </c>
    </row>
    <row r="3121" spans="1:31" ht="13" x14ac:dyDescent="0.3">
      <c r="A3121" s="2">
        <v>2023</v>
      </c>
      <c r="B3121" s="13" t="s">
        <v>630</v>
      </c>
      <c r="C3121" s="21" t="s">
        <v>94</v>
      </c>
      <c r="D3121" s="2" t="str">
        <f t="shared" si="100"/>
        <v>M1</v>
      </c>
      <c r="E3121" s="2" t="str">
        <f t="shared" si="101"/>
        <v>C05b_M1_08</v>
      </c>
      <c r="F3121" s="21" t="str">
        <f t="shared" si="98"/>
        <v>C05b</v>
      </c>
      <c r="G3121" s="21">
        <v>2008</v>
      </c>
      <c r="H3121" s="2" t="str">
        <f t="shared" si="99"/>
        <v>C05b_08</v>
      </c>
      <c r="I3121" s="25">
        <v>2.25</v>
      </c>
      <c r="J3121" s="29">
        <v>0.13800000000000001</v>
      </c>
      <c r="K3121" s="25">
        <v>0.78300000000000003</v>
      </c>
      <c r="L3121" s="25">
        <v>0.66400000000000003</v>
      </c>
      <c r="M3121" s="25">
        <v>0.2</v>
      </c>
      <c r="N3121" s="25">
        <v>0.71099999999999997</v>
      </c>
      <c r="O3121" s="25">
        <v>0.156</v>
      </c>
      <c r="P3121" s="27">
        <v>20.353000000000002</v>
      </c>
      <c r="Q3121" s="27">
        <v>67.221000000000004</v>
      </c>
      <c r="R3121" s="25">
        <v>5.5270000000000001</v>
      </c>
      <c r="S3121" s="28">
        <v>266.76600000000002</v>
      </c>
      <c r="T3121" s="27">
        <v>18.923999999999999</v>
      </c>
      <c r="U3121" s="4">
        <v>21.995529000000001</v>
      </c>
      <c r="V3121" s="8">
        <v>90.877695334771659</v>
      </c>
      <c r="W3121" s="8">
        <v>86.480177565734351</v>
      </c>
      <c r="X3121" s="8">
        <v>92.117647058823536</v>
      </c>
      <c r="Y3121" s="8">
        <v>105.26315789473684</v>
      </c>
      <c r="Z3121" s="8">
        <v>118.5</v>
      </c>
      <c r="AA3121" s="8">
        <v>135.68666666666667</v>
      </c>
      <c r="AB3121" s="9">
        <v>69.633772562401617</v>
      </c>
      <c r="AC3121" s="9">
        <v>23.658727616886939</v>
      </c>
      <c r="AD3121" s="3">
        <v>28.758423837548957</v>
      </c>
      <c r="AE3121" s="3">
        <v>47.582848545564111</v>
      </c>
    </row>
    <row r="3122" spans="1:31" ht="13" x14ac:dyDescent="0.3">
      <c r="A3122" s="2">
        <v>2023</v>
      </c>
      <c r="B3122" s="13" t="s">
        <v>630</v>
      </c>
      <c r="C3122" s="21" t="s">
        <v>95</v>
      </c>
      <c r="D3122" s="2" t="str">
        <f t="shared" si="100"/>
        <v>M2</v>
      </c>
      <c r="E3122" s="2" t="str">
        <f t="shared" si="101"/>
        <v>F05a_M2_08</v>
      </c>
      <c r="F3122" s="21" t="str">
        <f t="shared" si="98"/>
        <v>F05a</v>
      </c>
      <c r="G3122" s="21">
        <v>2008</v>
      </c>
      <c r="H3122" s="2" t="str">
        <f t="shared" si="99"/>
        <v>F05a_08</v>
      </c>
      <c r="I3122" s="25">
        <v>2.38</v>
      </c>
      <c r="J3122" s="29">
        <v>0.152</v>
      </c>
      <c r="K3122" s="25">
        <v>0.752</v>
      </c>
      <c r="L3122" s="25">
        <v>0.69799999999999995</v>
      </c>
      <c r="M3122" s="25">
        <v>0.224</v>
      </c>
      <c r="N3122" s="25">
        <v>0.71399999999999997</v>
      </c>
      <c r="O3122" s="25">
        <v>0.16600000000000001</v>
      </c>
      <c r="P3122" s="27">
        <v>12.45</v>
      </c>
      <c r="Q3122" s="27">
        <v>56.209000000000003</v>
      </c>
      <c r="R3122" s="25">
        <v>6.5369999999999999</v>
      </c>
      <c r="S3122" s="28">
        <v>326.03100000000001</v>
      </c>
      <c r="T3122" s="27">
        <v>16.100999999999999</v>
      </c>
      <c r="U3122" s="4">
        <v>22.536601999999998</v>
      </c>
      <c r="V3122" s="8">
        <v>96.12840662078068</v>
      </c>
      <c r="W3122" s="8">
        <v>95.253528912982759</v>
      </c>
      <c r="X3122" s="8">
        <v>88.470588235294116</v>
      </c>
      <c r="Y3122" s="8">
        <v>117.89473684210527</v>
      </c>
      <c r="Z3122" s="8">
        <v>119</v>
      </c>
      <c r="AA3122" s="8">
        <v>83</v>
      </c>
      <c r="AB3122" s="9">
        <v>72.514476223736608</v>
      </c>
      <c r="AC3122" s="9">
        <v>25.445126670375757</v>
      </c>
      <c r="AD3122" s="3">
        <v>26.522616689044572</v>
      </c>
      <c r="AE3122" s="3">
        <v>48.032256640579661</v>
      </c>
    </row>
    <row r="3123" spans="1:31" ht="13" x14ac:dyDescent="0.3">
      <c r="A3123" s="2">
        <v>2023</v>
      </c>
      <c r="B3123" s="13" t="s">
        <v>630</v>
      </c>
      <c r="C3123" s="21" t="s">
        <v>108</v>
      </c>
      <c r="D3123" s="2" t="str">
        <f t="shared" si="100"/>
        <v>M1</v>
      </c>
      <c r="E3123" s="2" t="str">
        <f t="shared" si="101"/>
        <v>E06b_M1_08</v>
      </c>
      <c r="F3123" s="21" t="str">
        <f t="shared" si="98"/>
        <v>E06b</v>
      </c>
      <c r="G3123" s="21">
        <v>2008</v>
      </c>
      <c r="H3123" s="2" t="str">
        <f t="shared" si="99"/>
        <v>E06b_08</v>
      </c>
      <c r="I3123" s="25">
        <v>2.44</v>
      </c>
      <c r="J3123" s="29">
        <v>0.16</v>
      </c>
      <c r="K3123" s="25">
        <v>0.73899999999999999</v>
      </c>
      <c r="L3123" s="25">
        <v>0.71</v>
      </c>
      <c r="M3123" s="25">
        <v>0.17899999999999999</v>
      </c>
      <c r="N3123" s="25">
        <v>0.55900000000000005</v>
      </c>
      <c r="O3123" s="25">
        <v>0.17299999999999999</v>
      </c>
      <c r="P3123" s="27">
        <v>17.420999999999999</v>
      </c>
      <c r="Q3123" s="27">
        <v>54.731000000000002</v>
      </c>
      <c r="R3123" s="25">
        <v>6.806</v>
      </c>
      <c r="S3123" s="28">
        <v>298.78300000000002</v>
      </c>
      <c r="T3123" s="27">
        <v>19.37</v>
      </c>
      <c r="U3123" s="4">
        <v>21.595561</v>
      </c>
      <c r="V3123" s="8">
        <v>98.55181182970793</v>
      </c>
      <c r="W3123" s="8">
        <v>100.26687253998186</v>
      </c>
      <c r="X3123" s="8">
        <v>86.941176470588232</v>
      </c>
      <c r="Y3123" s="8">
        <v>94.210526315789465</v>
      </c>
      <c r="Z3123" s="8">
        <v>93.166666666666671</v>
      </c>
      <c r="AA3123" s="8">
        <v>116.14</v>
      </c>
      <c r="AB3123" s="9">
        <v>69.074043270054091</v>
      </c>
      <c r="AC3123" s="9">
        <v>21.346145528741371</v>
      </c>
      <c r="AD3123" s="3">
        <v>27.362312758473767</v>
      </c>
      <c r="AE3123" s="3">
        <v>51.29154171278487</v>
      </c>
    </row>
    <row r="3124" spans="1:31" ht="13" x14ac:dyDescent="0.3">
      <c r="A3124" s="2">
        <v>2023</v>
      </c>
      <c r="B3124" s="13" t="s">
        <v>630</v>
      </c>
      <c r="C3124" s="21" t="s">
        <v>109</v>
      </c>
      <c r="D3124" s="2" t="str">
        <f t="shared" si="100"/>
        <v>M2</v>
      </c>
      <c r="E3124" s="2" t="str">
        <f t="shared" si="101"/>
        <v>E06b_M2_08</v>
      </c>
      <c r="F3124" s="21" t="str">
        <f t="shared" si="98"/>
        <v>E06b</v>
      </c>
      <c r="G3124" s="21">
        <v>2008</v>
      </c>
      <c r="H3124" s="2" t="str">
        <f t="shared" si="99"/>
        <v>E06b_08</v>
      </c>
      <c r="I3124" s="25">
        <v>2.25</v>
      </c>
      <c r="J3124" s="29">
        <v>0.14799999999999999</v>
      </c>
      <c r="K3124" s="25">
        <v>0.92700000000000005</v>
      </c>
      <c r="L3124" s="25">
        <v>0.52</v>
      </c>
      <c r="M3124" s="25">
        <v>0.26</v>
      </c>
      <c r="N3124" s="25">
        <v>0.73799999999999999</v>
      </c>
      <c r="O3124" s="25">
        <v>0.16500000000000001</v>
      </c>
      <c r="P3124" s="27">
        <v>11.363</v>
      </c>
      <c r="Q3124" s="27">
        <v>62.192</v>
      </c>
      <c r="R3124" s="25">
        <v>8.5890000000000004</v>
      </c>
      <c r="S3124" s="28">
        <v>424.666</v>
      </c>
      <c r="T3124" s="27">
        <v>18.358000000000001</v>
      </c>
      <c r="U3124" s="4">
        <v>21.595561</v>
      </c>
      <c r="V3124" s="8">
        <v>90.877695334771659</v>
      </c>
      <c r="W3124" s="8">
        <v>92.746857099483208</v>
      </c>
      <c r="X3124" s="8">
        <v>109.05882352941177</v>
      </c>
      <c r="Y3124" s="8">
        <v>136.84210526315789</v>
      </c>
      <c r="Z3124" s="8">
        <v>123</v>
      </c>
      <c r="AA3124" s="8">
        <v>75.75333333333333</v>
      </c>
      <c r="AB3124" s="9">
        <v>71.073347643984874</v>
      </c>
      <c r="AC3124" s="9">
        <v>30.133382855625285</v>
      </c>
      <c r="AD3124" s="3">
        <v>33.357708175583198</v>
      </c>
      <c r="AE3124" s="3">
        <v>36.508908968791523</v>
      </c>
    </row>
    <row r="3125" spans="1:31" ht="13" x14ac:dyDescent="0.3">
      <c r="A3125" s="2">
        <v>2023</v>
      </c>
      <c r="B3125" s="13" t="s">
        <v>630</v>
      </c>
      <c r="C3125" s="21" t="s">
        <v>114</v>
      </c>
      <c r="D3125" s="2" t="str">
        <f t="shared" si="100"/>
        <v>M1</v>
      </c>
      <c r="E3125" s="2" t="str">
        <f t="shared" si="101"/>
        <v>F06b_M1_08</v>
      </c>
      <c r="F3125" s="21" t="str">
        <f t="shared" si="98"/>
        <v>F06b</v>
      </c>
      <c r="G3125" s="21">
        <v>2008</v>
      </c>
      <c r="H3125" s="2" t="str">
        <f t="shared" si="99"/>
        <v>F06b_08</v>
      </c>
      <c r="I3125" s="25">
        <v>2.1800000000000002</v>
      </c>
      <c r="J3125" s="29">
        <v>0.14499999999999999</v>
      </c>
      <c r="K3125" s="25">
        <v>0.84899999999999998</v>
      </c>
      <c r="L3125" s="25">
        <v>0.60199999999999998</v>
      </c>
      <c r="M3125" s="25">
        <v>0.20300000000000001</v>
      </c>
      <c r="N3125" s="25">
        <v>0.70599999999999996</v>
      </c>
      <c r="O3125" s="25">
        <v>0.158</v>
      </c>
      <c r="P3125" s="27">
        <v>13.852</v>
      </c>
      <c r="Q3125" s="27">
        <v>59.656999999999996</v>
      </c>
      <c r="R3125" s="25">
        <v>8.3610000000000007</v>
      </c>
      <c r="S3125" s="28">
        <v>376.83199999999999</v>
      </c>
      <c r="T3125" s="27">
        <v>20.603999999999999</v>
      </c>
      <c r="U3125" s="4">
        <v>22.366634999999999</v>
      </c>
      <c r="V3125" s="8">
        <v>88.050389257689872</v>
      </c>
      <c r="W3125" s="8">
        <v>90.866853239358548</v>
      </c>
      <c r="X3125" s="8">
        <v>99.882352941176464</v>
      </c>
      <c r="Y3125" s="8">
        <v>106.84210526315789</v>
      </c>
      <c r="Z3125" s="8">
        <v>117.66666666666667</v>
      </c>
      <c r="AA3125" s="8">
        <v>92.346666666666664</v>
      </c>
      <c r="AB3125" s="9">
        <v>68.475056695492583</v>
      </c>
      <c r="AC3125" s="9">
        <v>24.419960136667374</v>
      </c>
      <c r="AD3125" s="3">
        <v>31.710167227421344</v>
      </c>
      <c r="AE3125" s="3">
        <v>43.869872635911285</v>
      </c>
    </row>
    <row r="3126" spans="1:31" ht="13" x14ac:dyDescent="0.3">
      <c r="A3126" s="2">
        <v>2023</v>
      </c>
      <c r="B3126" s="13" t="s">
        <v>630</v>
      </c>
      <c r="C3126" s="21" t="s">
        <v>115</v>
      </c>
      <c r="D3126" s="2" t="str">
        <f t="shared" si="100"/>
        <v>M2</v>
      </c>
      <c r="E3126" s="2" t="str">
        <f t="shared" si="101"/>
        <v>F06b_M2_08</v>
      </c>
      <c r="F3126" s="21" t="str">
        <f t="shared" si="98"/>
        <v>F06b</v>
      </c>
      <c r="G3126" s="21">
        <v>2008</v>
      </c>
      <c r="H3126" s="2" t="str">
        <f t="shared" si="99"/>
        <v>F06b_08</v>
      </c>
      <c r="I3126" s="25">
        <v>2.12</v>
      </c>
      <c r="J3126" s="29">
        <v>0.13600000000000001</v>
      </c>
      <c r="K3126" s="25">
        <v>0.84599999999999997</v>
      </c>
      <c r="L3126" s="25">
        <v>0.56000000000000005</v>
      </c>
      <c r="M3126" s="25">
        <v>0.30399999999999999</v>
      </c>
      <c r="N3126" s="25">
        <v>0.76200000000000001</v>
      </c>
      <c r="O3126" s="25">
        <v>0.151</v>
      </c>
      <c r="P3126" s="27">
        <v>13.34</v>
      </c>
      <c r="Q3126" s="27">
        <v>70.786000000000001</v>
      </c>
      <c r="R3126" s="25">
        <v>6.5860000000000003</v>
      </c>
      <c r="S3126" s="28">
        <v>474.79700000000003</v>
      </c>
      <c r="T3126" s="27">
        <v>20.271999999999998</v>
      </c>
      <c r="U3126" s="4">
        <v>22.366634999999999</v>
      </c>
      <c r="V3126" s="8">
        <v>85.626984048762637</v>
      </c>
      <c r="W3126" s="8">
        <v>85.226841658984583</v>
      </c>
      <c r="X3126" s="8">
        <v>99.529411764705884</v>
      </c>
      <c r="Y3126" s="8">
        <v>160</v>
      </c>
      <c r="Z3126" s="8">
        <v>127</v>
      </c>
      <c r="AA3126" s="8">
        <v>88.933333333333337</v>
      </c>
      <c r="AB3126" s="9">
        <v>74.622126582398138</v>
      </c>
      <c r="AC3126" s="9">
        <v>33.557320473571792</v>
      </c>
      <c r="AD3126" s="3">
        <v>28.995191688365757</v>
      </c>
      <c r="AE3126" s="3">
        <v>37.44748783806245</v>
      </c>
    </row>
    <row r="3127" spans="1:31" ht="13" x14ac:dyDescent="0.3">
      <c r="A3127" s="2">
        <v>2023</v>
      </c>
      <c r="B3127" s="13" t="s">
        <v>630</v>
      </c>
      <c r="C3127" s="21" t="s">
        <v>93</v>
      </c>
      <c r="D3127" s="2" t="str">
        <f t="shared" si="100"/>
        <v>M2</v>
      </c>
      <c r="E3127" s="2" t="str">
        <f t="shared" si="101"/>
        <v>C05a_M2_09</v>
      </c>
      <c r="F3127" s="21" t="str">
        <f t="shared" si="98"/>
        <v>C05a</v>
      </c>
      <c r="G3127" s="21">
        <v>2009</v>
      </c>
      <c r="H3127" s="2" t="str">
        <f t="shared" si="99"/>
        <v>C05a_09</v>
      </c>
      <c r="I3127" s="25">
        <v>2.2400000000000002</v>
      </c>
      <c r="J3127" s="29">
        <v>0.14399999999999999</v>
      </c>
      <c r="K3127" s="25">
        <v>0.753</v>
      </c>
      <c r="L3127" s="25">
        <v>0.82199999999999995</v>
      </c>
      <c r="M3127" s="25">
        <v>0.28799999999999998</v>
      </c>
      <c r="N3127" s="25">
        <v>0.76</v>
      </c>
      <c r="O3127" s="25">
        <v>0.16300000000000001</v>
      </c>
      <c r="P3127" s="27">
        <v>18.79</v>
      </c>
      <c r="Q3127" s="27">
        <v>98.241</v>
      </c>
      <c r="R3127" s="25">
        <v>6.9749999999999996</v>
      </c>
      <c r="S3127" s="28">
        <v>241.685</v>
      </c>
      <c r="T3127" s="27">
        <v>18.957000000000001</v>
      </c>
      <c r="U3127" s="4">
        <v>21.701065</v>
      </c>
      <c r="V3127" s="8">
        <v>89.922428186653619</v>
      </c>
      <c r="W3127" s="8">
        <v>89.824029086173979</v>
      </c>
      <c r="X3127" s="8">
        <v>88.588235294117652</v>
      </c>
      <c r="Y3127" s="8">
        <v>151.57894736842104</v>
      </c>
      <c r="Z3127" s="8">
        <v>126.66666666666669</v>
      </c>
      <c r="AA3127" s="8">
        <v>125.26666666666667</v>
      </c>
      <c r="AB3127" s="9">
        <v>83.999505087374303</v>
      </c>
      <c r="AC3127" s="9">
        <v>28.242105677148118</v>
      </c>
      <c r="AD3127" s="3">
        <v>22.926697009022039</v>
      </c>
      <c r="AE3127" s="3">
        <v>48.831197313829854</v>
      </c>
    </row>
    <row r="3128" spans="1:31" ht="13" x14ac:dyDescent="0.3">
      <c r="A3128" s="2">
        <v>2023</v>
      </c>
      <c r="B3128" s="13" t="s">
        <v>630</v>
      </c>
      <c r="C3128" s="21" t="s">
        <v>120</v>
      </c>
      <c r="D3128" s="2" t="str">
        <f t="shared" si="100"/>
        <v>M2</v>
      </c>
      <c r="E3128" s="2" t="str">
        <f t="shared" si="101"/>
        <v>E05b_M2_09</v>
      </c>
      <c r="F3128" s="21" t="str">
        <f t="shared" si="98"/>
        <v>E05b</v>
      </c>
      <c r="G3128" s="21">
        <v>2009</v>
      </c>
      <c r="H3128" s="2" t="str">
        <f t="shared" si="99"/>
        <v>E05b_09</v>
      </c>
      <c r="I3128" s="25">
        <v>2.31</v>
      </c>
      <c r="J3128" s="29">
        <v>0.158</v>
      </c>
      <c r="K3128" s="25">
        <v>0.86299999999999999</v>
      </c>
      <c r="L3128" s="25">
        <v>0.72499999999999998</v>
      </c>
      <c r="M3128" s="25">
        <v>0.20599999999999999</v>
      </c>
      <c r="N3128" s="25">
        <v>0.76500000000000001</v>
      </c>
      <c r="O3128" s="25">
        <v>0.16500000000000001</v>
      </c>
      <c r="P3128" s="27">
        <v>17.873000000000001</v>
      </c>
      <c r="Q3128" s="27">
        <v>61.213999999999999</v>
      </c>
      <c r="R3128" s="25">
        <v>6.8949999999999996</v>
      </c>
      <c r="S3128" s="28">
        <v>355.99299999999999</v>
      </c>
      <c r="T3128" s="27">
        <v>18.742999999999999</v>
      </c>
      <c r="U3128" s="4">
        <v>28.118932000000001</v>
      </c>
      <c r="V3128" s="8">
        <v>92.732504067486545</v>
      </c>
      <c r="W3128" s="8">
        <v>98.556920802885344</v>
      </c>
      <c r="X3128" s="8">
        <v>101.52941176470588</v>
      </c>
      <c r="Y3128" s="8">
        <v>108.42105263157893</v>
      </c>
      <c r="Z3128" s="8">
        <v>127.50000000000001</v>
      </c>
      <c r="AA3128" s="8">
        <v>119.15333333333334</v>
      </c>
      <c r="AB3128" s="9">
        <v>75.21795448107396</v>
      </c>
      <c r="AC3128" s="9">
        <v>22.559372472124036</v>
      </c>
      <c r="AD3128" s="3">
        <v>29.34354092113805</v>
      </c>
      <c r="AE3128" s="3">
        <v>48.097086606737911</v>
      </c>
    </row>
    <row r="3129" spans="1:31" ht="13" x14ac:dyDescent="0.3">
      <c r="A3129" s="2">
        <v>2023</v>
      </c>
      <c r="B3129" s="13" t="s">
        <v>630</v>
      </c>
      <c r="C3129" s="21" t="s">
        <v>133</v>
      </c>
      <c r="D3129" s="2" t="str">
        <f t="shared" si="100"/>
        <v>M2</v>
      </c>
      <c r="E3129" s="2" t="str">
        <f t="shared" si="101"/>
        <v>C07c_M2_09</v>
      </c>
      <c r="F3129" s="21" t="str">
        <f t="shared" si="98"/>
        <v>C07c</v>
      </c>
      <c r="G3129" s="21">
        <v>2009</v>
      </c>
      <c r="H3129" s="2" t="str">
        <f t="shared" si="99"/>
        <v>C07c_09</v>
      </c>
      <c r="I3129" s="25">
        <v>2.36</v>
      </c>
      <c r="J3129" s="29">
        <v>0.14799999999999999</v>
      </c>
      <c r="K3129" s="25">
        <v>0.77500000000000002</v>
      </c>
      <c r="L3129" s="25">
        <v>0.55900000000000005</v>
      </c>
      <c r="M3129" s="25">
        <v>0.248</v>
      </c>
      <c r="N3129" s="25">
        <v>0.63800000000000001</v>
      </c>
      <c r="O3129" s="25">
        <v>0.17</v>
      </c>
      <c r="P3129" s="27">
        <v>14.927</v>
      </c>
      <c r="Q3129" s="27">
        <v>56.613</v>
      </c>
      <c r="R3129" s="25">
        <v>7.83</v>
      </c>
      <c r="S3129" s="28">
        <v>344.786</v>
      </c>
      <c r="T3129" s="27">
        <v>15.135</v>
      </c>
      <c r="U3129" s="4">
        <v>23.522867000000002</v>
      </c>
      <c r="V3129" s="8">
        <v>94.739701125224343</v>
      </c>
      <c r="W3129" s="8">
        <v>92.319141005234371</v>
      </c>
      <c r="X3129" s="8">
        <v>91.176470588235304</v>
      </c>
      <c r="Y3129" s="8">
        <v>130.5263157894737</v>
      </c>
      <c r="Z3129" s="8">
        <v>106.33333333333334</v>
      </c>
      <c r="AA3129" s="8">
        <v>99.513333333333335</v>
      </c>
      <c r="AB3129" s="9">
        <v>68.143519522931413</v>
      </c>
      <c r="AC3129" s="9">
        <v>29.978398858900967</v>
      </c>
      <c r="AD3129" s="3">
        <v>29.087097358300657</v>
      </c>
      <c r="AE3129" s="3">
        <v>40.93450378279838</v>
      </c>
    </row>
    <row r="3130" spans="1:31" ht="13" x14ac:dyDescent="0.3">
      <c r="A3130" s="2">
        <v>2023</v>
      </c>
      <c r="B3130" s="13" t="s">
        <v>630</v>
      </c>
      <c r="C3130" s="21" t="s">
        <v>136</v>
      </c>
      <c r="D3130" s="2" t="str">
        <f t="shared" si="100"/>
        <v>M2</v>
      </c>
      <c r="E3130" s="2" t="str">
        <f t="shared" si="101"/>
        <v>D07c_M2_09</v>
      </c>
      <c r="F3130" s="21" t="str">
        <f t="shared" si="98"/>
        <v>D07c</v>
      </c>
      <c r="G3130" s="21">
        <v>2009</v>
      </c>
      <c r="H3130" s="2" t="str">
        <f t="shared" si="99"/>
        <v>D07c_09</v>
      </c>
      <c r="I3130" s="25">
        <v>2.36</v>
      </c>
      <c r="J3130" s="29">
        <v>0.152</v>
      </c>
      <c r="K3130" s="25">
        <v>0.80300000000000005</v>
      </c>
      <c r="L3130" s="25">
        <v>0.66900000000000004</v>
      </c>
      <c r="M3130" s="25">
        <v>0.16600000000000001</v>
      </c>
      <c r="N3130" s="25">
        <v>0.65700000000000003</v>
      </c>
      <c r="O3130" s="25">
        <v>0.16400000000000001</v>
      </c>
      <c r="P3130" s="27">
        <v>16.088999999999999</v>
      </c>
      <c r="Q3130" s="27">
        <v>59.421999999999997</v>
      </c>
      <c r="R3130" s="25">
        <v>8.4160000000000004</v>
      </c>
      <c r="S3130" s="28">
        <v>275.64699999999999</v>
      </c>
      <c r="T3130" s="27">
        <v>13.798999999999999</v>
      </c>
      <c r="U3130" s="4">
        <v>26.812767000000001</v>
      </c>
      <c r="V3130" s="8">
        <v>94.739701125224343</v>
      </c>
      <c r="W3130" s="8">
        <v>94.814252924294763</v>
      </c>
      <c r="X3130" s="8">
        <v>94.47058823529413</v>
      </c>
      <c r="Y3130" s="8">
        <v>87.368421052631589</v>
      </c>
      <c r="Z3130" s="8">
        <v>109.50000000000001</v>
      </c>
      <c r="AA3130" s="8">
        <v>107.26</v>
      </c>
      <c r="AB3130" s="9">
        <v>67.59412353322908</v>
      </c>
      <c r="AC3130" s="9">
        <v>20.229281609955272</v>
      </c>
      <c r="AD3130" s="3">
        <v>30.382943554081308</v>
      </c>
      <c r="AE3130" s="3">
        <v>49.387774835963413</v>
      </c>
    </row>
    <row r="3131" spans="1:31" ht="13" x14ac:dyDescent="0.3">
      <c r="A3131" s="2">
        <v>2023</v>
      </c>
      <c r="B3131" s="13" t="s">
        <v>630</v>
      </c>
      <c r="C3131" s="21" t="s">
        <v>137</v>
      </c>
      <c r="D3131" s="2" t="str">
        <f t="shared" si="100"/>
        <v>M2</v>
      </c>
      <c r="E3131" s="2" t="str">
        <f t="shared" si="101"/>
        <v>E07a_M2_09</v>
      </c>
      <c r="F3131" s="21" t="str">
        <f t="shared" si="98"/>
        <v>E07a</v>
      </c>
      <c r="G3131" s="21">
        <v>2009</v>
      </c>
      <c r="H3131" s="2" t="str">
        <f t="shared" si="99"/>
        <v>E07a_09</v>
      </c>
      <c r="I3131" s="25">
        <v>2.23</v>
      </c>
      <c r="J3131" s="29">
        <v>0.152</v>
      </c>
      <c r="K3131" s="25">
        <v>0.91900000000000004</v>
      </c>
      <c r="L3131" s="25">
        <v>0.61299999999999999</v>
      </c>
      <c r="M3131" s="25">
        <v>0.23499999999999999</v>
      </c>
      <c r="N3131" s="25">
        <v>0.68400000000000005</v>
      </c>
      <c r="O3131" s="25">
        <v>0.17299999999999999</v>
      </c>
      <c r="P3131" s="27">
        <v>17.154</v>
      </c>
      <c r="Q3131" s="27">
        <v>83.992999999999995</v>
      </c>
      <c r="R3131" s="25">
        <v>5.27</v>
      </c>
      <c r="S3131" s="28">
        <v>335.57799999999997</v>
      </c>
      <c r="T3131" s="27">
        <v>18.795000000000002</v>
      </c>
      <c r="U3131" s="4">
        <v>25.084688</v>
      </c>
      <c r="V3131" s="8">
        <v>89.520988775106048</v>
      </c>
      <c r="W3131" s="8">
        <v>94.814252924294763</v>
      </c>
      <c r="X3131" s="8">
        <v>108.11764705882354</v>
      </c>
      <c r="Y3131" s="8">
        <v>123.68421052631578</v>
      </c>
      <c r="Z3131" s="8">
        <v>114.00000000000001</v>
      </c>
      <c r="AA3131" s="8">
        <v>114.36</v>
      </c>
      <c r="AB3131" s="9">
        <v>73.450154553808815</v>
      </c>
      <c r="AC3131" s="9">
        <v>26.35460197323718</v>
      </c>
      <c r="AD3131" s="3">
        <v>31.999709816698736</v>
      </c>
      <c r="AE3131" s="3">
        <v>41.645688210064101</v>
      </c>
    </row>
    <row r="3132" spans="1:31" ht="13" x14ac:dyDescent="0.3">
      <c r="A3132" s="2">
        <v>2023</v>
      </c>
      <c r="B3132" s="13" t="s">
        <v>630</v>
      </c>
      <c r="C3132" s="21" t="s">
        <v>143</v>
      </c>
      <c r="D3132" s="2" t="str">
        <f t="shared" si="100"/>
        <v>M1</v>
      </c>
      <c r="E3132" s="2" t="str">
        <f t="shared" si="101"/>
        <v>F07b_M1_09</v>
      </c>
      <c r="F3132" s="21" t="str">
        <f t="shared" si="98"/>
        <v>F07b</v>
      </c>
      <c r="G3132" s="21">
        <v>2009</v>
      </c>
      <c r="H3132" s="2" t="str">
        <f t="shared" si="99"/>
        <v>F07b_09</v>
      </c>
      <c r="I3132" s="25">
        <v>2.3199999999999998</v>
      </c>
      <c r="J3132" s="29">
        <v>0.14799999999999999</v>
      </c>
      <c r="K3132" s="25">
        <v>0.82799999999999996</v>
      </c>
      <c r="L3132" s="25">
        <v>0.66400000000000003</v>
      </c>
      <c r="M3132" s="25">
        <v>0.19900000000000001</v>
      </c>
      <c r="N3132" s="25">
        <v>0.63400000000000001</v>
      </c>
      <c r="O3132" s="25">
        <v>0.16600000000000001</v>
      </c>
      <c r="P3132" s="27">
        <v>16.649999999999999</v>
      </c>
      <c r="Q3132" s="27">
        <v>59.515000000000001</v>
      </c>
      <c r="R3132" s="25">
        <v>5.5780000000000003</v>
      </c>
      <c r="S3132" s="28">
        <v>350.16500000000002</v>
      </c>
      <c r="T3132" s="27">
        <v>15.913</v>
      </c>
      <c r="U3132" s="4">
        <v>28.079280000000001</v>
      </c>
      <c r="V3132" s="8">
        <v>93.133943479034102</v>
      </c>
      <c r="W3132" s="8">
        <v>92.319141005234371</v>
      </c>
      <c r="X3132" s="8">
        <v>97.411764705882348</v>
      </c>
      <c r="Y3132" s="8">
        <v>104.73684210526318</v>
      </c>
      <c r="Z3132" s="8">
        <v>105.66666666666666</v>
      </c>
      <c r="AA3132" s="8">
        <v>110.99999999999999</v>
      </c>
      <c r="AB3132" s="9">
        <v>70.702295380167072</v>
      </c>
      <c r="AC3132" s="9">
        <v>23.184667723814588</v>
      </c>
      <c r="AD3132" s="3">
        <v>29.951602666319623</v>
      </c>
      <c r="AE3132" s="3">
        <v>46.863729609865807</v>
      </c>
    </row>
    <row r="3133" spans="1:31" ht="13" x14ac:dyDescent="0.3">
      <c r="A3133" s="2">
        <v>2023</v>
      </c>
      <c r="B3133" s="13" t="s">
        <v>630</v>
      </c>
      <c r="C3133" s="21" t="s">
        <v>144</v>
      </c>
      <c r="D3133" s="2" t="str">
        <f t="shared" si="100"/>
        <v>M2</v>
      </c>
      <c r="E3133" s="2" t="str">
        <f t="shared" si="101"/>
        <v>F07b_M2_09</v>
      </c>
      <c r="F3133" s="21" t="str">
        <f t="shared" si="98"/>
        <v>F07b</v>
      </c>
      <c r="G3133" s="21">
        <v>2009</v>
      </c>
      <c r="H3133" s="2" t="str">
        <f t="shared" si="99"/>
        <v>F07b_09</v>
      </c>
      <c r="I3133" s="25">
        <v>2.2200000000000002</v>
      </c>
      <c r="J3133" s="29">
        <v>0.14799999999999999</v>
      </c>
      <c r="K3133" s="25">
        <v>0.85699999999999998</v>
      </c>
      <c r="L3133" s="25">
        <v>0.74099999999999999</v>
      </c>
      <c r="M3133" s="25">
        <v>0.17299999999999999</v>
      </c>
      <c r="N3133" s="25">
        <v>0.65800000000000003</v>
      </c>
      <c r="O3133" s="25">
        <v>0.16600000000000001</v>
      </c>
      <c r="P3133" s="27">
        <v>18.443999999999999</v>
      </c>
      <c r="Q3133" s="27">
        <v>56.384</v>
      </c>
      <c r="R3133" s="25">
        <v>7.3860000000000001</v>
      </c>
      <c r="S3133" s="28">
        <v>358.03899999999999</v>
      </c>
      <c r="T3133" s="27">
        <v>17.556999999999999</v>
      </c>
      <c r="U3133" s="4">
        <v>28.079280000000001</v>
      </c>
      <c r="V3133" s="8">
        <v>89.119549363558505</v>
      </c>
      <c r="W3133" s="8">
        <v>92.319141005234371</v>
      </c>
      <c r="X3133" s="8">
        <v>100.82352941176471</v>
      </c>
      <c r="Y3133" s="8">
        <v>91.05263157894737</v>
      </c>
      <c r="Z3133" s="8">
        <v>109.66666666666667</v>
      </c>
      <c r="AA3133" s="8">
        <v>122.96000000000001</v>
      </c>
      <c r="AB3133" s="9">
        <v>73.14461833358105</v>
      </c>
      <c r="AC3133" s="9">
        <v>19.482515851849165</v>
      </c>
      <c r="AD3133" s="3">
        <v>29.965510883952756</v>
      </c>
      <c r="AE3133" s="3">
        <v>50.551973264198082</v>
      </c>
    </row>
    <row r="3134" spans="1:31" ht="13" x14ac:dyDescent="0.3">
      <c r="A3134" s="2">
        <v>2023</v>
      </c>
      <c r="B3134" s="13" t="s">
        <v>630</v>
      </c>
      <c r="C3134" s="21" t="s">
        <v>151</v>
      </c>
      <c r="D3134" s="2" t="str">
        <f t="shared" si="100"/>
        <v>M1</v>
      </c>
      <c r="E3134" s="2" t="str">
        <f t="shared" si="101"/>
        <v>G07c_M1_09</v>
      </c>
      <c r="F3134" s="21" t="str">
        <f t="shared" si="98"/>
        <v>G07c</v>
      </c>
      <c r="G3134" s="21">
        <v>2009</v>
      </c>
      <c r="H3134" s="2" t="str">
        <f t="shared" si="99"/>
        <v>G07c_09</v>
      </c>
      <c r="I3134" s="25">
        <v>2.29</v>
      </c>
      <c r="J3134" s="29">
        <v>0.15</v>
      </c>
      <c r="K3134" s="25">
        <v>0.89400000000000002</v>
      </c>
      <c r="L3134" s="25">
        <v>0.58399999999999996</v>
      </c>
      <c r="M3134" s="25">
        <v>0.19800000000000001</v>
      </c>
      <c r="N3134" s="25">
        <v>0.70399999999999996</v>
      </c>
      <c r="O3134" s="25">
        <v>0.16900000000000001</v>
      </c>
      <c r="P3134" s="27">
        <v>18.05</v>
      </c>
      <c r="Q3134" s="27">
        <v>59.058999999999997</v>
      </c>
      <c r="R3134" s="25">
        <v>9.0739999999999998</v>
      </c>
      <c r="S3134" s="28">
        <v>363.03800000000001</v>
      </c>
      <c r="T3134" s="27">
        <v>18.670999999999999</v>
      </c>
      <c r="U3134" s="4">
        <v>23.252407000000002</v>
      </c>
      <c r="V3134" s="8">
        <v>91.929625244391417</v>
      </c>
      <c r="W3134" s="8">
        <v>93.566696964764574</v>
      </c>
      <c r="X3134" s="8">
        <v>105.17647058823529</v>
      </c>
      <c r="Y3134" s="8">
        <v>104.21052631578948</v>
      </c>
      <c r="Z3134" s="8">
        <v>117.33333333333333</v>
      </c>
      <c r="AA3134" s="8">
        <v>120.33333333333334</v>
      </c>
      <c r="AB3134" s="9">
        <v>68.315886628845647</v>
      </c>
      <c r="AC3134" s="9">
        <v>23.873978277865959</v>
      </c>
      <c r="AD3134" s="3">
        <v>33.468716071999232</v>
      </c>
      <c r="AE3134" s="3">
        <v>42.657305650134816</v>
      </c>
    </row>
    <row r="3135" spans="1:31" ht="13" x14ac:dyDescent="0.3">
      <c r="A3135" s="2">
        <v>2023</v>
      </c>
      <c r="B3135" s="13" t="s">
        <v>630</v>
      </c>
      <c r="C3135" s="21" t="s">
        <v>156</v>
      </c>
      <c r="D3135" s="2" t="str">
        <f t="shared" si="100"/>
        <v>M1</v>
      </c>
      <c r="E3135" s="2" t="str">
        <f t="shared" si="101"/>
        <v>C08b_M1_09</v>
      </c>
      <c r="F3135" s="21" t="str">
        <f t="shared" si="98"/>
        <v>C08b</v>
      </c>
      <c r="G3135" s="21">
        <v>2009</v>
      </c>
      <c r="H3135" s="2" t="str">
        <f t="shared" si="99"/>
        <v>C08b_09</v>
      </c>
      <c r="I3135" s="25">
        <v>2.1800000000000002</v>
      </c>
      <c r="J3135" s="29">
        <v>0.152</v>
      </c>
      <c r="K3135" s="25">
        <v>0.88100000000000001</v>
      </c>
      <c r="L3135" s="25">
        <v>0.64200000000000002</v>
      </c>
      <c r="M3135" s="25">
        <v>0.24199999999999999</v>
      </c>
      <c r="N3135" s="25">
        <v>0.65800000000000003</v>
      </c>
      <c r="O3135" s="25">
        <v>0.16600000000000001</v>
      </c>
      <c r="P3135" s="27">
        <v>15.862</v>
      </c>
      <c r="Q3135" s="27">
        <v>62.076000000000001</v>
      </c>
      <c r="R3135" s="25">
        <v>7.94</v>
      </c>
      <c r="S3135" s="28">
        <v>308.25</v>
      </c>
      <c r="T3135" s="27">
        <v>17.225999999999999</v>
      </c>
      <c r="U3135" s="4">
        <v>25.101194</v>
      </c>
      <c r="V3135" s="8">
        <v>87.513791717368264</v>
      </c>
      <c r="W3135" s="8">
        <v>94.814252924294763</v>
      </c>
      <c r="X3135" s="8">
        <v>103.64705882352942</v>
      </c>
      <c r="Y3135" s="8">
        <v>127.36842105263158</v>
      </c>
      <c r="Z3135" s="8">
        <v>109.66666666666667</v>
      </c>
      <c r="AA3135" s="8">
        <v>105.74666666666668</v>
      </c>
      <c r="AB3135" s="9">
        <v>74.501999594855889</v>
      </c>
      <c r="AC3135" s="9">
        <v>26.756465933911361</v>
      </c>
      <c r="AD3135" s="3">
        <v>30.24344236663773</v>
      </c>
      <c r="AE3135" s="3">
        <v>43.000091699450905</v>
      </c>
    </row>
    <row r="3136" spans="1:31" ht="13" x14ac:dyDescent="0.3">
      <c r="A3136" s="2">
        <v>2023</v>
      </c>
      <c r="B3136" s="13" t="s">
        <v>630</v>
      </c>
      <c r="C3136" s="21" t="s">
        <v>157</v>
      </c>
      <c r="D3136" s="2" t="str">
        <f t="shared" si="100"/>
        <v>M2</v>
      </c>
      <c r="E3136" s="2" t="str">
        <f t="shared" si="101"/>
        <v>C08b_M2_09</v>
      </c>
      <c r="F3136" s="21" t="str">
        <f t="shared" si="98"/>
        <v>C08b</v>
      </c>
      <c r="G3136" s="21">
        <v>2009</v>
      </c>
      <c r="H3136" s="2" t="str">
        <f t="shared" si="99"/>
        <v>C08b_09</v>
      </c>
      <c r="I3136" s="25">
        <v>2.25</v>
      </c>
      <c r="J3136" s="29">
        <v>0.14799999999999999</v>
      </c>
      <c r="K3136" s="25">
        <v>0.84499999999999997</v>
      </c>
      <c r="L3136" s="25">
        <v>0.67100000000000004</v>
      </c>
      <c r="M3136" s="25">
        <v>0.218</v>
      </c>
      <c r="N3136" s="25">
        <v>0.69899999999999995</v>
      </c>
      <c r="O3136" s="25">
        <v>0.16400000000000001</v>
      </c>
      <c r="P3136" s="27">
        <v>13.241</v>
      </c>
      <c r="Q3136" s="27">
        <v>55.2</v>
      </c>
      <c r="R3136" s="25">
        <v>7.9340000000000002</v>
      </c>
      <c r="S3136" s="28">
        <v>240.24799999999999</v>
      </c>
      <c r="T3136" s="27">
        <v>16.469000000000001</v>
      </c>
      <c r="U3136" s="4">
        <v>25.101194</v>
      </c>
      <c r="V3136" s="8">
        <v>90.323867598201176</v>
      </c>
      <c r="W3136" s="8">
        <v>92.319141005234371</v>
      </c>
      <c r="X3136" s="8">
        <v>99.411764705882348</v>
      </c>
      <c r="Y3136" s="8">
        <v>114.73684210526316</v>
      </c>
      <c r="Z3136" s="8">
        <v>116.5</v>
      </c>
      <c r="AA3136" s="8">
        <v>88.273333333333326</v>
      </c>
      <c r="AB3136" s="9">
        <v>73.051453521158933</v>
      </c>
      <c r="AC3136" s="9">
        <v>24.581531956638024</v>
      </c>
      <c r="AD3136" s="3">
        <v>29.583604644733551</v>
      </c>
      <c r="AE3136" s="3">
        <v>45.834863398628428</v>
      </c>
    </row>
    <row r="3137" spans="1:31" ht="13" x14ac:dyDescent="0.3">
      <c r="A3137" s="2">
        <v>2023</v>
      </c>
      <c r="B3137" s="13" t="s">
        <v>630</v>
      </c>
      <c r="C3137" s="21" t="s">
        <v>158</v>
      </c>
      <c r="D3137" s="2" t="str">
        <f t="shared" si="100"/>
        <v>M1</v>
      </c>
      <c r="E3137" s="2" t="str">
        <f t="shared" si="101"/>
        <v>C08c_M1_09</v>
      </c>
      <c r="F3137" s="21" t="str">
        <f t="shared" si="98"/>
        <v>C08c</v>
      </c>
      <c r="G3137" s="21">
        <v>2009</v>
      </c>
      <c r="H3137" s="2" t="str">
        <f t="shared" si="99"/>
        <v>C08c_09</v>
      </c>
      <c r="I3137" s="25">
        <v>2.42</v>
      </c>
      <c r="J3137" s="29">
        <v>0.159</v>
      </c>
      <c r="K3137" s="25">
        <v>0.68899999999999995</v>
      </c>
      <c r="L3137" s="25">
        <v>0.68600000000000005</v>
      </c>
      <c r="M3137" s="25">
        <v>0.252</v>
      </c>
      <c r="N3137" s="25">
        <v>0.60399999999999998</v>
      </c>
      <c r="O3137" s="25">
        <v>0.16900000000000001</v>
      </c>
      <c r="P3137" s="27">
        <v>20.204000000000001</v>
      </c>
      <c r="Q3137" s="27">
        <v>56.33</v>
      </c>
      <c r="R3137" s="25">
        <v>5.29</v>
      </c>
      <c r="S3137" s="28">
        <v>451.61900000000003</v>
      </c>
      <c r="T3137" s="27">
        <v>16.318000000000001</v>
      </c>
      <c r="U3137" s="4">
        <v>25.089735000000001</v>
      </c>
      <c r="V3137" s="8">
        <v>97.148337594509698</v>
      </c>
      <c r="W3137" s="8">
        <v>99.180698782650438</v>
      </c>
      <c r="X3137" s="8">
        <v>81.058823529411768</v>
      </c>
      <c r="Y3137" s="8">
        <v>132.63157894736841</v>
      </c>
      <c r="Z3137" s="8">
        <v>100.66666666666666</v>
      </c>
      <c r="AA3137" s="8">
        <v>134.69333333333333</v>
      </c>
      <c r="AB3137" s="9">
        <v>72.610845672782233</v>
      </c>
      <c r="AC3137" s="9">
        <v>28.587775253602928</v>
      </c>
      <c r="AD3137" s="3">
        <v>24.268390228326993</v>
      </c>
      <c r="AE3137" s="3">
        <v>47.143834518070079</v>
      </c>
    </row>
    <row r="3138" spans="1:31" ht="13" x14ac:dyDescent="0.3">
      <c r="A3138" s="2">
        <v>2023</v>
      </c>
      <c r="B3138" s="13" t="s">
        <v>630</v>
      </c>
      <c r="C3138" s="21" t="s">
        <v>159</v>
      </c>
      <c r="D3138" s="2" t="str">
        <f t="shared" si="100"/>
        <v>M2</v>
      </c>
      <c r="E3138" s="2" t="str">
        <f t="shared" si="101"/>
        <v>C08c_M2_09</v>
      </c>
      <c r="F3138" s="21" t="str">
        <f t="shared" si="98"/>
        <v>C08c</v>
      </c>
      <c r="G3138" s="21">
        <v>2009</v>
      </c>
      <c r="H3138" s="2" t="str">
        <f t="shared" si="99"/>
        <v>C08c_09</v>
      </c>
      <c r="I3138" s="25">
        <v>2.5499999999999998</v>
      </c>
      <c r="J3138" s="29">
        <v>0.16500000000000001</v>
      </c>
      <c r="K3138" s="25">
        <v>0.66200000000000003</v>
      </c>
      <c r="L3138" s="25">
        <v>0.79900000000000004</v>
      </c>
      <c r="M3138" s="25">
        <v>0.247</v>
      </c>
      <c r="N3138" s="25">
        <v>0.69</v>
      </c>
      <c r="O3138" s="25">
        <v>0.185</v>
      </c>
      <c r="P3138" s="27">
        <v>18.873999999999999</v>
      </c>
      <c r="Q3138" s="27">
        <v>62.531999999999996</v>
      </c>
      <c r="R3138" s="25">
        <v>8.6790000000000003</v>
      </c>
      <c r="S3138" s="28">
        <v>430.24299999999999</v>
      </c>
      <c r="T3138" s="27">
        <v>16.93</v>
      </c>
      <c r="U3138" s="4">
        <v>25.089735000000001</v>
      </c>
      <c r="V3138" s="8">
        <v>102.36704994462799</v>
      </c>
      <c r="W3138" s="8">
        <v>102.92336666124105</v>
      </c>
      <c r="X3138" s="8">
        <v>77.882352941176478</v>
      </c>
      <c r="Y3138" s="8">
        <v>130</v>
      </c>
      <c r="Z3138" s="8">
        <v>114.99999999999999</v>
      </c>
      <c r="AA3138" s="8">
        <v>125.82666666666667</v>
      </c>
      <c r="AB3138" s="9">
        <v>77.147169528775962</v>
      </c>
      <c r="AC3138" s="9">
        <v>26.372923181049256</v>
      </c>
      <c r="AD3138" s="3">
        <v>21.946296144079326</v>
      </c>
      <c r="AE3138" s="3">
        <v>51.680780674871407</v>
      </c>
    </row>
    <row r="3139" spans="1:31" ht="13" x14ac:dyDescent="0.3">
      <c r="A3139" s="2">
        <v>2023</v>
      </c>
      <c r="B3139" s="13" t="s">
        <v>630</v>
      </c>
      <c r="C3139" s="21" t="s">
        <v>187</v>
      </c>
      <c r="D3139" s="2" t="str">
        <f t="shared" si="100"/>
        <v>M1</v>
      </c>
      <c r="E3139" s="2" t="str">
        <f t="shared" si="101"/>
        <v>B09b_M1_10</v>
      </c>
      <c r="F3139" s="21" t="str">
        <f t="shared" si="98"/>
        <v>B09b</v>
      </c>
      <c r="G3139" s="21">
        <v>2010</v>
      </c>
      <c r="H3139" s="2" t="str">
        <f t="shared" si="99"/>
        <v>B09b_10</v>
      </c>
      <c r="I3139" s="25">
        <v>2.2599999999999998</v>
      </c>
      <c r="J3139" s="29">
        <v>0.15</v>
      </c>
      <c r="K3139" s="25">
        <v>0.89200000000000002</v>
      </c>
      <c r="L3139" s="25">
        <v>0.75900000000000001</v>
      </c>
      <c r="M3139" s="25">
        <v>0.221</v>
      </c>
      <c r="N3139" s="25">
        <v>0.496</v>
      </c>
      <c r="O3139" s="25">
        <v>0.16900000000000001</v>
      </c>
      <c r="P3139" s="27">
        <v>16.416</v>
      </c>
      <c r="Q3139" s="27">
        <v>53.250999999999998</v>
      </c>
      <c r="R3139" s="25">
        <v>5.6829999999999998</v>
      </c>
      <c r="S3139" s="28">
        <v>344.95100000000002</v>
      </c>
      <c r="T3139" s="27">
        <v>18.027999999999999</v>
      </c>
      <c r="U3139" s="4">
        <v>19.029378000000001</v>
      </c>
      <c r="V3139" s="8">
        <v>90.119860767311664</v>
      </c>
      <c r="W3139" s="8">
        <v>93.093422507033111</v>
      </c>
      <c r="X3139" s="8">
        <v>104.94117647058825</v>
      </c>
      <c r="Y3139" s="8">
        <v>116.31578947368422</v>
      </c>
      <c r="Z3139" s="8">
        <v>82.666666666666671</v>
      </c>
      <c r="AA3139" s="8">
        <v>109.44</v>
      </c>
      <c r="AB3139" s="9">
        <v>78.891834090533337</v>
      </c>
      <c r="AC3139" s="9">
        <v>23.074990676348346</v>
      </c>
      <c r="AD3139" s="3">
        <v>28.917187052029842</v>
      </c>
      <c r="AE3139" s="3">
        <v>48.007822271621812</v>
      </c>
    </row>
    <row r="3140" spans="1:31" ht="13" x14ac:dyDescent="0.3">
      <c r="A3140" s="2">
        <v>2023</v>
      </c>
      <c r="B3140" s="13" t="s">
        <v>630</v>
      </c>
      <c r="C3140" s="21" t="s">
        <v>188</v>
      </c>
      <c r="D3140" s="2" t="str">
        <f t="shared" si="100"/>
        <v>M1</v>
      </c>
      <c r="E3140" s="2" t="str">
        <f t="shared" si="101"/>
        <v>B09c_M1_10</v>
      </c>
      <c r="F3140" s="21" t="str">
        <f t="shared" si="98"/>
        <v>B09c</v>
      </c>
      <c r="G3140" s="21">
        <v>2010</v>
      </c>
      <c r="H3140" s="2" t="str">
        <f t="shared" si="99"/>
        <v>B09c_10</v>
      </c>
      <c r="I3140" s="25">
        <v>2.23</v>
      </c>
      <c r="J3140" s="29">
        <v>0.15</v>
      </c>
      <c r="K3140" s="25">
        <v>0.86699999999999999</v>
      </c>
      <c r="L3140" s="25">
        <v>0.67</v>
      </c>
      <c r="M3140" s="25">
        <v>0.23</v>
      </c>
      <c r="N3140" s="25">
        <v>0.71699999999999997</v>
      </c>
      <c r="O3140" s="25">
        <v>0.16700000000000001</v>
      </c>
      <c r="P3140" s="27">
        <v>16.084</v>
      </c>
      <c r="Q3140" s="27">
        <v>55.927</v>
      </c>
      <c r="R3140" s="25">
        <v>8.1489999999999991</v>
      </c>
      <c r="S3140" s="28">
        <v>305.077</v>
      </c>
      <c r="T3140" s="27">
        <v>19.742999999999999</v>
      </c>
      <c r="U3140" s="4">
        <v>19.432713</v>
      </c>
      <c r="V3140" s="8">
        <v>88.923579429692495</v>
      </c>
      <c r="W3140" s="8">
        <v>93.093422507033111</v>
      </c>
      <c r="X3140" s="8">
        <v>102</v>
      </c>
      <c r="Y3140" s="8">
        <v>121.05263157894737</v>
      </c>
      <c r="Z3140" s="8">
        <v>119.5</v>
      </c>
      <c r="AA3140" s="8">
        <v>107.22666666666667</v>
      </c>
      <c r="AB3140" s="9">
        <v>74.552681042899522</v>
      </c>
      <c r="AC3140" s="9">
        <v>25.41241173605081</v>
      </c>
      <c r="AD3140" s="3">
        <v>29.742609834137046</v>
      </c>
      <c r="AE3140" s="3">
        <v>44.844978429812137</v>
      </c>
    </row>
    <row r="3141" spans="1:31" ht="13" x14ac:dyDescent="0.3">
      <c r="A3141" s="2">
        <v>2023</v>
      </c>
      <c r="B3141" s="13" t="s">
        <v>630</v>
      </c>
      <c r="C3141" s="21" t="s">
        <v>217</v>
      </c>
      <c r="D3141" s="2" t="str">
        <f t="shared" si="100"/>
        <v>M1</v>
      </c>
      <c r="E3141" s="2" t="str">
        <f t="shared" si="101"/>
        <v>C10a_M1_10</v>
      </c>
      <c r="F3141" s="21" t="str">
        <f t="shared" si="98"/>
        <v>C10a</v>
      </c>
      <c r="G3141" s="21">
        <v>2010</v>
      </c>
      <c r="H3141" s="2" t="str">
        <f t="shared" si="99"/>
        <v>C10a_10</v>
      </c>
      <c r="I3141" s="25">
        <v>2.4500000000000002</v>
      </c>
      <c r="J3141" s="29">
        <v>0.157</v>
      </c>
      <c r="K3141" s="25">
        <v>0.80300000000000005</v>
      </c>
      <c r="L3141" s="25">
        <v>0.79600000000000004</v>
      </c>
      <c r="M3141" s="25">
        <v>0.184</v>
      </c>
      <c r="N3141" s="25">
        <v>0.59799999999999998</v>
      </c>
      <c r="O3141" s="25">
        <v>0.20100000000000001</v>
      </c>
      <c r="P3141" s="27">
        <v>18.968</v>
      </c>
      <c r="Q3141" s="27">
        <v>61.414000000000001</v>
      </c>
      <c r="R3141" s="25">
        <v>8.9779999999999998</v>
      </c>
      <c r="S3141" s="28">
        <v>326.57</v>
      </c>
      <c r="T3141" s="27">
        <v>16.835000000000001</v>
      </c>
      <c r="U3141" s="4">
        <v>19.489011000000001</v>
      </c>
      <c r="V3141" s="8">
        <v>97.696309238899843</v>
      </c>
      <c r="W3141" s="8">
        <v>97.437782224027984</v>
      </c>
      <c r="X3141" s="8">
        <v>94.47058823529413</v>
      </c>
      <c r="Y3141" s="8">
        <v>96.84210526315789</v>
      </c>
      <c r="Z3141" s="8">
        <v>99.666666666666671</v>
      </c>
      <c r="AA3141" s="8">
        <v>126.45333333333333</v>
      </c>
      <c r="AB3141" s="9">
        <v>75.41415069472157</v>
      </c>
      <c r="AC3141" s="9">
        <v>20.097696882993475</v>
      </c>
      <c r="AD3141" s="3">
        <v>27.232401624612379</v>
      </c>
      <c r="AE3141" s="3">
        <v>52.669901492394146</v>
      </c>
    </row>
    <row r="3142" spans="1:31" ht="13" x14ac:dyDescent="0.3">
      <c r="A3142" s="2">
        <v>2023</v>
      </c>
      <c r="B3142" s="13" t="s">
        <v>630</v>
      </c>
      <c r="C3142" s="21" t="s">
        <v>226</v>
      </c>
      <c r="D3142" s="2" t="str">
        <f t="shared" si="100"/>
        <v>M2</v>
      </c>
      <c r="E3142" s="2" t="str">
        <f t="shared" si="101"/>
        <v>C05c_M2_11</v>
      </c>
      <c r="F3142" s="21" t="str">
        <f t="shared" si="98"/>
        <v>C05c</v>
      </c>
      <c r="G3142" s="21">
        <v>2011</v>
      </c>
      <c r="H3142" s="2" t="str">
        <f t="shared" si="99"/>
        <v>C05c_11</v>
      </c>
      <c r="I3142" s="25">
        <v>2.57</v>
      </c>
      <c r="J3142" s="29">
        <v>0.158</v>
      </c>
      <c r="K3142" s="25">
        <v>0.92200000000000004</v>
      </c>
      <c r="L3142" s="25">
        <v>0.55100000000000005</v>
      </c>
      <c r="M3142" s="25">
        <v>0.221</v>
      </c>
      <c r="N3142" s="25">
        <v>0.68400000000000005</v>
      </c>
      <c r="O3142" s="25">
        <v>0.184</v>
      </c>
      <c r="P3142" s="27">
        <v>20.704000000000001</v>
      </c>
      <c r="Q3142" s="27">
        <v>71.179000000000002</v>
      </c>
      <c r="R3142" s="25">
        <v>6.0650000000000004</v>
      </c>
      <c r="S3142" s="28">
        <v>219.113</v>
      </c>
      <c r="T3142" s="27">
        <v>17.619</v>
      </c>
      <c r="U3142" s="4">
        <v>25.442291999999998</v>
      </c>
      <c r="V3142" s="8">
        <v>101.7330122804333</v>
      </c>
      <c r="W3142" s="8">
        <v>97.514654959079948</v>
      </c>
      <c r="X3142" s="8">
        <v>108.47058823529412</v>
      </c>
      <c r="Y3142" s="8">
        <v>116.31578947368422</v>
      </c>
      <c r="Z3142" s="8">
        <v>114.00000000000001</v>
      </c>
      <c r="AA3142" s="8">
        <v>138.02666666666667</v>
      </c>
      <c r="AB3142" s="9">
        <v>69.279856000677256</v>
      </c>
      <c r="AC3142" s="9">
        <v>26.276445148230128</v>
      </c>
      <c r="AD3142" s="3">
        <v>34.036679665754548</v>
      </c>
      <c r="AE3142" s="3">
        <v>39.686875186015314</v>
      </c>
    </row>
    <row r="3143" spans="1:31" ht="13" x14ac:dyDescent="0.3">
      <c r="A3143" s="2">
        <v>2023</v>
      </c>
      <c r="B3143" s="13" t="s">
        <v>630</v>
      </c>
      <c r="C3143" s="21" t="s">
        <v>229</v>
      </c>
      <c r="D3143" s="2" t="str">
        <f t="shared" si="100"/>
        <v>M2</v>
      </c>
      <c r="E3143" s="2" t="str">
        <f t="shared" si="101"/>
        <v>D05a_M2_11</v>
      </c>
      <c r="F3143" s="21" t="str">
        <f t="shared" si="98"/>
        <v>D05a</v>
      </c>
      <c r="G3143" s="21">
        <v>2011</v>
      </c>
      <c r="H3143" s="2" t="str">
        <f t="shared" si="99"/>
        <v>D05a_11</v>
      </c>
      <c r="I3143" s="25">
        <v>2.5299999999999998</v>
      </c>
      <c r="J3143" s="29">
        <v>0.153</v>
      </c>
      <c r="K3143" s="25">
        <v>0.88500000000000001</v>
      </c>
      <c r="L3143" s="25">
        <v>0.59299999999999997</v>
      </c>
      <c r="M3143" s="25">
        <v>0.219</v>
      </c>
      <c r="N3143" s="25">
        <v>0.68100000000000005</v>
      </c>
      <c r="O3143" s="25">
        <v>0.18099999999999999</v>
      </c>
      <c r="P3143" s="27">
        <v>14.631</v>
      </c>
      <c r="Q3143" s="27">
        <v>61.524999999999999</v>
      </c>
      <c r="R3143" s="25">
        <v>6.1379999999999999</v>
      </c>
      <c r="S3143" s="28">
        <v>309.68200000000002</v>
      </c>
      <c r="T3143" s="27">
        <v>18.888999999999999</v>
      </c>
      <c r="U3143" s="4">
        <v>23.010173000000002</v>
      </c>
      <c r="V3143" s="8">
        <v>100.1496190931892</v>
      </c>
      <c r="W3143" s="8">
        <v>94.428748156577413</v>
      </c>
      <c r="X3143" s="8">
        <v>104.11764705882354</v>
      </c>
      <c r="Y3143" s="8">
        <v>115.26315789473685</v>
      </c>
      <c r="Z3143" s="8">
        <v>113.50000000000003</v>
      </c>
      <c r="AA3143" s="8">
        <v>97.54</v>
      </c>
      <c r="AB3143" s="9">
        <v>70.26462817800946</v>
      </c>
      <c r="AC3143" s="9">
        <v>25.67371262435222</v>
      </c>
      <c r="AD3143" s="3">
        <v>32.212895288369339</v>
      </c>
      <c r="AE3143" s="3">
        <v>42.113392087278442</v>
      </c>
    </row>
    <row r="3144" spans="1:31" ht="13" x14ac:dyDescent="0.3">
      <c r="A3144" s="2">
        <v>2023</v>
      </c>
      <c r="B3144" s="13" t="s">
        <v>630</v>
      </c>
      <c r="C3144" s="21" t="s">
        <v>230</v>
      </c>
      <c r="D3144" s="2" t="str">
        <f t="shared" si="100"/>
        <v>M2</v>
      </c>
      <c r="E3144" s="2" t="str">
        <f t="shared" si="101"/>
        <v>D05b_M2_11</v>
      </c>
      <c r="F3144" s="21" t="str">
        <f t="shared" si="98"/>
        <v>D05b</v>
      </c>
      <c r="G3144" s="21">
        <v>2011</v>
      </c>
      <c r="H3144" s="2" t="str">
        <f t="shared" si="99"/>
        <v>D05b_11</v>
      </c>
      <c r="I3144" s="25">
        <v>2.44</v>
      </c>
      <c r="J3144" s="29">
        <v>0.15</v>
      </c>
      <c r="K3144" s="25">
        <v>0.875</v>
      </c>
      <c r="L3144" s="25">
        <v>0.68600000000000005</v>
      </c>
      <c r="M3144" s="25">
        <v>0.215</v>
      </c>
      <c r="N3144" s="25">
        <v>0.70099999999999996</v>
      </c>
      <c r="O3144" s="25">
        <v>0.17499999999999999</v>
      </c>
      <c r="P3144" s="27">
        <v>16.337</v>
      </c>
      <c r="Q3144" s="27">
        <v>69.155000000000001</v>
      </c>
      <c r="R3144" s="25">
        <v>8.84</v>
      </c>
      <c r="S3144" s="28">
        <v>353.52</v>
      </c>
      <c r="T3144" s="27">
        <v>20.239999999999998</v>
      </c>
      <c r="U3144" s="4">
        <v>21.954008000000002</v>
      </c>
      <c r="V3144" s="8">
        <v>96.586984421889994</v>
      </c>
      <c r="W3144" s="8">
        <v>92.577204075075898</v>
      </c>
      <c r="X3144" s="8">
        <v>102.94117647058825</v>
      </c>
      <c r="Y3144" s="8">
        <v>113.1578947368421</v>
      </c>
      <c r="Z3144" s="8">
        <v>116.83333333333333</v>
      </c>
      <c r="AA3144" s="8">
        <v>108.91333333333333</v>
      </c>
      <c r="AB3144" s="9">
        <v>74.320102973582365</v>
      </c>
      <c r="AC3144" s="9">
        <v>23.829419921133461</v>
      </c>
      <c r="AD3144" s="3">
        <v>30.110987106672244</v>
      </c>
      <c r="AE3144" s="3">
        <v>46.059592972194288</v>
      </c>
    </row>
    <row r="3145" spans="1:31" ht="13" x14ac:dyDescent="0.3">
      <c r="A3145" s="2">
        <v>2023</v>
      </c>
      <c r="B3145" s="13" t="s">
        <v>630</v>
      </c>
      <c r="C3145" s="21" t="s">
        <v>231</v>
      </c>
      <c r="D3145" s="2" t="str">
        <f t="shared" si="100"/>
        <v>M2</v>
      </c>
      <c r="E3145" s="2" t="str">
        <f t="shared" si="101"/>
        <v>D05c_M2_11</v>
      </c>
      <c r="F3145" s="21" t="str">
        <f t="shared" si="98"/>
        <v>D05c</v>
      </c>
      <c r="G3145" s="21">
        <v>2011</v>
      </c>
      <c r="H3145" s="2" t="str">
        <f t="shared" si="99"/>
        <v>D05c_11</v>
      </c>
      <c r="I3145" s="25">
        <v>2.38</v>
      </c>
      <c r="J3145" s="29">
        <v>0.152</v>
      </c>
      <c r="K3145" s="25">
        <v>0.85799999999999998</v>
      </c>
      <c r="L3145" s="25">
        <v>0.65600000000000003</v>
      </c>
      <c r="M3145" s="25">
        <v>0.20499999999999999</v>
      </c>
      <c r="N3145" s="25">
        <v>0.69399999999999995</v>
      </c>
      <c r="O3145" s="25">
        <v>0.16800000000000001</v>
      </c>
      <c r="P3145" s="27">
        <v>14.66</v>
      </c>
      <c r="Q3145" s="27">
        <v>86.286000000000001</v>
      </c>
      <c r="R3145" s="25">
        <v>6.7779999999999996</v>
      </c>
      <c r="S3145" s="28">
        <v>356.43900000000002</v>
      </c>
      <c r="T3145" s="27">
        <v>20.431000000000001</v>
      </c>
      <c r="U3145" s="4">
        <v>22.629176000000001</v>
      </c>
      <c r="V3145" s="8">
        <v>94.211894641023832</v>
      </c>
      <c r="W3145" s="8">
        <v>93.811566796076903</v>
      </c>
      <c r="X3145" s="8">
        <v>100.94117647058825</v>
      </c>
      <c r="Y3145" s="8">
        <v>107.89473684210526</v>
      </c>
      <c r="Z3145" s="8">
        <v>115.66666666666667</v>
      </c>
      <c r="AA3145" s="8">
        <v>97.733333333333334</v>
      </c>
      <c r="AB3145" s="9">
        <v>71.564591147867702</v>
      </c>
      <c r="AC3145" s="9">
        <v>23.595923519646654</v>
      </c>
      <c r="AD3145" s="3">
        <v>30.662837114523345</v>
      </c>
      <c r="AE3145" s="3">
        <v>45.741239365829998</v>
      </c>
    </row>
    <row r="3146" spans="1:31" ht="13" x14ac:dyDescent="0.3">
      <c r="A3146" s="2">
        <v>2023</v>
      </c>
      <c r="B3146" s="13" t="s">
        <v>630</v>
      </c>
      <c r="C3146" s="21" t="s">
        <v>232</v>
      </c>
      <c r="D3146" s="2" t="str">
        <f t="shared" si="100"/>
        <v>M1</v>
      </c>
      <c r="E3146" s="2" t="str">
        <f t="shared" si="101"/>
        <v>E05a_M1_11</v>
      </c>
      <c r="F3146" s="21" t="str">
        <f t="shared" si="98"/>
        <v>E05a</v>
      </c>
      <c r="G3146" s="21">
        <v>2011</v>
      </c>
      <c r="H3146" s="2" t="str">
        <f t="shared" si="99"/>
        <v>E05a_11</v>
      </c>
      <c r="I3146" s="25">
        <v>2.35</v>
      </c>
      <c r="J3146" s="29">
        <v>0.15</v>
      </c>
      <c r="K3146" s="25">
        <v>0.93</v>
      </c>
      <c r="L3146" s="25">
        <v>0.69299999999999995</v>
      </c>
      <c r="M3146" s="25">
        <v>0.20799999999999999</v>
      </c>
      <c r="N3146" s="25">
        <v>0.63500000000000001</v>
      </c>
      <c r="O3146" s="25">
        <v>0.17799999999999999</v>
      </c>
      <c r="P3146" s="27">
        <v>19.587</v>
      </c>
      <c r="Q3146" s="27">
        <v>64.44</v>
      </c>
      <c r="R3146" s="25">
        <v>5.8940000000000001</v>
      </c>
      <c r="S3146" s="28">
        <v>354.97300000000001</v>
      </c>
      <c r="T3146" s="27">
        <v>18.765999999999998</v>
      </c>
      <c r="U3146" s="4">
        <v>25.641041000000001</v>
      </c>
      <c r="V3146" s="8">
        <v>93.024349750590758</v>
      </c>
      <c r="W3146" s="8">
        <v>92.577204075075898</v>
      </c>
      <c r="X3146" s="8">
        <v>109.41176470588236</v>
      </c>
      <c r="Y3146" s="8">
        <v>109.4736842105263</v>
      </c>
      <c r="Z3146" s="8">
        <v>105.83333333333333</v>
      </c>
      <c r="AA3146" s="8">
        <v>130.58000000000001</v>
      </c>
      <c r="AB3146" s="9">
        <v>75.4994477268597</v>
      </c>
      <c r="AC3146" s="9">
        <v>22.69346820268435</v>
      </c>
      <c r="AD3146" s="3">
        <v>31.503761890363329</v>
      </c>
      <c r="AE3146" s="3">
        <v>45.802769906952321</v>
      </c>
    </row>
    <row r="3147" spans="1:31" ht="13" x14ac:dyDescent="0.3">
      <c r="A3147" s="2">
        <v>2023</v>
      </c>
      <c r="B3147" s="13" t="s">
        <v>630</v>
      </c>
      <c r="C3147" s="21" t="s">
        <v>233</v>
      </c>
      <c r="D3147" s="2" t="str">
        <f t="shared" si="100"/>
        <v>M2</v>
      </c>
      <c r="E3147" s="2" t="str">
        <f t="shared" si="101"/>
        <v>E05c_M2_11</v>
      </c>
      <c r="F3147" s="21" t="str">
        <f t="shared" si="98"/>
        <v>E05c</v>
      </c>
      <c r="G3147" s="21">
        <v>2011</v>
      </c>
      <c r="H3147" s="2" t="str">
        <f t="shared" si="99"/>
        <v>E05c_11</v>
      </c>
      <c r="I3147" s="25">
        <v>2.36</v>
      </c>
      <c r="J3147" s="29">
        <v>0.152</v>
      </c>
      <c r="K3147" s="25">
        <v>0.90900000000000003</v>
      </c>
      <c r="L3147" s="25">
        <v>0.71399999999999997</v>
      </c>
      <c r="M3147" s="25">
        <v>0.191</v>
      </c>
      <c r="N3147" s="25">
        <v>0.70799999999999996</v>
      </c>
      <c r="O3147" s="25">
        <v>0.17399999999999999</v>
      </c>
      <c r="P3147" s="27">
        <v>14.699</v>
      </c>
      <c r="Q3147" s="27">
        <v>69.456999999999994</v>
      </c>
      <c r="R3147" s="25">
        <v>6.2169999999999996</v>
      </c>
      <c r="S3147" s="28">
        <v>231.11099999999999</v>
      </c>
      <c r="T3147" s="27">
        <v>17.731000000000002</v>
      </c>
      <c r="U3147" s="4">
        <v>23.320913000000001</v>
      </c>
      <c r="V3147" s="8">
        <v>93.420198047401783</v>
      </c>
      <c r="W3147" s="8">
        <v>93.811566796076903</v>
      </c>
      <c r="X3147" s="8">
        <v>106.94117647058825</v>
      </c>
      <c r="Y3147" s="8">
        <v>100.52631578947368</v>
      </c>
      <c r="Z3147" s="8">
        <v>118</v>
      </c>
      <c r="AA3147" s="8">
        <v>97.993333333333339</v>
      </c>
      <c r="AB3147" s="9">
        <v>74.609938030207871</v>
      </c>
      <c r="AC3147" s="9">
        <v>21.087155530722491</v>
      </c>
      <c r="AD3147" s="3">
        <v>31.159497588671908</v>
      </c>
      <c r="AE3147" s="3">
        <v>47.753346880605619</v>
      </c>
    </row>
    <row r="3148" spans="1:31" ht="13" x14ac:dyDescent="0.3">
      <c r="A3148" s="2">
        <v>2023</v>
      </c>
      <c r="B3148" s="13" t="s">
        <v>630</v>
      </c>
      <c r="C3148" s="21" t="s">
        <v>234</v>
      </c>
      <c r="D3148" s="2" t="str">
        <f t="shared" si="100"/>
        <v>M1</v>
      </c>
      <c r="E3148" s="2" t="str">
        <f t="shared" si="101"/>
        <v>F05a_M1_11</v>
      </c>
      <c r="F3148" s="21" t="str">
        <f t="shared" si="98"/>
        <v>F05a</v>
      </c>
      <c r="G3148" s="21">
        <v>2011</v>
      </c>
      <c r="H3148" s="2" t="str">
        <f t="shared" si="99"/>
        <v>F05a_11</v>
      </c>
      <c r="I3148" s="25">
        <v>2.3199999999999998</v>
      </c>
      <c r="J3148" s="29">
        <v>0.14699999999999999</v>
      </c>
      <c r="K3148" s="25">
        <v>0.96699999999999997</v>
      </c>
      <c r="L3148" s="25">
        <v>0.65300000000000002</v>
      </c>
      <c r="M3148" s="25">
        <v>0.2</v>
      </c>
      <c r="N3148" s="25">
        <v>0.67800000000000005</v>
      </c>
      <c r="O3148" s="25">
        <v>0.16500000000000001</v>
      </c>
      <c r="P3148" s="27">
        <v>13.179</v>
      </c>
      <c r="Q3148" s="27">
        <v>56.566000000000003</v>
      </c>
      <c r="R3148" s="25">
        <v>7.9269999999999996</v>
      </c>
      <c r="S3148" s="28">
        <v>240.352</v>
      </c>
      <c r="T3148" s="27">
        <v>18.635000000000002</v>
      </c>
      <c r="U3148" s="4">
        <v>23.429808999999999</v>
      </c>
      <c r="V3148" s="8">
        <v>91.836804860157685</v>
      </c>
      <c r="W3148" s="8">
        <v>90.725659993574382</v>
      </c>
      <c r="X3148" s="8">
        <v>113.76470588235294</v>
      </c>
      <c r="Y3148" s="8">
        <v>105.26315789473684</v>
      </c>
      <c r="Z3148" s="8">
        <v>113.00000000000001</v>
      </c>
      <c r="AA3148" s="8">
        <v>87.86</v>
      </c>
      <c r="AB3148" s="9">
        <v>73.790752719734016</v>
      </c>
      <c r="AC3148" s="9">
        <v>22.325920217229807</v>
      </c>
      <c r="AD3148" s="3">
        <v>33.515660010197351</v>
      </c>
      <c r="AE3148" s="3">
        <v>44.158419772572842</v>
      </c>
    </row>
    <row r="3149" spans="1:31" ht="13" x14ac:dyDescent="0.3">
      <c r="A3149" s="2">
        <v>2023</v>
      </c>
      <c r="B3149" s="13" t="s">
        <v>630</v>
      </c>
      <c r="C3149" s="21" t="s">
        <v>97</v>
      </c>
      <c r="D3149" s="2" t="str">
        <f t="shared" si="100"/>
        <v>M2</v>
      </c>
      <c r="E3149" s="2" t="str">
        <f t="shared" si="101"/>
        <v>F05c_M2_11</v>
      </c>
      <c r="F3149" s="21" t="str">
        <f t="shared" si="98"/>
        <v>F05c</v>
      </c>
      <c r="G3149" s="21">
        <v>2011</v>
      </c>
      <c r="H3149" s="2" t="str">
        <f t="shared" si="99"/>
        <v>F05c_11</v>
      </c>
      <c r="I3149" s="25">
        <v>2.34</v>
      </c>
      <c r="J3149" s="29">
        <v>0.14599999999999999</v>
      </c>
      <c r="K3149" s="25">
        <v>0.94899999999999995</v>
      </c>
      <c r="L3149" s="25">
        <v>0.55900000000000005</v>
      </c>
      <c r="M3149" s="25">
        <v>0.224</v>
      </c>
      <c r="N3149" s="25">
        <v>0.68</v>
      </c>
      <c r="O3149" s="25">
        <v>0.17399999999999999</v>
      </c>
      <c r="P3149" s="27">
        <v>14.647</v>
      </c>
      <c r="Q3149" s="27">
        <v>61.155999999999999</v>
      </c>
      <c r="R3149" s="25">
        <v>6.25</v>
      </c>
      <c r="S3149" s="28">
        <v>414.43900000000002</v>
      </c>
      <c r="T3149" s="27">
        <v>19.739000000000001</v>
      </c>
      <c r="U3149" s="4">
        <v>22.782575999999999</v>
      </c>
      <c r="V3149" s="8">
        <v>92.628501453779734</v>
      </c>
      <c r="W3149" s="8">
        <v>90.108478633073872</v>
      </c>
      <c r="X3149" s="8">
        <v>111.64705882352941</v>
      </c>
      <c r="Y3149" s="8">
        <v>117.89473684210527</v>
      </c>
      <c r="Z3149" s="8">
        <v>113.33333333333336</v>
      </c>
      <c r="AA3149" s="8">
        <v>97.646666666666675</v>
      </c>
      <c r="AB3149" s="9">
        <v>70.616711650581124</v>
      </c>
      <c r="AC3149" s="9">
        <v>26.128942991269188</v>
      </c>
      <c r="AD3149" s="3">
        <v>34.370192518084764</v>
      </c>
      <c r="AE3149" s="3">
        <v>39.500864490646052</v>
      </c>
    </row>
    <row r="3150" spans="1:31" ht="13" x14ac:dyDescent="0.3">
      <c r="A3150" s="2">
        <v>2023</v>
      </c>
      <c r="B3150" s="13" t="s">
        <v>630</v>
      </c>
      <c r="C3150" s="21" t="s">
        <v>96</v>
      </c>
      <c r="D3150" s="2" t="str">
        <f t="shared" si="100"/>
        <v>M2</v>
      </c>
      <c r="E3150" s="2" t="str">
        <f t="shared" si="101"/>
        <v>F05b_M2_11</v>
      </c>
      <c r="F3150" s="21" t="str">
        <f t="shared" si="98"/>
        <v>F05b</v>
      </c>
      <c r="G3150" s="21">
        <v>2011</v>
      </c>
      <c r="H3150" s="2" t="str">
        <f t="shared" si="99"/>
        <v>F05b_11</v>
      </c>
      <c r="I3150" s="25">
        <v>2.42</v>
      </c>
      <c r="J3150" s="29">
        <v>0.154</v>
      </c>
      <c r="K3150" s="25">
        <v>0.99099999999999999</v>
      </c>
      <c r="L3150" s="25">
        <v>0.54800000000000004</v>
      </c>
      <c r="M3150" s="25">
        <v>0.215</v>
      </c>
      <c r="N3150" s="25">
        <v>0.71699999999999997</v>
      </c>
      <c r="O3150" s="25">
        <v>0.17899999999999999</v>
      </c>
      <c r="P3150" s="27">
        <v>11.4</v>
      </c>
      <c r="Q3150" s="27">
        <v>77.587000000000003</v>
      </c>
      <c r="R3150" s="25">
        <v>6.5739999999999998</v>
      </c>
      <c r="S3150" s="28">
        <v>374.52499999999998</v>
      </c>
      <c r="T3150" s="27">
        <v>18.905000000000001</v>
      </c>
      <c r="U3150" s="4">
        <v>21.741579000000002</v>
      </c>
      <c r="V3150" s="8">
        <v>95.795287828267931</v>
      </c>
      <c r="W3150" s="8">
        <v>95.045929517077923</v>
      </c>
      <c r="X3150" s="8">
        <v>116.58823529411765</v>
      </c>
      <c r="Y3150" s="8">
        <v>113.1578947368421</v>
      </c>
      <c r="Z3150" s="8">
        <v>119.5</v>
      </c>
      <c r="AA3150" s="8">
        <v>76</v>
      </c>
      <c r="AB3150" s="9">
        <v>70.400627346830746</v>
      </c>
      <c r="AC3150" s="9">
        <v>25.156096033270643</v>
      </c>
      <c r="AD3150" s="3">
        <v>36.001481090978473</v>
      </c>
      <c r="AE3150" s="3">
        <v>38.842422875750906</v>
      </c>
    </row>
    <row r="3151" spans="1:31" ht="13" x14ac:dyDescent="0.3">
      <c r="A3151" s="2">
        <v>2023</v>
      </c>
      <c r="B3151" s="13" t="s">
        <v>630</v>
      </c>
      <c r="C3151" s="21" t="s">
        <v>235</v>
      </c>
      <c r="D3151" s="2" t="str">
        <f t="shared" si="100"/>
        <v>M2</v>
      </c>
      <c r="E3151" s="2" t="str">
        <f t="shared" si="101"/>
        <v>G05a_M2_11</v>
      </c>
      <c r="F3151" s="21" t="str">
        <f t="shared" si="98"/>
        <v>G05a</v>
      </c>
      <c r="G3151" s="21">
        <v>2011</v>
      </c>
      <c r="H3151" s="2" t="str">
        <f t="shared" si="99"/>
        <v>G05a_11</v>
      </c>
      <c r="I3151" s="25">
        <v>2.2599999999999998</v>
      </c>
      <c r="J3151" s="29">
        <v>0.14799999999999999</v>
      </c>
      <c r="K3151" s="25">
        <v>0.76</v>
      </c>
      <c r="L3151" s="25">
        <v>0.79</v>
      </c>
      <c r="M3151" s="25">
        <v>0.19900000000000001</v>
      </c>
      <c r="N3151" s="25">
        <v>0.70599999999999996</v>
      </c>
      <c r="O3151" s="25">
        <v>0.16300000000000001</v>
      </c>
      <c r="P3151" s="27">
        <v>15.253</v>
      </c>
      <c r="Q3151" s="27">
        <v>53.908000000000001</v>
      </c>
      <c r="R3151" s="25">
        <v>8.0690000000000008</v>
      </c>
      <c r="S3151" s="28">
        <v>331.79500000000002</v>
      </c>
      <c r="T3151" s="27">
        <v>20.829000000000001</v>
      </c>
      <c r="U3151" s="4">
        <v>21.523344999999999</v>
      </c>
      <c r="V3151" s="8">
        <v>89.461715079291537</v>
      </c>
      <c r="W3151" s="8">
        <v>91.342841354074892</v>
      </c>
      <c r="X3151" s="8">
        <v>89.411764705882362</v>
      </c>
      <c r="Y3151" s="8">
        <v>104.73684210526318</v>
      </c>
      <c r="Z3151" s="8">
        <v>117.66666666666667</v>
      </c>
      <c r="AA3151" s="8">
        <v>101.68666666666665</v>
      </c>
      <c r="AB3151" s="9">
        <v>75.250590095085073</v>
      </c>
      <c r="AC3151" s="9">
        <v>21.783340484491802</v>
      </c>
      <c r="AD3151" s="3">
        <v>25.830149808648766</v>
      </c>
      <c r="AE3151" s="3">
        <v>52.386509706859428</v>
      </c>
    </row>
    <row r="3152" spans="1:31" ht="13" x14ac:dyDescent="0.3">
      <c r="A3152" s="2">
        <v>2023</v>
      </c>
      <c r="B3152" s="13" t="s">
        <v>630</v>
      </c>
      <c r="C3152" s="21" t="s">
        <v>236</v>
      </c>
      <c r="D3152" s="2" t="str">
        <f t="shared" si="100"/>
        <v>M2</v>
      </c>
      <c r="E3152" s="2" t="str">
        <f t="shared" si="101"/>
        <v>G05b_M2_11</v>
      </c>
      <c r="F3152" s="21" t="str">
        <f t="shared" si="98"/>
        <v>G05b</v>
      </c>
      <c r="G3152" s="21">
        <v>2011</v>
      </c>
      <c r="H3152" s="2" t="str">
        <f t="shared" si="99"/>
        <v>G05b_11</v>
      </c>
      <c r="I3152" s="25">
        <v>2.2999999999999998</v>
      </c>
      <c r="J3152" s="29">
        <v>0.14899999999999999</v>
      </c>
      <c r="K3152" s="25">
        <v>0.746</v>
      </c>
      <c r="L3152" s="25">
        <v>1.0389999999999999</v>
      </c>
      <c r="M3152" s="25">
        <v>0.193</v>
      </c>
      <c r="N3152" s="25">
        <v>0.73</v>
      </c>
      <c r="O3152" s="25">
        <v>0.17899999999999999</v>
      </c>
      <c r="P3152" s="27">
        <v>19.356999999999999</v>
      </c>
      <c r="Q3152" s="27">
        <v>62.859000000000002</v>
      </c>
      <c r="R3152" s="25">
        <v>5.7619999999999996</v>
      </c>
      <c r="S3152" s="28">
        <v>302.71800000000002</v>
      </c>
      <c r="T3152" s="27">
        <v>18.033999999999999</v>
      </c>
      <c r="U3152" s="4">
        <v>21.406554</v>
      </c>
      <c r="V3152" s="8">
        <v>91.045108266535635</v>
      </c>
      <c r="W3152" s="8">
        <v>91.960022714575402</v>
      </c>
      <c r="X3152" s="8">
        <v>87.764705882352942</v>
      </c>
      <c r="Y3152" s="8">
        <v>101.57894736842105</v>
      </c>
      <c r="Z3152" s="8">
        <v>121.66666666666669</v>
      </c>
      <c r="AA3152" s="8">
        <v>129.04666666666665</v>
      </c>
      <c r="AB3152" s="9">
        <v>86.823449592302183</v>
      </c>
      <c r="AC3152" s="9">
        <v>18.31055825846169</v>
      </c>
      <c r="AD3152" s="3">
        <v>21.974805167335358</v>
      </c>
      <c r="AE3152" s="3">
        <v>59.714636574202942</v>
      </c>
    </row>
    <row r="3153" spans="1:31" ht="13" x14ac:dyDescent="0.3">
      <c r="A3153" s="2">
        <v>2023</v>
      </c>
      <c r="B3153" s="13" t="s">
        <v>630</v>
      </c>
      <c r="C3153" s="21" t="s">
        <v>237</v>
      </c>
      <c r="D3153" s="2" t="str">
        <f t="shared" si="100"/>
        <v>M2</v>
      </c>
      <c r="E3153" s="2" t="str">
        <f t="shared" si="101"/>
        <v>G05c_M2_11</v>
      </c>
      <c r="F3153" s="21" t="str">
        <f t="shared" si="98"/>
        <v>G05c</v>
      </c>
      <c r="G3153" s="21">
        <v>2011</v>
      </c>
      <c r="H3153" s="2" t="str">
        <f t="shared" si="99"/>
        <v>G05c_11</v>
      </c>
      <c r="I3153" s="25">
        <v>2.19</v>
      </c>
      <c r="J3153" s="29">
        <v>0.14599999999999999</v>
      </c>
      <c r="K3153" s="25">
        <v>0.72099999999999997</v>
      </c>
      <c r="L3153" s="25">
        <v>0.91300000000000003</v>
      </c>
      <c r="M3153" s="25">
        <v>0.17199999999999999</v>
      </c>
      <c r="N3153" s="25">
        <v>0.71599999999999997</v>
      </c>
      <c r="O3153" s="25">
        <v>0.16800000000000001</v>
      </c>
      <c r="P3153" s="27">
        <v>15.023999999999999</v>
      </c>
      <c r="Q3153" s="27">
        <v>65.23</v>
      </c>
      <c r="R3153" s="25">
        <v>5.8239999999999998</v>
      </c>
      <c r="S3153" s="28">
        <v>348.75900000000001</v>
      </c>
      <c r="T3153" s="27">
        <v>19.026</v>
      </c>
      <c r="U3153" s="4">
        <v>21.0593</v>
      </c>
      <c r="V3153" s="8">
        <v>86.690777001614379</v>
      </c>
      <c r="W3153" s="8">
        <v>90.108478633073872</v>
      </c>
      <c r="X3153" s="8">
        <v>84.82352941176471</v>
      </c>
      <c r="Y3153" s="8">
        <v>90.526315789473671</v>
      </c>
      <c r="Z3153" s="8">
        <v>119.33333333333334</v>
      </c>
      <c r="AA3153" s="8">
        <v>100.16000000000001</v>
      </c>
      <c r="AB3153" s="9">
        <v>78.166819472453653</v>
      </c>
      <c r="AC3153" s="9">
        <v>18.125388284101636</v>
      </c>
      <c r="AD3153" s="3">
        <v>23.590441344115352</v>
      </c>
      <c r="AE3153" s="3">
        <v>58.28417037178302</v>
      </c>
    </row>
    <row r="3154" spans="1:31" ht="13" x14ac:dyDescent="0.3">
      <c r="A3154" s="2">
        <v>2023</v>
      </c>
      <c r="B3154" s="13" t="s">
        <v>630</v>
      </c>
      <c r="C3154" s="21" t="s">
        <v>238</v>
      </c>
      <c r="D3154" s="2" t="str">
        <f t="shared" si="100"/>
        <v>M2</v>
      </c>
      <c r="E3154" s="2" t="str">
        <f t="shared" si="101"/>
        <v>H05a_M2_11</v>
      </c>
      <c r="F3154" s="21" t="str">
        <f t="shared" si="98"/>
        <v>H05a</v>
      </c>
      <c r="G3154" s="21">
        <v>2011</v>
      </c>
      <c r="H3154" s="2" t="str">
        <f t="shared" si="99"/>
        <v>H05a_11</v>
      </c>
      <c r="I3154" s="25">
        <v>2.2799999999999998</v>
      </c>
      <c r="J3154" s="29">
        <v>0.14299999999999999</v>
      </c>
      <c r="K3154" s="25">
        <v>0.89400000000000002</v>
      </c>
      <c r="L3154" s="25">
        <v>0.57799999999999996</v>
      </c>
      <c r="M3154" s="25">
        <v>0.19400000000000001</v>
      </c>
      <c r="N3154" s="25">
        <v>0.71299999999999997</v>
      </c>
      <c r="O3154" s="25">
        <v>0.17100000000000001</v>
      </c>
      <c r="P3154" s="27">
        <v>15.856</v>
      </c>
      <c r="Q3154" s="27">
        <v>67.641000000000005</v>
      </c>
      <c r="R3154" s="25">
        <v>5.8129999999999997</v>
      </c>
      <c r="S3154" s="28">
        <v>542.053</v>
      </c>
      <c r="T3154" s="27">
        <v>15.225</v>
      </c>
      <c r="U3154" s="4">
        <v>21.201993000000002</v>
      </c>
      <c r="V3154" s="8">
        <v>90.253411672913586</v>
      </c>
      <c r="W3154" s="8">
        <v>88.256934551572357</v>
      </c>
      <c r="X3154" s="8">
        <v>105.17647058823529</v>
      </c>
      <c r="Y3154" s="8">
        <v>102.10526315789474</v>
      </c>
      <c r="Z3154" s="8">
        <v>118.83333333333333</v>
      </c>
      <c r="AA3154" s="8">
        <v>105.70666666666666</v>
      </c>
      <c r="AB3154" s="9">
        <v>67.686996139642829</v>
      </c>
      <c r="AC3154" s="9">
        <v>23.609011411196068</v>
      </c>
      <c r="AD3154" s="3">
        <v>33.779679158322132</v>
      </c>
      <c r="AE3154" s="3">
        <v>42.611309430481803</v>
      </c>
    </row>
    <row r="3155" spans="1:31" ht="13" x14ac:dyDescent="0.3">
      <c r="A3155" s="2">
        <v>2023</v>
      </c>
      <c r="B3155" s="13" t="s">
        <v>630</v>
      </c>
      <c r="C3155" s="21" t="s">
        <v>243</v>
      </c>
      <c r="D3155" s="2" t="str">
        <f t="shared" si="100"/>
        <v>M1</v>
      </c>
      <c r="E3155" s="2" t="str">
        <f t="shared" si="101"/>
        <v>G06c_M1_11</v>
      </c>
      <c r="F3155" s="21" t="str">
        <f t="shared" si="98"/>
        <v>G06c</v>
      </c>
      <c r="G3155" s="21">
        <v>2011</v>
      </c>
      <c r="H3155" s="2" t="str">
        <f t="shared" si="99"/>
        <v>G06c_11</v>
      </c>
      <c r="I3155" s="25">
        <v>2.29</v>
      </c>
      <c r="J3155" s="29">
        <v>0.14699999999999999</v>
      </c>
      <c r="K3155" s="25">
        <v>0.86</v>
      </c>
      <c r="L3155" s="25">
        <v>0.751</v>
      </c>
      <c r="M3155" s="25">
        <v>0.186</v>
      </c>
      <c r="N3155" s="25">
        <v>0.69899999999999995</v>
      </c>
      <c r="O3155" s="25">
        <v>0.17699999999999999</v>
      </c>
      <c r="P3155" s="27">
        <v>18.989999999999998</v>
      </c>
      <c r="Q3155" s="27">
        <v>57.945999999999998</v>
      </c>
      <c r="R3155" s="25">
        <v>7.5839999999999996</v>
      </c>
      <c r="S3155" s="28">
        <v>451.81599999999997</v>
      </c>
      <c r="T3155" s="27">
        <v>17.524999999999999</v>
      </c>
      <c r="U3155" s="4">
        <v>24.042688999999999</v>
      </c>
      <c r="V3155" s="8">
        <v>90.649259969724611</v>
      </c>
      <c r="W3155" s="8">
        <v>90.725659993574382</v>
      </c>
      <c r="X3155" s="8">
        <v>101.17647058823529</v>
      </c>
      <c r="Y3155" s="8">
        <v>97.89473684210526</v>
      </c>
      <c r="Z3155" s="8">
        <v>116.5</v>
      </c>
      <c r="AA3155" s="8">
        <v>126.59999999999998</v>
      </c>
      <c r="AB3155" s="9">
        <v>74.791186869993609</v>
      </c>
      <c r="AC3155" s="9">
        <v>20.485370938076382</v>
      </c>
      <c r="AD3155" s="3">
        <v>29.408391323858414</v>
      </c>
      <c r="AE3155" s="3">
        <v>50.106237738065204</v>
      </c>
    </row>
    <row r="3156" spans="1:31" ht="13" x14ac:dyDescent="0.3">
      <c r="A3156" s="2">
        <v>2023</v>
      </c>
      <c r="B3156" s="13" t="s">
        <v>630</v>
      </c>
      <c r="C3156" s="21" t="s">
        <v>244</v>
      </c>
      <c r="D3156" s="2" t="str">
        <f t="shared" si="100"/>
        <v>M2</v>
      </c>
      <c r="E3156" s="2" t="str">
        <f t="shared" si="101"/>
        <v>G06c_M2_11</v>
      </c>
      <c r="F3156" s="21" t="str">
        <f t="shared" si="98"/>
        <v>G06c</v>
      </c>
      <c r="G3156" s="21">
        <v>2011</v>
      </c>
      <c r="H3156" s="2" t="str">
        <f t="shared" si="99"/>
        <v>G06c_11</v>
      </c>
      <c r="I3156" s="25">
        <v>2.2799999999999998</v>
      </c>
      <c r="J3156" s="29">
        <v>0.14000000000000001</v>
      </c>
      <c r="K3156" s="25">
        <v>0.83599999999999997</v>
      </c>
      <c r="L3156" s="25">
        <v>0.65400000000000003</v>
      </c>
      <c r="M3156" s="25">
        <v>0.21099999999999999</v>
      </c>
      <c r="N3156" s="25">
        <v>0.66900000000000004</v>
      </c>
      <c r="O3156" s="25">
        <v>0.17499999999999999</v>
      </c>
      <c r="P3156" s="27">
        <v>18.155999999999999</v>
      </c>
      <c r="Q3156" s="27">
        <v>61.820999999999998</v>
      </c>
      <c r="R3156" s="25">
        <v>5.2450000000000001</v>
      </c>
      <c r="S3156" s="28">
        <v>594.69500000000005</v>
      </c>
      <c r="T3156" s="27">
        <v>15.26</v>
      </c>
      <c r="U3156" s="4">
        <v>24.042688999999999</v>
      </c>
      <c r="V3156" s="8">
        <v>90.253411672913586</v>
      </c>
      <c r="W3156" s="8">
        <v>86.405390470070856</v>
      </c>
      <c r="X3156" s="8">
        <v>98.352941176470594</v>
      </c>
      <c r="Y3156" s="8">
        <v>111.05263157894736</v>
      </c>
      <c r="Z3156" s="8">
        <v>111.50000000000003</v>
      </c>
      <c r="AA3156" s="8">
        <v>121.03999999999999</v>
      </c>
      <c r="AB3156" s="9">
        <v>71.396364839515826</v>
      </c>
      <c r="AC3156" s="9">
        <v>24.343760597424811</v>
      </c>
      <c r="AD3156" s="3">
        <v>29.947006709456648</v>
      </c>
      <c r="AE3156" s="3">
        <v>45.709232693118537</v>
      </c>
    </row>
    <row r="3157" spans="1:31" ht="13" x14ac:dyDescent="0.3">
      <c r="A3157" s="2">
        <v>2023</v>
      </c>
      <c r="B3157" s="13" t="s">
        <v>630</v>
      </c>
      <c r="C3157" s="21" t="s">
        <v>246</v>
      </c>
      <c r="D3157" s="2" t="str">
        <f t="shared" si="100"/>
        <v>M2</v>
      </c>
      <c r="E3157" s="2" t="str">
        <f t="shared" si="101"/>
        <v>G07c_M2_11</v>
      </c>
      <c r="F3157" s="21" t="str">
        <f t="shared" si="98"/>
        <v>G07c</v>
      </c>
      <c r="G3157" s="21">
        <v>2011</v>
      </c>
      <c r="H3157" s="2" t="str">
        <f t="shared" si="99"/>
        <v>G07c_11</v>
      </c>
      <c r="I3157" s="25">
        <v>2.31</v>
      </c>
      <c r="J3157" s="29">
        <v>0.15</v>
      </c>
      <c r="K3157" s="25">
        <v>0.92500000000000004</v>
      </c>
      <c r="L3157" s="25">
        <v>0.627</v>
      </c>
      <c r="M3157" s="25">
        <v>0.22700000000000001</v>
      </c>
      <c r="N3157" s="25">
        <v>0.78500000000000003</v>
      </c>
      <c r="O3157" s="25">
        <v>0.17</v>
      </c>
      <c r="P3157" s="27">
        <v>13.207000000000001</v>
      </c>
      <c r="Q3157" s="27">
        <v>62.813000000000002</v>
      </c>
      <c r="R3157" s="25">
        <v>7.4779999999999998</v>
      </c>
      <c r="S3157" s="28">
        <v>254.54400000000001</v>
      </c>
      <c r="T3157" s="27">
        <v>18.393999999999998</v>
      </c>
      <c r="U3157" s="4">
        <v>26.302230000000002</v>
      </c>
      <c r="V3157" s="8">
        <v>91.44095656334666</v>
      </c>
      <c r="W3157" s="8">
        <v>92.577204075075898</v>
      </c>
      <c r="X3157" s="8">
        <v>108.82352941176472</v>
      </c>
      <c r="Y3157" s="8">
        <v>119.47368421052632</v>
      </c>
      <c r="Z3157" s="8">
        <v>130.83333333333334</v>
      </c>
      <c r="AA3157" s="8">
        <v>88.046666666666667</v>
      </c>
      <c r="AB3157" s="9">
        <v>73.643231450445967</v>
      </c>
      <c r="AC3157" s="9">
        <v>25.390680080042273</v>
      </c>
      <c r="AD3157" s="3">
        <v>32.12418648206166</v>
      </c>
      <c r="AE3157" s="3">
        <v>42.485133437896053</v>
      </c>
    </row>
    <row r="3158" spans="1:31" ht="13" x14ac:dyDescent="0.3">
      <c r="A3158" s="2">
        <v>2023</v>
      </c>
      <c r="B3158" s="13" t="s">
        <v>630</v>
      </c>
      <c r="C3158" s="21" t="s">
        <v>250</v>
      </c>
      <c r="D3158" s="2" t="str">
        <f t="shared" si="100"/>
        <v>M1</v>
      </c>
      <c r="E3158" s="2" t="str">
        <f t="shared" si="101"/>
        <v>H07c_M1_11</v>
      </c>
      <c r="F3158" s="21" t="str">
        <f t="shared" si="98"/>
        <v>H07c</v>
      </c>
      <c r="G3158" s="21">
        <v>2011</v>
      </c>
      <c r="H3158" s="2" t="str">
        <f t="shared" si="99"/>
        <v>H07c_11</v>
      </c>
      <c r="I3158" s="25">
        <v>2.29</v>
      </c>
      <c r="J3158" s="29">
        <v>0.14799999999999999</v>
      </c>
      <c r="K3158" s="25">
        <v>0.82599999999999996</v>
      </c>
      <c r="L3158" s="25">
        <v>0.60199999999999998</v>
      </c>
      <c r="M3158" s="25">
        <v>0.245</v>
      </c>
      <c r="N3158" s="25">
        <v>0.73199999999999998</v>
      </c>
      <c r="O3158" s="25">
        <v>0.17199999999999999</v>
      </c>
      <c r="P3158" s="27">
        <v>12.502000000000001</v>
      </c>
      <c r="Q3158" s="27">
        <v>62.189</v>
      </c>
      <c r="R3158" s="25">
        <v>7.4359999999999999</v>
      </c>
      <c r="S3158" s="28">
        <v>427.084</v>
      </c>
      <c r="T3158" s="27">
        <v>21.219000000000001</v>
      </c>
      <c r="U3158" s="4">
        <v>23.257021999999999</v>
      </c>
      <c r="V3158" s="8">
        <v>90.649259969724611</v>
      </c>
      <c r="W3158" s="8">
        <v>91.342841354074892</v>
      </c>
      <c r="X3158" s="8">
        <v>97.17647058823529</v>
      </c>
      <c r="Y3158" s="8">
        <v>128.94736842105263</v>
      </c>
      <c r="Z3158" s="8">
        <v>122</v>
      </c>
      <c r="AA3158" s="8">
        <v>83.346666666666664</v>
      </c>
      <c r="AB3158" s="9">
        <v>71.346458963154177</v>
      </c>
      <c r="AC3158" s="9">
        <v>28.28622387664846</v>
      </c>
      <c r="AD3158" s="3">
        <v>29.60948588072813</v>
      </c>
      <c r="AE3158" s="3">
        <v>42.104290242623406</v>
      </c>
    </row>
    <row r="3159" spans="1:31" ht="13" x14ac:dyDescent="0.3">
      <c r="A3159" s="2">
        <v>2023</v>
      </c>
      <c r="B3159" s="13" t="s">
        <v>630</v>
      </c>
      <c r="C3159" s="21" t="s">
        <v>256</v>
      </c>
      <c r="D3159" s="2" t="str">
        <f t="shared" si="100"/>
        <v>M1</v>
      </c>
      <c r="E3159" s="2" t="str">
        <f t="shared" si="101"/>
        <v>H09b_M1_11</v>
      </c>
      <c r="F3159" s="21" t="str">
        <f t="shared" si="98"/>
        <v>H09b</v>
      </c>
      <c r="G3159" s="21">
        <v>2011</v>
      </c>
      <c r="H3159" s="2" t="str">
        <f t="shared" si="99"/>
        <v>H09b_11</v>
      </c>
      <c r="I3159" s="25">
        <v>2.27</v>
      </c>
      <c r="J3159" s="29">
        <v>0.15</v>
      </c>
      <c r="K3159" s="25">
        <v>0.96099999999999997</v>
      </c>
      <c r="L3159" s="25">
        <v>0.58199999999999996</v>
      </c>
      <c r="M3159" s="25">
        <v>0.248</v>
      </c>
      <c r="N3159" s="25">
        <v>0.64300000000000002</v>
      </c>
      <c r="O3159" s="25">
        <v>0.17699999999999999</v>
      </c>
      <c r="P3159" s="27">
        <v>14.286</v>
      </c>
      <c r="Q3159" s="27">
        <v>66.119</v>
      </c>
      <c r="R3159" s="25">
        <v>7.742</v>
      </c>
      <c r="S3159" s="28">
        <v>408.67700000000002</v>
      </c>
      <c r="T3159" s="27">
        <v>17.616</v>
      </c>
      <c r="U3159" s="4">
        <v>25.755600000000001</v>
      </c>
      <c r="V3159" s="8">
        <v>89.857563376102561</v>
      </c>
      <c r="W3159" s="8">
        <v>92.577204075075898</v>
      </c>
      <c r="X3159" s="8">
        <v>113.05882352941177</v>
      </c>
      <c r="Y3159" s="8">
        <v>130.5263157894737</v>
      </c>
      <c r="Z3159" s="8">
        <v>107.16666666666667</v>
      </c>
      <c r="AA3159" s="8">
        <v>95.240000000000009</v>
      </c>
      <c r="AB3159" s="9">
        <v>74.048257361831617</v>
      </c>
      <c r="AC3159" s="9">
        <v>27.58786878569714</v>
      </c>
      <c r="AD3159" s="3">
        <v>33.191875124070528</v>
      </c>
      <c r="AE3159" s="3">
        <v>39.220256090232326</v>
      </c>
    </row>
    <row r="3160" spans="1:31" ht="13" x14ac:dyDescent="0.3">
      <c r="A3160" s="2">
        <v>2023</v>
      </c>
      <c r="B3160" s="13" t="s">
        <v>630</v>
      </c>
      <c r="C3160" s="21" t="s">
        <v>257</v>
      </c>
      <c r="D3160" s="2" t="str">
        <f t="shared" si="100"/>
        <v>M2</v>
      </c>
      <c r="E3160" s="2" t="str">
        <f t="shared" si="101"/>
        <v>H09b_M2_11</v>
      </c>
      <c r="F3160" s="21" t="str">
        <f t="shared" si="98"/>
        <v>H09b</v>
      </c>
      <c r="G3160" s="21">
        <v>2011</v>
      </c>
      <c r="H3160" s="2" t="str">
        <f t="shared" si="99"/>
        <v>H09b_11</v>
      </c>
      <c r="I3160" s="25">
        <v>2.17</v>
      </c>
      <c r="J3160" s="29">
        <v>0.14199999999999999</v>
      </c>
      <c r="K3160" s="25">
        <v>1.052</v>
      </c>
      <c r="L3160" s="25">
        <v>0.48099999999999998</v>
      </c>
      <c r="M3160" s="25">
        <v>0.20799999999999999</v>
      </c>
      <c r="N3160" s="25">
        <v>0.66200000000000003</v>
      </c>
      <c r="O3160" s="25">
        <v>0.16300000000000001</v>
      </c>
      <c r="P3160" s="27">
        <v>14.163</v>
      </c>
      <c r="Q3160" s="27">
        <v>62.475000000000001</v>
      </c>
      <c r="R3160" s="25">
        <v>8.3179999999999996</v>
      </c>
      <c r="S3160" s="28">
        <v>345.00299999999999</v>
      </c>
      <c r="T3160" s="27">
        <v>15.583</v>
      </c>
      <c r="U3160" s="4">
        <v>25.755600000000001</v>
      </c>
      <c r="V3160" s="8">
        <v>85.899080407992329</v>
      </c>
      <c r="W3160" s="8">
        <v>87.639753191071847</v>
      </c>
      <c r="X3160" s="8">
        <v>123.76470588235296</v>
      </c>
      <c r="Y3160" s="8">
        <v>109.4736842105263</v>
      </c>
      <c r="Z3160" s="8">
        <v>110.33333333333334</v>
      </c>
      <c r="AA3160" s="8">
        <v>94.42</v>
      </c>
      <c r="AB3160" s="9">
        <v>68.040810015070988</v>
      </c>
      <c r="AC3160" s="9">
        <v>25.181127560506926</v>
      </c>
      <c r="AD3160" s="3">
        <v>39.542990211360284</v>
      </c>
      <c r="AE3160" s="3">
        <v>35.275882228132801</v>
      </c>
    </row>
    <row r="3161" spans="1:31" ht="13" x14ac:dyDescent="0.3">
      <c r="A3161" s="2">
        <v>2023</v>
      </c>
      <c r="B3161" s="13" t="s">
        <v>630</v>
      </c>
      <c r="C3161" s="21" t="s">
        <v>258</v>
      </c>
      <c r="D3161" s="2" t="str">
        <f t="shared" si="100"/>
        <v>M1</v>
      </c>
      <c r="E3161" s="2" t="str">
        <f t="shared" si="101"/>
        <v>H09c_M1_11</v>
      </c>
      <c r="F3161" s="21" t="str">
        <f t="shared" si="98"/>
        <v>H09c</v>
      </c>
      <c r="G3161" s="21">
        <v>2011</v>
      </c>
      <c r="H3161" s="2" t="str">
        <f t="shared" si="99"/>
        <v>H09c_11</v>
      </c>
      <c r="I3161" s="25">
        <v>2.34</v>
      </c>
      <c r="J3161" s="29">
        <v>0.15</v>
      </c>
      <c r="K3161" s="25">
        <v>0.97099999999999997</v>
      </c>
      <c r="L3161" s="25">
        <v>0.59199999999999997</v>
      </c>
      <c r="M3161" s="25">
        <v>0.23699999999999999</v>
      </c>
      <c r="N3161" s="25">
        <v>0.68200000000000005</v>
      </c>
      <c r="O3161" s="25">
        <v>0.18</v>
      </c>
      <c r="P3161" s="27">
        <v>17.411999999999999</v>
      </c>
      <c r="Q3161" s="27">
        <v>67.399000000000001</v>
      </c>
      <c r="R3161" s="25">
        <v>5.3490000000000002</v>
      </c>
      <c r="S3161" s="28">
        <v>359.13400000000001</v>
      </c>
      <c r="T3161" s="27">
        <v>15.324</v>
      </c>
      <c r="U3161" s="4">
        <v>21.122337000000002</v>
      </c>
      <c r="V3161" s="8">
        <v>92.628501453779734</v>
      </c>
      <c r="W3161" s="8">
        <v>92.577204075075898</v>
      </c>
      <c r="X3161" s="8">
        <v>114.23529411764706</v>
      </c>
      <c r="Y3161" s="8">
        <v>124.73684210526315</v>
      </c>
      <c r="Z3161" s="8">
        <v>113.66666666666667</v>
      </c>
      <c r="AA3161" s="8">
        <v>116.07999999999998</v>
      </c>
      <c r="AB3161" s="9">
        <v>73.896918281648368</v>
      </c>
      <c r="AC3161" s="9">
        <v>26.418206579030013</v>
      </c>
      <c r="AD3161" s="3">
        <v>33.605947539168326</v>
      </c>
      <c r="AE3161" s="3">
        <v>39.975845881801639</v>
      </c>
    </row>
    <row r="3162" spans="1:31" ht="13" x14ac:dyDescent="0.3">
      <c r="A3162" s="2">
        <v>2023</v>
      </c>
      <c r="B3162" s="13" t="s">
        <v>630</v>
      </c>
      <c r="C3162" s="21" t="s">
        <v>259</v>
      </c>
      <c r="D3162" s="2" t="str">
        <f t="shared" si="100"/>
        <v>M2</v>
      </c>
      <c r="E3162" s="2" t="str">
        <f t="shared" si="101"/>
        <v>H09c_M2_11</v>
      </c>
      <c r="F3162" s="21" t="str">
        <f t="shared" si="98"/>
        <v>H09c</v>
      </c>
      <c r="G3162" s="21">
        <v>2011</v>
      </c>
      <c r="H3162" s="2" t="str">
        <f t="shared" si="99"/>
        <v>H09c_11</v>
      </c>
      <c r="I3162" s="25">
        <v>2.27</v>
      </c>
      <c r="J3162" s="29">
        <v>0.14299999999999999</v>
      </c>
      <c r="K3162" s="25">
        <v>0.878</v>
      </c>
      <c r="L3162" s="25">
        <v>0.63200000000000001</v>
      </c>
      <c r="M3162" s="25">
        <v>0.223</v>
      </c>
      <c r="N3162" s="25">
        <v>0.64600000000000002</v>
      </c>
      <c r="O3162" s="25">
        <v>0.17499999999999999</v>
      </c>
      <c r="P3162" s="27">
        <v>16.366</v>
      </c>
      <c r="Q3162" s="27">
        <v>66.295000000000002</v>
      </c>
      <c r="R3162" s="25">
        <v>6.8419999999999996</v>
      </c>
      <c r="S3162" s="28">
        <v>377.74400000000003</v>
      </c>
      <c r="T3162" s="27">
        <v>16.890999999999998</v>
      </c>
      <c r="U3162" s="4">
        <v>21.122337000000002</v>
      </c>
      <c r="V3162" s="8">
        <v>89.857563376102561</v>
      </c>
      <c r="W3162" s="8">
        <v>88.256934551572357</v>
      </c>
      <c r="X3162" s="8">
        <v>103.29411764705883</v>
      </c>
      <c r="Y3162" s="8">
        <v>117.36842105263159</v>
      </c>
      <c r="Z3162" s="8">
        <v>107.66666666666667</v>
      </c>
      <c r="AA3162" s="8">
        <v>109.10666666666667</v>
      </c>
      <c r="AB3162" s="9">
        <v>72.361197121046303</v>
      </c>
      <c r="AC3162" s="9">
        <v>25.38519087220455</v>
      </c>
      <c r="AD3162" s="3">
        <v>31.032160688536752</v>
      </c>
      <c r="AE3162" s="3">
        <v>43.582648439258691</v>
      </c>
    </row>
    <row r="3163" spans="1:31" ht="13" x14ac:dyDescent="0.3">
      <c r="A3163" s="2">
        <v>2023</v>
      </c>
      <c r="B3163" s="13" t="s">
        <v>630</v>
      </c>
      <c r="C3163" s="21" t="s">
        <v>260</v>
      </c>
      <c r="D3163" s="2" t="str">
        <f t="shared" si="100"/>
        <v>M1</v>
      </c>
      <c r="E3163" s="2" t="str">
        <f t="shared" si="101"/>
        <v>I08a_M1_11</v>
      </c>
      <c r="F3163" s="21" t="str">
        <f t="shared" ref="F3163:F3226" si="102">MID(C3163,1,4)</f>
        <v>I08a</v>
      </c>
      <c r="G3163" s="21">
        <v>2011</v>
      </c>
      <c r="H3163" s="2" t="str">
        <f t="shared" ref="H3163:H3226" si="103">CONCATENATE(F3163,"_",MID(G3163,3,2))</f>
        <v>I08a_11</v>
      </c>
      <c r="I3163" s="25">
        <v>2.0699999999999998</v>
      </c>
      <c r="J3163" s="29">
        <v>0.14099999999999999</v>
      </c>
      <c r="K3163" s="25">
        <v>1.024</v>
      </c>
      <c r="L3163" s="25">
        <v>0.49199999999999999</v>
      </c>
      <c r="M3163" s="25">
        <v>0.25900000000000001</v>
      </c>
      <c r="N3163" s="25">
        <v>0.72099999999999997</v>
      </c>
      <c r="O3163" s="25">
        <v>0.157</v>
      </c>
      <c r="P3163" s="27">
        <v>13.292</v>
      </c>
      <c r="Q3163" s="27">
        <v>62.899000000000001</v>
      </c>
      <c r="R3163" s="25">
        <v>6.84</v>
      </c>
      <c r="S3163" s="28">
        <v>420.71600000000001</v>
      </c>
      <c r="T3163" s="27">
        <v>13.978</v>
      </c>
      <c r="U3163" s="4">
        <v>26.374558</v>
      </c>
      <c r="V3163" s="8">
        <v>81.940597439882069</v>
      </c>
      <c r="W3163" s="8">
        <v>87.022571830571337</v>
      </c>
      <c r="X3163" s="8">
        <v>120.47058823529413</v>
      </c>
      <c r="Y3163" s="8">
        <v>136.31578947368422</v>
      </c>
      <c r="Z3163" s="8">
        <v>120.16666666666667</v>
      </c>
      <c r="AA3163" s="8">
        <v>88.61333333333333</v>
      </c>
      <c r="AB3163" s="9">
        <v>72.07458814658527</v>
      </c>
      <c r="AC3163" s="9">
        <v>29.60049051904679</v>
      </c>
      <c r="AD3163" s="3">
        <v>36.336327387340397</v>
      </c>
      <c r="AE3163" s="3">
        <v>34.063182093612809</v>
      </c>
    </row>
    <row r="3164" spans="1:31" ht="13" x14ac:dyDescent="0.3">
      <c r="A3164" s="2">
        <v>2023</v>
      </c>
      <c r="B3164" s="13" t="s">
        <v>630</v>
      </c>
      <c r="C3164" s="21" t="s">
        <v>261</v>
      </c>
      <c r="D3164" s="2" t="str">
        <f t="shared" si="100"/>
        <v>M1</v>
      </c>
      <c r="E3164" s="2" t="str">
        <f t="shared" si="101"/>
        <v>I08b_M1_11</v>
      </c>
      <c r="F3164" s="21" t="str">
        <f t="shared" si="102"/>
        <v>I08b</v>
      </c>
      <c r="G3164" s="21">
        <v>2011</v>
      </c>
      <c r="H3164" s="2" t="str">
        <f t="shared" si="103"/>
        <v>I08b_11</v>
      </c>
      <c r="I3164" s="25">
        <v>2.12</v>
      </c>
      <c r="J3164" s="29">
        <v>0.14000000000000001</v>
      </c>
      <c r="K3164" s="25">
        <v>0.92900000000000005</v>
      </c>
      <c r="L3164" s="25">
        <v>0.59099999999999997</v>
      </c>
      <c r="M3164" s="25">
        <v>0.27200000000000002</v>
      </c>
      <c r="N3164" s="25">
        <v>0.77100000000000002</v>
      </c>
      <c r="O3164" s="25">
        <v>0.158</v>
      </c>
      <c r="P3164" s="27">
        <v>13.108000000000001</v>
      </c>
      <c r="Q3164" s="27">
        <v>84.998000000000005</v>
      </c>
      <c r="R3164" s="25">
        <v>7.7439999999999998</v>
      </c>
      <c r="S3164" s="28">
        <v>423.97199999999998</v>
      </c>
      <c r="T3164" s="27">
        <v>17.047999999999998</v>
      </c>
      <c r="U3164" s="4">
        <v>19.091023</v>
      </c>
      <c r="V3164" s="8">
        <v>83.919838923937206</v>
      </c>
      <c r="W3164" s="8">
        <v>86.405390470070856</v>
      </c>
      <c r="X3164" s="8">
        <v>109.29411764705883</v>
      </c>
      <c r="Y3164" s="8">
        <v>143.15789473684211</v>
      </c>
      <c r="Z3164" s="8">
        <v>128.5</v>
      </c>
      <c r="AA3164" s="8">
        <v>87.38666666666667</v>
      </c>
      <c r="AB3164" s="9">
        <v>75.655880585576298</v>
      </c>
      <c r="AC3164" s="9">
        <v>29.614712901692279</v>
      </c>
      <c r="AD3164" s="3">
        <v>31.404816927566912</v>
      </c>
      <c r="AE3164" s="3">
        <v>38.980470170740809</v>
      </c>
    </row>
    <row r="3165" spans="1:31" ht="13" x14ac:dyDescent="0.3">
      <c r="A3165" s="2">
        <v>2023</v>
      </c>
      <c r="B3165" s="13" t="s">
        <v>630</v>
      </c>
      <c r="C3165" s="21" t="s">
        <v>262</v>
      </c>
      <c r="D3165" s="2" t="str">
        <f t="shared" si="100"/>
        <v>M2</v>
      </c>
      <c r="E3165" s="2" t="str">
        <f t="shared" si="101"/>
        <v>I09a_M2_11</v>
      </c>
      <c r="F3165" s="21" t="str">
        <f t="shared" si="102"/>
        <v>I09a</v>
      </c>
      <c r="G3165" s="21">
        <v>2011</v>
      </c>
      <c r="H3165" s="2" t="str">
        <f t="shared" si="103"/>
        <v>I09a_11</v>
      </c>
      <c r="I3165" s="25">
        <v>2.16</v>
      </c>
      <c r="J3165" s="29">
        <v>0.14299999999999999</v>
      </c>
      <c r="K3165" s="25">
        <v>0.91600000000000004</v>
      </c>
      <c r="L3165" s="25">
        <v>0.72399999999999998</v>
      </c>
      <c r="M3165" s="25">
        <v>0.21199999999999999</v>
      </c>
      <c r="N3165" s="25">
        <v>0.55500000000000005</v>
      </c>
      <c r="O3165" s="25">
        <v>0.16500000000000001</v>
      </c>
      <c r="P3165" s="27">
        <v>14.371</v>
      </c>
      <c r="Q3165" s="27">
        <v>64.384</v>
      </c>
      <c r="R3165" s="25">
        <v>8.6980000000000004</v>
      </c>
      <c r="S3165" s="28">
        <v>314.077</v>
      </c>
      <c r="T3165" s="27">
        <v>17.079999999999998</v>
      </c>
      <c r="U3165" s="4">
        <v>17.106902999999999</v>
      </c>
      <c r="V3165" s="8">
        <v>85.503232111181305</v>
      </c>
      <c r="W3165" s="8">
        <v>88.256934551572357</v>
      </c>
      <c r="X3165" s="8">
        <v>107.76470588235294</v>
      </c>
      <c r="Y3165" s="8">
        <v>111.57894736842104</v>
      </c>
      <c r="Z3165" s="8">
        <v>92.500000000000014</v>
      </c>
      <c r="AA3165" s="8">
        <v>95.806666666666672</v>
      </c>
      <c r="AB3165" s="9">
        <v>77.017786940097807</v>
      </c>
      <c r="AC3165" s="9">
        <v>22.67389540584616</v>
      </c>
      <c r="AD3165" s="3">
        <v>30.41779166239284</v>
      </c>
      <c r="AE3165" s="3">
        <v>46.90831293176101</v>
      </c>
    </row>
    <row r="3166" spans="1:31" ht="13" x14ac:dyDescent="0.3">
      <c r="A3166" s="2">
        <v>2023</v>
      </c>
      <c r="B3166" s="13" t="s">
        <v>630</v>
      </c>
      <c r="C3166" s="21" t="s">
        <v>264</v>
      </c>
      <c r="D3166" s="2" t="str">
        <f t="shared" si="100"/>
        <v>Am</v>
      </c>
      <c r="E3166" s="2" t="str">
        <f t="shared" si="101"/>
        <v>H10a_Am_11</v>
      </c>
      <c r="F3166" s="21" t="str">
        <f t="shared" si="102"/>
        <v>H10a</v>
      </c>
      <c r="G3166" s="21">
        <v>2011</v>
      </c>
      <c r="H3166" s="2" t="str">
        <f t="shared" si="103"/>
        <v>H10a_11</v>
      </c>
      <c r="I3166" s="25">
        <v>1.86</v>
      </c>
      <c r="J3166" s="29">
        <v>0.124</v>
      </c>
      <c r="K3166" s="25">
        <v>0.74199999999999999</v>
      </c>
      <c r="L3166" s="25">
        <v>0.60399999999999998</v>
      </c>
      <c r="M3166" s="25">
        <v>0.28299999999999997</v>
      </c>
      <c r="N3166" s="25">
        <v>0.79300000000000004</v>
      </c>
      <c r="O3166" s="25">
        <v>0.13500000000000001</v>
      </c>
      <c r="P3166" s="27">
        <v>12.981999999999999</v>
      </c>
      <c r="Q3166" s="27">
        <v>70.242000000000004</v>
      </c>
      <c r="R3166" s="25">
        <v>8.6359999999999992</v>
      </c>
      <c r="S3166" s="28">
        <v>177.095</v>
      </c>
      <c r="T3166" s="27">
        <v>14.827</v>
      </c>
      <c r="U3166" s="4">
        <v>13.491642000000001</v>
      </c>
      <c r="V3166" s="8">
        <v>73.627783206850566</v>
      </c>
      <c r="W3166" s="8">
        <v>76.530488702062755</v>
      </c>
      <c r="X3166" s="8">
        <v>87.294117647058826</v>
      </c>
      <c r="Y3166" s="8">
        <v>148.9473684210526</v>
      </c>
      <c r="Z3166" s="8">
        <v>132.16666666666669</v>
      </c>
      <c r="AA3166" s="8">
        <v>86.546666666666667</v>
      </c>
      <c r="AB3166" s="9">
        <v>72.428070036629066</v>
      </c>
      <c r="AC3166" s="9">
        <v>32.185542661527307</v>
      </c>
      <c r="AD3166" s="3">
        <v>26.201142854682537</v>
      </c>
      <c r="AE3166" s="3">
        <v>41.613314483790155</v>
      </c>
    </row>
    <row r="3167" spans="1:31" ht="13" x14ac:dyDescent="0.3">
      <c r="A3167" s="2">
        <v>2023</v>
      </c>
      <c r="B3167" s="13" t="s">
        <v>630</v>
      </c>
      <c r="C3167" s="21" t="s">
        <v>265</v>
      </c>
      <c r="D3167" s="2" t="str">
        <f t="shared" si="100"/>
        <v>Br</v>
      </c>
      <c r="E3167" s="2" t="str">
        <f t="shared" si="101"/>
        <v>H10a_Br_11</v>
      </c>
      <c r="F3167" s="21" t="str">
        <f t="shared" si="102"/>
        <v>H10a</v>
      </c>
      <c r="G3167" s="21">
        <v>2011</v>
      </c>
      <c r="H3167" s="2" t="str">
        <f t="shared" si="103"/>
        <v>H10a_11</v>
      </c>
      <c r="I3167" s="25">
        <v>1.99</v>
      </c>
      <c r="J3167" s="29">
        <v>0.13</v>
      </c>
      <c r="K3167" s="25">
        <v>0.66</v>
      </c>
      <c r="L3167" s="25">
        <v>0.66900000000000004</v>
      </c>
      <c r="M3167" s="25">
        <v>0.27100000000000002</v>
      </c>
      <c r="N3167" s="25">
        <v>0.65</v>
      </c>
      <c r="O3167" s="25">
        <v>0.14699999999999999</v>
      </c>
      <c r="P3167" s="27">
        <v>11.525</v>
      </c>
      <c r="Q3167" s="27">
        <v>66.037999999999997</v>
      </c>
      <c r="R3167" s="25">
        <v>8.1170000000000009</v>
      </c>
      <c r="S3167" s="28">
        <v>205.30199999999999</v>
      </c>
      <c r="T3167" s="27">
        <v>14.895</v>
      </c>
      <c r="U3167" s="4">
        <v>13.491642000000001</v>
      </c>
      <c r="V3167" s="8">
        <v>78.773811065393886</v>
      </c>
      <c r="W3167" s="8">
        <v>80.233576865065785</v>
      </c>
      <c r="X3167" s="8">
        <v>77.64705882352942</v>
      </c>
      <c r="Y3167" s="8">
        <v>142.63157894736841</v>
      </c>
      <c r="Z3167" s="8">
        <v>108.33333333333334</v>
      </c>
      <c r="AA3167" s="8">
        <v>76.833333333333329</v>
      </c>
      <c r="AB3167" s="9">
        <v>72.585928435119627</v>
      </c>
      <c r="AC3167" s="9">
        <v>30.75375625417427</v>
      </c>
      <c r="AD3167" s="3">
        <v>23.254914224190596</v>
      </c>
      <c r="AE3167" s="3">
        <v>45.991329521635151</v>
      </c>
    </row>
    <row r="3168" spans="1:31" ht="13" x14ac:dyDescent="0.3">
      <c r="A3168" s="2">
        <v>2023</v>
      </c>
      <c r="B3168" s="13" t="s">
        <v>630</v>
      </c>
      <c r="C3168" s="21" t="s">
        <v>266</v>
      </c>
      <c r="D3168" s="2" t="str">
        <f t="shared" si="100"/>
        <v>Co</v>
      </c>
      <c r="E3168" s="2" t="str">
        <f t="shared" si="101"/>
        <v>H10b_Co_11</v>
      </c>
      <c r="F3168" s="21" t="str">
        <f t="shared" si="102"/>
        <v>H10b</v>
      </c>
      <c r="G3168" s="21">
        <v>2011</v>
      </c>
      <c r="H3168" s="2" t="str">
        <f t="shared" si="103"/>
        <v>H10b_11</v>
      </c>
      <c r="I3168" s="25">
        <v>2.09</v>
      </c>
      <c r="J3168" s="29">
        <v>0.126</v>
      </c>
      <c r="K3168" s="25">
        <v>0.61399999999999999</v>
      </c>
      <c r="L3168" s="25">
        <v>0.79500000000000004</v>
      </c>
      <c r="M3168" s="25">
        <v>0.22500000000000001</v>
      </c>
      <c r="N3168" s="25">
        <v>0.69</v>
      </c>
      <c r="O3168" s="25">
        <v>0.16400000000000001</v>
      </c>
      <c r="P3168" s="27">
        <v>19.899999999999999</v>
      </c>
      <c r="Q3168" s="27">
        <v>65.513000000000005</v>
      </c>
      <c r="R3168" s="25">
        <v>8.7449999999999992</v>
      </c>
      <c r="S3168" s="28">
        <v>411.04899999999998</v>
      </c>
      <c r="T3168" s="27">
        <v>12.766</v>
      </c>
      <c r="U3168" s="4">
        <v>19.917967999999998</v>
      </c>
      <c r="V3168" s="8">
        <v>82.732294033504118</v>
      </c>
      <c r="W3168" s="8">
        <v>77.76485142306376</v>
      </c>
      <c r="X3168" s="8">
        <v>72.235294117647058</v>
      </c>
      <c r="Y3168" s="8">
        <v>118.42105263157893</v>
      </c>
      <c r="Z3168" s="8">
        <v>114.99999999999999</v>
      </c>
      <c r="AA3168" s="8">
        <v>132.66666666666666</v>
      </c>
      <c r="AB3168" s="9">
        <v>73.907756143207664</v>
      </c>
      <c r="AC3168" s="9">
        <v>25.076898040953584</v>
      </c>
      <c r="AD3168" s="3">
        <v>21.247194648632725</v>
      </c>
      <c r="AE3168" s="3">
        <v>53.675907310413692</v>
      </c>
    </row>
    <row r="3169" spans="1:31" ht="13" x14ac:dyDescent="0.3">
      <c r="A3169" s="2">
        <v>2023</v>
      </c>
      <c r="B3169" s="13" t="s">
        <v>630</v>
      </c>
      <c r="C3169" s="21" t="s">
        <v>267</v>
      </c>
      <c r="D3169" s="2" t="str">
        <f t="shared" si="100"/>
        <v>M1</v>
      </c>
      <c r="E3169" s="2" t="str">
        <f t="shared" si="101"/>
        <v>H10c_M1_11</v>
      </c>
      <c r="F3169" s="21" t="str">
        <f t="shared" si="102"/>
        <v>H10c</v>
      </c>
      <c r="G3169" s="21">
        <v>2011</v>
      </c>
      <c r="H3169" s="2" t="str">
        <f t="shared" si="103"/>
        <v>H10c_11</v>
      </c>
      <c r="I3169" s="25">
        <v>2.0299999999999998</v>
      </c>
      <c r="J3169" s="29">
        <v>0.13200000000000001</v>
      </c>
      <c r="K3169" s="25">
        <v>0.83699999999999997</v>
      </c>
      <c r="L3169" s="25">
        <v>0.69899999999999995</v>
      </c>
      <c r="M3169" s="25">
        <v>0.311</v>
      </c>
      <c r="N3169" s="25">
        <v>0.72099999999999997</v>
      </c>
      <c r="O3169" s="25">
        <v>0.16600000000000001</v>
      </c>
      <c r="P3169" s="27">
        <v>15.07</v>
      </c>
      <c r="Q3169" s="27">
        <v>67.512</v>
      </c>
      <c r="R3169" s="25">
        <v>6.9619999999999997</v>
      </c>
      <c r="S3169" s="28">
        <v>407.25599999999997</v>
      </c>
      <c r="T3169" s="27">
        <v>17.419</v>
      </c>
      <c r="U3169" s="4">
        <v>16.706066</v>
      </c>
      <c r="V3169" s="8">
        <v>80.35720425263797</v>
      </c>
      <c r="W3169" s="8">
        <v>81.467939586066791</v>
      </c>
      <c r="X3169" s="8">
        <v>98.470588235294116</v>
      </c>
      <c r="Y3169" s="8">
        <v>163.68421052631578</v>
      </c>
      <c r="Z3169" s="8">
        <v>120.16666666666667</v>
      </c>
      <c r="AA3169" s="8">
        <v>100.46666666666665</v>
      </c>
      <c r="AB3169" s="9">
        <v>81.904681559072657</v>
      </c>
      <c r="AC3169" s="9">
        <v>31.277567941302355</v>
      </c>
      <c r="AD3169" s="3">
        <v>26.136051332949791</v>
      </c>
      <c r="AE3169" s="3">
        <v>42.586380725747865</v>
      </c>
    </row>
    <row r="3170" spans="1:31" ht="13" x14ac:dyDescent="0.3">
      <c r="A3170" s="2">
        <v>2023</v>
      </c>
      <c r="B3170" s="13" t="s">
        <v>630</v>
      </c>
      <c r="C3170" s="21" t="s">
        <v>268</v>
      </c>
      <c r="D3170" s="2" t="str">
        <f t="shared" si="100"/>
        <v>M1</v>
      </c>
      <c r="E3170" s="2" t="str">
        <f t="shared" si="101"/>
        <v>I10a_M1_11</v>
      </c>
      <c r="F3170" s="21" t="str">
        <f t="shared" si="102"/>
        <v>I10a</v>
      </c>
      <c r="G3170" s="21">
        <v>2011</v>
      </c>
      <c r="H3170" s="2" t="str">
        <f t="shared" si="103"/>
        <v>I10a_11</v>
      </c>
      <c r="I3170" s="25">
        <v>2.09</v>
      </c>
      <c r="J3170" s="29">
        <v>0.14000000000000001</v>
      </c>
      <c r="K3170" s="25">
        <v>0.97599999999999998</v>
      </c>
      <c r="L3170" s="25">
        <v>0.57599999999999996</v>
      </c>
      <c r="M3170" s="25">
        <v>0.22600000000000001</v>
      </c>
      <c r="N3170" s="25">
        <v>0.65800000000000003</v>
      </c>
      <c r="O3170" s="25">
        <v>0.16400000000000001</v>
      </c>
      <c r="P3170" s="27">
        <v>18.576000000000001</v>
      </c>
      <c r="Q3170" s="27">
        <v>70.191000000000003</v>
      </c>
      <c r="R3170" s="25">
        <v>6.3970000000000002</v>
      </c>
      <c r="S3170" s="28">
        <v>433.62900000000002</v>
      </c>
      <c r="T3170" s="27">
        <v>14.638999999999999</v>
      </c>
      <c r="U3170" s="4">
        <v>21.124286000000001</v>
      </c>
      <c r="V3170" s="8">
        <v>82.732294033504118</v>
      </c>
      <c r="W3170" s="8">
        <v>86.405390470070856</v>
      </c>
      <c r="X3170" s="8">
        <v>114.8235294117647</v>
      </c>
      <c r="Y3170" s="8">
        <v>118.94736842105263</v>
      </c>
      <c r="Z3170" s="8">
        <v>109.66666666666667</v>
      </c>
      <c r="AA3170" s="8">
        <v>123.83999999999999</v>
      </c>
      <c r="AB3170" s="9">
        <v>72.320296773992681</v>
      </c>
      <c r="AC3170" s="9">
        <v>25.741245273737473</v>
      </c>
      <c r="AD3170" s="3">
        <v>34.515396012065352</v>
      </c>
      <c r="AE3170" s="3">
        <v>39.743358714197171</v>
      </c>
    </row>
    <row r="3171" spans="1:31" ht="13" x14ac:dyDescent="0.3">
      <c r="A3171" s="2">
        <v>2023</v>
      </c>
      <c r="B3171" s="13" t="s">
        <v>630</v>
      </c>
      <c r="C3171" s="21" t="s">
        <v>269</v>
      </c>
      <c r="D3171" s="2" t="str">
        <f t="shared" si="100"/>
        <v>M1</v>
      </c>
      <c r="E3171" s="2" t="str">
        <f t="shared" si="101"/>
        <v>I10b_M1_11</v>
      </c>
      <c r="F3171" s="21" t="str">
        <f t="shared" si="102"/>
        <v>I10b</v>
      </c>
      <c r="G3171" s="21">
        <v>2011</v>
      </c>
      <c r="H3171" s="2" t="str">
        <f t="shared" si="103"/>
        <v>I10b_11</v>
      </c>
      <c r="I3171" s="25">
        <v>2.2599999999999998</v>
      </c>
      <c r="J3171" s="29">
        <v>0.14799999999999999</v>
      </c>
      <c r="K3171" s="25">
        <v>1.012</v>
      </c>
      <c r="L3171" s="25">
        <v>0.66800000000000004</v>
      </c>
      <c r="M3171" s="25">
        <v>0.17599999999999999</v>
      </c>
      <c r="N3171" s="25">
        <v>0.61299999999999999</v>
      </c>
      <c r="O3171" s="25">
        <v>0.17799999999999999</v>
      </c>
      <c r="P3171" s="27">
        <v>20.673999999999999</v>
      </c>
      <c r="Q3171" s="27">
        <v>56.942999999999998</v>
      </c>
      <c r="R3171" s="25">
        <v>5.383</v>
      </c>
      <c r="S3171" s="28">
        <v>531.99</v>
      </c>
      <c r="T3171" s="27">
        <v>17.542000000000002</v>
      </c>
      <c r="U3171" s="4">
        <v>20.173724</v>
      </c>
      <c r="V3171" s="8">
        <v>89.461715079291537</v>
      </c>
      <c r="W3171" s="8">
        <v>91.342841354074892</v>
      </c>
      <c r="X3171" s="8">
        <v>119.05882352941177</v>
      </c>
      <c r="Y3171" s="8">
        <v>92.631578947368411</v>
      </c>
      <c r="Z3171" s="8">
        <v>102.16666666666667</v>
      </c>
      <c r="AA3171" s="8">
        <v>137.82666666666665</v>
      </c>
      <c r="AB3171" s="9">
        <v>73.713215104822822</v>
      </c>
      <c r="AC3171" s="9">
        <v>19.667475919612258</v>
      </c>
      <c r="AD3171" s="3">
        <v>35.112229068248944</v>
      </c>
      <c r="AE3171" s="3">
        <v>45.220295012138806</v>
      </c>
    </row>
    <row r="3172" spans="1:31" ht="13" x14ac:dyDescent="0.3">
      <c r="A3172" s="2">
        <v>2023</v>
      </c>
      <c r="B3172" s="13" t="s">
        <v>630</v>
      </c>
      <c r="C3172" s="21" t="s">
        <v>270</v>
      </c>
      <c r="D3172" s="2" t="str">
        <f t="shared" ref="D3172:D3235" si="104">MID(C3172,8,2)</f>
        <v>M1</v>
      </c>
      <c r="E3172" s="2" t="str">
        <f t="shared" si="101"/>
        <v>I10c_M1_11</v>
      </c>
      <c r="F3172" s="21" t="str">
        <f t="shared" si="102"/>
        <v>I10c</v>
      </c>
      <c r="G3172" s="21">
        <v>2011</v>
      </c>
      <c r="H3172" s="2" t="str">
        <f t="shared" si="103"/>
        <v>I10c_11</v>
      </c>
      <c r="I3172" s="25">
        <v>2.11</v>
      </c>
      <c r="J3172" s="29">
        <v>0.14699999999999999</v>
      </c>
      <c r="K3172" s="25">
        <v>1.036</v>
      </c>
      <c r="L3172" s="25">
        <v>0.57999999999999996</v>
      </c>
      <c r="M3172" s="25">
        <v>0.20599999999999999</v>
      </c>
      <c r="N3172" s="25">
        <v>0.63600000000000001</v>
      </c>
      <c r="O3172" s="25">
        <v>0.17</v>
      </c>
      <c r="P3172" s="27">
        <v>18.294</v>
      </c>
      <c r="Q3172" s="27">
        <v>55.673999999999999</v>
      </c>
      <c r="R3172" s="25">
        <v>7.2370000000000001</v>
      </c>
      <c r="S3172" s="28">
        <v>417.233</v>
      </c>
      <c r="T3172" s="27">
        <v>16.489000000000001</v>
      </c>
      <c r="U3172" s="4">
        <v>21.505669999999999</v>
      </c>
      <c r="V3172" s="8">
        <v>83.523990627126167</v>
      </c>
      <c r="W3172" s="8">
        <v>90.725659993574382</v>
      </c>
      <c r="X3172" s="8">
        <v>121.88235294117649</v>
      </c>
      <c r="Y3172" s="8">
        <v>108.42105263157893</v>
      </c>
      <c r="Z3172" s="8">
        <v>106</v>
      </c>
      <c r="AA3172" s="8">
        <v>121.96000000000001</v>
      </c>
      <c r="AB3172" s="9">
        <v>72.406977968625711</v>
      </c>
      <c r="AC3172" s="9">
        <v>23.435170191263616</v>
      </c>
      <c r="AD3172" s="3">
        <v>36.593384265181406</v>
      </c>
      <c r="AE3172" s="3">
        <v>39.971445543554971</v>
      </c>
    </row>
    <row r="3173" spans="1:31" ht="13" x14ac:dyDescent="0.3">
      <c r="A3173" s="2">
        <v>2023</v>
      </c>
      <c r="B3173" s="13" t="s">
        <v>630</v>
      </c>
      <c r="C3173" s="21" t="s">
        <v>278</v>
      </c>
      <c r="D3173" s="2" t="str">
        <f t="shared" si="104"/>
        <v>M1</v>
      </c>
      <c r="E3173" s="2" t="str">
        <f t="shared" ref="E3173:E3236" si="105">CONCATENATE(F3173,"_",D3173,"_",MID(G3173,3,2))</f>
        <v>D11a_M1_11</v>
      </c>
      <c r="F3173" s="21" t="str">
        <f t="shared" si="102"/>
        <v>D11a</v>
      </c>
      <c r="G3173" s="21">
        <v>2011</v>
      </c>
      <c r="H3173" s="2" t="str">
        <f t="shared" si="103"/>
        <v>D11a_11</v>
      </c>
      <c r="I3173" s="25">
        <v>2.1800000000000002</v>
      </c>
      <c r="J3173" s="29">
        <v>0.155</v>
      </c>
      <c r="K3173" s="25">
        <v>0.96699999999999997</v>
      </c>
      <c r="L3173" s="25">
        <v>0.67600000000000005</v>
      </c>
      <c r="M3173" s="25">
        <v>0.217</v>
      </c>
      <c r="N3173" s="25">
        <v>0.63200000000000001</v>
      </c>
      <c r="O3173" s="25">
        <v>0.17599999999999999</v>
      </c>
      <c r="P3173" s="27">
        <v>16.905000000000001</v>
      </c>
      <c r="Q3173" s="27">
        <v>57.151000000000003</v>
      </c>
      <c r="R3173" s="25">
        <v>7.54</v>
      </c>
      <c r="S3173" s="28">
        <v>226.66399999999999</v>
      </c>
      <c r="T3173" s="27">
        <v>16.007999999999999</v>
      </c>
      <c r="U3173" s="4">
        <v>23.641691999999999</v>
      </c>
      <c r="V3173" s="8">
        <v>86.294928704803354</v>
      </c>
      <c r="W3173" s="8">
        <v>95.663110877578433</v>
      </c>
      <c r="X3173" s="8">
        <v>113.76470588235294</v>
      </c>
      <c r="Y3173" s="8">
        <v>114.21052631578948</v>
      </c>
      <c r="Z3173" s="8">
        <v>105.33333333333334</v>
      </c>
      <c r="AA3173" s="8">
        <v>112.7</v>
      </c>
      <c r="AB3173" s="9">
        <v>76.338786799843987</v>
      </c>
      <c r="AC3173" s="9">
        <v>23.415087950060638</v>
      </c>
      <c r="AD3173" s="3">
        <v>32.396975164611931</v>
      </c>
      <c r="AE3173" s="3">
        <v>44.187936885327424</v>
      </c>
    </row>
    <row r="3174" spans="1:31" ht="13" x14ac:dyDescent="0.3">
      <c r="A3174" s="2">
        <v>2023</v>
      </c>
      <c r="B3174" s="13" t="s">
        <v>630</v>
      </c>
      <c r="C3174" s="21" t="s">
        <v>279</v>
      </c>
      <c r="D3174" s="2" t="str">
        <f t="shared" si="104"/>
        <v>M1</v>
      </c>
      <c r="E3174" s="2" t="str">
        <f t="shared" si="105"/>
        <v>D11b_M1_11</v>
      </c>
      <c r="F3174" s="21" t="str">
        <f t="shared" si="102"/>
        <v>D11b</v>
      </c>
      <c r="G3174" s="21">
        <v>2011</v>
      </c>
      <c r="H3174" s="2" t="str">
        <f t="shared" si="103"/>
        <v>D11b_11</v>
      </c>
      <c r="I3174" s="25">
        <v>2.14</v>
      </c>
      <c r="J3174" s="29">
        <v>0.152</v>
      </c>
      <c r="K3174" s="25">
        <v>0.89300000000000002</v>
      </c>
      <c r="L3174" s="25">
        <v>0.72399999999999998</v>
      </c>
      <c r="M3174" s="25">
        <v>0.19600000000000001</v>
      </c>
      <c r="N3174" s="25">
        <v>0.70699999999999996</v>
      </c>
      <c r="O3174" s="25">
        <v>0.17199999999999999</v>
      </c>
      <c r="P3174" s="27">
        <v>20.166</v>
      </c>
      <c r="Q3174" s="27">
        <v>55.639000000000003</v>
      </c>
      <c r="R3174" s="25">
        <v>6.5270000000000001</v>
      </c>
      <c r="S3174" s="28">
        <v>487.07</v>
      </c>
      <c r="T3174" s="27">
        <v>16.437999999999999</v>
      </c>
      <c r="U3174" s="4">
        <v>22.599896999999999</v>
      </c>
      <c r="V3174" s="8">
        <v>84.711535517559255</v>
      </c>
      <c r="W3174" s="8">
        <v>93.811566796076903</v>
      </c>
      <c r="X3174" s="8">
        <v>105.05882352941175</v>
      </c>
      <c r="Y3174" s="8">
        <v>103.15789473684211</v>
      </c>
      <c r="Z3174" s="8">
        <v>117.83333333333333</v>
      </c>
      <c r="AA3174" s="8">
        <v>134.44</v>
      </c>
      <c r="AB3174" s="9">
        <v>75.111594479588078</v>
      </c>
      <c r="AC3174" s="9">
        <v>21.494651258788817</v>
      </c>
      <c r="AD3174" s="3">
        <v>30.406590139041022</v>
      </c>
      <c r="AE3174" s="3">
        <v>48.098758602170157</v>
      </c>
    </row>
    <row r="3175" spans="1:31" ht="13" x14ac:dyDescent="0.3">
      <c r="A3175" s="2">
        <v>2023</v>
      </c>
      <c r="B3175" s="13" t="s">
        <v>630</v>
      </c>
      <c r="C3175" s="21" t="s">
        <v>280</v>
      </c>
      <c r="D3175" s="2" t="str">
        <f t="shared" si="104"/>
        <v>M1</v>
      </c>
      <c r="E3175" s="2" t="str">
        <f t="shared" si="105"/>
        <v>D11c_M1_11</v>
      </c>
      <c r="F3175" s="21" t="str">
        <f t="shared" si="102"/>
        <v>D11c</v>
      </c>
      <c r="G3175" s="21">
        <v>2011</v>
      </c>
      <c r="H3175" s="2" t="str">
        <f t="shared" si="103"/>
        <v>D11c_11</v>
      </c>
      <c r="I3175" s="25">
        <v>2.14</v>
      </c>
      <c r="J3175" s="29">
        <v>0.14299999999999999</v>
      </c>
      <c r="K3175" s="25">
        <v>0.86699999999999999</v>
      </c>
      <c r="L3175" s="25">
        <v>0.83099999999999996</v>
      </c>
      <c r="M3175" s="25">
        <v>0.248</v>
      </c>
      <c r="N3175" s="25">
        <v>0.76200000000000001</v>
      </c>
      <c r="O3175" s="25">
        <v>0.17599999999999999</v>
      </c>
      <c r="P3175" s="27">
        <v>22.414999999999999</v>
      </c>
      <c r="Q3175" s="27">
        <v>58.898000000000003</v>
      </c>
      <c r="R3175" s="25">
        <v>7.5449999999999999</v>
      </c>
      <c r="S3175" s="28">
        <v>513.28599999999994</v>
      </c>
      <c r="T3175" s="27">
        <v>21.818000000000001</v>
      </c>
      <c r="U3175" s="4">
        <v>17.843330999999999</v>
      </c>
      <c r="V3175" s="8">
        <v>84.711535517559255</v>
      </c>
      <c r="W3175" s="8">
        <v>88.256934551572357</v>
      </c>
      <c r="X3175" s="8">
        <v>102</v>
      </c>
      <c r="Y3175" s="8">
        <v>130.5263157894737</v>
      </c>
      <c r="Z3175" s="8">
        <v>127</v>
      </c>
      <c r="AA3175" s="8">
        <v>149.43333333333334</v>
      </c>
      <c r="AB3175" s="9">
        <v>84.069314990819151</v>
      </c>
      <c r="AC3175" s="9">
        <v>24.299396374656222</v>
      </c>
      <c r="AD3175" s="3">
        <v>26.375750826445742</v>
      </c>
      <c r="AE3175" s="3">
        <v>49.324852798898043</v>
      </c>
    </row>
    <row r="3176" spans="1:31" ht="13" x14ac:dyDescent="0.3">
      <c r="A3176" s="2">
        <v>2023</v>
      </c>
      <c r="B3176" s="13" t="s">
        <v>630</v>
      </c>
      <c r="C3176" s="21" t="s">
        <v>282</v>
      </c>
      <c r="D3176" s="2" t="str">
        <f t="shared" si="104"/>
        <v>M1</v>
      </c>
      <c r="E3176" s="2" t="str">
        <f t="shared" si="105"/>
        <v>E11a_M1_11</v>
      </c>
      <c r="F3176" s="21" t="str">
        <f t="shared" si="102"/>
        <v>E11a</v>
      </c>
      <c r="G3176" s="21">
        <v>2011</v>
      </c>
      <c r="H3176" s="2" t="str">
        <f t="shared" si="103"/>
        <v>E11a_11</v>
      </c>
      <c r="I3176" s="25">
        <v>2.1800000000000002</v>
      </c>
      <c r="J3176" s="29">
        <v>0.14199999999999999</v>
      </c>
      <c r="K3176" s="25">
        <v>0.72199999999999998</v>
      </c>
      <c r="L3176" s="25">
        <v>0.92100000000000004</v>
      </c>
      <c r="M3176" s="25">
        <v>0.312</v>
      </c>
      <c r="N3176" s="25">
        <v>0.68100000000000005</v>
      </c>
      <c r="O3176" s="25">
        <v>0.185</v>
      </c>
      <c r="P3176" s="27">
        <v>19.84</v>
      </c>
      <c r="Q3176" s="27">
        <v>67.328999999999994</v>
      </c>
      <c r="R3176" s="25">
        <v>8.4039999999999999</v>
      </c>
      <c r="S3176" s="28">
        <v>745.29899999999998</v>
      </c>
      <c r="T3176" s="27">
        <v>18.917000000000002</v>
      </c>
      <c r="U3176" s="4">
        <v>17.705461</v>
      </c>
      <c r="V3176" s="8">
        <v>86.294928704803354</v>
      </c>
      <c r="W3176" s="8">
        <v>87.639753191071847</v>
      </c>
      <c r="X3176" s="8">
        <v>84.941176470588232</v>
      </c>
      <c r="Y3176" s="8">
        <v>164.21052631578948</v>
      </c>
      <c r="Z3176" s="8">
        <v>113.50000000000003</v>
      </c>
      <c r="AA3176" s="8">
        <v>132.26666666666665</v>
      </c>
      <c r="AB3176" s="9">
        <v>90.123721722761189</v>
      </c>
      <c r="AC3176" s="9">
        <v>28.516537325993603</v>
      </c>
      <c r="AD3176" s="3">
        <v>20.489026410364616</v>
      </c>
      <c r="AE3176" s="3">
        <v>50.994436263641774</v>
      </c>
    </row>
    <row r="3177" spans="1:31" ht="13" x14ac:dyDescent="0.3">
      <c r="A3177" s="2">
        <v>2023</v>
      </c>
      <c r="B3177" s="13" t="s">
        <v>630</v>
      </c>
      <c r="C3177" s="21" t="s">
        <v>283</v>
      </c>
      <c r="D3177" s="2" t="str">
        <f t="shared" si="104"/>
        <v>M2</v>
      </c>
      <c r="E3177" s="2" t="str">
        <f t="shared" si="105"/>
        <v>I10a_M2_13</v>
      </c>
      <c r="F3177" s="21" t="str">
        <f t="shared" si="102"/>
        <v>I10a</v>
      </c>
      <c r="G3177" s="21">
        <v>2013</v>
      </c>
      <c r="H3177" s="2" t="str">
        <f t="shared" si="103"/>
        <v>I10a_13</v>
      </c>
      <c r="I3177" s="25">
        <v>2.08</v>
      </c>
      <c r="J3177" s="29">
        <v>0.13200000000000001</v>
      </c>
      <c r="K3177" s="25">
        <v>1.0509999999999999</v>
      </c>
      <c r="L3177" s="25">
        <v>0.52300000000000002</v>
      </c>
      <c r="M3177" s="25">
        <v>0.26400000000000001</v>
      </c>
      <c r="N3177" s="25">
        <v>0.68300000000000005</v>
      </c>
      <c r="O3177" s="25">
        <v>0.18</v>
      </c>
      <c r="P3177" s="27">
        <v>18.385000000000002</v>
      </c>
      <c r="Q3177" s="27">
        <v>87.775000000000006</v>
      </c>
      <c r="R3177" s="25">
        <v>8.2210000000000001</v>
      </c>
      <c r="S3177" s="28">
        <v>598.48500000000001</v>
      </c>
      <c r="T3177" s="27">
        <v>16.527000000000001</v>
      </c>
      <c r="U3177" s="4">
        <v>15.360514</v>
      </c>
      <c r="V3177" s="8">
        <v>80.966016772555292</v>
      </c>
      <c r="W3177" s="8">
        <v>80.43420861068482</v>
      </c>
      <c r="X3177" s="8">
        <v>123.64705882352939</v>
      </c>
      <c r="Y3177" s="8">
        <v>138.94736842105263</v>
      </c>
      <c r="Z3177" s="8">
        <v>113.83333333333334</v>
      </c>
      <c r="AA3177" s="8">
        <v>122.56666666666666</v>
      </c>
      <c r="AB3177" s="9">
        <v>74.723893033106535</v>
      </c>
      <c r="AC3177" s="9">
        <v>29.102195245414737</v>
      </c>
      <c r="AD3177" s="3">
        <v>35.972156033827488</v>
      </c>
      <c r="AE3177" s="3">
        <v>34.925648720757756</v>
      </c>
    </row>
    <row r="3178" spans="1:31" ht="13" x14ac:dyDescent="0.3">
      <c r="A3178" s="2">
        <v>2023</v>
      </c>
      <c r="B3178" s="13" t="s">
        <v>630</v>
      </c>
      <c r="C3178" s="21" t="s">
        <v>284</v>
      </c>
      <c r="D3178" s="2" t="str">
        <f t="shared" si="104"/>
        <v>M1</v>
      </c>
      <c r="E3178" s="2" t="str">
        <f t="shared" si="105"/>
        <v>J10a_M1_13</v>
      </c>
      <c r="F3178" s="21" t="str">
        <f t="shared" si="102"/>
        <v>J10a</v>
      </c>
      <c r="G3178" s="21">
        <v>2013</v>
      </c>
      <c r="H3178" s="2" t="str">
        <f t="shared" si="103"/>
        <v>J10a_13</v>
      </c>
      <c r="I3178" s="25">
        <v>2.23</v>
      </c>
      <c r="J3178" s="29">
        <v>0.14199999999999999</v>
      </c>
      <c r="K3178" s="25">
        <v>0.86</v>
      </c>
      <c r="L3178" s="25">
        <v>0.70199999999999996</v>
      </c>
      <c r="M3178" s="25">
        <v>0.22900000000000001</v>
      </c>
      <c r="N3178" s="25">
        <v>0.64</v>
      </c>
      <c r="O3178" s="25">
        <v>0.17799999999999999</v>
      </c>
      <c r="P3178" s="27">
        <v>13.898</v>
      </c>
      <c r="Q3178" s="27">
        <v>63.045999999999999</v>
      </c>
      <c r="R3178" s="25">
        <v>7.8230000000000004</v>
      </c>
      <c r="S3178" s="28">
        <v>278.52300000000002</v>
      </c>
      <c r="T3178" s="27">
        <v>16.364000000000001</v>
      </c>
      <c r="U3178" s="4">
        <v>18.260418000000001</v>
      </c>
      <c r="V3178" s="8">
        <v>86.804912212883806</v>
      </c>
      <c r="W3178" s="8">
        <v>86.527709263009427</v>
      </c>
      <c r="X3178" s="8">
        <v>101.17647058823529</v>
      </c>
      <c r="Y3178" s="8">
        <v>120.52631578947368</v>
      </c>
      <c r="Z3178" s="8">
        <v>106.66666666666667</v>
      </c>
      <c r="AA3178" s="8">
        <v>92.653333333333336</v>
      </c>
      <c r="AB3178" s="9">
        <v>75.888086974233246</v>
      </c>
      <c r="AC3178" s="9">
        <v>24.856683961992061</v>
      </c>
      <c r="AD3178" s="3">
        <v>28.983317128489471</v>
      </c>
      <c r="AE3178" s="3">
        <v>46.15999890951845</v>
      </c>
    </row>
    <row r="3179" spans="1:31" ht="13" x14ac:dyDescent="0.3">
      <c r="A3179" s="2">
        <v>2023</v>
      </c>
      <c r="B3179" s="13" t="s">
        <v>630</v>
      </c>
      <c r="C3179" s="21" t="s">
        <v>285</v>
      </c>
      <c r="D3179" s="2" t="str">
        <f t="shared" si="104"/>
        <v>M2</v>
      </c>
      <c r="E3179" s="2" t="str">
        <f t="shared" si="105"/>
        <v>J10a_M2_13</v>
      </c>
      <c r="F3179" s="21" t="str">
        <f t="shared" si="102"/>
        <v>J10a</v>
      </c>
      <c r="G3179" s="21">
        <v>2013</v>
      </c>
      <c r="H3179" s="2" t="str">
        <f t="shared" si="103"/>
        <v>J10a_13</v>
      </c>
      <c r="I3179" s="25">
        <v>2.38</v>
      </c>
      <c r="J3179" s="29">
        <v>0.15</v>
      </c>
      <c r="K3179" s="25">
        <v>0.82899999999999996</v>
      </c>
      <c r="L3179" s="25">
        <v>0.872</v>
      </c>
      <c r="M3179" s="25">
        <v>0.23799999999999999</v>
      </c>
      <c r="N3179" s="25">
        <v>0.71299999999999997</v>
      </c>
      <c r="O3179" s="25">
        <v>0.188</v>
      </c>
      <c r="P3179" s="27">
        <v>16.366</v>
      </c>
      <c r="Q3179" s="27">
        <v>61.207999999999998</v>
      </c>
      <c r="R3179" s="25">
        <v>7.0369999999999999</v>
      </c>
      <c r="S3179" s="28">
        <v>347.10599999999999</v>
      </c>
      <c r="T3179" s="27">
        <v>20.117000000000001</v>
      </c>
      <c r="U3179" s="4">
        <v>18.260418000000001</v>
      </c>
      <c r="V3179" s="8">
        <v>92.643807653212292</v>
      </c>
      <c r="W3179" s="8">
        <v>91.40250978486911</v>
      </c>
      <c r="X3179" s="8">
        <v>97.52941176470587</v>
      </c>
      <c r="Y3179" s="8">
        <v>125.26315789473684</v>
      </c>
      <c r="Z3179" s="8">
        <v>118.83333333333333</v>
      </c>
      <c r="AA3179" s="8">
        <v>109.10666666666667</v>
      </c>
      <c r="AB3179" s="9">
        <v>84.31963293778422</v>
      </c>
      <c r="AC3179" s="9">
        <v>23.250353644859622</v>
      </c>
      <c r="AD3179" s="3">
        <v>25.144850964246597</v>
      </c>
      <c r="AE3179" s="3">
        <v>51.604795390893763</v>
      </c>
    </row>
    <row r="3180" spans="1:31" ht="13" x14ac:dyDescent="0.3">
      <c r="A3180" s="2">
        <v>2023</v>
      </c>
      <c r="B3180" s="13" t="s">
        <v>630</v>
      </c>
      <c r="C3180" s="21" t="s">
        <v>286</v>
      </c>
      <c r="D3180" s="2" t="str">
        <f t="shared" si="104"/>
        <v>M1</v>
      </c>
      <c r="E3180" s="2" t="str">
        <f t="shared" si="105"/>
        <v>J10b_M1_13</v>
      </c>
      <c r="F3180" s="21" t="str">
        <f t="shared" si="102"/>
        <v>J10b</v>
      </c>
      <c r="G3180" s="21">
        <v>2013</v>
      </c>
      <c r="H3180" s="2" t="str">
        <f t="shared" si="103"/>
        <v>J10b_13</v>
      </c>
      <c r="I3180" s="25">
        <v>2.1800000000000002</v>
      </c>
      <c r="J3180" s="29">
        <v>0.13800000000000001</v>
      </c>
      <c r="K3180" s="25">
        <v>0.88300000000000001</v>
      </c>
      <c r="L3180" s="25">
        <v>0.64500000000000002</v>
      </c>
      <c r="M3180" s="25">
        <v>0.254</v>
      </c>
      <c r="N3180" s="25">
        <v>0.67</v>
      </c>
      <c r="O3180" s="25">
        <v>0.17499999999999999</v>
      </c>
      <c r="P3180" s="27">
        <v>15.948</v>
      </c>
      <c r="Q3180" s="27">
        <v>60.866</v>
      </c>
      <c r="R3180" s="25">
        <v>7.2380000000000004</v>
      </c>
      <c r="S3180" s="28">
        <v>323.392</v>
      </c>
      <c r="T3180" s="27">
        <v>17.425999999999998</v>
      </c>
      <c r="U3180" s="4">
        <v>20.151433000000001</v>
      </c>
      <c r="V3180" s="8">
        <v>84.858613732774302</v>
      </c>
      <c r="W3180" s="8">
        <v>84.090309002079593</v>
      </c>
      <c r="X3180" s="8">
        <v>103.88235294117646</v>
      </c>
      <c r="Y3180" s="8">
        <v>133.68421052631578</v>
      </c>
      <c r="Z3180" s="8">
        <v>111.66666666666667</v>
      </c>
      <c r="AA3180" s="8">
        <v>106.32</v>
      </c>
      <c r="AB3180" s="9">
        <v>75.691318963593019</v>
      </c>
      <c r="AC3180" s="9">
        <v>27.641967801536225</v>
      </c>
      <c r="AD3180" s="3">
        <v>29.835812764031626</v>
      </c>
      <c r="AE3180" s="3">
        <v>42.522219434432138</v>
      </c>
    </row>
    <row r="3181" spans="1:31" ht="13" x14ac:dyDescent="0.3">
      <c r="A3181" s="2">
        <v>2023</v>
      </c>
      <c r="B3181" s="13" t="s">
        <v>630</v>
      </c>
      <c r="C3181" s="21" t="s">
        <v>287</v>
      </c>
      <c r="D3181" s="2" t="str">
        <f t="shared" si="104"/>
        <v>M2</v>
      </c>
      <c r="E3181" s="2" t="str">
        <f t="shared" si="105"/>
        <v>J10b_M2_13</v>
      </c>
      <c r="F3181" s="21" t="str">
        <f t="shared" si="102"/>
        <v>J10b</v>
      </c>
      <c r="G3181" s="21">
        <v>2013</v>
      </c>
      <c r="H3181" s="2" t="str">
        <f t="shared" si="103"/>
        <v>J10b_13</v>
      </c>
      <c r="I3181" s="25">
        <v>2.23</v>
      </c>
      <c r="J3181" s="29">
        <v>0.14000000000000001</v>
      </c>
      <c r="K3181" s="25">
        <v>0.876</v>
      </c>
      <c r="L3181" s="25">
        <v>0.67400000000000004</v>
      </c>
      <c r="M3181" s="25">
        <v>0.216</v>
      </c>
      <c r="N3181" s="25">
        <v>0.49</v>
      </c>
      <c r="O3181" s="25">
        <v>0.18</v>
      </c>
      <c r="P3181" s="27">
        <v>16.863</v>
      </c>
      <c r="Q3181" s="27">
        <v>56.899000000000001</v>
      </c>
      <c r="R3181" s="25">
        <v>7.8280000000000003</v>
      </c>
      <c r="S3181" s="28">
        <v>396.95100000000002</v>
      </c>
      <c r="T3181" s="27">
        <v>15.942</v>
      </c>
      <c r="U3181" s="4">
        <v>20.151433000000001</v>
      </c>
      <c r="V3181" s="8">
        <v>86.804912212883806</v>
      </c>
      <c r="W3181" s="8">
        <v>85.309009132544517</v>
      </c>
      <c r="X3181" s="8">
        <v>103.05882352941175</v>
      </c>
      <c r="Y3181" s="8">
        <v>113.68421052631578</v>
      </c>
      <c r="Z3181" s="8">
        <v>81.666666666666671</v>
      </c>
      <c r="AA3181" s="8">
        <v>112.41999999999999</v>
      </c>
      <c r="AB3181" s="9">
        <v>73.829248348842626</v>
      </c>
      <c r="AC3181" s="9">
        <v>24.099421495156218</v>
      </c>
      <c r="AD3181" s="3">
        <v>30.345821707072098</v>
      </c>
      <c r="AE3181" s="3">
        <v>45.554756797771681</v>
      </c>
    </row>
    <row r="3182" spans="1:31" ht="13" x14ac:dyDescent="0.3">
      <c r="A3182" s="2">
        <v>2023</v>
      </c>
      <c r="B3182" s="13" t="s">
        <v>630</v>
      </c>
      <c r="C3182" s="21" t="s">
        <v>288</v>
      </c>
      <c r="D3182" s="2" t="str">
        <f t="shared" si="104"/>
        <v>M1</v>
      </c>
      <c r="E3182" s="2" t="str">
        <f t="shared" si="105"/>
        <v>J10c_M1_13</v>
      </c>
      <c r="F3182" s="21" t="str">
        <f t="shared" si="102"/>
        <v>J10c</v>
      </c>
      <c r="G3182" s="21">
        <v>2013</v>
      </c>
      <c r="H3182" s="2" t="str">
        <f t="shared" si="103"/>
        <v>J10c_13</v>
      </c>
      <c r="I3182" s="25">
        <v>2.3199999999999998</v>
      </c>
      <c r="J3182" s="29">
        <v>0.14399999999999999</v>
      </c>
      <c r="K3182" s="25">
        <v>0.80200000000000005</v>
      </c>
      <c r="L3182" s="25">
        <v>0.77200000000000002</v>
      </c>
      <c r="M3182" s="25">
        <v>0.24099999999999999</v>
      </c>
      <c r="N3182" s="25">
        <v>0.64500000000000002</v>
      </c>
      <c r="O3182" s="25">
        <v>0.191</v>
      </c>
      <c r="P3182" s="27">
        <v>15.516999999999999</v>
      </c>
      <c r="Q3182" s="27">
        <v>71.239999999999995</v>
      </c>
      <c r="R3182" s="25">
        <v>7.359</v>
      </c>
      <c r="S3182" s="28">
        <v>492.92</v>
      </c>
      <c r="T3182" s="27">
        <v>18.648</v>
      </c>
      <c r="U3182" s="4">
        <v>20.475836000000001</v>
      </c>
      <c r="V3182" s="8">
        <v>90.308249477080892</v>
      </c>
      <c r="W3182" s="8">
        <v>87.746409393474352</v>
      </c>
      <c r="X3182" s="8">
        <v>94.352941176470594</v>
      </c>
      <c r="Y3182" s="8">
        <v>126.84210526315789</v>
      </c>
      <c r="Z3182" s="8">
        <v>107.50000000000001</v>
      </c>
      <c r="AA3182" s="8">
        <v>103.44666666666666</v>
      </c>
      <c r="AB3182" s="9">
        <v>78.886192862003909</v>
      </c>
      <c r="AC3182" s="9">
        <v>25.165024573448029</v>
      </c>
      <c r="AD3182" s="3">
        <v>26.001392901908137</v>
      </c>
      <c r="AE3182" s="3">
        <v>48.833582524643838</v>
      </c>
    </row>
    <row r="3183" spans="1:31" ht="13" x14ac:dyDescent="0.3">
      <c r="A3183" s="2">
        <v>2023</v>
      </c>
      <c r="B3183" s="13" t="s">
        <v>630</v>
      </c>
      <c r="C3183" s="21" t="s">
        <v>289</v>
      </c>
      <c r="D3183" s="2" t="str">
        <f t="shared" si="104"/>
        <v>M2</v>
      </c>
      <c r="E3183" s="2" t="str">
        <f t="shared" si="105"/>
        <v>J10c_M2_13</v>
      </c>
      <c r="F3183" s="21" t="str">
        <f t="shared" si="102"/>
        <v>J10c</v>
      </c>
      <c r="G3183" s="21">
        <v>2013</v>
      </c>
      <c r="H3183" s="2" t="str">
        <f t="shared" si="103"/>
        <v>J10c_13</v>
      </c>
      <c r="I3183" s="25">
        <v>2.34</v>
      </c>
      <c r="J3183" s="29">
        <v>0.14399999999999999</v>
      </c>
      <c r="K3183" s="25">
        <v>0.872</v>
      </c>
      <c r="L3183" s="25">
        <v>0.64400000000000002</v>
      </c>
      <c r="M3183" s="25">
        <v>0.25900000000000001</v>
      </c>
      <c r="N3183" s="25">
        <v>0.625</v>
      </c>
      <c r="O3183" s="25">
        <v>0.183</v>
      </c>
      <c r="P3183" s="27">
        <v>13.612</v>
      </c>
      <c r="Q3183" s="27">
        <v>64.034999999999997</v>
      </c>
      <c r="R3183" s="25">
        <v>8.5510000000000002</v>
      </c>
      <c r="S3183" s="28">
        <v>364.18099999999998</v>
      </c>
      <c r="T3183" s="27">
        <v>20.207000000000001</v>
      </c>
      <c r="U3183" s="4">
        <v>20.475836000000001</v>
      </c>
      <c r="V3183" s="8">
        <v>91.086768869124697</v>
      </c>
      <c r="W3183" s="8">
        <v>87.746409393474352</v>
      </c>
      <c r="X3183" s="8">
        <v>102.58823529411765</v>
      </c>
      <c r="Y3183" s="8">
        <v>136.31578947368422</v>
      </c>
      <c r="Z3183" s="8">
        <v>104.16666666666667</v>
      </c>
      <c r="AA3183" s="8">
        <v>90.74666666666667</v>
      </c>
      <c r="AB3183" s="9">
        <v>75.771950455216086</v>
      </c>
      <c r="AC3183" s="9">
        <v>28.156107243908686</v>
      </c>
      <c r="AD3183" s="3">
        <v>29.432778419121032</v>
      </c>
      <c r="AE3183" s="3">
        <v>42.411114336970293</v>
      </c>
    </row>
    <row r="3184" spans="1:31" ht="13" x14ac:dyDescent="0.3">
      <c r="A3184" s="2">
        <v>2023</v>
      </c>
      <c r="B3184" s="13" t="s">
        <v>630</v>
      </c>
      <c r="C3184" s="21" t="s">
        <v>290</v>
      </c>
      <c r="D3184" s="2" t="str">
        <f t="shared" si="104"/>
        <v>M2</v>
      </c>
      <c r="E3184" s="2" t="str">
        <f t="shared" si="105"/>
        <v>E11b_M2_13</v>
      </c>
      <c r="F3184" s="21" t="str">
        <f t="shared" si="102"/>
        <v>E11b</v>
      </c>
      <c r="G3184" s="21">
        <v>2013</v>
      </c>
      <c r="H3184" s="2" t="str">
        <f t="shared" si="103"/>
        <v>E11b_13</v>
      </c>
      <c r="I3184" s="25">
        <v>2.31</v>
      </c>
      <c r="J3184" s="29">
        <v>0.14699999999999999</v>
      </c>
      <c r="K3184" s="25">
        <v>0.81399999999999995</v>
      </c>
      <c r="L3184" s="25">
        <v>0.69799999999999995</v>
      </c>
      <c r="M3184" s="25">
        <v>0.20799999999999999</v>
      </c>
      <c r="N3184" s="25">
        <v>0.73399999999999999</v>
      </c>
      <c r="O3184" s="25">
        <v>0.18099999999999999</v>
      </c>
      <c r="P3184" s="27">
        <v>14.971</v>
      </c>
      <c r="Q3184" s="27">
        <v>71.33</v>
      </c>
      <c r="R3184" s="25">
        <v>7.5960000000000001</v>
      </c>
      <c r="S3184" s="28">
        <v>469.83100000000002</v>
      </c>
      <c r="T3184" s="27">
        <v>14.113</v>
      </c>
      <c r="U3184" s="4">
        <v>18.888966</v>
      </c>
      <c r="V3184" s="8">
        <v>89.918989781058997</v>
      </c>
      <c r="W3184" s="8">
        <v>89.574459589171724</v>
      </c>
      <c r="X3184" s="8">
        <v>95.764705882352942</v>
      </c>
      <c r="Y3184" s="8">
        <v>109.4736842105263</v>
      </c>
      <c r="Z3184" s="8">
        <v>122.33333333333334</v>
      </c>
      <c r="AA3184" s="8">
        <v>99.806666666666672</v>
      </c>
      <c r="AB3184" s="9">
        <v>72.782196806705116</v>
      </c>
      <c r="AC3184" s="9">
        <v>23.540706264473137</v>
      </c>
      <c r="AD3184" s="3">
        <v>28.603717991008377</v>
      </c>
      <c r="AE3184" s="3">
        <v>47.85557574451849</v>
      </c>
    </row>
    <row r="3185" spans="1:31" ht="13" x14ac:dyDescent="0.3">
      <c r="A3185" s="2">
        <v>2023</v>
      </c>
      <c r="B3185" s="13" t="s">
        <v>630</v>
      </c>
      <c r="C3185" s="21" t="s">
        <v>291</v>
      </c>
      <c r="D3185" s="2" t="str">
        <f t="shared" si="104"/>
        <v>M2</v>
      </c>
      <c r="E3185" s="2" t="str">
        <f t="shared" si="105"/>
        <v>G11a_M2_13</v>
      </c>
      <c r="F3185" s="21" t="str">
        <f t="shared" si="102"/>
        <v>G11a</v>
      </c>
      <c r="G3185" s="21">
        <v>2013</v>
      </c>
      <c r="H3185" s="2" t="str">
        <f t="shared" si="103"/>
        <v>G11a_13</v>
      </c>
      <c r="I3185" s="25">
        <v>2.5099999999999998</v>
      </c>
      <c r="J3185" s="29">
        <v>0.156</v>
      </c>
      <c r="K3185" s="25">
        <v>0.83699999999999997</v>
      </c>
      <c r="L3185" s="25">
        <v>0.89300000000000002</v>
      </c>
      <c r="M3185" s="25">
        <v>0.16300000000000001</v>
      </c>
      <c r="N3185" s="25">
        <v>0.64400000000000002</v>
      </c>
      <c r="O3185" s="25">
        <v>0.19600000000000001</v>
      </c>
      <c r="P3185" s="27">
        <v>30.606000000000002</v>
      </c>
      <c r="Q3185" s="27">
        <v>70.307000000000002</v>
      </c>
      <c r="R3185" s="25">
        <v>8.6140000000000008</v>
      </c>
      <c r="S3185" s="28">
        <v>514.15899999999999</v>
      </c>
      <c r="T3185" s="27">
        <v>15.384</v>
      </c>
      <c r="U3185" s="4">
        <v>17.016552000000001</v>
      </c>
      <c r="V3185" s="8">
        <v>97.704183701497001</v>
      </c>
      <c r="W3185" s="8">
        <v>95.058610176263883</v>
      </c>
      <c r="X3185" s="8">
        <v>98.470588235294116</v>
      </c>
      <c r="Y3185" s="8">
        <v>85.78947368421052</v>
      </c>
      <c r="Z3185" s="8">
        <v>107.33333333333334</v>
      </c>
      <c r="AA3185" s="8">
        <v>204.04</v>
      </c>
      <c r="AB3185" s="9">
        <v>79.394216492500703</v>
      </c>
      <c r="AC3185" s="9">
        <v>16.911419024945825</v>
      </c>
      <c r="AD3185" s="3">
        <v>26.962479840569099</v>
      </c>
      <c r="AE3185" s="3">
        <v>56.126101134485083</v>
      </c>
    </row>
    <row r="3186" spans="1:31" ht="13" x14ac:dyDescent="0.3">
      <c r="A3186" s="2">
        <v>2023</v>
      </c>
      <c r="B3186" s="13" t="s">
        <v>630</v>
      </c>
      <c r="C3186" s="21" t="s">
        <v>293</v>
      </c>
      <c r="D3186" s="2" t="str">
        <f t="shared" si="104"/>
        <v>M2</v>
      </c>
      <c r="E3186" s="2" t="str">
        <f t="shared" si="105"/>
        <v>G11b_M2_13</v>
      </c>
      <c r="F3186" s="21" t="str">
        <f t="shared" si="102"/>
        <v>G11b</v>
      </c>
      <c r="G3186" s="21">
        <v>2013</v>
      </c>
      <c r="H3186" s="2" t="str">
        <f t="shared" si="103"/>
        <v>G11b_13</v>
      </c>
      <c r="I3186" s="25">
        <v>2.2999999999999998</v>
      </c>
      <c r="J3186" s="29">
        <v>0.154</v>
      </c>
      <c r="K3186" s="25">
        <v>0.91600000000000004</v>
      </c>
      <c r="L3186" s="25">
        <v>0.88300000000000001</v>
      </c>
      <c r="M3186" s="25">
        <v>0.161</v>
      </c>
      <c r="N3186" s="25">
        <v>0.59899999999999998</v>
      </c>
      <c r="O3186" s="25">
        <v>0.17799999999999999</v>
      </c>
      <c r="P3186" s="27">
        <v>14.226000000000001</v>
      </c>
      <c r="Q3186" s="27">
        <v>56.420999999999999</v>
      </c>
      <c r="R3186" s="25">
        <v>8.1270000000000007</v>
      </c>
      <c r="S3186" s="28">
        <v>526.92200000000003</v>
      </c>
      <c r="T3186" s="27">
        <v>20.731999999999999</v>
      </c>
      <c r="U3186" s="4">
        <v>18.268892999999998</v>
      </c>
      <c r="V3186" s="8">
        <v>89.529730085037102</v>
      </c>
      <c r="W3186" s="8">
        <v>93.839910045798959</v>
      </c>
      <c r="X3186" s="8">
        <v>107.76470588235294</v>
      </c>
      <c r="Y3186" s="8">
        <v>84.73684210526315</v>
      </c>
      <c r="Z3186" s="8">
        <v>99.833333333333329</v>
      </c>
      <c r="AA3186" s="8">
        <v>94.84</v>
      </c>
      <c r="AB3186" s="9">
        <v>80.750930208749978</v>
      </c>
      <c r="AC3186" s="9">
        <v>16.42327085587355</v>
      </c>
      <c r="AD3186" s="3">
        <v>29.011566695099255</v>
      </c>
      <c r="AE3186" s="3">
        <v>54.565162449027191</v>
      </c>
    </row>
    <row r="3187" spans="1:31" ht="13" x14ac:dyDescent="0.3">
      <c r="A3187" s="2">
        <v>2023</v>
      </c>
      <c r="B3187" s="13" t="s">
        <v>630</v>
      </c>
      <c r="C3187" s="21" t="s">
        <v>295</v>
      </c>
      <c r="D3187" s="2" t="str">
        <f t="shared" si="104"/>
        <v>M2</v>
      </c>
      <c r="E3187" s="2" t="str">
        <f t="shared" si="105"/>
        <v>G11c_M2_13</v>
      </c>
      <c r="F3187" s="21" t="str">
        <f t="shared" si="102"/>
        <v>G11c</v>
      </c>
      <c r="G3187" s="21">
        <v>2013</v>
      </c>
      <c r="H3187" s="2" t="str">
        <f t="shared" si="103"/>
        <v>G11c_13</v>
      </c>
      <c r="I3187" s="25">
        <v>2.39</v>
      </c>
      <c r="J3187" s="29">
        <v>0.154</v>
      </c>
      <c r="K3187" s="25">
        <v>0.77</v>
      </c>
      <c r="L3187" s="25">
        <v>0.877</v>
      </c>
      <c r="M3187" s="25">
        <v>0.17799999999999999</v>
      </c>
      <c r="N3187" s="25">
        <v>0.53100000000000003</v>
      </c>
      <c r="O3187" s="25">
        <v>0.188</v>
      </c>
      <c r="P3187" s="27">
        <v>16.216000000000001</v>
      </c>
      <c r="Q3187" s="27">
        <v>57.584000000000003</v>
      </c>
      <c r="R3187" s="25">
        <v>7.6219999999999999</v>
      </c>
      <c r="S3187" s="28">
        <v>302.63</v>
      </c>
      <c r="T3187" s="27">
        <v>15.333</v>
      </c>
      <c r="U3187" s="4">
        <v>21.034461</v>
      </c>
      <c r="V3187" s="8">
        <v>93.033067349234216</v>
      </c>
      <c r="W3187" s="8">
        <v>93.839910045798959</v>
      </c>
      <c r="X3187" s="8">
        <v>90.588235294117652</v>
      </c>
      <c r="Y3187" s="8">
        <v>93.68421052631578</v>
      </c>
      <c r="Z3187" s="8">
        <v>88.500000000000014</v>
      </c>
      <c r="AA3187" s="8">
        <v>108.10666666666668</v>
      </c>
      <c r="AB3187" s="9">
        <v>78.117843155168231</v>
      </c>
      <c r="AC3187" s="9">
        <v>18.769429472070591</v>
      </c>
      <c r="AD3187" s="3">
        <v>25.209470504758976</v>
      </c>
      <c r="AE3187" s="3">
        <v>56.021100023170447</v>
      </c>
    </row>
    <row r="3188" spans="1:31" ht="13" x14ac:dyDescent="0.3">
      <c r="A3188" s="2">
        <v>2023</v>
      </c>
      <c r="B3188" s="13" t="s">
        <v>630</v>
      </c>
      <c r="C3188" s="21" t="s">
        <v>296</v>
      </c>
      <c r="D3188" s="2" t="str">
        <f t="shared" si="104"/>
        <v>M1</v>
      </c>
      <c r="E3188" s="2" t="str">
        <f t="shared" si="105"/>
        <v>H11a_M1_13</v>
      </c>
      <c r="F3188" s="21" t="str">
        <f t="shared" si="102"/>
        <v>H11a</v>
      </c>
      <c r="G3188" s="21">
        <v>2013</v>
      </c>
      <c r="H3188" s="2" t="str">
        <f t="shared" si="103"/>
        <v>H11a_13</v>
      </c>
      <c r="I3188" s="25">
        <v>2.39</v>
      </c>
      <c r="J3188" s="29">
        <v>0.155</v>
      </c>
      <c r="K3188" s="25">
        <v>0.873</v>
      </c>
      <c r="L3188" s="25">
        <v>0.82799999999999996</v>
      </c>
      <c r="M3188" s="25">
        <v>0.17899999999999999</v>
      </c>
      <c r="N3188" s="25">
        <v>0.57099999999999995</v>
      </c>
      <c r="O3188" s="25">
        <v>0.185</v>
      </c>
      <c r="P3188" s="27">
        <v>15.864000000000001</v>
      </c>
      <c r="Q3188" s="27">
        <v>56.826999999999998</v>
      </c>
      <c r="R3188" s="25">
        <v>7.6589999999999998</v>
      </c>
      <c r="S3188" s="28">
        <v>329.64600000000002</v>
      </c>
      <c r="T3188" s="27">
        <v>15.43</v>
      </c>
      <c r="U3188" s="4">
        <v>19.914190999999999</v>
      </c>
      <c r="V3188" s="8">
        <v>93.033067349234216</v>
      </c>
      <c r="W3188" s="8">
        <v>94.449260111031421</v>
      </c>
      <c r="X3188" s="8">
        <v>102.70588235294117</v>
      </c>
      <c r="Y3188" s="8">
        <v>94.210526315789465</v>
      </c>
      <c r="Z3188" s="8">
        <v>95.166666666666671</v>
      </c>
      <c r="AA3188" s="8">
        <v>105.76</v>
      </c>
      <c r="AB3188" s="9">
        <v>78.389376797372876</v>
      </c>
      <c r="AC3188" s="9">
        <v>18.809494859392327</v>
      </c>
      <c r="AD3188" s="3">
        <v>28.482642216449577</v>
      </c>
      <c r="AE3188" s="3">
        <v>52.707862924158086</v>
      </c>
    </row>
    <row r="3189" spans="1:31" ht="13" x14ac:dyDescent="0.3">
      <c r="A3189" s="2">
        <v>2023</v>
      </c>
      <c r="B3189" s="13" t="s">
        <v>630</v>
      </c>
      <c r="C3189" s="21" t="s">
        <v>297</v>
      </c>
      <c r="D3189" s="2" t="str">
        <f t="shared" si="104"/>
        <v>M2</v>
      </c>
      <c r="E3189" s="2" t="str">
        <f t="shared" si="105"/>
        <v>H11a_M2_13</v>
      </c>
      <c r="F3189" s="21" t="str">
        <f t="shared" si="102"/>
        <v>H11a</v>
      </c>
      <c r="G3189" s="21">
        <v>2013</v>
      </c>
      <c r="H3189" s="2" t="str">
        <f t="shared" si="103"/>
        <v>H11a_13</v>
      </c>
      <c r="I3189" s="25">
        <v>2.31</v>
      </c>
      <c r="J3189" s="29">
        <v>0.14499999999999999</v>
      </c>
      <c r="K3189" s="25">
        <v>0.79</v>
      </c>
      <c r="L3189" s="25">
        <v>0.878</v>
      </c>
      <c r="M3189" s="25">
        <v>0.20200000000000001</v>
      </c>
      <c r="N3189" s="25">
        <v>0.59099999999999997</v>
      </c>
      <c r="O3189" s="25">
        <v>0.188</v>
      </c>
      <c r="P3189" s="27">
        <v>21.532</v>
      </c>
      <c r="Q3189" s="27">
        <v>59.822000000000003</v>
      </c>
      <c r="R3189" s="25">
        <v>6.8250000000000002</v>
      </c>
      <c r="S3189" s="28">
        <v>396.41</v>
      </c>
      <c r="T3189" s="27">
        <v>17.41</v>
      </c>
      <c r="U3189" s="4">
        <v>19.914190999999999</v>
      </c>
      <c r="V3189" s="8">
        <v>89.918989781058997</v>
      </c>
      <c r="W3189" s="8">
        <v>88.3557594587068</v>
      </c>
      <c r="X3189" s="8">
        <v>92.941176470588232</v>
      </c>
      <c r="Y3189" s="8">
        <v>106.31578947368421</v>
      </c>
      <c r="Z3189" s="8">
        <v>98.5</v>
      </c>
      <c r="AA3189" s="8">
        <v>143.54666666666668</v>
      </c>
      <c r="AB3189" s="9">
        <v>80.656188055763835</v>
      </c>
      <c r="AC3189" s="9">
        <v>20.629798688472857</v>
      </c>
      <c r="AD3189" s="3">
        <v>25.050283267284662</v>
      </c>
      <c r="AE3189" s="3">
        <v>54.319918044242463</v>
      </c>
    </row>
    <row r="3190" spans="1:31" ht="13" x14ac:dyDescent="0.3">
      <c r="A3190" s="2">
        <v>2023</v>
      </c>
      <c r="B3190" s="13" t="s">
        <v>630</v>
      </c>
      <c r="C3190" s="21" t="s">
        <v>298</v>
      </c>
      <c r="D3190" s="2" t="str">
        <f t="shared" si="104"/>
        <v>M1</v>
      </c>
      <c r="E3190" s="2" t="str">
        <f t="shared" si="105"/>
        <v>H11b_M1_13</v>
      </c>
      <c r="F3190" s="21" t="str">
        <f t="shared" si="102"/>
        <v>H11b</v>
      </c>
      <c r="G3190" s="21">
        <v>2013</v>
      </c>
      <c r="H3190" s="2" t="str">
        <f t="shared" si="103"/>
        <v>H11b_13</v>
      </c>
      <c r="I3190" s="25">
        <v>2.36</v>
      </c>
      <c r="J3190" s="29">
        <v>0.14699999999999999</v>
      </c>
      <c r="K3190" s="25">
        <v>0.94699999999999995</v>
      </c>
      <c r="L3190" s="25">
        <v>0.73899999999999999</v>
      </c>
      <c r="M3190" s="25">
        <v>0.19900000000000001</v>
      </c>
      <c r="N3190" s="25">
        <v>0.66400000000000003</v>
      </c>
      <c r="O3190" s="25">
        <v>0.17799999999999999</v>
      </c>
      <c r="P3190" s="27">
        <v>16.375</v>
      </c>
      <c r="Q3190" s="27">
        <v>64.786000000000001</v>
      </c>
      <c r="R3190" s="25">
        <v>8.5289999999999999</v>
      </c>
      <c r="S3190" s="28">
        <v>380.529</v>
      </c>
      <c r="T3190" s="27">
        <v>20.257999999999999</v>
      </c>
      <c r="U3190" s="4">
        <v>18.949898999999998</v>
      </c>
      <c r="V3190" s="8">
        <v>91.865288261168502</v>
      </c>
      <c r="W3190" s="8">
        <v>89.574459589171724</v>
      </c>
      <c r="X3190" s="8">
        <v>111.41176470588235</v>
      </c>
      <c r="Y3190" s="8">
        <v>104.73684210526318</v>
      </c>
      <c r="Z3190" s="8">
        <v>110.66666666666667</v>
      </c>
      <c r="AA3190" s="8">
        <v>109.16666666666666</v>
      </c>
      <c r="AB3190" s="9">
        <v>77.488288611096522</v>
      </c>
      <c r="AC3190" s="9">
        <v>21.154283506339119</v>
      </c>
      <c r="AD3190" s="3">
        <v>31.256270183822977</v>
      </c>
      <c r="AE3190" s="3">
        <v>47.589446309837911</v>
      </c>
    </row>
    <row r="3191" spans="1:31" ht="13" x14ac:dyDescent="0.3">
      <c r="A3191" s="2">
        <v>2023</v>
      </c>
      <c r="B3191" s="13" t="s">
        <v>630</v>
      </c>
      <c r="C3191" s="21" t="s">
        <v>299</v>
      </c>
      <c r="D3191" s="2" t="str">
        <f t="shared" si="104"/>
        <v>M2</v>
      </c>
      <c r="E3191" s="2" t="str">
        <f t="shared" si="105"/>
        <v>H11b_M2_13</v>
      </c>
      <c r="F3191" s="21" t="str">
        <f t="shared" si="102"/>
        <v>H11b</v>
      </c>
      <c r="G3191" s="21">
        <v>2013</v>
      </c>
      <c r="H3191" s="2" t="str">
        <f t="shared" si="103"/>
        <v>H11b_13</v>
      </c>
      <c r="I3191" s="25">
        <v>2.29</v>
      </c>
      <c r="J3191" s="29">
        <v>0.14499999999999999</v>
      </c>
      <c r="K3191" s="25">
        <v>0.91900000000000004</v>
      </c>
      <c r="L3191" s="25">
        <v>0.66600000000000004</v>
      </c>
      <c r="M3191" s="25">
        <v>0.214</v>
      </c>
      <c r="N3191" s="25">
        <v>0.66700000000000004</v>
      </c>
      <c r="O3191" s="25">
        <v>0.17799999999999999</v>
      </c>
      <c r="P3191" s="27">
        <v>12.337</v>
      </c>
      <c r="Q3191" s="27">
        <v>57.814</v>
      </c>
      <c r="R3191" s="25">
        <v>8.8320000000000007</v>
      </c>
      <c r="S3191" s="28">
        <v>409.786</v>
      </c>
      <c r="T3191" s="27">
        <v>17.457999999999998</v>
      </c>
      <c r="U3191" s="4">
        <v>18.949898999999998</v>
      </c>
      <c r="V3191" s="8">
        <v>89.140470389015206</v>
      </c>
      <c r="W3191" s="8">
        <v>88.3557594587068</v>
      </c>
      <c r="X3191" s="8">
        <v>108.11764705882354</v>
      </c>
      <c r="Y3191" s="8">
        <v>112.63157894736841</v>
      </c>
      <c r="Z3191" s="8">
        <v>111.16666666666669</v>
      </c>
      <c r="AA3191" s="8">
        <v>82.24666666666667</v>
      </c>
      <c r="AB3191" s="9">
        <v>74.365046351761521</v>
      </c>
      <c r="AC3191" s="9">
        <v>23.70425080771388</v>
      </c>
      <c r="AD3191" s="3">
        <v>31.606026581302338</v>
      </c>
      <c r="AE3191" s="3">
        <v>44.689722610983779</v>
      </c>
    </row>
    <row r="3192" spans="1:31" ht="13" x14ac:dyDescent="0.3">
      <c r="A3192" s="2">
        <v>2023</v>
      </c>
      <c r="B3192" s="13" t="s">
        <v>630</v>
      </c>
      <c r="C3192" s="21" t="s">
        <v>300</v>
      </c>
      <c r="D3192" s="2" t="str">
        <f t="shared" si="104"/>
        <v>M1</v>
      </c>
      <c r="E3192" s="2" t="str">
        <f t="shared" si="105"/>
        <v>H11c_M1_13</v>
      </c>
      <c r="F3192" s="21" t="str">
        <f t="shared" si="102"/>
        <v>H11c</v>
      </c>
      <c r="G3192" s="21">
        <v>2013</v>
      </c>
      <c r="H3192" s="2" t="str">
        <f t="shared" si="103"/>
        <v>H11c_13</v>
      </c>
      <c r="I3192" s="25">
        <v>2.38</v>
      </c>
      <c r="J3192" s="29">
        <v>0.14899999999999999</v>
      </c>
      <c r="K3192" s="25">
        <v>0.80500000000000005</v>
      </c>
      <c r="L3192" s="25">
        <v>0.78900000000000003</v>
      </c>
      <c r="M3192" s="25">
        <v>0.20200000000000001</v>
      </c>
      <c r="N3192" s="25">
        <v>0.51300000000000001</v>
      </c>
      <c r="O3192" s="25">
        <v>0.184</v>
      </c>
      <c r="P3192" s="27">
        <v>18.047999999999998</v>
      </c>
      <c r="Q3192" s="27">
        <v>57.045999999999999</v>
      </c>
      <c r="R3192" s="25">
        <v>7.8689999999999998</v>
      </c>
      <c r="S3192" s="28">
        <v>370.20299999999997</v>
      </c>
      <c r="T3192" s="27">
        <v>16.346</v>
      </c>
      <c r="U3192" s="4">
        <v>21.624338000000002</v>
      </c>
      <c r="V3192" s="8">
        <v>92.643807653212292</v>
      </c>
      <c r="W3192" s="8">
        <v>90.793159719636648</v>
      </c>
      <c r="X3192" s="8">
        <v>94.705882352941188</v>
      </c>
      <c r="Y3192" s="8">
        <v>106.31578947368421</v>
      </c>
      <c r="Z3192" s="8">
        <v>85.500000000000014</v>
      </c>
      <c r="AA3192" s="8">
        <v>120.31999999999998</v>
      </c>
      <c r="AB3192" s="9">
        <v>76.598702004847752</v>
      </c>
      <c r="AC3192" s="9">
        <v>21.722573346800459</v>
      </c>
      <c r="AD3192" s="3">
        <v>26.878047219148264</v>
      </c>
      <c r="AE3192" s="3">
        <v>51.399379434051284</v>
      </c>
    </row>
    <row r="3193" spans="1:31" ht="13" x14ac:dyDescent="0.3">
      <c r="A3193" s="2">
        <v>2023</v>
      </c>
      <c r="B3193" s="13" t="s">
        <v>630</v>
      </c>
      <c r="C3193" s="21" t="s">
        <v>301</v>
      </c>
      <c r="D3193" s="2" t="str">
        <f t="shared" si="104"/>
        <v>M2</v>
      </c>
      <c r="E3193" s="2" t="str">
        <f t="shared" si="105"/>
        <v>H11c_M2_13</v>
      </c>
      <c r="F3193" s="21" t="str">
        <f t="shared" si="102"/>
        <v>H11c</v>
      </c>
      <c r="G3193" s="21">
        <v>2013</v>
      </c>
      <c r="H3193" s="2" t="str">
        <f t="shared" si="103"/>
        <v>H11c_13</v>
      </c>
      <c r="I3193" s="25">
        <v>2.4500000000000002</v>
      </c>
      <c r="J3193" s="29">
        <v>0.155</v>
      </c>
      <c r="K3193" s="25">
        <v>0.81</v>
      </c>
      <c r="L3193" s="25">
        <v>0.79200000000000004</v>
      </c>
      <c r="M3193" s="25">
        <v>0.20300000000000001</v>
      </c>
      <c r="N3193" s="25">
        <v>0.54800000000000004</v>
      </c>
      <c r="O3193" s="25">
        <v>0.191</v>
      </c>
      <c r="P3193" s="27">
        <v>17.617999999999999</v>
      </c>
      <c r="Q3193" s="27">
        <v>59.210999999999999</v>
      </c>
      <c r="R3193" s="25">
        <v>8.7210000000000001</v>
      </c>
      <c r="S3193" s="28">
        <v>365.85899999999998</v>
      </c>
      <c r="T3193" s="27">
        <v>17.913</v>
      </c>
      <c r="U3193" s="4">
        <v>21.624338000000002</v>
      </c>
      <c r="V3193" s="8">
        <v>95.368625525365616</v>
      </c>
      <c r="W3193" s="8">
        <v>94.449260111031421</v>
      </c>
      <c r="X3193" s="8">
        <v>95.294117647058826</v>
      </c>
      <c r="Y3193" s="8">
        <v>106.84210526315789</v>
      </c>
      <c r="Z3193" s="8">
        <v>91.333333333333343</v>
      </c>
      <c r="AA3193" s="8">
        <v>117.45333333333332</v>
      </c>
      <c r="AB3193" s="9">
        <v>76.958652164401315</v>
      </c>
      <c r="AC3193" s="9">
        <v>21.728007284845042</v>
      </c>
      <c r="AD3193" s="3">
        <v>26.918497075176095</v>
      </c>
      <c r="AE3193" s="3">
        <v>51.353495639978874</v>
      </c>
    </row>
    <row r="3194" spans="1:31" ht="13" x14ac:dyDescent="0.3">
      <c r="A3194" s="2">
        <v>2023</v>
      </c>
      <c r="B3194" s="13" t="s">
        <v>630</v>
      </c>
      <c r="C3194" s="21" t="s">
        <v>302</v>
      </c>
      <c r="D3194" s="2" t="str">
        <f t="shared" si="104"/>
        <v>M1</v>
      </c>
      <c r="E3194" s="2" t="str">
        <f t="shared" si="105"/>
        <v>I11a_M1_13</v>
      </c>
      <c r="F3194" s="21" t="str">
        <f t="shared" si="102"/>
        <v>I11a</v>
      </c>
      <c r="G3194" s="21">
        <v>2013</v>
      </c>
      <c r="H3194" s="2" t="str">
        <f t="shared" si="103"/>
        <v>I11a_13</v>
      </c>
      <c r="I3194" s="25">
        <v>2.36</v>
      </c>
      <c r="J3194" s="29">
        <v>0.14499999999999999</v>
      </c>
      <c r="K3194" s="25">
        <v>0.88200000000000001</v>
      </c>
      <c r="L3194" s="25">
        <v>0.79100000000000004</v>
      </c>
      <c r="M3194" s="25">
        <v>0.20300000000000001</v>
      </c>
      <c r="N3194" s="25">
        <v>0.54200000000000004</v>
      </c>
      <c r="O3194" s="25">
        <v>0.183</v>
      </c>
      <c r="P3194" s="27">
        <v>21.446000000000002</v>
      </c>
      <c r="Q3194" s="27">
        <v>77.963999999999999</v>
      </c>
      <c r="R3194" s="25">
        <v>8.7520000000000007</v>
      </c>
      <c r="S3194" s="28">
        <v>385.98700000000002</v>
      </c>
      <c r="T3194" s="27">
        <v>17.574000000000002</v>
      </c>
      <c r="U3194" s="4">
        <v>17.329681000000001</v>
      </c>
      <c r="V3194" s="8">
        <v>91.865288261168502</v>
      </c>
      <c r="W3194" s="8">
        <v>88.3557594587068</v>
      </c>
      <c r="X3194" s="8">
        <v>103.76470588235294</v>
      </c>
      <c r="Y3194" s="8">
        <v>106.84210526315789</v>
      </c>
      <c r="Z3194" s="8">
        <v>90.333333333333343</v>
      </c>
      <c r="AA3194" s="8">
        <v>142.97333333333336</v>
      </c>
      <c r="AB3194" s="9">
        <v>78.750184189864456</v>
      </c>
      <c r="AC3194" s="9">
        <v>21.233704683514663</v>
      </c>
      <c r="AD3194" s="3">
        <v>28.644434281763264</v>
      </c>
      <c r="AE3194" s="3">
        <v>50.12186103472208</v>
      </c>
    </row>
    <row r="3195" spans="1:31" ht="13" x14ac:dyDescent="0.3">
      <c r="A3195" s="2">
        <v>2023</v>
      </c>
      <c r="B3195" s="13" t="s">
        <v>630</v>
      </c>
      <c r="C3195" s="21" t="s">
        <v>303</v>
      </c>
      <c r="D3195" s="2" t="str">
        <f t="shared" si="104"/>
        <v>M2</v>
      </c>
      <c r="E3195" s="2" t="str">
        <f t="shared" si="105"/>
        <v>I11a_M2_13</v>
      </c>
      <c r="F3195" s="21" t="str">
        <f t="shared" si="102"/>
        <v>I11a</v>
      </c>
      <c r="G3195" s="21">
        <v>2013</v>
      </c>
      <c r="H3195" s="2" t="str">
        <f t="shared" si="103"/>
        <v>I11a_13</v>
      </c>
      <c r="I3195" s="25">
        <v>2.2599999999999998</v>
      </c>
      <c r="J3195" s="29">
        <v>0.14399999999999999</v>
      </c>
      <c r="K3195" s="25">
        <v>0.91800000000000004</v>
      </c>
      <c r="L3195" s="25">
        <v>0.88300000000000001</v>
      </c>
      <c r="M3195" s="25">
        <v>0.23100000000000001</v>
      </c>
      <c r="N3195" s="25">
        <v>0.61699999999999999</v>
      </c>
      <c r="O3195" s="25">
        <v>0.18</v>
      </c>
      <c r="P3195" s="27">
        <v>16.460999999999999</v>
      </c>
      <c r="Q3195" s="27">
        <v>66.085999999999999</v>
      </c>
      <c r="R3195" s="25">
        <v>8.0879999999999992</v>
      </c>
      <c r="S3195" s="28">
        <v>405.82299999999998</v>
      </c>
      <c r="T3195" s="27">
        <v>21.332000000000001</v>
      </c>
      <c r="U3195" s="4">
        <v>17.329681000000001</v>
      </c>
      <c r="V3195" s="8">
        <v>87.972691300949492</v>
      </c>
      <c r="W3195" s="8">
        <v>87.746409393474352</v>
      </c>
      <c r="X3195" s="8">
        <v>108</v>
      </c>
      <c r="Y3195" s="8">
        <v>121.57894736842105</v>
      </c>
      <c r="Z3195" s="8">
        <v>102.83333333333333</v>
      </c>
      <c r="AA3195" s="8">
        <v>109.74</v>
      </c>
      <c r="AB3195" s="9">
        <v>86.568143706856048</v>
      </c>
      <c r="AC3195" s="9">
        <v>21.980379588847356</v>
      </c>
      <c r="AD3195" s="3">
        <v>27.121132398390312</v>
      </c>
      <c r="AE3195" s="3">
        <v>50.898488012762336</v>
      </c>
    </row>
    <row r="3196" spans="1:31" ht="13" x14ac:dyDescent="0.3">
      <c r="A3196" s="2">
        <v>2023</v>
      </c>
      <c r="B3196" s="13" t="s">
        <v>630</v>
      </c>
      <c r="C3196" s="21" t="s">
        <v>304</v>
      </c>
      <c r="D3196" s="2" t="str">
        <f t="shared" si="104"/>
        <v>M1</v>
      </c>
      <c r="E3196" s="2" t="str">
        <f t="shared" si="105"/>
        <v>I11b_M1_13</v>
      </c>
      <c r="F3196" s="21" t="str">
        <f t="shared" si="102"/>
        <v>I11b</v>
      </c>
      <c r="G3196" s="21">
        <v>2013</v>
      </c>
      <c r="H3196" s="2" t="str">
        <f t="shared" si="103"/>
        <v>I11b_13</v>
      </c>
      <c r="I3196" s="25">
        <v>2.2400000000000002</v>
      </c>
      <c r="J3196" s="29">
        <v>0.14000000000000001</v>
      </c>
      <c r="K3196" s="25">
        <v>0.86899999999999999</v>
      </c>
      <c r="L3196" s="25">
        <v>0.76100000000000001</v>
      </c>
      <c r="M3196" s="25">
        <v>0.23499999999999999</v>
      </c>
      <c r="N3196" s="25">
        <v>0.59</v>
      </c>
      <c r="O3196" s="25">
        <v>0.19600000000000001</v>
      </c>
      <c r="P3196" s="27">
        <v>20.992999999999999</v>
      </c>
      <c r="Q3196" s="27">
        <v>59.784999999999997</v>
      </c>
      <c r="R3196" s="25">
        <v>7.8460000000000001</v>
      </c>
      <c r="S3196" s="28">
        <v>327.81700000000001</v>
      </c>
      <c r="T3196" s="27">
        <v>17.199000000000002</v>
      </c>
      <c r="U3196" s="4">
        <v>19.572331999999999</v>
      </c>
      <c r="V3196" s="8">
        <v>87.194171908905702</v>
      </c>
      <c r="W3196" s="8">
        <v>85.309009132544517</v>
      </c>
      <c r="X3196" s="8">
        <v>102.23529411764707</v>
      </c>
      <c r="Y3196" s="8">
        <v>123.68421052631578</v>
      </c>
      <c r="Z3196" s="8">
        <v>98.333333333333329</v>
      </c>
      <c r="AA3196" s="8">
        <v>139.95333333333332</v>
      </c>
      <c r="AB3196" s="9">
        <v>79.556611716210369</v>
      </c>
      <c r="AC3196" s="9">
        <v>24.331724873395522</v>
      </c>
      <c r="AD3196" s="3">
        <v>27.936162009889081</v>
      </c>
      <c r="AE3196" s="3">
        <v>47.732113116715404</v>
      </c>
    </row>
    <row r="3197" spans="1:31" ht="13" x14ac:dyDescent="0.3">
      <c r="A3197" s="2">
        <v>2023</v>
      </c>
      <c r="B3197" s="13" t="s">
        <v>630</v>
      </c>
      <c r="C3197" s="21" t="s">
        <v>305</v>
      </c>
      <c r="D3197" s="2" t="str">
        <f t="shared" si="104"/>
        <v>M2</v>
      </c>
      <c r="E3197" s="2" t="str">
        <f t="shared" si="105"/>
        <v>I11b_M2_13</v>
      </c>
      <c r="F3197" s="21" t="str">
        <f t="shared" si="102"/>
        <v>I11b</v>
      </c>
      <c r="G3197" s="21">
        <v>2013</v>
      </c>
      <c r="H3197" s="2" t="str">
        <f t="shared" si="103"/>
        <v>I11b_13</v>
      </c>
      <c r="I3197" s="25">
        <v>2.36</v>
      </c>
      <c r="J3197" s="29">
        <v>0.15</v>
      </c>
      <c r="K3197" s="25">
        <v>0.91400000000000003</v>
      </c>
      <c r="L3197" s="25">
        <v>0.80100000000000005</v>
      </c>
      <c r="M3197" s="25">
        <v>0.19900000000000001</v>
      </c>
      <c r="N3197" s="25">
        <v>0.58599999999999997</v>
      </c>
      <c r="O3197" s="25">
        <v>0.184</v>
      </c>
      <c r="P3197" s="27">
        <v>22.67</v>
      </c>
      <c r="Q3197" s="27">
        <v>57.424999999999997</v>
      </c>
      <c r="R3197" s="25">
        <v>7.335</v>
      </c>
      <c r="S3197" s="28">
        <v>317.42500000000001</v>
      </c>
      <c r="T3197" s="27">
        <v>18.053999999999998</v>
      </c>
      <c r="U3197" s="4">
        <v>19.572331999999999</v>
      </c>
      <c r="V3197" s="8">
        <v>91.865288261168502</v>
      </c>
      <c r="W3197" s="8">
        <v>91.40250978486911</v>
      </c>
      <c r="X3197" s="8">
        <v>107.5294117647059</v>
      </c>
      <c r="Y3197" s="8">
        <v>104.73684210526318</v>
      </c>
      <c r="Z3197" s="8">
        <v>97.666666666666671</v>
      </c>
      <c r="AA3197" s="8">
        <v>151.13333333333335</v>
      </c>
      <c r="AB3197" s="9">
        <v>79.738111216525041</v>
      </c>
      <c r="AC3197" s="9">
        <v>20.557412267378268</v>
      </c>
      <c r="AD3197" s="3">
        <v>29.31591772447128</v>
      </c>
      <c r="AE3197" s="3">
        <v>50.126670008150477</v>
      </c>
    </row>
    <row r="3198" spans="1:31" ht="13" x14ac:dyDescent="0.3">
      <c r="A3198" s="2">
        <v>2023</v>
      </c>
      <c r="B3198" s="13" t="s">
        <v>630</v>
      </c>
      <c r="C3198" s="21" t="s">
        <v>306</v>
      </c>
      <c r="D3198" s="2" t="str">
        <f t="shared" si="104"/>
        <v>M1</v>
      </c>
      <c r="E3198" s="2" t="str">
        <f t="shared" si="105"/>
        <v>I11c_M1_13</v>
      </c>
      <c r="F3198" s="21" t="str">
        <f t="shared" si="102"/>
        <v>I11c</v>
      </c>
      <c r="G3198" s="21">
        <v>2013</v>
      </c>
      <c r="H3198" s="2" t="str">
        <f t="shared" si="103"/>
        <v>I11c_13</v>
      </c>
      <c r="I3198" s="25">
        <v>2.42</v>
      </c>
      <c r="J3198" s="29">
        <v>0.153</v>
      </c>
      <c r="K3198" s="25">
        <v>0.93200000000000005</v>
      </c>
      <c r="L3198" s="25">
        <v>0.71499999999999997</v>
      </c>
      <c r="M3198" s="25">
        <v>0.24099999999999999</v>
      </c>
      <c r="N3198" s="25">
        <v>0.65200000000000002</v>
      </c>
      <c r="O3198" s="25">
        <v>0.18099999999999999</v>
      </c>
      <c r="P3198" s="27">
        <v>13.749000000000001</v>
      </c>
      <c r="Q3198" s="27">
        <v>62.722000000000001</v>
      </c>
      <c r="R3198" s="25">
        <v>7.4669999999999996</v>
      </c>
      <c r="S3198" s="28">
        <v>274.95999999999998</v>
      </c>
      <c r="T3198" s="27">
        <v>17.805</v>
      </c>
      <c r="U3198" s="4">
        <v>20.547203</v>
      </c>
      <c r="V3198" s="8">
        <v>94.200846437299901</v>
      </c>
      <c r="W3198" s="8">
        <v>93.230559980566497</v>
      </c>
      <c r="X3198" s="8">
        <v>109.64705882352943</v>
      </c>
      <c r="Y3198" s="8">
        <v>126.84210526315789</v>
      </c>
      <c r="Z3198" s="8">
        <v>108.66666666666667</v>
      </c>
      <c r="AA3198" s="8">
        <v>91.660000000000011</v>
      </c>
      <c r="AB3198" s="9">
        <v>79.366689668901614</v>
      </c>
      <c r="AC3198" s="9">
        <v>25.012672068845816</v>
      </c>
      <c r="AD3198" s="3">
        <v>30.033150223335696</v>
      </c>
      <c r="AE3198" s="3">
        <v>44.954177707818502</v>
      </c>
    </row>
    <row r="3199" spans="1:31" ht="13" x14ac:dyDescent="0.3">
      <c r="A3199" s="2">
        <v>2023</v>
      </c>
      <c r="B3199" s="13" t="s">
        <v>630</v>
      </c>
      <c r="C3199" s="21" t="s">
        <v>307</v>
      </c>
      <c r="D3199" s="2" t="str">
        <f t="shared" si="104"/>
        <v>M2</v>
      </c>
      <c r="E3199" s="2" t="str">
        <f t="shared" si="105"/>
        <v>I11c_M2_13</v>
      </c>
      <c r="F3199" s="21" t="str">
        <f t="shared" si="102"/>
        <v>I11c</v>
      </c>
      <c r="G3199" s="21">
        <v>2013</v>
      </c>
      <c r="H3199" s="2" t="str">
        <f t="shared" si="103"/>
        <v>I11c_13</v>
      </c>
      <c r="I3199" s="25">
        <v>2.6</v>
      </c>
      <c r="J3199" s="29">
        <v>0.158</v>
      </c>
      <c r="K3199" s="25">
        <v>0.97</v>
      </c>
      <c r="L3199" s="25">
        <v>0.70899999999999996</v>
      </c>
      <c r="M3199" s="25">
        <v>0.18</v>
      </c>
      <c r="N3199" s="25">
        <v>0.63100000000000001</v>
      </c>
      <c r="O3199" s="25">
        <v>0.19600000000000001</v>
      </c>
      <c r="P3199" s="27">
        <v>27.623999999999999</v>
      </c>
      <c r="Q3199" s="27">
        <v>61.741</v>
      </c>
      <c r="R3199" s="25">
        <v>7.5229999999999997</v>
      </c>
      <c r="S3199" s="28">
        <v>424.30200000000002</v>
      </c>
      <c r="T3199" s="27">
        <v>16.503</v>
      </c>
      <c r="U3199" s="4">
        <v>20.547203</v>
      </c>
      <c r="V3199" s="8">
        <v>101.20752096569412</v>
      </c>
      <c r="W3199" s="8">
        <v>96.277310306728808</v>
      </c>
      <c r="X3199" s="8">
        <v>114.11764705882352</v>
      </c>
      <c r="Y3199" s="8">
        <v>94.73684210526315</v>
      </c>
      <c r="Z3199" s="8">
        <v>105.16666666666667</v>
      </c>
      <c r="AA3199" s="8">
        <v>184.16</v>
      </c>
      <c r="AB3199" s="9">
        <v>75.014443782099605</v>
      </c>
      <c r="AC3199" s="9">
        <v>19.765550971730526</v>
      </c>
      <c r="AD3199" s="3">
        <v>33.071209879639717</v>
      </c>
      <c r="AE3199" s="3">
        <v>47.163239148629764</v>
      </c>
    </row>
    <row r="3200" spans="1:31" ht="13" x14ac:dyDescent="0.3">
      <c r="A3200" s="2">
        <v>2023</v>
      </c>
      <c r="B3200" s="13" t="s">
        <v>630</v>
      </c>
      <c r="C3200" s="21" t="s">
        <v>308</v>
      </c>
      <c r="D3200" s="2" t="str">
        <f t="shared" si="104"/>
        <v>M1</v>
      </c>
      <c r="E3200" s="2" t="str">
        <f t="shared" si="105"/>
        <v>J11a_M1_13</v>
      </c>
      <c r="F3200" s="21" t="str">
        <f t="shared" si="102"/>
        <v>J11a</v>
      </c>
      <c r="G3200" s="21">
        <v>2013</v>
      </c>
      <c r="H3200" s="2" t="str">
        <f t="shared" si="103"/>
        <v>J11a_13</v>
      </c>
      <c r="I3200" s="25">
        <v>2.2200000000000002</v>
      </c>
      <c r="J3200" s="29">
        <v>0.14199999999999999</v>
      </c>
      <c r="K3200" s="25">
        <v>0.81299999999999994</v>
      </c>
      <c r="L3200" s="25">
        <v>0.78900000000000003</v>
      </c>
      <c r="M3200" s="25">
        <v>0.20799999999999999</v>
      </c>
      <c r="N3200" s="25">
        <v>0.63700000000000001</v>
      </c>
      <c r="O3200" s="25">
        <v>0.17299999999999999</v>
      </c>
      <c r="P3200" s="27">
        <v>15.840999999999999</v>
      </c>
      <c r="Q3200" s="27">
        <v>53.610999999999997</v>
      </c>
      <c r="R3200" s="25">
        <v>8.7550000000000008</v>
      </c>
      <c r="S3200" s="28">
        <v>309.00900000000001</v>
      </c>
      <c r="T3200" s="27">
        <v>16.927</v>
      </c>
      <c r="U3200" s="4">
        <v>21.532381000000001</v>
      </c>
      <c r="V3200" s="8">
        <v>86.415652516861911</v>
      </c>
      <c r="W3200" s="8">
        <v>86.527709263009427</v>
      </c>
      <c r="X3200" s="8">
        <v>95.647058823529406</v>
      </c>
      <c r="Y3200" s="8">
        <v>109.4736842105263</v>
      </c>
      <c r="Z3200" s="8">
        <v>106.16666666666667</v>
      </c>
      <c r="AA3200" s="8">
        <v>105.60666666666667</v>
      </c>
      <c r="AB3200" s="9">
        <v>77.297539522807455</v>
      </c>
      <c r="AC3200" s="9">
        <v>22.165573792994788</v>
      </c>
      <c r="AD3200" s="3">
        <v>26.899742220831179</v>
      </c>
      <c r="AE3200" s="3">
        <v>50.934683986174022</v>
      </c>
    </row>
    <row r="3201" spans="1:31" ht="13" x14ac:dyDescent="0.3">
      <c r="A3201" s="2">
        <v>2023</v>
      </c>
      <c r="B3201" s="13" t="s">
        <v>630</v>
      </c>
      <c r="C3201" s="21" t="s">
        <v>309</v>
      </c>
      <c r="D3201" s="2" t="str">
        <f t="shared" si="104"/>
        <v>M2</v>
      </c>
      <c r="E3201" s="2" t="str">
        <f t="shared" si="105"/>
        <v>J11a_M2_13</v>
      </c>
      <c r="F3201" s="21" t="str">
        <f t="shared" si="102"/>
        <v>J11a</v>
      </c>
      <c r="G3201" s="21">
        <v>2013</v>
      </c>
      <c r="H3201" s="2" t="str">
        <f t="shared" si="103"/>
        <v>J11a_13</v>
      </c>
      <c r="I3201" s="25">
        <v>2.27</v>
      </c>
      <c r="J3201" s="29">
        <v>0.14599999999999999</v>
      </c>
      <c r="K3201" s="25">
        <v>0.90100000000000002</v>
      </c>
      <c r="L3201" s="25">
        <v>0.83199999999999996</v>
      </c>
      <c r="M3201" s="25">
        <v>0.16800000000000001</v>
      </c>
      <c r="N3201" s="25">
        <v>0.53700000000000003</v>
      </c>
      <c r="O3201" s="25">
        <v>0.18</v>
      </c>
      <c r="P3201" s="27">
        <v>20.088999999999999</v>
      </c>
      <c r="Q3201" s="27">
        <v>54.872999999999998</v>
      </c>
      <c r="R3201" s="25">
        <v>6.8070000000000004</v>
      </c>
      <c r="S3201" s="28">
        <v>339.77699999999999</v>
      </c>
      <c r="T3201" s="27">
        <v>15.724</v>
      </c>
      <c r="U3201" s="4">
        <v>21.532381000000001</v>
      </c>
      <c r="V3201" s="8">
        <v>88.361950996971402</v>
      </c>
      <c r="W3201" s="8">
        <v>88.965109523939262</v>
      </c>
      <c r="X3201" s="8">
        <v>106</v>
      </c>
      <c r="Y3201" s="8">
        <v>88.421052631578959</v>
      </c>
      <c r="Z3201" s="8">
        <v>89.500000000000014</v>
      </c>
      <c r="AA3201" s="8">
        <v>133.92666666666665</v>
      </c>
      <c r="AB3201" s="9">
        <v>78.398994575850807</v>
      </c>
      <c r="AC3201" s="9">
        <v>17.651438417017211</v>
      </c>
      <c r="AD3201" s="3">
        <v>29.392568598025914</v>
      </c>
      <c r="AE3201" s="3">
        <v>52.955992984956879</v>
      </c>
    </row>
    <row r="3202" spans="1:31" ht="13" x14ac:dyDescent="0.3">
      <c r="A3202" s="2">
        <v>2023</v>
      </c>
      <c r="B3202" s="13" t="s">
        <v>630</v>
      </c>
      <c r="C3202" s="21" t="s">
        <v>310</v>
      </c>
      <c r="D3202" s="2" t="str">
        <f t="shared" si="104"/>
        <v>M1</v>
      </c>
      <c r="E3202" s="2" t="str">
        <f t="shared" si="105"/>
        <v>J11b_M1_13</v>
      </c>
      <c r="F3202" s="21" t="str">
        <f t="shared" si="102"/>
        <v>J11b</v>
      </c>
      <c r="G3202" s="21">
        <v>2013</v>
      </c>
      <c r="H3202" s="2" t="str">
        <f t="shared" si="103"/>
        <v>J11b_13</v>
      </c>
      <c r="I3202" s="25">
        <v>2.25</v>
      </c>
      <c r="J3202" s="29">
        <v>0.14499999999999999</v>
      </c>
      <c r="K3202" s="25">
        <v>0.90400000000000003</v>
      </c>
      <c r="L3202" s="25">
        <v>0.86299999999999999</v>
      </c>
      <c r="M3202" s="25">
        <v>0.17799999999999999</v>
      </c>
      <c r="N3202" s="25">
        <v>0.58299999999999996</v>
      </c>
      <c r="O3202" s="25">
        <v>0.18099999999999999</v>
      </c>
      <c r="P3202" s="27">
        <v>17.190000000000001</v>
      </c>
      <c r="Q3202" s="27">
        <v>56.332999999999998</v>
      </c>
      <c r="R3202" s="25">
        <v>6.8760000000000003</v>
      </c>
      <c r="S3202" s="28">
        <v>304.63299999999998</v>
      </c>
      <c r="T3202" s="27">
        <v>16.803999999999998</v>
      </c>
      <c r="U3202" s="4">
        <v>21.496264</v>
      </c>
      <c r="V3202" s="8">
        <v>87.583431604927597</v>
      </c>
      <c r="W3202" s="8">
        <v>88.3557594587068</v>
      </c>
      <c r="X3202" s="8">
        <v>106.35294117647058</v>
      </c>
      <c r="Y3202" s="8">
        <v>93.68421052631578</v>
      </c>
      <c r="Z3202" s="8">
        <v>97.166666666666671</v>
      </c>
      <c r="AA3202" s="8">
        <v>114.60000000000001</v>
      </c>
      <c r="AB3202" s="9">
        <v>80.846350335181612</v>
      </c>
      <c r="AC3202" s="9">
        <v>18.135974493992091</v>
      </c>
      <c r="AD3202" s="3">
        <v>28.597709739185873</v>
      </c>
      <c r="AE3202" s="3">
        <v>53.266315766822039</v>
      </c>
    </row>
    <row r="3203" spans="1:31" ht="13" x14ac:dyDescent="0.3">
      <c r="A3203" s="2">
        <v>2023</v>
      </c>
      <c r="B3203" s="13" t="s">
        <v>630</v>
      </c>
      <c r="C3203" s="21" t="s">
        <v>311</v>
      </c>
      <c r="D3203" s="2" t="str">
        <f t="shared" si="104"/>
        <v>M2</v>
      </c>
      <c r="E3203" s="2" t="str">
        <f t="shared" si="105"/>
        <v>J11b_M2_13</v>
      </c>
      <c r="F3203" s="21" t="str">
        <f t="shared" si="102"/>
        <v>J11b</v>
      </c>
      <c r="G3203" s="21">
        <v>2013</v>
      </c>
      <c r="H3203" s="2" t="str">
        <f t="shared" si="103"/>
        <v>J11b_13</v>
      </c>
      <c r="I3203" s="25">
        <v>2.35</v>
      </c>
      <c r="J3203" s="29">
        <v>0.15</v>
      </c>
      <c r="K3203" s="25">
        <v>0.80900000000000005</v>
      </c>
      <c r="L3203" s="25">
        <v>0.85099999999999998</v>
      </c>
      <c r="M3203" s="25">
        <v>0.21299999999999999</v>
      </c>
      <c r="N3203" s="25">
        <v>0.54300000000000004</v>
      </c>
      <c r="O3203" s="25">
        <v>0.185</v>
      </c>
      <c r="P3203" s="27">
        <v>16.959</v>
      </c>
      <c r="Q3203" s="27">
        <v>60.610999999999997</v>
      </c>
      <c r="R3203" s="25">
        <v>8.7959999999999994</v>
      </c>
      <c r="S3203" s="28">
        <v>252.798</v>
      </c>
      <c r="T3203" s="27">
        <v>19.315999999999999</v>
      </c>
      <c r="U3203" s="4">
        <v>21.496264</v>
      </c>
      <c r="V3203" s="8">
        <v>91.476028565146606</v>
      </c>
      <c r="W3203" s="8">
        <v>91.40250978486911</v>
      </c>
      <c r="X3203" s="8">
        <v>95.176470588235304</v>
      </c>
      <c r="Y3203" s="8">
        <v>112.10526315789473</v>
      </c>
      <c r="Z3203" s="8">
        <v>90.500000000000014</v>
      </c>
      <c r="AA3203" s="8">
        <v>113.06</v>
      </c>
      <c r="AB3203" s="9">
        <v>80.700911722273148</v>
      </c>
      <c r="AC3203" s="9">
        <v>21.741148152050293</v>
      </c>
      <c r="AD3203" s="3">
        <v>25.63854192329833</v>
      </c>
      <c r="AE3203" s="3">
        <v>52.620309924651373</v>
      </c>
    </row>
    <row r="3204" spans="1:31" ht="13" x14ac:dyDescent="0.3">
      <c r="A3204" s="2">
        <v>2023</v>
      </c>
      <c r="B3204" s="13" t="s">
        <v>630</v>
      </c>
      <c r="C3204" s="21" t="s">
        <v>312</v>
      </c>
      <c r="D3204" s="2" t="str">
        <f t="shared" si="104"/>
        <v>M1</v>
      </c>
      <c r="E3204" s="2" t="str">
        <f t="shared" si="105"/>
        <v>J11c_M1_13</v>
      </c>
      <c r="F3204" s="21" t="str">
        <f t="shared" si="102"/>
        <v>J11c</v>
      </c>
      <c r="G3204" s="21">
        <v>2013</v>
      </c>
      <c r="H3204" s="2" t="str">
        <f t="shared" si="103"/>
        <v>J11c_13</v>
      </c>
      <c r="I3204" s="25">
        <v>2.17</v>
      </c>
      <c r="J3204" s="29">
        <v>0.14499999999999999</v>
      </c>
      <c r="K3204" s="25">
        <v>0.871</v>
      </c>
      <c r="L3204" s="25">
        <v>0.86</v>
      </c>
      <c r="M3204" s="25">
        <v>0.161</v>
      </c>
      <c r="N3204" s="25">
        <v>0.59699999999999998</v>
      </c>
      <c r="O3204" s="25">
        <v>0.16600000000000001</v>
      </c>
      <c r="P3204" s="27">
        <v>14.351000000000001</v>
      </c>
      <c r="Q3204" s="27">
        <v>56.747999999999998</v>
      </c>
      <c r="R3204" s="25">
        <v>8.9649999999999999</v>
      </c>
      <c r="S3204" s="28">
        <v>247.512</v>
      </c>
      <c r="T3204" s="27">
        <v>19.152999999999999</v>
      </c>
      <c r="U3204" s="4">
        <v>20.352678000000001</v>
      </c>
      <c r="V3204" s="8">
        <v>84.469354036752392</v>
      </c>
      <c r="W3204" s="8">
        <v>88.3557594587068</v>
      </c>
      <c r="X3204" s="8">
        <v>102.47058823529412</v>
      </c>
      <c r="Y3204" s="8">
        <v>84.73684210526315</v>
      </c>
      <c r="Z3204" s="8">
        <v>99.5</v>
      </c>
      <c r="AA3204" s="8">
        <v>95.673333333333346</v>
      </c>
      <c r="AB3204" s="9">
        <v>78.452330477266642</v>
      </c>
      <c r="AC3204" s="9">
        <v>16.904461481438567</v>
      </c>
      <c r="AD3204" s="3">
        <v>28.394586493787628</v>
      </c>
      <c r="AE3204" s="3">
        <v>54.700952024773805</v>
      </c>
    </row>
    <row r="3205" spans="1:31" ht="13" x14ac:dyDescent="0.3">
      <c r="A3205" s="2">
        <v>2023</v>
      </c>
      <c r="B3205" s="13" t="s">
        <v>630</v>
      </c>
      <c r="C3205" s="21" t="s">
        <v>313</v>
      </c>
      <c r="D3205" s="2" t="str">
        <f t="shared" si="104"/>
        <v>M2</v>
      </c>
      <c r="E3205" s="2" t="str">
        <f t="shared" si="105"/>
        <v>J11c_M2_13</v>
      </c>
      <c r="F3205" s="21" t="str">
        <f t="shared" si="102"/>
        <v>J11c</v>
      </c>
      <c r="G3205" s="21">
        <v>2013</v>
      </c>
      <c r="H3205" s="2" t="str">
        <f t="shared" si="103"/>
        <v>J11c_13</v>
      </c>
      <c r="I3205" s="25">
        <v>2.19</v>
      </c>
      <c r="J3205" s="29">
        <v>0.14699999999999999</v>
      </c>
      <c r="K3205" s="25">
        <v>0.80900000000000005</v>
      </c>
      <c r="L3205" s="25">
        <v>0.80600000000000005</v>
      </c>
      <c r="M3205" s="25">
        <v>0.215</v>
      </c>
      <c r="N3205" s="25">
        <v>0.63800000000000001</v>
      </c>
      <c r="O3205" s="25">
        <v>0.17299999999999999</v>
      </c>
      <c r="P3205" s="27">
        <v>16.056000000000001</v>
      </c>
      <c r="Q3205" s="27">
        <v>60.619</v>
      </c>
      <c r="R3205" s="25">
        <v>8.5719999999999992</v>
      </c>
      <c r="S3205" s="28">
        <v>350.99200000000002</v>
      </c>
      <c r="T3205" s="27">
        <v>20.905999999999999</v>
      </c>
      <c r="U3205" s="4">
        <v>20.352678000000001</v>
      </c>
      <c r="V3205" s="8">
        <v>85.247873428796197</v>
      </c>
      <c r="W3205" s="8">
        <v>89.574459589171724</v>
      </c>
      <c r="X3205" s="8">
        <v>95.176470588235304</v>
      </c>
      <c r="Y3205" s="8">
        <v>113.1578947368421</v>
      </c>
      <c r="Z3205" s="8">
        <v>106.33333333333334</v>
      </c>
      <c r="AA3205" s="8">
        <v>107.04</v>
      </c>
      <c r="AB3205" s="9">
        <v>78.620147386036237</v>
      </c>
      <c r="AC3205" s="9">
        <v>22.526095424923138</v>
      </c>
      <c r="AD3205" s="3">
        <v>26.317092720273678</v>
      </c>
      <c r="AE3205" s="3">
        <v>51.156811854803173</v>
      </c>
    </row>
    <row r="3206" spans="1:31" ht="13" x14ac:dyDescent="0.3">
      <c r="A3206" s="2">
        <v>2023</v>
      </c>
      <c r="B3206" s="13" t="s">
        <v>630</v>
      </c>
      <c r="C3206" s="21" t="s">
        <v>314</v>
      </c>
      <c r="D3206" s="2" t="str">
        <f t="shared" si="104"/>
        <v>M1</v>
      </c>
      <c r="E3206" s="2" t="str">
        <f t="shared" si="105"/>
        <v>K11a_M1_13</v>
      </c>
      <c r="F3206" s="21" t="str">
        <f t="shared" si="102"/>
        <v>K11a</v>
      </c>
      <c r="G3206" s="21">
        <v>2013</v>
      </c>
      <c r="H3206" s="2" t="str">
        <f t="shared" si="103"/>
        <v>K11a_13</v>
      </c>
      <c r="I3206" s="25">
        <v>2.4500000000000002</v>
      </c>
      <c r="J3206" s="29">
        <v>0.14799999999999999</v>
      </c>
      <c r="K3206" s="25">
        <v>0.90300000000000002</v>
      </c>
      <c r="L3206" s="25">
        <v>0.60099999999999998</v>
      </c>
      <c r="M3206" s="25">
        <v>0.253</v>
      </c>
      <c r="N3206" s="25">
        <v>0.56999999999999995</v>
      </c>
      <c r="O3206" s="25">
        <v>0.189</v>
      </c>
      <c r="P3206" s="27">
        <v>13.351000000000001</v>
      </c>
      <c r="Q3206" s="27">
        <v>61.433999999999997</v>
      </c>
      <c r="R3206" s="25">
        <v>7.4050000000000002</v>
      </c>
      <c r="S3206" s="28">
        <v>236.738</v>
      </c>
      <c r="T3206" s="27">
        <v>17.462</v>
      </c>
      <c r="U3206" s="4">
        <v>19.71219</v>
      </c>
      <c r="V3206" s="8">
        <v>95.368625525365616</v>
      </c>
      <c r="W3206" s="8">
        <v>90.183809654404186</v>
      </c>
      <c r="X3206" s="8">
        <v>106.23529411764707</v>
      </c>
      <c r="Y3206" s="8">
        <v>133.15789473684211</v>
      </c>
      <c r="Z3206" s="8">
        <v>95</v>
      </c>
      <c r="AA3206" s="8">
        <v>89.006666666666661</v>
      </c>
      <c r="AB3206" s="9">
        <v>73.924846809665027</v>
      </c>
      <c r="AC3206" s="9">
        <v>28.191059695033804</v>
      </c>
      <c r="AD3206" s="3">
        <v>31.240685848794769</v>
      </c>
      <c r="AE3206" s="3">
        <v>40.568254456171438</v>
      </c>
    </row>
    <row r="3207" spans="1:31" ht="13" x14ac:dyDescent="0.3">
      <c r="A3207" s="2">
        <v>2023</v>
      </c>
      <c r="B3207" s="13" t="s">
        <v>630</v>
      </c>
      <c r="C3207" s="21" t="s">
        <v>315</v>
      </c>
      <c r="D3207" s="2" t="str">
        <f t="shared" si="104"/>
        <v>M2</v>
      </c>
      <c r="E3207" s="2" t="str">
        <f t="shared" si="105"/>
        <v>K11a_M2_13</v>
      </c>
      <c r="F3207" s="21" t="str">
        <f t="shared" si="102"/>
        <v>K11a</v>
      </c>
      <c r="G3207" s="21">
        <v>2013</v>
      </c>
      <c r="H3207" s="2" t="str">
        <f t="shared" si="103"/>
        <v>K11a_13</v>
      </c>
      <c r="I3207" s="25">
        <v>2.2999999999999998</v>
      </c>
      <c r="J3207" s="29">
        <v>0.14699999999999999</v>
      </c>
      <c r="K3207" s="25">
        <v>0.85699999999999998</v>
      </c>
      <c r="L3207" s="25">
        <v>0.77800000000000002</v>
      </c>
      <c r="M3207" s="25">
        <v>0.17899999999999999</v>
      </c>
      <c r="N3207" s="25">
        <v>0.53700000000000003</v>
      </c>
      <c r="O3207" s="25">
        <v>0.17399999999999999</v>
      </c>
      <c r="P3207" s="27">
        <v>13.048999999999999</v>
      </c>
      <c r="Q3207" s="27">
        <v>58.323</v>
      </c>
      <c r="R3207" s="25">
        <v>8.4719999999999995</v>
      </c>
      <c r="S3207" s="28">
        <v>160.22800000000001</v>
      </c>
      <c r="T3207" s="27">
        <v>19.225000000000001</v>
      </c>
      <c r="U3207" s="4">
        <v>19.71219</v>
      </c>
      <c r="V3207" s="8">
        <v>89.529730085037102</v>
      </c>
      <c r="W3207" s="8">
        <v>89.574459589171724</v>
      </c>
      <c r="X3207" s="8">
        <v>100.82352941176471</v>
      </c>
      <c r="Y3207" s="8">
        <v>94.210526315789465</v>
      </c>
      <c r="Z3207" s="8">
        <v>89.500000000000014</v>
      </c>
      <c r="AA3207" s="8">
        <v>86.993333333333339</v>
      </c>
      <c r="AB3207" s="9">
        <v>75.485159656207642</v>
      </c>
      <c r="AC3207" s="9">
        <v>19.533171640843154</v>
      </c>
      <c r="AD3207" s="3">
        <v>29.036381015288033</v>
      </c>
      <c r="AE3207" s="3">
        <v>51.430447343868792</v>
      </c>
    </row>
    <row r="3208" spans="1:31" ht="13" x14ac:dyDescent="0.3">
      <c r="A3208" s="2">
        <v>2023</v>
      </c>
      <c r="B3208" s="13" t="s">
        <v>630</v>
      </c>
      <c r="C3208" s="21" t="s">
        <v>316</v>
      </c>
      <c r="D3208" s="2" t="str">
        <f t="shared" si="104"/>
        <v>M1</v>
      </c>
      <c r="E3208" s="2" t="str">
        <f t="shared" si="105"/>
        <v>K11b_M1_13</v>
      </c>
      <c r="F3208" s="21" t="str">
        <f t="shared" si="102"/>
        <v>K11b</v>
      </c>
      <c r="G3208" s="21">
        <v>2013</v>
      </c>
      <c r="H3208" s="2" t="str">
        <f t="shared" si="103"/>
        <v>K11b_13</v>
      </c>
      <c r="I3208" s="25">
        <v>2.29</v>
      </c>
      <c r="J3208" s="29">
        <v>0.152</v>
      </c>
      <c r="K3208" s="25">
        <v>0.81100000000000005</v>
      </c>
      <c r="L3208" s="25">
        <v>0.92100000000000004</v>
      </c>
      <c r="M3208" s="25">
        <v>0.20100000000000001</v>
      </c>
      <c r="N3208" s="25">
        <v>0.71299999999999997</v>
      </c>
      <c r="O3208" s="25">
        <v>0.191</v>
      </c>
      <c r="P3208" s="27">
        <v>15.768000000000001</v>
      </c>
      <c r="Q3208" s="27">
        <v>59.261000000000003</v>
      </c>
      <c r="R3208" s="25">
        <v>8.5500000000000007</v>
      </c>
      <c r="S3208" s="28">
        <v>324.351</v>
      </c>
      <c r="T3208" s="27">
        <v>21.408000000000001</v>
      </c>
      <c r="U3208" s="4">
        <v>23.816438999999999</v>
      </c>
      <c r="V3208" s="8">
        <v>89.140470389015206</v>
      </c>
      <c r="W3208" s="8">
        <v>92.621209915334035</v>
      </c>
      <c r="X3208" s="8">
        <v>95.411764705882362</v>
      </c>
      <c r="Y3208" s="8">
        <v>105.78947368421052</v>
      </c>
      <c r="Z3208" s="8">
        <v>118.83333333333333</v>
      </c>
      <c r="AA3208" s="8">
        <v>105.12000000000002</v>
      </c>
      <c r="AB3208" s="9">
        <v>83.256608714675636</v>
      </c>
      <c r="AC3208" s="9">
        <v>19.886513705526639</v>
      </c>
      <c r="AD3208" s="3">
        <v>24.912962826317361</v>
      </c>
      <c r="AE3208" s="3">
        <v>55.200523468155993</v>
      </c>
    </row>
    <row r="3209" spans="1:31" ht="13" x14ac:dyDescent="0.3">
      <c r="A3209" s="2">
        <v>2023</v>
      </c>
      <c r="B3209" s="13" t="s">
        <v>630</v>
      </c>
      <c r="C3209" s="21" t="s">
        <v>317</v>
      </c>
      <c r="D3209" s="2" t="str">
        <f t="shared" si="104"/>
        <v>M2</v>
      </c>
      <c r="E3209" s="2" t="str">
        <f t="shared" si="105"/>
        <v>K11b_M2_13</v>
      </c>
      <c r="F3209" s="21" t="str">
        <f t="shared" si="102"/>
        <v>K11b</v>
      </c>
      <c r="G3209" s="21">
        <v>2013</v>
      </c>
      <c r="H3209" s="2" t="str">
        <f t="shared" si="103"/>
        <v>K11b_13</v>
      </c>
      <c r="I3209" s="25">
        <v>2.2799999999999998</v>
      </c>
      <c r="J3209" s="29">
        <v>0.14899999999999999</v>
      </c>
      <c r="K3209" s="25">
        <v>0.87</v>
      </c>
      <c r="L3209" s="25">
        <v>0.93100000000000005</v>
      </c>
      <c r="M3209" s="25">
        <v>0.20200000000000001</v>
      </c>
      <c r="N3209" s="25">
        <v>0.76600000000000001</v>
      </c>
      <c r="O3209" s="25">
        <v>0.188</v>
      </c>
      <c r="P3209" s="27">
        <v>20.547999999999998</v>
      </c>
      <c r="Q3209" s="27">
        <v>55.424999999999997</v>
      </c>
      <c r="R3209" s="25">
        <v>7.2969999999999997</v>
      </c>
      <c r="S3209" s="28">
        <v>385.97500000000002</v>
      </c>
      <c r="T3209" s="27">
        <v>19.969000000000001</v>
      </c>
      <c r="U3209" s="4">
        <v>23.816438999999999</v>
      </c>
      <c r="V3209" s="8">
        <v>88.751210692993283</v>
      </c>
      <c r="W3209" s="8">
        <v>90.793159719636648</v>
      </c>
      <c r="X3209" s="8">
        <v>102.35294117647058</v>
      </c>
      <c r="Y3209" s="8">
        <v>106.31578947368421</v>
      </c>
      <c r="Z3209" s="8">
        <v>127.66666666666669</v>
      </c>
      <c r="AA3209" s="8">
        <v>136.98666666666665</v>
      </c>
      <c r="AB3209" s="9">
        <v>85.346934440232744</v>
      </c>
      <c r="AC3209" s="9">
        <v>19.495965888912355</v>
      </c>
      <c r="AD3209" s="3">
        <v>26.070812656746405</v>
      </c>
      <c r="AE3209" s="3">
        <v>54.433221454341229</v>
      </c>
    </row>
    <row r="3210" spans="1:31" ht="13" x14ac:dyDescent="0.3">
      <c r="A3210" s="2">
        <v>2023</v>
      </c>
      <c r="B3210" s="13" t="s">
        <v>630</v>
      </c>
      <c r="C3210" s="21" t="s">
        <v>318</v>
      </c>
      <c r="D3210" s="2" t="str">
        <f t="shared" si="104"/>
        <v>M1</v>
      </c>
      <c r="E3210" s="2" t="str">
        <f t="shared" si="105"/>
        <v>K11c_M1_13</v>
      </c>
      <c r="F3210" s="21" t="str">
        <f t="shared" si="102"/>
        <v>K11c</v>
      </c>
      <c r="G3210" s="21">
        <v>2013</v>
      </c>
      <c r="H3210" s="2" t="str">
        <f t="shared" si="103"/>
        <v>K11c_13</v>
      </c>
      <c r="I3210" s="25">
        <v>2.36</v>
      </c>
      <c r="J3210" s="29">
        <v>0.156</v>
      </c>
      <c r="K3210" s="25">
        <v>0.88700000000000001</v>
      </c>
      <c r="L3210" s="25">
        <v>0.754</v>
      </c>
      <c r="M3210" s="25">
        <v>0.21199999999999999</v>
      </c>
      <c r="N3210" s="25">
        <v>0.55400000000000005</v>
      </c>
      <c r="O3210" s="25">
        <v>0.186</v>
      </c>
      <c r="P3210" s="27">
        <v>16.922000000000001</v>
      </c>
      <c r="Q3210" s="27">
        <v>61.301000000000002</v>
      </c>
      <c r="R3210" s="25">
        <v>9.0500000000000007</v>
      </c>
      <c r="S3210" s="28">
        <v>241.42599999999999</v>
      </c>
      <c r="T3210" s="27">
        <v>21.754000000000001</v>
      </c>
      <c r="U3210" s="4">
        <v>21.704498999999998</v>
      </c>
      <c r="V3210" s="8">
        <v>91.865288261168502</v>
      </c>
      <c r="W3210" s="8">
        <v>95.058610176263883</v>
      </c>
      <c r="X3210" s="8">
        <v>104.35294117647058</v>
      </c>
      <c r="Y3210" s="8">
        <v>111.57894736842104</v>
      </c>
      <c r="Z3210" s="8">
        <v>92.333333333333343</v>
      </c>
      <c r="AA3210" s="8">
        <v>112.81333333333335</v>
      </c>
      <c r="AB3210" s="9">
        <v>77.773104948582144</v>
      </c>
      <c r="AC3210" s="9">
        <v>22.453690727971356</v>
      </c>
      <c r="AD3210" s="3">
        <v>29.168723570806186</v>
      </c>
      <c r="AE3210" s="3">
        <v>48.377585701222444</v>
      </c>
    </row>
    <row r="3211" spans="1:31" ht="13" x14ac:dyDescent="0.3">
      <c r="A3211" s="2">
        <v>2023</v>
      </c>
      <c r="B3211" s="13" t="s">
        <v>630</v>
      </c>
      <c r="C3211" s="21" t="s">
        <v>319</v>
      </c>
      <c r="D3211" s="2" t="str">
        <f t="shared" si="104"/>
        <v>M2</v>
      </c>
      <c r="E3211" s="2" t="str">
        <f t="shared" si="105"/>
        <v>K11c_M2_13</v>
      </c>
      <c r="F3211" s="21" t="str">
        <f t="shared" si="102"/>
        <v>K11c</v>
      </c>
      <c r="G3211" s="21">
        <v>2013</v>
      </c>
      <c r="H3211" s="2" t="str">
        <f t="shared" si="103"/>
        <v>K11c_13</v>
      </c>
      <c r="I3211" s="25">
        <v>2.31</v>
      </c>
      <c r="J3211" s="29">
        <v>0.14599999999999999</v>
      </c>
      <c r="K3211" s="25">
        <v>0.96399999999999997</v>
      </c>
      <c r="L3211" s="25">
        <v>0.81599999999999995</v>
      </c>
      <c r="M3211" s="25">
        <v>0.17399999999999999</v>
      </c>
      <c r="N3211" s="25">
        <v>0.70399999999999996</v>
      </c>
      <c r="O3211" s="25">
        <v>0.184</v>
      </c>
      <c r="P3211" s="27">
        <v>15.339</v>
      </c>
      <c r="Q3211" s="27">
        <v>56.18</v>
      </c>
      <c r="R3211" s="25">
        <v>7.9349999999999996</v>
      </c>
      <c r="S3211" s="28">
        <v>289.08199999999999</v>
      </c>
      <c r="T3211" s="27">
        <v>19.905000000000001</v>
      </c>
      <c r="U3211" s="4">
        <v>21.704498999999998</v>
      </c>
      <c r="V3211" s="8">
        <v>89.918989781058997</v>
      </c>
      <c r="W3211" s="8">
        <v>88.965109523939262</v>
      </c>
      <c r="X3211" s="8">
        <v>113.41176470588235</v>
      </c>
      <c r="Y3211" s="8">
        <v>91.578947368421055</v>
      </c>
      <c r="Z3211" s="8">
        <v>117.33333333333333</v>
      </c>
      <c r="AA3211" s="8">
        <v>102.25999999999999</v>
      </c>
      <c r="AB3211" s="9">
        <v>79.706078516565995</v>
      </c>
      <c r="AC3211" s="9">
        <v>17.982046603302781</v>
      </c>
      <c r="AD3211" s="3">
        <v>30.93205928162217</v>
      </c>
      <c r="AE3211" s="3">
        <v>51.085894115075057</v>
      </c>
    </row>
    <row r="3212" spans="1:31" ht="13" x14ac:dyDescent="0.3">
      <c r="A3212" s="2">
        <v>2023</v>
      </c>
      <c r="B3212" s="13" t="s">
        <v>630</v>
      </c>
      <c r="C3212" s="21" t="s">
        <v>320</v>
      </c>
      <c r="D3212" s="2" t="str">
        <f t="shared" si="104"/>
        <v>M1</v>
      </c>
      <c r="E3212" s="2" t="str">
        <f t="shared" si="105"/>
        <v>L11a_M1_13</v>
      </c>
      <c r="F3212" s="21" t="str">
        <f t="shared" si="102"/>
        <v>L11a</v>
      </c>
      <c r="G3212" s="21">
        <v>2013</v>
      </c>
      <c r="H3212" s="2" t="str">
        <f t="shared" si="103"/>
        <v>L11a_13</v>
      </c>
      <c r="I3212" s="25">
        <v>2.11</v>
      </c>
      <c r="J3212" s="29">
        <v>0.13700000000000001</v>
      </c>
      <c r="K3212" s="25">
        <v>0.80500000000000005</v>
      </c>
      <c r="L3212" s="25">
        <v>1.016</v>
      </c>
      <c r="M3212" s="25">
        <v>0.191</v>
      </c>
      <c r="N3212" s="25">
        <v>0.71499999999999997</v>
      </c>
      <c r="O3212" s="25">
        <v>0.17499999999999999</v>
      </c>
      <c r="P3212" s="27">
        <v>16.626999999999999</v>
      </c>
      <c r="Q3212" s="27">
        <v>56.225999999999999</v>
      </c>
      <c r="R3212" s="25">
        <v>8.4879999999999995</v>
      </c>
      <c r="S3212" s="28">
        <v>312.46100000000001</v>
      </c>
      <c r="T3212" s="27">
        <v>20.117999999999999</v>
      </c>
      <c r="U3212" s="4">
        <v>21.642063</v>
      </c>
      <c r="V3212" s="8">
        <v>82.133795860620978</v>
      </c>
      <c r="W3212" s="8">
        <v>83.480958936847131</v>
      </c>
      <c r="X3212" s="8">
        <v>94.705882352941188</v>
      </c>
      <c r="Y3212" s="8">
        <v>100.52631578947368</v>
      </c>
      <c r="Z3212" s="8">
        <v>119.16666666666667</v>
      </c>
      <c r="AA3212" s="8">
        <v>110.84666666666665</v>
      </c>
      <c r="AB3212" s="9">
        <v>87.019951762334429</v>
      </c>
      <c r="AC3212" s="9">
        <v>18.079892432916168</v>
      </c>
      <c r="AD3212" s="3">
        <v>23.659212487668864</v>
      </c>
      <c r="AE3212" s="3">
        <v>58.260895079414965</v>
      </c>
    </row>
    <row r="3213" spans="1:31" ht="13" x14ac:dyDescent="0.3">
      <c r="A3213" s="2">
        <v>2023</v>
      </c>
      <c r="B3213" s="13" t="s">
        <v>630</v>
      </c>
      <c r="C3213" s="21" t="s">
        <v>321</v>
      </c>
      <c r="D3213" s="2" t="str">
        <f t="shared" si="104"/>
        <v>M1</v>
      </c>
      <c r="E3213" s="2" t="str">
        <f t="shared" si="105"/>
        <v>I12b_M1_13</v>
      </c>
      <c r="F3213" s="21" t="str">
        <f t="shared" si="102"/>
        <v>I12b</v>
      </c>
      <c r="G3213" s="21">
        <v>2013</v>
      </c>
      <c r="H3213" s="2" t="str">
        <f t="shared" si="103"/>
        <v>I12b_13</v>
      </c>
      <c r="I3213" s="25">
        <v>2.46</v>
      </c>
      <c r="J3213" s="29">
        <v>0.155</v>
      </c>
      <c r="K3213" s="25">
        <v>0.79400000000000004</v>
      </c>
      <c r="L3213" s="25">
        <v>0.87</v>
      </c>
      <c r="M3213" s="25">
        <v>0.13700000000000001</v>
      </c>
      <c r="N3213" s="25">
        <v>0.623</v>
      </c>
      <c r="O3213" s="25">
        <v>0.184</v>
      </c>
      <c r="P3213" s="27">
        <v>21.28</v>
      </c>
      <c r="Q3213" s="27">
        <v>55.728999999999999</v>
      </c>
      <c r="R3213" s="25">
        <v>7.8019999999999996</v>
      </c>
      <c r="S3213" s="28">
        <v>442.67099999999999</v>
      </c>
      <c r="T3213" s="27">
        <v>16.52</v>
      </c>
      <c r="U3213" s="4">
        <v>27.117778999999999</v>
      </c>
      <c r="V3213" s="8">
        <v>95.757885221387511</v>
      </c>
      <c r="W3213" s="8">
        <v>94.449260111031421</v>
      </c>
      <c r="X3213" s="8">
        <v>93.411764705882362</v>
      </c>
      <c r="Y3213" s="8">
        <v>72.10526315789474</v>
      </c>
      <c r="Z3213" s="8">
        <v>103.83333333333333</v>
      </c>
      <c r="AA3213" s="8">
        <v>141.86666666666667</v>
      </c>
      <c r="AB3213" s="9">
        <v>75.005087260770907</v>
      </c>
      <c r="AC3213" s="9">
        <v>15.045657100561186</v>
      </c>
      <c r="AD3213" s="3">
        <v>27.074037391947535</v>
      </c>
      <c r="AE3213" s="3">
        <v>57.880305507491258</v>
      </c>
    </row>
    <row r="3214" spans="1:31" ht="13" x14ac:dyDescent="0.3">
      <c r="A3214" s="2">
        <v>2023</v>
      </c>
      <c r="B3214" s="13" t="s">
        <v>630</v>
      </c>
      <c r="C3214" s="21" t="s">
        <v>322</v>
      </c>
      <c r="D3214" s="2" t="str">
        <f t="shared" si="104"/>
        <v>M2</v>
      </c>
      <c r="E3214" s="2" t="str">
        <f t="shared" si="105"/>
        <v>I12b_M2_13</v>
      </c>
      <c r="F3214" s="21" t="str">
        <f t="shared" si="102"/>
        <v>I12b</v>
      </c>
      <c r="G3214" s="21">
        <v>2013</v>
      </c>
      <c r="H3214" s="2" t="str">
        <f t="shared" si="103"/>
        <v>I12b_13</v>
      </c>
      <c r="I3214" s="25">
        <v>2.38</v>
      </c>
      <c r="J3214" s="29">
        <v>0.15</v>
      </c>
      <c r="K3214" s="25">
        <v>0.80600000000000005</v>
      </c>
      <c r="L3214" s="25">
        <v>0.77800000000000002</v>
      </c>
      <c r="M3214" s="25">
        <v>0.23</v>
      </c>
      <c r="N3214" s="25">
        <v>0.60199999999999998</v>
      </c>
      <c r="O3214" s="25">
        <v>0.188</v>
      </c>
      <c r="P3214" s="27">
        <v>18.385000000000002</v>
      </c>
      <c r="Q3214" s="27">
        <v>59.2</v>
      </c>
      <c r="R3214" s="25">
        <v>8.4740000000000002</v>
      </c>
      <c r="S3214" s="28">
        <v>404.84199999999998</v>
      </c>
      <c r="T3214" s="27">
        <v>16.559999999999999</v>
      </c>
      <c r="U3214" s="4">
        <v>27.117778999999999</v>
      </c>
      <c r="V3214" s="8">
        <v>92.643807653212292</v>
      </c>
      <c r="W3214" s="8">
        <v>91.40250978486911</v>
      </c>
      <c r="X3214" s="8">
        <v>94.823529411764724</v>
      </c>
      <c r="Y3214" s="8">
        <v>121.05263157894737</v>
      </c>
      <c r="Z3214" s="8">
        <v>100.33333333333334</v>
      </c>
      <c r="AA3214" s="8">
        <v>122.56666666666666</v>
      </c>
      <c r="AB3214" s="9">
        <v>78.381800297995468</v>
      </c>
      <c r="AC3214" s="9">
        <v>24.170960854251827</v>
      </c>
      <c r="AD3214" s="3">
        <v>26.299231024698926</v>
      </c>
      <c r="AE3214" s="3">
        <v>49.529808121049243</v>
      </c>
    </row>
    <row r="3215" spans="1:31" ht="13" x14ac:dyDescent="0.3">
      <c r="A3215" s="2">
        <v>2023</v>
      </c>
      <c r="B3215" s="13" t="s">
        <v>630</v>
      </c>
      <c r="C3215" s="21" t="s">
        <v>323</v>
      </c>
      <c r="D3215" s="2" t="str">
        <f t="shared" si="104"/>
        <v>M1</v>
      </c>
      <c r="E3215" s="2" t="str">
        <f t="shared" si="105"/>
        <v>I12c_M1_13</v>
      </c>
      <c r="F3215" s="21" t="str">
        <f t="shared" si="102"/>
        <v>I12c</v>
      </c>
      <c r="G3215" s="21">
        <v>2013</v>
      </c>
      <c r="H3215" s="2" t="str">
        <f t="shared" si="103"/>
        <v>I12c_13</v>
      </c>
      <c r="I3215" s="25">
        <v>2.4300000000000002</v>
      </c>
      <c r="J3215" s="29">
        <v>0.156</v>
      </c>
      <c r="K3215" s="25">
        <v>0.76700000000000002</v>
      </c>
      <c r="L3215" s="25">
        <v>0.83799999999999997</v>
      </c>
      <c r="M3215" s="25">
        <v>0.21199999999999999</v>
      </c>
      <c r="N3215" s="25">
        <v>0.61299999999999999</v>
      </c>
      <c r="O3215" s="25">
        <v>0.191</v>
      </c>
      <c r="P3215" s="27">
        <v>19.873000000000001</v>
      </c>
      <c r="Q3215" s="27">
        <v>55.131</v>
      </c>
      <c r="R3215" s="25">
        <v>7.9139999999999997</v>
      </c>
      <c r="S3215" s="28">
        <v>292.69799999999998</v>
      </c>
      <c r="T3215" s="27">
        <v>18.512</v>
      </c>
      <c r="U3215" s="4">
        <v>25.229510999999999</v>
      </c>
      <c r="V3215" s="8">
        <v>94.590106133321811</v>
      </c>
      <c r="W3215" s="8">
        <v>95.058610176263883</v>
      </c>
      <c r="X3215" s="8">
        <v>90.235294117647058</v>
      </c>
      <c r="Y3215" s="8">
        <v>111.57894736842104</v>
      </c>
      <c r="Z3215" s="8">
        <v>102.16666666666667</v>
      </c>
      <c r="AA3215" s="8">
        <v>132.48666666666665</v>
      </c>
      <c r="AB3215" s="9">
        <v>78.895668006609299</v>
      </c>
      <c r="AC3215" s="9">
        <v>22.134209514814305</v>
      </c>
      <c r="AD3215" s="3">
        <v>24.86368235680785</v>
      </c>
      <c r="AE3215" s="3">
        <v>53.002108128377834</v>
      </c>
    </row>
    <row r="3216" spans="1:31" ht="13" x14ac:dyDescent="0.3">
      <c r="A3216" s="2">
        <v>2023</v>
      </c>
      <c r="B3216" s="13" t="s">
        <v>630</v>
      </c>
      <c r="C3216" s="21" t="s">
        <v>324</v>
      </c>
      <c r="D3216" s="2" t="str">
        <f t="shared" si="104"/>
        <v>M2</v>
      </c>
      <c r="E3216" s="2" t="str">
        <f t="shared" si="105"/>
        <v>I12c_M2_13</v>
      </c>
      <c r="F3216" s="21" t="str">
        <f t="shared" si="102"/>
        <v>I12c</v>
      </c>
      <c r="G3216" s="21">
        <v>2013</v>
      </c>
      <c r="H3216" s="2" t="str">
        <f t="shared" si="103"/>
        <v>I12c_13</v>
      </c>
      <c r="I3216" s="25">
        <v>2.4700000000000002</v>
      </c>
      <c r="J3216" s="29">
        <v>0.155</v>
      </c>
      <c r="K3216" s="25">
        <v>0.8</v>
      </c>
      <c r="L3216" s="25">
        <v>0.80100000000000005</v>
      </c>
      <c r="M3216" s="25">
        <v>0.21299999999999999</v>
      </c>
      <c r="N3216" s="25">
        <v>0.57299999999999995</v>
      </c>
      <c r="O3216" s="25">
        <v>0.193</v>
      </c>
      <c r="P3216" s="27">
        <v>17.452999999999999</v>
      </c>
      <c r="Q3216" s="27">
        <v>51.555</v>
      </c>
      <c r="R3216" s="25">
        <v>8.5039999999999996</v>
      </c>
      <c r="S3216" s="28">
        <v>235.322</v>
      </c>
      <c r="T3216" s="27">
        <v>16.152999999999999</v>
      </c>
      <c r="U3216" s="4">
        <v>25.229510999999999</v>
      </c>
      <c r="V3216" s="8">
        <v>96.14714491740942</v>
      </c>
      <c r="W3216" s="8">
        <v>94.449260111031421</v>
      </c>
      <c r="X3216" s="8">
        <v>94.117647058823536</v>
      </c>
      <c r="Y3216" s="8">
        <v>112.10526315789473</v>
      </c>
      <c r="Z3216" s="8">
        <v>95.5</v>
      </c>
      <c r="AA3216" s="8">
        <v>116.35333333333332</v>
      </c>
      <c r="AB3216" s="9">
        <v>77.975722714100229</v>
      </c>
      <c r="AC3216" s="9">
        <v>22.500983853557841</v>
      </c>
      <c r="AD3216" s="3">
        <v>26.239395217001523</v>
      </c>
      <c r="AE3216" s="3">
        <v>51.259620929440644</v>
      </c>
    </row>
    <row r="3217" spans="1:31" ht="13" x14ac:dyDescent="0.3">
      <c r="A3217" s="2">
        <v>2023</v>
      </c>
      <c r="B3217" s="13" t="s">
        <v>630</v>
      </c>
      <c r="C3217" s="21" t="s">
        <v>325</v>
      </c>
      <c r="D3217" s="2" t="str">
        <f t="shared" si="104"/>
        <v>M1</v>
      </c>
      <c r="E3217" s="2" t="str">
        <f t="shared" si="105"/>
        <v>J12a_M1_13</v>
      </c>
      <c r="F3217" s="21" t="str">
        <f t="shared" si="102"/>
        <v>J12a</v>
      </c>
      <c r="G3217" s="21">
        <v>2013</v>
      </c>
      <c r="H3217" s="2" t="str">
        <f t="shared" si="103"/>
        <v>J12a_13</v>
      </c>
      <c r="I3217" s="25">
        <v>2.31</v>
      </c>
      <c r="J3217" s="29">
        <v>0.14899999999999999</v>
      </c>
      <c r="K3217" s="25">
        <v>0.72</v>
      </c>
      <c r="L3217" s="25">
        <v>0.95599999999999996</v>
      </c>
      <c r="M3217" s="25">
        <v>0.22500000000000001</v>
      </c>
      <c r="N3217" s="25">
        <v>0.53400000000000003</v>
      </c>
      <c r="O3217" s="25">
        <v>0.187</v>
      </c>
      <c r="P3217" s="27">
        <v>22.759</v>
      </c>
      <c r="Q3217" s="27">
        <v>59.566000000000003</v>
      </c>
      <c r="R3217" s="25">
        <v>8.5719999999999992</v>
      </c>
      <c r="S3217" s="28">
        <v>285.55700000000002</v>
      </c>
      <c r="T3217" s="27">
        <v>18.350999999999999</v>
      </c>
      <c r="U3217" s="4">
        <v>21.866226000000001</v>
      </c>
      <c r="V3217" s="8">
        <v>89.918989781058997</v>
      </c>
      <c r="W3217" s="8">
        <v>90.793159719636648</v>
      </c>
      <c r="X3217" s="8">
        <v>84.705882352941174</v>
      </c>
      <c r="Y3217" s="8">
        <v>118.42105263157893</v>
      </c>
      <c r="Z3217" s="8">
        <v>89.000000000000014</v>
      </c>
      <c r="AA3217" s="8">
        <v>151.72666666666669</v>
      </c>
      <c r="AB3217" s="9">
        <v>84.65268572139145</v>
      </c>
      <c r="AC3217" s="9">
        <v>21.893897983800617</v>
      </c>
      <c r="AD3217" s="3">
        <v>21.752791531321904</v>
      </c>
      <c r="AE3217" s="3">
        <v>56.353310484877483</v>
      </c>
    </row>
    <row r="3218" spans="1:31" ht="13" x14ac:dyDescent="0.3">
      <c r="A3218" s="2">
        <v>2023</v>
      </c>
      <c r="B3218" s="13" t="s">
        <v>630</v>
      </c>
      <c r="C3218" s="21" t="s">
        <v>326</v>
      </c>
      <c r="D3218" s="2" t="str">
        <f t="shared" si="104"/>
        <v>M2</v>
      </c>
      <c r="E3218" s="2" t="str">
        <f t="shared" si="105"/>
        <v>J12a_M2_13</v>
      </c>
      <c r="F3218" s="21" t="str">
        <f t="shared" si="102"/>
        <v>J12a</v>
      </c>
      <c r="G3218" s="21">
        <v>2013</v>
      </c>
      <c r="H3218" s="2" t="str">
        <f t="shared" si="103"/>
        <v>J12a_13</v>
      </c>
      <c r="I3218" s="25">
        <v>2.44</v>
      </c>
      <c r="J3218" s="29">
        <v>0.155</v>
      </c>
      <c r="K3218" s="25">
        <v>0.73499999999999999</v>
      </c>
      <c r="L3218" s="25">
        <v>0.91400000000000003</v>
      </c>
      <c r="M3218" s="25">
        <v>0.221</v>
      </c>
      <c r="N3218" s="25">
        <v>0.57899999999999996</v>
      </c>
      <c r="O3218" s="25">
        <v>0.19600000000000001</v>
      </c>
      <c r="P3218" s="27">
        <v>20.346</v>
      </c>
      <c r="Q3218" s="27">
        <v>63.634999999999998</v>
      </c>
      <c r="R3218" s="25">
        <v>8.1140000000000008</v>
      </c>
      <c r="S3218" s="28">
        <v>261.98</v>
      </c>
      <c r="T3218" s="27">
        <v>17.099</v>
      </c>
      <c r="U3218" s="4">
        <v>21.866226000000001</v>
      </c>
      <c r="V3218" s="8">
        <v>94.979365829343706</v>
      </c>
      <c r="W3218" s="8">
        <v>94.449260111031421</v>
      </c>
      <c r="X3218" s="8">
        <v>86.470588235294116</v>
      </c>
      <c r="Y3218" s="8">
        <v>116.31578947368422</v>
      </c>
      <c r="Z3218" s="8">
        <v>96.5</v>
      </c>
      <c r="AA3218" s="8">
        <v>135.64000000000001</v>
      </c>
      <c r="AB3218" s="9">
        <v>82.6110197601149</v>
      </c>
      <c r="AC3218" s="9">
        <v>22.036144104808535</v>
      </c>
      <c r="AD3218" s="3">
        <v>22.754777775143918</v>
      </c>
      <c r="AE3218" s="3">
        <v>55.209078120047536</v>
      </c>
    </row>
    <row r="3219" spans="1:31" ht="13" x14ac:dyDescent="0.3">
      <c r="A3219" s="2">
        <v>2023</v>
      </c>
      <c r="B3219" s="13" t="s">
        <v>630</v>
      </c>
      <c r="C3219" s="21" t="s">
        <v>327</v>
      </c>
      <c r="D3219" s="2" t="str">
        <f t="shared" si="104"/>
        <v>M1</v>
      </c>
      <c r="E3219" s="2" t="str">
        <f t="shared" si="105"/>
        <v>J12b_M1_13</v>
      </c>
      <c r="F3219" s="21" t="str">
        <f t="shared" si="102"/>
        <v>J12b</v>
      </c>
      <c r="G3219" s="21">
        <v>2013</v>
      </c>
      <c r="H3219" s="2" t="str">
        <f t="shared" si="103"/>
        <v>J12b_13</v>
      </c>
      <c r="I3219" s="25">
        <v>2.08</v>
      </c>
      <c r="J3219" s="29">
        <v>0.14399999999999999</v>
      </c>
      <c r="K3219" s="25">
        <v>0.88700000000000001</v>
      </c>
      <c r="L3219" s="25">
        <v>0.84299999999999997</v>
      </c>
      <c r="M3219" s="25">
        <v>0.17499999999999999</v>
      </c>
      <c r="N3219" s="25">
        <v>0.51800000000000002</v>
      </c>
      <c r="O3219" s="25">
        <v>0.17</v>
      </c>
      <c r="P3219" s="27">
        <v>14.387</v>
      </c>
      <c r="Q3219" s="27">
        <v>65.311999999999998</v>
      </c>
      <c r="R3219" s="25">
        <v>7.8230000000000004</v>
      </c>
      <c r="S3219" s="28">
        <v>303.03500000000003</v>
      </c>
      <c r="T3219" s="27">
        <v>21.527000000000001</v>
      </c>
      <c r="U3219" s="4">
        <v>19.246607999999998</v>
      </c>
      <c r="V3219" s="8">
        <v>80.966016772555292</v>
      </c>
      <c r="W3219" s="8">
        <v>87.746409393474352</v>
      </c>
      <c r="X3219" s="8">
        <v>104.35294117647058</v>
      </c>
      <c r="Y3219" s="8">
        <v>92.10526315789474</v>
      </c>
      <c r="Z3219" s="8">
        <v>86.333333333333343</v>
      </c>
      <c r="AA3219" s="8">
        <v>95.913333333333341</v>
      </c>
      <c r="AB3219" s="9">
        <v>79.166446765771482</v>
      </c>
      <c r="AC3219" s="9">
        <v>18.20866932434571</v>
      </c>
      <c r="AD3219" s="3">
        <v>28.655349484111508</v>
      </c>
      <c r="AE3219" s="3">
        <v>53.135981191542768</v>
      </c>
    </row>
    <row r="3220" spans="1:31" ht="13" x14ac:dyDescent="0.3">
      <c r="A3220" s="2">
        <v>2023</v>
      </c>
      <c r="B3220" s="13" t="s">
        <v>630</v>
      </c>
      <c r="C3220" s="21" t="s">
        <v>328</v>
      </c>
      <c r="D3220" s="2" t="str">
        <f t="shared" si="104"/>
        <v>M2</v>
      </c>
      <c r="E3220" s="2" t="str">
        <f t="shared" si="105"/>
        <v>J12b_M2_13</v>
      </c>
      <c r="F3220" s="21" t="str">
        <f t="shared" si="102"/>
        <v>J12b</v>
      </c>
      <c r="G3220" s="21">
        <v>2013</v>
      </c>
      <c r="H3220" s="2" t="str">
        <f t="shared" si="103"/>
        <v>J12b_13</v>
      </c>
      <c r="I3220" s="25">
        <v>2.2200000000000002</v>
      </c>
      <c r="J3220" s="29">
        <v>0.14899999999999999</v>
      </c>
      <c r="K3220" s="25">
        <v>0.94499999999999995</v>
      </c>
      <c r="L3220" s="25">
        <v>0.85899999999999999</v>
      </c>
      <c r="M3220" s="25">
        <v>0.17699999999999999</v>
      </c>
      <c r="N3220" s="25">
        <v>0.60299999999999998</v>
      </c>
      <c r="O3220" s="25">
        <v>0.17299999999999999</v>
      </c>
      <c r="P3220" s="27">
        <v>17.75</v>
      </c>
      <c r="Q3220" s="27">
        <v>55.283999999999999</v>
      </c>
      <c r="R3220" s="25">
        <v>8.2010000000000005</v>
      </c>
      <c r="S3220" s="28">
        <v>185.96</v>
      </c>
      <c r="T3220" s="27">
        <v>21.483000000000001</v>
      </c>
      <c r="U3220" s="4">
        <v>19.246607999999998</v>
      </c>
      <c r="V3220" s="8">
        <v>86.415652516861911</v>
      </c>
      <c r="W3220" s="8">
        <v>90.793159719636648</v>
      </c>
      <c r="X3220" s="8">
        <v>111.1764705882353</v>
      </c>
      <c r="Y3220" s="8">
        <v>93.157894736842096</v>
      </c>
      <c r="Z3220" s="8">
        <v>100.50000000000001</v>
      </c>
      <c r="AA3220" s="8">
        <v>118.33333333333333</v>
      </c>
      <c r="AB3220" s="9">
        <v>81.612970564262525</v>
      </c>
      <c r="AC3220" s="9">
        <v>17.864686277694329</v>
      </c>
      <c r="AD3220" s="3">
        <v>29.613917722714845</v>
      </c>
      <c r="AE3220" s="3">
        <v>52.521395999590837</v>
      </c>
    </row>
    <row r="3221" spans="1:31" ht="13" x14ac:dyDescent="0.3">
      <c r="A3221" s="2">
        <v>2023</v>
      </c>
      <c r="B3221" s="13" t="s">
        <v>630</v>
      </c>
      <c r="C3221" s="21" t="s">
        <v>329</v>
      </c>
      <c r="D3221" s="2" t="str">
        <f t="shared" si="104"/>
        <v>M1</v>
      </c>
      <c r="E3221" s="2" t="str">
        <f t="shared" si="105"/>
        <v>J12c_M1_13</v>
      </c>
      <c r="F3221" s="21" t="str">
        <f t="shared" si="102"/>
        <v>J12c</v>
      </c>
      <c r="G3221" s="21">
        <v>2013</v>
      </c>
      <c r="H3221" s="2" t="str">
        <f t="shared" si="103"/>
        <v>J12c_13</v>
      </c>
      <c r="I3221" s="25">
        <v>2.25</v>
      </c>
      <c r="J3221" s="29">
        <v>0.14699999999999999</v>
      </c>
      <c r="K3221" s="25">
        <v>0.90100000000000002</v>
      </c>
      <c r="L3221" s="25">
        <v>0.86899999999999999</v>
      </c>
      <c r="M3221" s="25">
        <v>0.224</v>
      </c>
      <c r="N3221" s="25">
        <v>0.74299999999999999</v>
      </c>
      <c r="O3221" s="25">
        <v>0.182</v>
      </c>
      <c r="P3221" s="27">
        <v>17.960999999999999</v>
      </c>
      <c r="Q3221" s="27">
        <v>55.784999999999997</v>
      </c>
      <c r="R3221" s="25">
        <v>7.9180000000000001</v>
      </c>
      <c r="S3221" s="28">
        <v>255.40799999999999</v>
      </c>
      <c r="T3221" s="27">
        <v>18.382999999999999</v>
      </c>
      <c r="U3221" s="4">
        <v>22.514851</v>
      </c>
      <c r="V3221" s="8">
        <v>87.583431604927597</v>
      </c>
      <c r="W3221" s="8">
        <v>89.574459589171724</v>
      </c>
      <c r="X3221" s="8">
        <v>106</v>
      </c>
      <c r="Y3221" s="8">
        <v>117.89473684210527</v>
      </c>
      <c r="Z3221" s="8">
        <v>123.83333333333333</v>
      </c>
      <c r="AA3221" s="8">
        <v>119.73999999999998</v>
      </c>
      <c r="AB3221" s="9">
        <v>84.858152043452677</v>
      </c>
      <c r="AC3221" s="9">
        <v>21.743815868204411</v>
      </c>
      <c r="AD3221" s="3">
        <v>27.15529116055917</v>
      </c>
      <c r="AE3221" s="3">
        <v>51.100892971236398</v>
      </c>
    </row>
    <row r="3222" spans="1:31" ht="13" x14ac:dyDescent="0.3">
      <c r="A3222" s="2">
        <v>2023</v>
      </c>
      <c r="B3222" s="13" t="s">
        <v>630</v>
      </c>
      <c r="C3222" s="21" t="s">
        <v>330</v>
      </c>
      <c r="D3222" s="2" t="str">
        <f t="shared" si="104"/>
        <v>M2</v>
      </c>
      <c r="E3222" s="2" t="str">
        <f t="shared" si="105"/>
        <v>J12c_M2_13</v>
      </c>
      <c r="F3222" s="21" t="str">
        <f t="shared" si="102"/>
        <v>J12c</v>
      </c>
      <c r="G3222" s="21">
        <v>2013</v>
      </c>
      <c r="H3222" s="2" t="str">
        <f t="shared" si="103"/>
        <v>J12c_13</v>
      </c>
      <c r="I3222" s="25">
        <v>2.25</v>
      </c>
      <c r="J3222" s="29">
        <v>0.14099999999999999</v>
      </c>
      <c r="K3222" s="25">
        <v>0.78700000000000003</v>
      </c>
      <c r="L3222" s="25">
        <v>0.88900000000000001</v>
      </c>
      <c r="M3222" s="25">
        <v>0.16300000000000001</v>
      </c>
      <c r="N3222" s="25">
        <v>0.56599999999999995</v>
      </c>
      <c r="O3222" s="25">
        <v>0.18</v>
      </c>
      <c r="P3222" s="27">
        <v>19.777999999999999</v>
      </c>
      <c r="Q3222" s="27">
        <v>52.220999999999997</v>
      </c>
      <c r="R3222" s="25">
        <v>5.016</v>
      </c>
      <c r="S3222" s="28">
        <v>395.721</v>
      </c>
      <c r="T3222" s="27">
        <v>15.475</v>
      </c>
      <c r="U3222" s="4">
        <v>22.514851</v>
      </c>
      <c r="V3222" s="8">
        <v>87.583431604927597</v>
      </c>
      <c r="W3222" s="8">
        <v>85.918359197776965</v>
      </c>
      <c r="X3222" s="8">
        <v>92.588235294117652</v>
      </c>
      <c r="Y3222" s="8">
        <v>85.78947368421052</v>
      </c>
      <c r="Z3222" s="8">
        <v>94.333333333333329</v>
      </c>
      <c r="AA3222" s="8">
        <v>131.85333333333332</v>
      </c>
      <c r="AB3222" s="9">
        <v>77.915843315580872</v>
      </c>
      <c r="AC3222" s="9">
        <v>17.232295848018499</v>
      </c>
      <c r="AD3222" s="3">
        <v>25.83284269455719</v>
      </c>
      <c r="AE3222" s="3">
        <v>56.934861457424326</v>
      </c>
    </row>
    <row r="3223" spans="1:31" ht="13" x14ac:dyDescent="0.3">
      <c r="A3223" s="2">
        <v>2023</v>
      </c>
      <c r="B3223" s="13" t="s">
        <v>630</v>
      </c>
      <c r="C3223" s="21" t="s">
        <v>331</v>
      </c>
      <c r="D3223" s="2" t="str">
        <f t="shared" si="104"/>
        <v>M1</v>
      </c>
      <c r="E3223" s="2" t="str">
        <f t="shared" si="105"/>
        <v>K12a_M1_13</v>
      </c>
      <c r="F3223" s="21" t="str">
        <f t="shared" si="102"/>
        <v>K12a</v>
      </c>
      <c r="G3223" s="21">
        <v>2013</v>
      </c>
      <c r="H3223" s="2" t="str">
        <f t="shared" si="103"/>
        <v>K12a_13</v>
      </c>
      <c r="I3223" s="25">
        <v>2.44</v>
      </c>
      <c r="J3223" s="29">
        <v>0.14799999999999999</v>
      </c>
      <c r="K3223" s="25">
        <v>0.81599999999999995</v>
      </c>
      <c r="L3223" s="25">
        <v>0.92400000000000004</v>
      </c>
      <c r="M3223" s="25">
        <v>0.14000000000000001</v>
      </c>
      <c r="N3223" s="25">
        <v>0.51600000000000001</v>
      </c>
      <c r="O3223" s="25">
        <v>0.192</v>
      </c>
      <c r="P3223" s="27">
        <v>26.407</v>
      </c>
      <c r="Q3223" s="27">
        <v>61.646000000000001</v>
      </c>
      <c r="R3223" s="25">
        <v>8.3569999999999993</v>
      </c>
      <c r="S3223" s="28">
        <v>474.62299999999999</v>
      </c>
      <c r="T3223" s="27">
        <v>16.521999999999998</v>
      </c>
      <c r="U3223" s="4">
        <v>20.584019999999999</v>
      </c>
      <c r="V3223" s="8">
        <v>94.979365829343706</v>
      </c>
      <c r="W3223" s="8">
        <v>90.183809654404186</v>
      </c>
      <c r="X3223" s="8">
        <v>96</v>
      </c>
      <c r="Y3223" s="8">
        <v>73.684210526315795</v>
      </c>
      <c r="Z3223" s="8">
        <v>86.000000000000014</v>
      </c>
      <c r="AA3223" s="8">
        <v>176.04666666666665</v>
      </c>
      <c r="AB3223" s="9">
        <v>78.509474854459839</v>
      </c>
      <c r="AC3223" s="9">
        <v>14.688832433676263</v>
      </c>
      <c r="AD3223" s="3">
        <v>26.582224955751027</v>
      </c>
      <c r="AE3223" s="3">
        <v>58.728942610572709</v>
      </c>
    </row>
    <row r="3224" spans="1:31" ht="13" x14ac:dyDescent="0.3">
      <c r="A3224" s="2">
        <v>2023</v>
      </c>
      <c r="B3224" s="13" t="s">
        <v>630</v>
      </c>
      <c r="C3224" s="21" t="s">
        <v>334</v>
      </c>
      <c r="D3224" s="2" t="str">
        <f t="shared" si="104"/>
        <v>M1</v>
      </c>
      <c r="E3224" s="2" t="str">
        <f t="shared" si="105"/>
        <v>H13a_M1_13</v>
      </c>
      <c r="F3224" s="21" t="str">
        <f t="shared" si="102"/>
        <v>H13a</v>
      </c>
      <c r="G3224" s="21">
        <v>2013</v>
      </c>
      <c r="H3224" s="2" t="str">
        <f t="shared" si="103"/>
        <v>H13a_13</v>
      </c>
      <c r="I3224" s="25">
        <v>2.5</v>
      </c>
      <c r="J3224" s="29">
        <v>0.158</v>
      </c>
      <c r="K3224" s="25">
        <v>0.92300000000000004</v>
      </c>
      <c r="L3224" s="25">
        <v>0.9</v>
      </c>
      <c r="M3224" s="25">
        <v>0.20899999999999999</v>
      </c>
      <c r="N3224" s="25">
        <v>0.60799999999999998</v>
      </c>
      <c r="O3224" s="25">
        <v>0.192</v>
      </c>
      <c r="P3224" s="27">
        <v>17.472999999999999</v>
      </c>
      <c r="Q3224" s="27">
        <v>57.540999999999997</v>
      </c>
      <c r="R3224" s="25">
        <v>6.125</v>
      </c>
      <c r="S3224" s="28">
        <v>349.59100000000001</v>
      </c>
      <c r="T3224" s="27">
        <v>20.449000000000002</v>
      </c>
      <c r="U3224" s="4">
        <v>20.969536999999999</v>
      </c>
      <c r="V3224" s="8">
        <v>97.314924005475106</v>
      </c>
      <c r="W3224" s="8">
        <v>96.277310306728808</v>
      </c>
      <c r="X3224" s="8">
        <v>108.58823529411765</v>
      </c>
      <c r="Y3224" s="8">
        <v>109.99999999999999</v>
      </c>
      <c r="Z3224" s="8">
        <v>101.33333333333334</v>
      </c>
      <c r="AA3224" s="8">
        <v>116.48666666666665</v>
      </c>
      <c r="AB3224" s="9">
        <v>85.732133234132149</v>
      </c>
      <c r="AC3224" s="9">
        <v>20.080936792953434</v>
      </c>
      <c r="AD3224" s="3">
        <v>27.534761141367088</v>
      </c>
      <c r="AE3224" s="3">
        <v>52.384302065679464</v>
      </c>
    </row>
    <row r="3225" spans="1:31" ht="13" x14ac:dyDescent="0.3">
      <c r="A3225" s="2">
        <v>2023</v>
      </c>
      <c r="B3225" s="13" t="s">
        <v>630</v>
      </c>
      <c r="C3225" s="21" t="s">
        <v>335</v>
      </c>
      <c r="D3225" s="2" t="str">
        <f t="shared" si="104"/>
        <v>M2</v>
      </c>
      <c r="E3225" s="2" t="str">
        <f t="shared" si="105"/>
        <v>H13a_M2_13</v>
      </c>
      <c r="F3225" s="21" t="str">
        <f t="shared" si="102"/>
        <v>H13a</v>
      </c>
      <c r="G3225" s="21">
        <v>2013</v>
      </c>
      <c r="H3225" s="2" t="str">
        <f t="shared" si="103"/>
        <v>H13a_13</v>
      </c>
      <c r="I3225" s="25">
        <v>2.4300000000000002</v>
      </c>
      <c r="J3225" s="29">
        <v>0.154</v>
      </c>
      <c r="K3225" s="25">
        <v>0.83699999999999997</v>
      </c>
      <c r="L3225" s="25">
        <v>0.82799999999999996</v>
      </c>
      <c r="M3225" s="25">
        <v>0.23899999999999999</v>
      </c>
      <c r="N3225" s="25">
        <v>0.60099999999999998</v>
      </c>
      <c r="O3225" s="25">
        <v>0.183</v>
      </c>
      <c r="P3225" s="27">
        <v>18.225999999999999</v>
      </c>
      <c r="Q3225" s="27">
        <v>54.334000000000003</v>
      </c>
      <c r="R3225" s="25">
        <v>7.6619999999999999</v>
      </c>
      <c r="S3225" s="28">
        <v>506.92500000000001</v>
      </c>
      <c r="T3225" s="27">
        <v>16.969000000000001</v>
      </c>
      <c r="U3225" s="4">
        <v>20.969536999999999</v>
      </c>
      <c r="V3225" s="8">
        <v>94.590106133321811</v>
      </c>
      <c r="W3225" s="8">
        <v>93.839910045798959</v>
      </c>
      <c r="X3225" s="8">
        <v>98.470588235294116</v>
      </c>
      <c r="Y3225" s="8">
        <v>125.78947368421052</v>
      </c>
      <c r="Z3225" s="8">
        <v>100.16666666666667</v>
      </c>
      <c r="AA3225" s="8">
        <v>121.50666666666665</v>
      </c>
      <c r="AB3225" s="9">
        <v>82.41100005881124</v>
      </c>
      <c r="AC3225" s="9">
        <v>23.888783243659933</v>
      </c>
      <c r="AD3225" s="3">
        <v>25.975476090681809</v>
      </c>
      <c r="AE3225" s="3">
        <v>50.135740665658254</v>
      </c>
    </row>
    <row r="3226" spans="1:31" ht="13" x14ac:dyDescent="0.3">
      <c r="A3226" s="2">
        <v>2023</v>
      </c>
      <c r="B3226" s="13" t="s">
        <v>630</v>
      </c>
      <c r="C3226" s="21" t="s">
        <v>340</v>
      </c>
      <c r="D3226" s="2" t="str">
        <f t="shared" si="104"/>
        <v>M1</v>
      </c>
      <c r="E3226" s="2" t="str">
        <f t="shared" si="105"/>
        <v>I13b_M1_13</v>
      </c>
      <c r="F3226" s="21" t="str">
        <f t="shared" si="102"/>
        <v>I13b</v>
      </c>
      <c r="G3226" s="21">
        <v>2013</v>
      </c>
      <c r="H3226" s="2" t="str">
        <f t="shared" si="103"/>
        <v>I13b_13</v>
      </c>
      <c r="I3226" s="25">
        <v>2.65</v>
      </c>
      <c r="J3226" s="29">
        <v>0.159</v>
      </c>
      <c r="K3226" s="25">
        <v>0.79800000000000004</v>
      </c>
      <c r="L3226" s="25">
        <v>0.83799999999999997</v>
      </c>
      <c r="M3226" s="25">
        <v>0.223</v>
      </c>
      <c r="N3226" s="25">
        <v>0.61199999999999999</v>
      </c>
      <c r="O3226" s="25">
        <v>0.19900000000000001</v>
      </c>
      <c r="P3226" s="27">
        <v>21.78</v>
      </c>
      <c r="Q3226" s="27">
        <v>60.173000000000002</v>
      </c>
      <c r="R3226" s="25">
        <v>9.42</v>
      </c>
      <c r="S3226" s="28">
        <v>218.86099999999999</v>
      </c>
      <c r="T3226" s="27">
        <v>20.308</v>
      </c>
      <c r="U3226" s="4">
        <v>22.472543000000002</v>
      </c>
      <c r="V3226" s="8">
        <v>103.15381944580362</v>
      </c>
      <c r="W3226" s="8">
        <v>96.88666037196127</v>
      </c>
      <c r="X3226" s="8">
        <v>93.882352941176478</v>
      </c>
      <c r="Y3226" s="8">
        <v>117.36842105263159</v>
      </c>
      <c r="Z3226" s="8">
        <v>102</v>
      </c>
      <c r="AA3226" s="8">
        <v>145.20000000000002</v>
      </c>
      <c r="AB3226" s="9">
        <v>80.594602433184164</v>
      </c>
      <c r="AC3226" s="9">
        <v>22.791883639873245</v>
      </c>
      <c r="AD3226" s="3">
        <v>25.323292807412617</v>
      </c>
      <c r="AE3226" s="3">
        <v>51.884823552714145</v>
      </c>
    </row>
    <row r="3227" spans="1:31" ht="13" x14ac:dyDescent="0.3">
      <c r="A3227" s="2">
        <v>2023</v>
      </c>
      <c r="B3227" s="13" t="s">
        <v>630</v>
      </c>
      <c r="C3227" s="21" t="s">
        <v>343</v>
      </c>
      <c r="D3227" s="2" t="str">
        <f t="shared" si="104"/>
        <v>M1</v>
      </c>
      <c r="E3227" s="2" t="str">
        <f t="shared" si="105"/>
        <v>J13b_M1_13</v>
      </c>
      <c r="F3227" s="21" t="str">
        <f t="shared" ref="F3227:F3285" si="106">MID(C3227,1,4)</f>
        <v>J13b</v>
      </c>
      <c r="G3227" s="21">
        <v>2013</v>
      </c>
      <c r="H3227" s="2" t="str">
        <f t="shared" ref="H3227:H3285" si="107">CONCATENATE(F3227,"_",MID(G3227,3,2))</f>
        <v>J13b_13</v>
      </c>
      <c r="I3227" s="25">
        <v>2.16</v>
      </c>
      <c r="J3227" s="29">
        <v>0.14099999999999999</v>
      </c>
      <c r="K3227" s="25">
        <v>1.0089999999999999</v>
      </c>
      <c r="L3227" s="25">
        <v>0.80100000000000005</v>
      </c>
      <c r="M3227" s="25">
        <v>0.14699999999999999</v>
      </c>
      <c r="N3227" s="25">
        <v>0.59699999999999998</v>
      </c>
      <c r="O3227" s="25">
        <v>0.17199999999999999</v>
      </c>
      <c r="P3227" s="27">
        <v>16.937999999999999</v>
      </c>
      <c r="Q3227" s="27">
        <v>57.225000000000001</v>
      </c>
      <c r="R3227" s="25">
        <v>7.4669999999999996</v>
      </c>
      <c r="S3227" s="28">
        <v>292.83100000000002</v>
      </c>
      <c r="T3227" s="27">
        <v>15.632</v>
      </c>
      <c r="U3227" s="4">
        <v>23.439553</v>
      </c>
      <c r="V3227" s="8">
        <v>84.080094340730511</v>
      </c>
      <c r="W3227" s="8">
        <v>85.918359197776965</v>
      </c>
      <c r="X3227" s="8">
        <v>118.70588235294117</v>
      </c>
      <c r="Y3227" s="8">
        <v>77.368421052631575</v>
      </c>
      <c r="Z3227" s="8">
        <v>99.5</v>
      </c>
      <c r="AA3227" s="8">
        <v>112.92</v>
      </c>
      <c r="AB3227" s="9">
        <v>77.884417944932338</v>
      </c>
      <c r="AC3227" s="9">
        <v>15.547052652802442</v>
      </c>
      <c r="AD3227" s="3">
        <v>33.133234194176261</v>
      </c>
      <c r="AE3227" s="3">
        <v>51.319713153021304</v>
      </c>
    </row>
    <row r="3228" spans="1:31" ht="13" x14ac:dyDescent="0.3">
      <c r="A3228" s="2">
        <v>2023</v>
      </c>
      <c r="B3228" s="13" t="s">
        <v>630</v>
      </c>
      <c r="C3228" s="21" t="s">
        <v>344</v>
      </c>
      <c r="D3228" s="2" t="str">
        <f t="shared" si="104"/>
        <v>M2</v>
      </c>
      <c r="E3228" s="2" t="str">
        <f t="shared" si="105"/>
        <v>Z04c_M2_14</v>
      </c>
      <c r="F3228" s="21" t="str">
        <f t="shared" si="106"/>
        <v>Z04c</v>
      </c>
      <c r="G3228" s="21">
        <v>2014</v>
      </c>
      <c r="H3228" s="2" t="str">
        <f t="shared" si="107"/>
        <v>Z04c_14</v>
      </c>
      <c r="I3228" s="25">
        <v>2.39</v>
      </c>
      <c r="J3228" s="29">
        <v>0.14499999999999999</v>
      </c>
      <c r="K3228" s="25">
        <v>0.97299999999999998</v>
      </c>
      <c r="L3228" s="25">
        <v>0.53600000000000003</v>
      </c>
      <c r="M3228" s="25">
        <v>0.26100000000000001</v>
      </c>
      <c r="N3228" s="25">
        <v>0.56200000000000006</v>
      </c>
      <c r="O3228" s="25">
        <v>0.18099999999999999</v>
      </c>
      <c r="P3228" s="27">
        <v>15.797000000000001</v>
      </c>
      <c r="Q3228" s="27">
        <v>58.212000000000003</v>
      </c>
      <c r="R3228" s="25">
        <v>7.931</v>
      </c>
      <c r="S3228" s="28">
        <v>184.83500000000001</v>
      </c>
      <c r="T3228" s="27">
        <v>16.507000000000001</v>
      </c>
      <c r="U3228" s="4">
        <v>26.220243</v>
      </c>
      <c r="V3228" s="8">
        <v>92.146515499850551</v>
      </c>
      <c r="W3228" s="8">
        <v>87.71241630726503</v>
      </c>
      <c r="X3228" s="8">
        <v>114.47058823529413</v>
      </c>
      <c r="Y3228" s="8">
        <v>137.36842105263159</v>
      </c>
      <c r="Z3228" s="8">
        <v>93.666666666666671</v>
      </c>
      <c r="AA3228" s="8">
        <v>105.31333333333335</v>
      </c>
      <c r="AB3228" s="9">
        <v>73.130593748732451</v>
      </c>
      <c r="AC3228" s="9">
        <v>29.398334096177965</v>
      </c>
      <c r="AD3228" s="3">
        <v>34.028043819027282</v>
      </c>
      <c r="AE3228" s="3">
        <v>36.573622084794756</v>
      </c>
    </row>
    <row r="3229" spans="1:31" ht="13" x14ac:dyDescent="0.3">
      <c r="A3229" s="2">
        <v>2023</v>
      </c>
      <c r="B3229" s="13" t="s">
        <v>630</v>
      </c>
      <c r="C3229" s="21" t="s">
        <v>345</v>
      </c>
      <c r="D3229" s="2" t="str">
        <f t="shared" si="104"/>
        <v>M1</v>
      </c>
      <c r="E3229" s="2" t="str">
        <f t="shared" si="105"/>
        <v>A05a_M1_14</v>
      </c>
      <c r="F3229" s="21" t="str">
        <f t="shared" si="106"/>
        <v>A05a</v>
      </c>
      <c r="G3229" s="21">
        <v>2014</v>
      </c>
      <c r="H3229" s="2" t="str">
        <f t="shared" si="107"/>
        <v>A05a_14</v>
      </c>
      <c r="I3229" s="25">
        <v>2.4</v>
      </c>
      <c r="J3229" s="29">
        <v>0.14199999999999999</v>
      </c>
      <c r="K3229" s="25">
        <v>0.98299999999999998</v>
      </c>
      <c r="L3229" s="25">
        <v>0.60299999999999998</v>
      </c>
      <c r="M3229" s="25">
        <v>0.25700000000000001</v>
      </c>
      <c r="N3229" s="25">
        <v>0.59</v>
      </c>
      <c r="O3229" s="25">
        <v>0.185</v>
      </c>
      <c r="P3229" s="27">
        <v>17.864000000000001</v>
      </c>
      <c r="Q3229" s="27">
        <v>62.533000000000001</v>
      </c>
      <c r="R3229" s="25">
        <v>6.17</v>
      </c>
      <c r="S3229" s="28">
        <v>201.453</v>
      </c>
      <c r="T3229" s="27">
        <v>15.696999999999999</v>
      </c>
      <c r="U3229" s="4">
        <v>24.096091000000001</v>
      </c>
      <c r="V3229" s="8">
        <v>92.532065773908485</v>
      </c>
      <c r="W3229" s="8">
        <v>85.897676659528514</v>
      </c>
      <c r="X3229" s="8">
        <v>115.64705882352942</v>
      </c>
      <c r="Y3229" s="8">
        <v>135.26315789473685</v>
      </c>
      <c r="Z3229" s="8">
        <v>98.333333333333329</v>
      </c>
      <c r="AA3229" s="8">
        <v>119.09333333333333</v>
      </c>
      <c r="AB3229" s="9">
        <v>76.40017230609125</v>
      </c>
      <c r="AC3229" s="9">
        <v>27.708951886074683</v>
      </c>
      <c r="AD3229" s="3">
        <v>32.906555316279572</v>
      </c>
      <c r="AE3229" s="3">
        <v>39.384492797645734</v>
      </c>
    </row>
    <row r="3230" spans="1:31" ht="13" x14ac:dyDescent="0.3">
      <c r="A3230" s="2">
        <v>2023</v>
      </c>
      <c r="B3230" s="13" t="s">
        <v>630</v>
      </c>
      <c r="C3230" s="21" t="s">
        <v>346</v>
      </c>
      <c r="D3230" s="2" t="str">
        <f t="shared" si="104"/>
        <v>M1</v>
      </c>
      <c r="E3230" s="2" t="str">
        <f t="shared" si="105"/>
        <v>Z05c_M1_14</v>
      </c>
      <c r="F3230" s="21" t="str">
        <f t="shared" si="106"/>
        <v>Z05c</v>
      </c>
      <c r="G3230" s="21">
        <v>2014</v>
      </c>
      <c r="H3230" s="2" t="str">
        <f t="shared" si="107"/>
        <v>Z05c_14</v>
      </c>
      <c r="I3230" s="25">
        <v>2.48</v>
      </c>
      <c r="J3230" s="29">
        <v>0.14799999999999999</v>
      </c>
      <c r="K3230" s="25">
        <v>0.95499999999999996</v>
      </c>
      <c r="L3230" s="25">
        <v>0.55500000000000005</v>
      </c>
      <c r="M3230" s="25">
        <v>0.252</v>
      </c>
      <c r="N3230" s="25">
        <v>0.58699999999999997</v>
      </c>
      <c r="O3230" s="25">
        <v>0.189</v>
      </c>
      <c r="P3230" s="27">
        <v>17.608000000000001</v>
      </c>
      <c r="Q3230" s="27">
        <v>58.835999999999999</v>
      </c>
      <c r="R3230" s="25">
        <v>7.9669999999999996</v>
      </c>
      <c r="S3230" s="28">
        <v>172.095</v>
      </c>
      <c r="T3230" s="27">
        <v>16.347000000000001</v>
      </c>
      <c r="U3230" s="4">
        <v>24.318455</v>
      </c>
      <c r="V3230" s="8">
        <v>95.616467966372113</v>
      </c>
      <c r="W3230" s="8">
        <v>89.527155955001547</v>
      </c>
      <c r="X3230" s="8">
        <v>112.35294117647059</v>
      </c>
      <c r="Y3230" s="8">
        <v>132.63157894736841</v>
      </c>
      <c r="Z3230" s="8">
        <v>97.833333333333329</v>
      </c>
      <c r="AA3230" s="8">
        <v>117.38666666666666</v>
      </c>
      <c r="AB3230" s="9">
        <v>72.876988578786083</v>
      </c>
      <c r="AC3230" s="9">
        <v>28.483374211098905</v>
      </c>
      <c r="AD3230" s="3">
        <v>33.514766328828948</v>
      </c>
      <c r="AE3230" s="3">
        <v>38.001859460072147</v>
      </c>
    </row>
    <row r="3231" spans="1:31" ht="13" x14ac:dyDescent="0.3">
      <c r="A3231" s="2">
        <v>2023</v>
      </c>
      <c r="B3231" s="13" t="s">
        <v>630</v>
      </c>
      <c r="C3231" s="21" t="s">
        <v>347</v>
      </c>
      <c r="D3231" s="2" t="str">
        <f t="shared" si="104"/>
        <v>M2</v>
      </c>
      <c r="E3231" s="2" t="str">
        <f t="shared" si="105"/>
        <v>B05c_M2_14</v>
      </c>
      <c r="F3231" s="21" t="str">
        <f t="shared" si="106"/>
        <v>B05c</v>
      </c>
      <c r="G3231" s="21">
        <v>2014</v>
      </c>
      <c r="H3231" s="2" t="str">
        <f t="shared" si="107"/>
        <v>B05c_14</v>
      </c>
      <c r="I3231" s="25">
        <v>2.2799999999999998</v>
      </c>
      <c r="J3231" s="29">
        <v>0.13600000000000001</v>
      </c>
      <c r="K3231" s="25">
        <v>0.871</v>
      </c>
      <c r="L3231" s="25">
        <v>0.85099999999999998</v>
      </c>
      <c r="M3231" s="25">
        <v>0.17399999999999999</v>
      </c>
      <c r="N3231" s="25">
        <v>0.63500000000000001</v>
      </c>
      <c r="O3231" s="25">
        <v>0.17699999999999999</v>
      </c>
      <c r="P3231" s="27">
        <v>17.521999999999998</v>
      </c>
      <c r="Q3231" s="27">
        <v>67.191000000000003</v>
      </c>
      <c r="R3231" s="25">
        <v>8.8019999999999996</v>
      </c>
      <c r="S3231" s="28">
        <v>510.77499999999998</v>
      </c>
      <c r="T3231" s="27">
        <v>20.702999999999999</v>
      </c>
      <c r="U3231" s="4">
        <v>19.426151999999998</v>
      </c>
      <c r="V3231" s="8">
        <v>87.905462485213064</v>
      </c>
      <c r="W3231" s="8">
        <v>82.268197364055482</v>
      </c>
      <c r="X3231" s="8">
        <v>102.47058823529412</v>
      </c>
      <c r="Y3231" s="8">
        <v>91.578947368421055</v>
      </c>
      <c r="Z3231" s="8">
        <v>105.83333333333333</v>
      </c>
      <c r="AA3231" s="8">
        <v>116.81333333333332</v>
      </c>
      <c r="AB3231" s="9">
        <v>79.074068878553035</v>
      </c>
      <c r="AC3231" s="9">
        <v>18.125770417261823</v>
      </c>
      <c r="AD3231" s="3">
        <v>28.171327401872809</v>
      </c>
      <c r="AE3231" s="3">
        <v>53.702902180865365</v>
      </c>
    </row>
    <row r="3232" spans="1:31" ht="13" x14ac:dyDescent="0.3">
      <c r="A3232" s="2">
        <v>2023</v>
      </c>
      <c r="B3232" s="13" t="s">
        <v>630</v>
      </c>
      <c r="C3232" s="21" t="s">
        <v>348</v>
      </c>
      <c r="D3232" s="2" t="str">
        <f t="shared" si="104"/>
        <v>M1</v>
      </c>
      <c r="E3232" s="2" t="str">
        <f t="shared" si="105"/>
        <v>C05a_M1_14</v>
      </c>
      <c r="F3232" s="21" t="str">
        <f t="shared" si="106"/>
        <v>C05a</v>
      </c>
      <c r="G3232" s="21">
        <v>2014</v>
      </c>
      <c r="H3232" s="2" t="str">
        <f t="shared" si="107"/>
        <v>C05a_14</v>
      </c>
      <c r="I3232" s="25">
        <v>2.4300000000000002</v>
      </c>
      <c r="J3232" s="29">
        <v>0.14499999999999999</v>
      </c>
      <c r="K3232" s="25">
        <v>0.96</v>
      </c>
      <c r="L3232" s="25">
        <v>0.64100000000000001</v>
      </c>
      <c r="M3232" s="25">
        <v>0.222</v>
      </c>
      <c r="N3232" s="25">
        <v>0.65200000000000002</v>
      </c>
      <c r="O3232" s="25">
        <v>0.187</v>
      </c>
      <c r="P3232" s="27">
        <v>19.045000000000002</v>
      </c>
      <c r="Q3232" s="27">
        <v>65.313000000000002</v>
      </c>
      <c r="R3232" s="25">
        <v>8.7840000000000007</v>
      </c>
      <c r="S3232" s="28">
        <v>338.84800000000001</v>
      </c>
      <c r="T3232" s="27">
        <v>15.481</v>
      </c>
      <c r="U3232" s="4">
        <v>19.380617000000001</v>
      </c>
      <c r="V3232" s="8">
        <v>93.688716596082358</v>
      </c>
      <c r="W3232" s="8">
        <v>87.71241630726503</v>
      </c>
      <c r="X3232" s="8">
        <v>112.94117647058823</v>
      </c>
      <c r="Y3232" s="8">
        <v>116.8421052631579</v>
      </c>
      <c r="Z3232" s="8">
        <v>108.66666666666667</v>
      </c>
      <c r="AA3232" s="8">
        <v>126.96666666666667</v>
      </c>
      <c r="AB3232" s="9">
        <v>74.825113295321245</v>
      </c>
      <c r="AC3232" s="9">
        <v>24.439195449682977</v>
      </c>
      <c r="AD3232" s="3">
        <v>32.813087192551464</v>
      </c>
      <c r="AE3232" s="3">
        <v>42.747717357765545</v>
      </c>
    </row>
    <row r="3233" spans="1:31" ht="13" x14ac:dyDescent="0.3">
      <c r="A3233" s="2">
        <v>2023</v>
      </c>
      <c r="B3233" s="13" t="s">
        <v>630</v>
      </c>
      <c r="C3233" s="21" t="s">
        <v>349</v>
      </c>
      <c r="D3233" s="2" t="str">
        <f t="shared" si="104"/>
        <v>M2</v>
      </c>
      <c r="E3233" s="2" t="str">
        <f t="shared" si="105"/>
        <v>C05b_M2_14</v>
      </c>
      <c r="F3233" s="21" t="str">
        <f t="shared" si="106"/>
        <v>C05b</v>
      </c>
      <c r="G3233" s="21">
        <v>2014</v>
      </c>
      <c r="H3233" s="2" t="str">
        <f t="shared" si="107"/>
        <v>C05b_14</v>
      </c>
      <c r="I3233" s="25">
        <v>2.44</v>
      </c>
      <c r="J3233" s="29">
        <v>0.153</v>
      </c>
      <c r="K3233" s="25">
        <v>0.92200000000000004</v>
      </c>
      <c r="L3233" s="25">
        <v>0.77500000000000002</v>
      </c>
      <c r="M3233" s="25">
        <v>0.20899999999999999</v>
      </c>
      <c r="N3233" s="25">
        <v>0.72499999999999998</v>
      </c>
      <c r="O3233" s="25">
        <v>0.186</v>
      </c>
      <c r="P3233" s="27">
        <v>22.216999999999999</v>
      </c>
      <c r="Q3233" s="27">
        <v>60.261000000000003</v>
      </c>
      <c r="R3233" s="25">
        <v>8.1690000000000005</v>
      </c>
      <c r="S3233" s="28">
        <v>379.50099999999998</v>
      </c>
      <c r="T3233" s="27">
        <v>17.504000000000001</v>
      </c>
      <c r="U3233" s="4">
        <v>19.008229</v>
      </c>
      <c r="V3233" s="8">
        <v>94.074266870140306</v>
      </c>
      <c r="W3233" s="8">
        <v>92.551722034562417</v>
      </c>
      <c r="X3233" s="8">
        <v>108.47058823529412</v>
      </c>
      <c r="Y3233" s="8">
        <v>109.99999999999999</v>
      </c>
      <c r="Z3233" s="8">
        <v>120.83333333333333</v>
      </c>
      <c r="AA3233" s="8">
        <v>148.11333333333332</v>
      </c>
      <c r="AB3233" s="9">
        <v>79.469032836462006</v>
      </c>
      <c r="AC3233" s="9">
        <v>21.663552293916602</v>
      </c>
      <c r="AD3233" s="3">
        <v>29.672643315507052</v>
      </c>
      <c r="AE3233" s="3">
        <v>48.663804390576352</v>
      </c>
    </row>
    <row r="3234" spans="1:31" ht="13" x14ac:dyDescent="0.3">
      <c r="A3234" s="2">
        <v>2023</v>
      </c>
      <c r="B3234" s="13" t="s">
        <v>630</v>
      </c>
      <c r="C3234" s="21" t="s">
        <v>350</v>
      </c>
      <c r="D3234" s="2" t="str">
        <f t="shared" si="104"/>
        <v>M1</v>
      </c>
      <c r="E3234" s="2" t="str">
        <f t="shared" si="105"/>
        <v>C05c_M1_14</v>
      </c>
      <c r="F3234" s="21" t="str">
        <f t="shared" si="106"/>
        <v>C05c</v>
      </c>
      <c r="G3234" s="21">
        <v>2014</v>
      </c>
      <c r="H3234" s="2" t="str">
        <f t="shared" si="107"/>
        <v>C05c_14</v>
      </c>
      <c r="I3234" s="25">
        <v>2.4</v>
      </c>
      <c r="J3234" s="29">
        <v>0.14799999999999999</v>
      </c>
      <c r="K3234" s="25">
        <v>0.70199999999999996</v>
      </c>
      <c r="L3234" s="25">
        <v>0.83799999999999997</v>
      </c>
      <c r="M3234" s="25">
        <v>0.26800000000000002</v>
      </c>
      <c r="N3234" s="25">
        <v>0.58799999999999997</v>
      </c>
      <c r="O3234" s="25">
        <v>0.182</v>
      </c>
      <c r="P3234" s="27">
        <v>14.914</v>
      </c>
      <c r="Q3234" s="27">
        <v>58.779000000000003</v>
      </c>
      <c r="R3234" s="25">
        <v>9.66</v>
      </c>
      <c r="S3234" s="28">
        <v>461.47699999999998</v>
      </c>
      <c r="T3234" s="27">
        <v>20.332000000000001</v>
      </c>
      <c r="U3234" s="4">
        <v>18.363614999999999</v>
      </c>
      <c r="V3234" s="8">
        <v>92.532065773908485</v>
      </c>
      <c r="W3234" s="8">
        <v>89.527155955001547</v>
      </c>
      <c r="X3234" s="8">
        <v>82.588235294117638</v>
      </c>
      <c r="Y3234" s="8">
        <v>141.0526315789474</v>
      </c>
      <c r="Z3234" s="8">
        <v>98</v>
      </c>
      <c r="AA3234" s="8">
        <v>99.426666666666662</v>
      </c>
      <c r="AB3234" s="9">
        <v>81.846113996909992</v>
      </c>
      <c r="AC3234" s="9">
        <v>26.972303826057022</v>
      </c>
      <c r="AD3234" s="3">
        <v>21.936245128328551</v>
      </c>
      <c r="AE3234" s="3">
        <v>51.091451045614441</v>
      </c>
    </row>
    <row r="3235" spans="1:31" ht="13" x14ac:dyDescent="0.3">
      <c r="A3235" s="2">
        <v>2023</v>
      </c>
      <c r="B3235" s="13" t="s">
        <v>630</v>
      </c>
      <c r="C3235" s="21" t="s">
        <v>351</v>
      </c>
      <c r="D3235" s="2" t="str">
        <f t="shared" si="104"/>
        <v>M1</v>
      </c>
      <c r="E3235" s="2" t="str">
        <f t="shared" si="105"/>
        <v>D05a_M1_14</v>
      </c>
      <c r="F3235" s="21" t="str">
        <f t="shared" si="106"/>
        <v>D05a</v>
      </c>
      <c r="G3235" s="21">
        <v>2014</v>
      </c>
      <c r="H3235" s="2" t="str">
        <f t="shared" si="107"/>
        <v>D05a_14</v>
      </c>
      <c r="I3235" s="25">
        <v>2.2200000000000002</v>
      </c>
      <c r="J3235" s="29">
        <v>0.14799999999999999</v>
      </c>
      <c r="K3235" s="25">
        <v>0.876</v>
      </c>
      <c r="L3235" s="25">
        <v>0.85699999999999998</v>
      </c>
      <c r="M3235" s="25">
        <v>0.19700000000000001</v>
      </c>
      <c r="N3235" s="25">
        <v>0.68400000000000005</v>
      </c>
      <c r="O3235" s="25">
        <v>0.18099999999999999</v>
      </c>
      <c r="P3235" s="27">
        <v>28.986999999999998</v>
      </c>
      <c r="Q3235" s="27">
        <v>61.204999999999998</v>
      </c>
      <c r="R3235" s="25">
        <v>5.798</v>
      </c>
      <c r="S3235" s="28">
        <v>487.28800000000001</v>
      </c>
      <c r="T3235" s="27">
        <v>19.274999999999999</v>
      </c>
      <c r="U3235" s="4">
        <v>18.349305000000001</v>
      </c>
      <c r="V3235" s="8">
        <v>85.592160840865375</v>
      </c>
      <c r="W3235" s="8">
        <v>89.527155955001547</v>
      </c>
      <c r="X3235" s="8">
        <v>103.05882352941175</v>
      </c>
      <c r="Y3235" s="8">
        <v>103.68421052631579</v>
      </c>
      <c r="Z3235" s="8">
        <v>114.00000000000001</v>
      </c>
      <c r="AA3235" s="8">
        <v>193.24666666666667</v>
      </c>
      <c r="AB3235" s="9">
        <v>81.395910740698127</v>
      </c>
      <c r="AC3235" s="9">
        <v>19.936318008527333</v>
      </c>
      <c r="AD3235" s="3">
        <v>27.524837387695889</v>
      </c>
      <c r="AE3235" s="3">
        <v>52.538844603776766</v>
      </c>
    </row>
    <row r="3236" spans="1:31" ht="13" x14ac:dyDescent="0.3">
      <c r="A3236" s="2">
        <v>2023</v>
      </c>
      <c r="B3236" s="13" t="s">
        <v>630</v>
      </c>
      <c r="C3236" s="21" t="s">
        <v>353</v>
      </c>
      <c r="D3236" s="2" t="str">
        <f t="shared" ref="D3236:D3285" si="108">MID(C3236,8,2)</f>
        <v>M2</v>
      </c>
      <c r="E3236" s="2" t="str">
        <f t="shared" si="105"/>
        <v>H05b_M2_14</v>
      </c>
      <c r="F3236" s="21" t="str">
        <f t="shared" si="106"/>
        <v>H05b</v>
      </c>
      <c r="G3236" s="21">
        <v>2014</v>
      </c>
      <c r="H3236" s="2" t="str">
        <f t="shared" si="107"/>
        <v>H05b_14</v>
      </c>
      <c r="I3236" s="25">
        <v>2.37</v>
      </c>
      <c r="J3236" s="29">
        <v>0.14199999999999999</v>
      </c>
      <c r="K3236" s="25">
        <v>1.0309999999999999</v>
      </c>
      <c r="L3236" s="25">
        <v>0.499</v>
      </c>
      <c r="M3236" s="25">
        <v>0.20799999999999999</v>
      </c>
      <c r="N3236" s="25">
        <v>0.68</v>
      </c>
      <c r="O3236" s="25">
        <v>0.17699999999999999</v>
      </c>
      <c r="P3236" s="27">
        <v>15.178000000000001</v>
      </c>
      <c r="Q3236" s="27">
        <v>65.156000000000006</v>
      </c>
      <c r="R3236" s="25">
        <v>5.96</v>
      </c>
      <c r="S3236" s="28">
        <v>355.11099999999999</v>
      </c>
      <c r="T3236" s="27">
        <v>15.069000000000001</v>
      </c>
      <c r="U3236" s="4">
        <v>19.411441</v>
      </c>
      <c r="V3236" s="8">
        <v>91.375414951734641</v>
      </c>
      <c r="W3236" s="8">
        <v>85.897676659528514</v>
      </c>
      <c r="X3236" s="8">
        <v>121.29411764705881</v>
      </c>
      <c r="Y3236" s="8">
        <v>109.4736842105263</v>
      </c>
      <c r="Z3236" s="8">
        <v>113.33333333333336</v>
      </c>
      <c r="AA3236" s="8">
        <v>101.18666666666667</v>
      </c>
      <c r="AB3236" s="9">
        <v>68.401929208908385</v>
      </c>
      <c r="AC3236" s="9">
        <v>25.048187033978873</v>
      </c>
      <c r="AD3236" s="3">
        <v>38.549039113327652</v>
      </c>
      <c r="AE3236" s="3">
        <v>36.402773852693485</v>
      </c>
    </row>
    <row r="3237" spans="1:31" ht="13" x14ac:dyDescent="0.3">
      <c r="A3237" s="2">
        <v>2023</v>
      </c>
      <c r="B3237" s="13" t="s">
        <v>630</v>
      </c>
      <c r="C3237" s="21" t="s">
        <v>354</v>
      </c>
      <c r="D3237" s="2" t="str">
        <f t="shared" si="108"/>
        <v>M1</v>
      </c>
      <c r="E3237" s="2" t="str">
        <f t="shared" ref="E3237:E3285" si="109">CONCATENATE(F3237,"_",D3237,"_",MID(G3237,3,2))</f>
        <v>H05c_M1_14</v>
      </c>
      <c r="F3237" s="21" t="str">
        <f t="shared" si="106"/>
        <v>H05c</v>
      </c>
      <c r="G3237" s="21">
        <v>2014</v>
      </c>
      <c r="H3237" s="2" t="str">
        <f t="shared" si="107"/>
        <v>H05c_14</v>
      </c>
      <c r="I3237" s="25">
        <v>2.64</v>
      </c>
      <c r="J3237" s="29">
        <v>0.155</v>
      </c>
      <c r="K3237" s="25">
        <v>0.81799999999999995</v>
      </c>
      <c r="L3237" s="25">
        <v>0.71499999999999997</v>
      </c>
      <c r="M3237" s="25">
        <v>0.19400000000000001</v>
      </c>
      <c r="N3237" s="25">
        <v>0.59</v>
      </c>
      <c r="O3237" s="25">
        <v>0.193</v>
      </c>
      <c r="P3237" s="27">
        <v>16.533000000000001</v>
      </c>
      <c r="Q3237" s="27">
        <v>67.308999999999997</v>
      </c>
      <c r="R3237" s="25">
        <v>8.8480000000000008</v>
      </c>
      <c r="S3237" s="28">
        <v>449.18799999999999</v>
      </c>
      <c r="T3237" s="27">
        <v>15.090999999999999</v>
      </c>
      <c r="U3237" s="4">
        <v>13.438644</v>
      </c>
      <c r="V3237" s="8">
        <v>101.78527235129935</v>
      </c>
      <c r="W3237" s="8">
        <v>93.761548466386756</v>
      </c>
      <c r="X3237" s="8">
        <v>96.235294117647058</v>
      </c>
      <c r="Y3237" s="8">
        <v>102.10526315789474</v>
      </c>
      <c r="Z3237" s="8">
        <v>98.333333333333329</v>
      </c>
      <c r="AA3237" s="8">
        <v>110.22000000000001</v>
      </c>
      <c r="AB3237" s="9">
        <v>72.57958946960693</v>
      </c>
      <c r="AC3237" s="9">
        <v>22.017526909815217</v>
      </c>
      <c r="AD3237" s="3">
        <v>28.824517010106028</v>
      </c>
      <c r="AE3237" s="3">
        <v>49.157956080078776</v>
      </c>
    </row>
    <row r="3238" spans="1:31" ht="13" x14ac:dyDescent="0.3">
      <c r="A3238" s="2">
        <v>2023</v>
      </c>
      <c r="B3238" s="13" t="s">
        <v>630</v>
      </c>
      <c r="C3238" s="21" t="s">
        <v>355</v>
      </c>
      <c r="D3238" s="2" t="str">
        <f t="shared" si="108"/>
        <v>M1</v>
      </c>
      <c r="E3238" s="2" t="str">
        <f t="shared" si="109"/>
        <v>I05a_M1_14</v>
      </c>
      <c r="F3238" s="21" t="str">
        <f t="shared" si="106"/>
        <v>I05a</v>
      </c>
      <c r="G3238" s="21">
        <v>2014</v>
      </c>
      <c r="H3238" s="2" t="str">
        <f t="shared" si="107"/>
        <v>I05a_14</v>
      </c>
      <c r="I3238" s="25">
        <v>2.4900000000000002</v>
      </c>
      <c r="J3238" s="29">
        <v>0.15</v>
      </c>
      <c r="K3238" s="25">
        <v>0.751</v>
      </c>
      <c r="L3238" s="25">
        <v>0.74299999999999999</v>
      </c>
      <c r="M3238" s="25">
        <v>0.216</v>
      </c>
      <c r="N3238" s="25">
        <v>0.56899999999999995</v>
      </c>
      <c r="O3238" s="25">
        <v>0.183</v>
      </c>
      <c r="P3238" s="27">
        <v>15.922000000000001</v>
      </c>
      <c r="Q3238" s="27">
        <v>61.125999999999998</v>
      </c>
      <c r="R3238" s="25">
        <v>7.9489999999999998</v>
      </c>
      <c r="S3238" s="28">
        <v>432.7</v>
      </c>
      <c r="T3238" s="27">
        <v>14.574999999999999</v>
      </c>
      <c r="U3238" s="4">
        <v>20.948208000000001</v>
      </c>
      <c r="V3238" s="8">
        <v>96.002018240430075</v>
      </c>
      <c r="W3238" s="8">
        <v>90.736982386825886</v>
      </c>
      <c r="X3238" s="8">
        <v>88.352941176470594</v>
      </c>
      <c r="Y3238" s="8">
        <v>113.68421052631578</v>
      </c>
      <c r="Z3238" s="8">
        <v>94.833333333333329</v>
      </c>
      <c r="AA3238" s="8">
        <v>106.14666666666668</v>
      </c>
      <c r="AB3238" s="9">
        <v>74.075431175006145</v>
      </c>
      <c r="AC3238" s="9">
        <v>24.019329302664396</v>
      </c>
      <c r="AD3238" s="3">
        <v>25.929192474009383</v>
      </c>
      <c r="AE3238" s="3">
        <v>50.051478223326242</v>
      </c>
    </row>
    <row r="3239" spans="1:31" ht="13" x14ac:dyDescent="0.3">
      <c r="A3239" s="2">
        <v>2023</v>
      </c>
      <c r="B3239" s="13" t="s">
        <v>630</v>
      </c>
      <c r="C3239" s="21" t="s">
        <v>356</v>
      </c>
      <c r="D3239" s="2" t="str">
        <f t="shared" si="108"/>
        <v>M1</v>
      </c>
      <c r="E3239" s="2" t="str">
        <f t="shared" si="109"/>
        <v>I05b_M1_14</v>
      </c>
      <c r="F3239" s="21" t="str">
        <f t="shared" si="106"/>
        <v>I05b</v>
      </c>
      <c r="G3239" s="21">
        <v>2014</v>
      </c>
      <c r="H3239" s="2" t="str">
        <f t="shared" si="107"/>
        <v>I05b_14</v>
      </c>
      <c r="I3239" s="25">
        <v>2.2799999999999998</v>
      </c>
      <c r="J3239" s="29">
        <v>0.14499999999999999</v>
      </c>
      <c r="K3239" s="25">
        <v>0.96099999999999997</v>
      </c>
      <c r="L3239" s="25">
        <v>0.71199999999999997</v>
      </c>
      <c r="M3239" s="25">
        <v>0.24199999999999999</v>
      </c>
      <c r="N3239" s="25">
        <v>0.75</v>
      </c>
      <c r="O3239" s="25">
        <v>0.16900000000000001</v>
      </c>
      <c r="P3239" s="27">
        <v>12.292999999999999</v>
      </c>
      <c r="Q3239" s="27">
        <v>58.329000000000001</v>
      </c>
      <c r="R3239" s="25">
        <v>5.0890000000000004</v>
      </c>
      <c r="S3239" s="28">
        <v>350.28699999999998</v>
      </c>
      <c r="T3239" s="27">
        <v>20.286999999999999</v>
      </c>
      <c r="U3239" s="4">
        <v>20.572737</v>
      </c>
      <c r="V3239" s="8">
        <v>87.905462485213064</v>
      </c>
      <c r="W3239" s="8">
        <v>87.71241630726503</v>
      </c>
      <c r="X3239" s="8">
        <v>113.05882352941177</v>
      </c>
      <c r="Y3239" s="8">
        <v>127.36842105263158</v>
      </c>
      <c r="Z3239" s="8">
        <v>125</v>
      </c>
      <c r="AA3239" s="8">
        <v>81.953333333333333</v>
      </c>
      <c r="AB3239" s="9">
        <v>80.041049372538367</v>
      </c>
      <c r="AC3239" s="9">
        <v>24.90484857201244</v>
      </c>
      <c r="AD3239" s="3">
        <v>30.706750233489672</v>
      </c>
      <c r="AE3239" s="3">
        <v>44.388401194497888</v>
      </c>
    </row>
    <row r="3240" spans="1:31" ht="13" x14ac:dyDescent="0.3">
      <c r="A3240" s="2">
        <v>2023</v>
      </c>
      <c r="B3240" s="13" t="s">
        <v>630</v>
      </c>
      <c r="C3240" s="21" t="s">
        <v>357</v>
      </c>
      <c r="D3240" s="2" t="str">
        <f t="shared" si="108"/>
        <v>M1</v>
      </c>
      <c r="E3240" s="2" t="str">
        <f t="shared" si="109"/>
        <v>I05c_M1_14</v>
      </c>
      <c r="F3240" s="21" t="str">
        <f t="shared" si="106"/>
        <v>I05c</v>
      </c>
      <c r="G3240" s="21">
        <v>2014</v>
      </c>
      <c r="H3240" s="2" t="str">
        <f t="shared" si="107"/>
        <v>I05c_14</v>
      </c>
      <c r="I3240" s="25">
        <v>2.33</v>
      </c>
      <c r="J3240" s="29">
        <v>0.14199999999999999</v>
      </c>
      <c r="K3240" s="25">
        <v>0.93200000000000005</v>
      </c>
      <c r="L3240" s="25">
        <v>0.60399999999999998</v>
      </c>
      <c r="M3240" s="25">
        <v>0.22600000000000001</v>
      </c>
      <c r="N3240" s="25">
        <v>0.61199999999999999</v>
      </c>
      <c r="O3240" s="25">
        <v>0.17199999999999999</v>
      </c>
      <c r="P3240" s="27">
        <v>12.823</v>
      </c>
      <c r="Q3240" s="27">
        <v>63.493000000000002</v>
      </c>
      <c r="R3240" s="25">
        <v>6.8609999999999998</v>
      </c>
      <c r="S3240" s="28">
        <v>351.55799999999999</v>
      </c>
      <c r="T3240" s="27">
        <v>16.614999999999998</v>
      </c>
      <c r="U3240" s="4">
        <v>22.244472999999999</v>
      </c>
      <c r="V3240" s="8">
        <v>89.833213855502834</v>
      </c>
      <c r="W3240" s="8">
        <v>85.897676659528514</v>
      </c>
      <c r="X3240" s="8">
        <v>109.64705882352943</v>
      </c>
      <c r="Y3240" s="8">
        <v>118.94736842105263</v>
      </c>
      <c r="Z3240" s="8">
        <v>102</v>
      </c>
      <c r="AA3240" s="8">
        <v>85.486666666666665</v>
      </c>
      <c r="AB3240" s="9">
        <v>72.592182669720415</v>
      </c>
      <c r="AC3240" s="9">
        <v>25.644834320505222</v>
      </c>
      <c r="AD3240" s="3">
        <v>32.835928413945396</v>
      </c>
      <c r="AE3240" s="3">
        <v>41.519237265549378</v>
      </c>
    </row>
    <row r="3241" spans="1:31" ht="13" x14ac:dyDescent="0.3">
      <c r="A3241" s="2">
        <v>2023</v>
      </c>
      <c r="B3241" s="13" t="s">
        <v>630</v>
      </c>
      <c r="C3241" s="21" t="s">
        <v>362</v>
      </c>
      <c r="D3241" s="2" t="str">
        <f t="shared" si="108"/>
        <v>M1</v>
      </c>
      <c r="E3241" s="2" t="str">
        <f t="shared" si="109"/>
        <v>H06c_M1_14</v>
      </c>
      <c r="F3241" s="21" t="str">
        <f t="shared" si="106"/>
        <v>H06c</v>
      </c>
      <c r="G3241" s="21">
        <v>2014</v>
      </c>
      <c r="H3241" s="2" t="str">
        <f t="shared" si="107"/>
        <v>H06c_14</v>
      </c>
      <c r="I3241" s="25">
        <v>2.5</v>
      </c>
      <c r="J3241" s="29">
        <v>0.152</v>
      </c>
      <c r="K3241" s="25">
        <v>0.91500000000000004</v>
      </c>
      <c r="L3241" s="25">
        <v>0.59499999999999997</v>
      </c>
      <c r="M3241" s="25">
        <v>0.223</v>
      </c>
      <c r="N3241" s="25">
        <v>0.57299999999999995</v>
      </c>
      <c r="O3241" s="25">
        <v>0.17499999999999999</v>
      </c>
      <c r="P3241" s="27">
        <v>18.713000000000001</v>
      </c>
      <c r="Q3241" s="27">
        <v>57.665999999999997</v>
      </c>
      <c r="R3241" s="25">
        <v>5.6870000000000003</v>
      </c>
      <c r="S3241" s="28">
        <v>495.32600000000002</v>
      </c>
      <c r="T3241" s="27">
        <v>15.722</v>
      </c>
      <c r="U3241" s="4">
        <v>24.878658000000001</v>
      </c>
      <c r="V3241" s="8">
        <v>96.387568514488024</v>
      </c>
      <c r="W3241" s="8">
        <v>91.94680881865024</v>
      </c>
      <c r="X3241" s="8">
        <v>107.64705882352943</v>
      </c>
      <c r="Y3241" s="8">
        <v>117.36842105263159</v>
      </c>
      <c r="Z3241" s="8">
        <v>95.5</v>
      </c>
      <c r="AA3241" s="8">
        <v>124.75333333333334</v>
      </c>
      <c r="AB3241" s="9">
        <v>71.461181295919047</v>
      </c>
      <c r="AC3241" s="9">
        <v>25.704903940118314</v>
      </c>
      <c r="AD3241" s="3">
        <v>32.747197992640267</v>
      </c>
      <c r="AE3241" s="3">
        <v>41.547898067241441</v>
      </c>
    </row>
    <row r="3242" spans="1:31" ht="13" x14ac:dyDescent="0.3">
      <c r="A3242" s="2">
        <v>2023</v>
      </c>
      <c r="B3242" s="13" t="s">
        <v>630</v>
      </c>
      <c r="C3242" s="21" t="s">
        <v>363</v>
      </c>
      <c r="D3242" s="2" t="str">
        <f t="shared" si="108"/>
        <v>M2</v>
      </c>
      <c r="E3242" s="2" t="str">
        <f t="shared" si="109"/>
        <v>H06c_M2_14</v>
      </c>
      <c r="F3242" s="21" t="str">
        <f t="shared" si="106"/>
        <v>H06c</v>
      </c>
      <c r="G3242" s="21">
        <v>2014</v>
      </c>
      <c r="H3242" s="2" t="str">
        <f t="shared" si="107"/>
        <v>H06c_14</v>
      </c>
      <c r="I3242" s="25">
        <v>2.4500000000000002</v>
      </c>
      <c r="J3242" s="29">
        <v>0.155</v>
      </c>
      <c r="K3242" s="25">
        <v>0.67200000000000004</v>
      </c>
      <c r="L3242" s="25">
        <v>0.89</v>
      </c>
      <c r="M3242" s="25">
        <v>0.248</v>
      </c>
      <c r="N3242" s="25">
        <v>0.55100000000000005</v>
      </c>
      <c r="O3242" s="25">
        <v>0.17799999999999999</v>
      </c>
      <c r="P3242" s="27">
        <v>14.045999999999999</v>
      </c>
      <c r="Q3242" s="27">
        <v>51.125</v>
      </c>
      <c r="R3242" s="25">
        <v>5.3819999999999997</v>
      </c>
      <c r="S3242" s="28">
        <v>390.47899999999998</v>
      </c>
      <c r="T3242" s="27">
        <v>20.173999999999999</v>
      </c>
      <c r="U3242" s="4">
        <v>24.878658000000001</v>
      </c>
      <c r="V3242" s="8">
        <v>94.459817144198269</v>
      </c>
      <c r="W3242" s="8">
        <v>93.761548466386756</v>
      </c>
      <c r="X3242" s="8">
        <v>79.058823529411768</v>
      </c>
      <c r="Y3242" s="8">
        <v>130.5263157894737</v>
      </c>
      <c r="Z3242" s="8">
        <v>91.833333333333343</v>
      </c>
      <c r="AA3242" s="8">
        <v>93.64</v>
      </c>
      <c r="AB3242" s="9">
        <v>82.026214491051434</v>
      </c>
      <c r="AC3242" s="9">
        <v>24.904643236103546</v>
      </c>
      <c r="AD3242" s="3">
        <v>20.952692835945019</v>
      </c>
      <c r="AE3242" s="3">
        <v>54.142663927951439</v>
      </c>
    </row>
    <row r="3243" spans="1:31" ht="13" x14ac:dyDescent="0.3">
      <c r="A3243" s="2">
        <v>2023</v>
      </c>
      <c r="B3243" s="13" t="s">
        <v>630</v>
      </c>
      <c r="C3243" s="21" t="s">
        <v>368</v>
      </c>
      <c r="D3243" s="2" t="str">
        <f t="shared" si="108"/>
        <v>M2</v>
      </c>
      <c r="E3243" s="2" t="str">
        <f t="shared" si="109"/>
        <v>I06c_M2_14</v>
      </c>
      <c r="F3243" s="21" t="str">
        <f t="shared" si="106"/>
        <v>I06c</v>
      </c>
      <c r="G3243" s="21">
        <v>2014</v>
      </c>
      <c r="H3243" s="2" t="str">
        <f t="shared" si="107"/>
        <v>I06c_14</v>
      </c>
      <c r="I3243" s="25">
        <v>2.33</v>
      </c>
      <c r="J3243" s="29">
        <v>0.14899999999999999</v>
      </c>
      <c r="K3243" s="25">
        <v>0.84199999999999997</v>
      </c>
      <c r="L3243" s="25">
        <v>0.73299999999999998</v>
      </c>
      <c r="M3243" s="25">
        <v>0.20100000000000001</v>
      </c>
      <c r="N3243" s="25">
        <v>0.73499999999999999</v>
      </c>
      <c r="O3243" s="25">
        <v>0.17699999999999999</v>
      </c>
      <c r="P3243" s="27">
        <v>17.350000000000001</v>
      </c>
      <c r="Q3243" s="27">
        <v>59.991</v>
      </c>
      <c r="R3243" s="25">
        <v>5.6440000000000001</v>
      </c>
      <c r="S3243" s="28">
        <v>363.61500000000001</v>
      </c>
      <c r="T3243" s="27">
        <v>19.052</v>
      </c>
      <c r="U3243" s="4">
        <v>22.861947000000001</v>
      </c>
      <c r="V3243" s="8">
        <v>89.833213855502834</v>
      </c>
      <c r="W3243" s="8">
        <v>90.132069170913724</v>
      </c>
      <c r="X3243" s="8">
        <v>99.058823529411768</v>
      </c>
      <c r="Y3243" s="8">
        <v>105.78947368421052</v>
      </c>
      <c r="Z3243" s="8">
        <v>122.50000000000001</v>
      </c>
      <c r="AA3243" s="8">
        <v>115.66666666666667</v>
      </c>
      <c r="AB3243" s="9">
        <v>74.668210064405827</v>
      </c>
      <c r="AC3243" s="9">
        <v>22.173876792438698</v>
      </c>
      <c r="AD3243" s="3">
        <v>28.840288036428252</v>
      </c>
      <c r="AE3243" s="3">
        <v>48.985835171133068</v>
      </c>
    </row>
    <row r="3244" spans="1:31" ht="13" x14ac:dyDescent="0.3">
      <c r="A3244" s="2">
        <v>2023</v>
      </c>
      <c r="B3244" s="13" t="s">
        <v>630</v>
      </c>
      <c r="C3244" s="21" t="s">
        <v>369</v>
      </c>
      <c r="D3244" s="2" t="str">
        <f t="shared" si="108"/>
        <v>M2</v>
      </c>
      <c r="E3244" s="2" t="str">
        <f t="shared" si="109"/>
        <v>J06a_M2_14</v>
      </c>
      <c r="F3244" s="21" t="str">
        <f t="shared" si="106"/>
        <v>J06a</v>
      </c>
      <c r="G3244" s="21">
        <v>2014</v>
      </c>
      <c r="H3244" s="2" t="str">
        <f t="shared" si="107"/>
        <v>J06a_14</v>
      </c>
      <c r="I3244" s="25">
        <v>2.46</v>
      </c>
      <c r="J3244" s="29">
        <v>0.155</v>
      </c>
      <c r="K3244" s="25">
        <v>0.84599999999999997</v>
      </c>
      <c r="L3244" s="25">
        <v>0.70199999999999996</v>
      </c>
      <c r="M3244" s="25">
        <v>0.222</v>
      </c>
      <c r="N3244" s="25">
        <v>0.71</v>
      </c>
      <c r="O3244" s="25">
        <v>0.184</v>
      </c>
      <c r="P3244" s="27">
        <v>15.760999999999999</v>
      </c>
      <c r="Q3244" s="27">
        <v>60.625999999999998</v>
      </c>
      <c r="R3244" s="25">
        <v>5.9530000000000003</v>
      </c>
      <c r="S3244" s="28">
        <v>354.31</v>
      </c>
      <c r="T3244" s="27">
        <v>16.361999999999998</v>
      </c>
      <c r="U3244" s="4">
        <v>24.835450000000002</v>
      </c>
      <c r="V3244" s="8">
        <v>94.845367418256217</v>
      </c>
      <c r="W3244" s="8">
        <v>93.761548466386756</v>
      </c>
      <c r="X3244" s="8">
        <v>99.529411764705884</v>
      </c>
      <c r="Y3244" s="8">
        <v>116.8421052631579</v>
      </c>
      <c r="Z3244" s="8">
        <v>118.33333333333333</v>
      </c>
      <c r="AA3244" s="8">
        <v>105.07333333333332</v>
      </c>
      <c r="AB3244" s="9">
        <v>74.953424447952045</v>
      </c>
      <c r="AC3244" s="9">
        <v>24.397358517473215</v>
      </c>
      <c r="AD3244" s="3">
        <v>28.86703149837534</v>
      </c>
      <c r="AE3244" s="3">
        <v>46.735609984151438</v>
      </c>
    </row>
    <row r="3245" spans="1:31" ht="13" x14ac:dyDescent="0.3">
      <c r="A3245" s="2">
        <v>2023</v>
      </c>
      <c r="B3245" s="13" t="s">
        <v>630</v>
      </c>
      <c r="C3245" s="21" t="s">
        <v>370</v>
      </c>
      <c r="D3245" s="2" t="str">
        <f t="shared" si="108"/>
        <v>M2</v>
      </c>
      <c r="E3245" s="2" t="str">
        <f t="shared" si="109"/>
        <v>J06b_M2_14</v>
      </c>
      <c r="F3245" s="21" t="str">
        <f t="shared" si="106"/>
        <v>J06b</v>
      </c>
      <c r="G3245" s="21">
        <v>2014</v>
      </c>
      <c r="H3245" s="2" t="str">
        <f t="shared" si="107"/>
        <v>J06b_14</v>
      </c>
      <c r="I3245" s="25">
        <v>2.46</v>
      </c>
      <c r="J3245" s="29">
        <v>0.153</v>
      </c>
      <c r="K3245" s="25">
        <v>0.80800000000000005</v>
      </c>
      <c r="L3245" s="25">
        <v>0.72099999999999997</v>
      </c>
      <c r="M3245" s="25">
        <v>0.23200000000000001</v>
      </c>
      <c r="N3245" s="25">
        <v>0.63900000000000001</v>
      </c>
      <c r="O3245" s="25">
        <v>0.184</v>
      </c>
      <c r="P3245" s="27">
        <v>19.286999999999999</v>
      </c>
      <c r="Q3245" s="27">
        <v>61.567999999999998</v>
      </c>
      <c r="R3245" s="25">
        <v>7.0149999999999997</v>
      </c>
      <c r="S3245" s="28">
        <v>413.96199999999999</v>
      </c>
      <c r="T3245" s="27">
        <v>16.363</v>
      </c>
      <c r="U3245" s="4">
        <v>24.286128999999999</v>
      </c>
      <c r="V3245" s="8">
        <v>94.845367418256217</v>
      </c>
      <c r="W3245" s="8">
        <v>92.551722034562417</v>
      </c>
      <c r="X3245" s="8">
        <v>95.058823529411768</v>
      </c>
      <c r="Y3245" s="8">
        <v>122.10526315789474</v>
      </c>
      <c r="Z3245" s="8">
        <v>106.50000000000001</v>
      </c>
      <c r="AA3245" s="8">
        <v>128.57999999999998</v>
      </c>
      <c r="AB3245" s="9">
        <v>75.753384461689635</v>
      </c>
      <c r="AC3245" s="9">
        <v>25.227095856489328</v>
      </c>
      <c r="AD3245" s="3">
        <v>27.279258588478548</v>
      </c>
      <c r="AE3245" s="3">
        <v>47.493645555032117</v>
      </c>
    </row>
    <row r="3246" spans="1:31" ht="13" x14ac:dyDescent="0.3">
      <c r="A3246" s="2">
        <v>2023</v>
      </c>
      <c r="B3246" s="13" t="s">
        <v>630</v>
      </c>
      <c r="C3246" s="21" t="s">
        <v>371</v>
      </c>
      <c r="D3246" s="2" t="str">
        <f t="shared" si="108"/>
        <v>M2</v>
      </c>
      <c r="E3246" s="2" t="str">
        <f t="shared" si="109"/>
        <v>J06c_M2_14</v>
      </c>
      <c r="F3246" s="21" t="str">
        <f t="shared" si="106"/>
        <v>J06c</v>
      </c>
      <c r="G3246" s="21">
        <v>2014</v>
      </c>
      <c r="H3246" s="2" t="str">
        <f t="shared" si="107"/>
        <v>J06c_14</v>
      </c>
      <c r="I3246" s="25">
        <v>2.34</v>
      </c>
      <c r="J3246" s="29">
        <v>0.14799999999999999</v>
      </c>
      <c r="K3246" s="25">
        <v>0.73199999999999998</v>
      </c>
      <c r="L3246" s="25">
        <v>0.70399999999999996</v>
      </c>
      <c r="M3246" s="25">
        <v>0.221</v>
      </c>
      <c r="N3246" s="25">
        <v>0.64100000000000001</v>
      </c>
      <c r="O3246" s="25">
        <v>0.16800000000000001</v>
      </c>
      <c r="P3246" s="27">
        <v>17.87</v>
      </c>
      <c r="Q3246" s="27">
        <v>52.542999999999999</v>
      </c>
      <c r="R3246" s="25">
        <v>7.1529999999999996</v>
      </c>
      <c r="S3246" s="28">
        <v>307.267</v>
      </c>
      <c r="T3246" s="27">
        <v>16.327000000000002</v>
      </c>
      <c r="U3246" s="4">
        <v>24.427796000000001</v>
      </c>
      <c r="V3246" s="8">
        <v>90.218764129560782</v>
      </c>
      <c r="W3246" s="8">
        <v>89.527155955001547</v>
      </c>
      <c r="X3246" s="8">
        <v>86.117647058823536</v>
      </c>
      <c r="Y3246" s="8">
        <v>116.31578947368422</v>
      </c>
      <c r="Z3246" s="8">
        <v>106.83333333333334</v>
      </c>
      <c r="AA3246" s="8">
        <v>119.13333333333334</v>
      </c>
      <c r="AB3246" s="9">
        <v>72.055251501236214</v>
      </c>
      <c r="AC3246" s="9">
        <v>25.264339491589251</v>
      </c>
      <c r="AD3246" s="3">
        <v>25.981767090441959</v>
      </c>
      <c r="AE3246" s="3">
        <v>48.753893417968811</v>
      </c>
    </row>
    <row r="3247" spans="1:31" ht="13" x14ac:dyDescent="0.3">
      <c r="A3247" s="2">
        <v>2023</v>
      </c>
      <c r="B3247" s="13" t="s">
        <v>630</v>
      </c>
      <c r="C3247" s="21" t="s">
        <v>372</v>
      </c>
      <c r="D3247" s="2" t="str">
        <f t="shared" si="108"/>
        <v>M2</v>
      </c>
      <c r="E3247" s="2" t="str">
        <f t="shared" si="109"/>
        <v>K06a_M2_14</v>
      </c>
      <c r="F3247" s="21" t="str">
        <f t="shared" si="106"/>
        <v>K06a</v>
      </c>
      <c r="G3247" s="21">
        <v>2014</v>
      </c>
      <c r="H3247" s="2" t="str">
        <f t="shared" si="107"/>
        <v>K06a_14</v>
      </c>
      <c r="I3247" s="25">
        <v>2.2200000000000002</v>
      </c>
      <c r="J3247" s="29">
        <v>0.156</v>
      </c>
      <c r="K3247" s="25">
        <v>0.88800000000000001</v>
      </c>
      <c r="L3247" s="25">
        <v>0.68400000000000005</v>
      </c>
      <c r="M3247" s="25">
        <v>0.27700000000000002</v>
      </c>
      <c r="N3247" s="25">
        <v>0.63900000000000001</v>
      </c>
      <c r="O3247" s="25">
        <v>0.18099999999999999</v>
      </c>
      <c r="P3247" s="27">
        <v>13.429</v>
      </c>
      <c r="Q3247" s="27">
        <v>60.49</v>
      </c>
      <c r="R3247" s="25">
        <v>5.6760000000000002</v>
      </c>
      <c r="S3247" s="28">
        <v>453.76299999999998</v>
      </c>
      <c r="T3247" s="27">
        <v>18.978999999999999</v>
      </c>
      <c r="U3247" s="4">
        <v>27.800702000000001</v>
      </c>
      <c r="V3247" s="8">
        <v>85.592160840865375</v>
      </c>
      <c r="W3247" s="8">
        <v>94.366461682298933</v>
      </c>
      <c r="X3247" s="8">
        <v>104.47058823529412</v>
      </c>
      <c r="Y3247" s="8">
        <v>145.78947368421055</v>
      </c>
      <c r="Z3247" s="8">
        <v>106.50000000000001</v>
      </c>
      <c r="AA3247" s="8">
        <v>89.526666666666671</v>
      </c>
      <c r="AB3247" s="9">
        <v>79.659867412564452</v>
      </c>
      <c r="AC3247" s="9">
        <v>28.64319786648834</v>
      </c>
      <c r="AD3247" s="3">
        <v>28.509961389758882</v>
      </c>
      <c r="AE3247" s="3">
        <v>42.846840743752786</v>
      </c>
    </row>
    <row r="3248" spans="1:31" ht="13" x14ac:dyDescent="0.3">
      <c r="A3248" s="2">
        <v>2023</v>
      </c>
      <c r="B3248" s="13" t="s">
        <v>630</v>
      </c>
      <c r="C3248" s="21" t="s">
        <v>373</v>
      </c>
      <c r="D3248" s="2" t="str">
        <f t="shared" si="108"/>
        <v>M2</v>
      </c>
      <c r="E3248" s="2" t="str">
        <f t="shared" si="109"/>
        <v>K06b_M2_14</v>
      </c>
      <c r="F3248" s="21" t="str">
        <f t="shared" si="106"/>
        <v>K06b</v>
      </c>
      <c r="G3248" s="21">
        <v>2014</v>
      </c>
      <c r="H3248" s="2" t="str">
        <f t="shared" si="107"/>
        <v>K06b_14</v>
      </c>
      <c r="I3248" s="25">
        <v>2.4500000000000002</v>
      </c>
      <c r="J3248" s="29">
        <v>0.153</v>
      </c>
      <c r="K3248" s="25">
        <v>0.999</v>
      </c>
      <c r="L3248" s="25">
        <v>0.56999999999999995</v>
      </c>
      <c r="M3248" s="25">
        <v>0.27300000000000002</v>
      </c>
      <c r="N3248" s="25">
        <v>0.65700000000000003</v>
      </c>
      <c r="O3248" s="25">
        <v>0.18099999999999999</v>
      </c>
      <c r="P3248" s="27">
        <v>13.826000000000001</v>
      </c>
      <c r="Q3248" s="27">
        <v>83.275999999999996</v>
      </c>
      <c r="R3248" s="25">
        <v>6.7450000000000001</v>
      </c>
      <c r="S3248" s="28">
        <v>472.97699999999998</v>
      </c>
      <c r="T3248" s="27">
        <v>17.513999999999999</v>
      </c>
      <c r="U3248" s="4">
        <v>26.199380999999999</v>
      </c>
      <c r="V3248" s="8">
        <v>94.459817144198269</v>
      </c>
      <c r="W3248" s="8">
        <v>92.551722034562417</v>
      </c>
      <c r="X3248" s="8">
        <v>117.52941176470588</v>
      </c>
      <c r="Y3248" s="8">
        <v>143.68421052631578</v>
      </c>
      <c r="Z3248" s="8">
        <v>109.50000000000001</v>
      </c>
      <c r="AA3248" s="8">
        <v>92.173333333333346</v>
      </c>
      <c r="AB3248" s="9">
        <v>76.480630046782309</v>
      </c>
      <c r="AC3248" s="9">
        <v>29.403058183241487</v>
      </c>
      <c r="AD3248" s="3">
        <v>33.406984366019984</v>
      </c>
      <c r="AE3248" s="3">
        <v>37.189957450738532</v>
      </c>
    </row>
    <row r="3249" spans="1:31" ht="13" x14ac:dyDescent="0.3">
      <c r="A3249" s="2">
        <v>2023</v>
      </c>
      <c r="B3249" s="13" t="s">
        <v>630</v>
      </c>
      <c r="C3249" s="21" t="s">
        <v>375</v>
      </c>
      <c r="D3249" s="2" t="str">
        <f t="shared" si="108"/>
        <v>M1</v>
      </c>
      <c r="E3249" s="2" t="str">
        <f t="shared" si="109"/>
        <v>J07b_M1_14</v>
      </c>
      <c r="F3249" s="21" t="str">
        <f t="shared" si="106"/>
        <v>J07b</v>
      </c>
      <c r="G3249" s="21">
        <v>2014</v>
      </c>
      <c r="H3249" s="2" t="str">
        <f t="shared" si="107"/>
        <v>J07b_14</v>
      </c>
      <c r="I3249" s="25">
        <v>2.5</v>
      </c>
      <c r="J3249" s="29">
        <v>0.157</v>
      </c>
      <c r="K3249" s="25">
        <v>0.78700000000000003</v>
      </c>
      <c r="L3249" s="25">
        <v>0.751</v>
      </c>
      <c r="M3249" s="25">
        <v>0.255</v>
      </c>
      <c r="N3249" s="25">
        <v>0.59399999999999997</v>
      </c>
      <c r="O3249" s="25">
        <v>0.193</v>
      </c>
      <c r="P3249" s="27">
        <v>18.048999999999999</v>
      </c>
      <c r="Q3249" s="27">
        <v>63.213999999999999</v>
      </c>
      <c r="R3249" s="25">
        <v>6.7229999999999999</v>
      </c>
      <c r="S3249" s="28">
        <v>459.44799999999998</v>
      </c>
      <c r="T3249" s="27">
        <v>18.617000000000001</v>
      </c>
      <c r="U3249" s="4">
        <v>23.962229000000001</v>
      </c>
      <c r="V3249" s="8">
        <v>96.387568514488024</v>
      </c>
      <c r="W3249" s="8">
        <v>94.97137489821111</v>
      </c>
      <c r="X3249" s="8">
        <v>92.588235294117652</v>
      </c>
      <c r="Y3249" s="8">
        <v>134.21052631578948</v>
      </c>
      <c r="Z3249" s="8">
        <v>99</v>
      </c>
      <c r="AA3249" s="8">
        <v>120.32666666666667</v>
      </c>
      <c r="AB3249" s="9">
        <v>78.60786947742524</v>
      </c>
      <c r="AC3249" s="9">
        <v>26.721169876517525</v>
      </c>
      <c r="AD3249" s="3">
        <v>25.60542267798267</v>
      </c>
      <c r="AE3249" s="3">
        <v>47.673407445499798</v>
      </c>
    </row>
    <row r="3250" spans="1:31" ht="13" x14ac:dyDescent="0.3">
      <c r="A3250" s="2">
        <v>2023</v>
      </c>
      <c r="B3250" s="13" t="s">
        <v>630</v>
      </c>
      <c r="C3250" s="21" t="s">
        <v>376</v>
      </c>
      <c r="D3250" s="2" t="str">
        <f t="shared" si="108"/>
        <v>M1</v>
      </c>
      <c r="E3250" s="2" t="str">
        <f t="shared" si="109"/>
        <v>J07c_M1_14</v>
      </c>
      <c r="F3250" s="21" t="str">
        <f t="shared" si="106"/>
        <v>J07c</v>
      </c>
      <c r="G3250" s="21">
        <v>2014</v>
      </c>
      <c r="H3250" s="2" t="str">
        <f t="shared" si="107"/>
        <v>J07c_14</v>
      </c>
      <c r="I3250" s="25">
        <v>2.4500000000000002</v>
      </c>
      <c r="J3250" s="29">
        <v>0.157</v>
      </c>
      <c r="K3250" s="25">
        <v>0.89400000000000002</v>
      </c>
      <c r="L3250" s="25">
        <v>0.745</v>
      </c>
      <c r="M3250" s="25">
        <v>0.26600000000000001</v>
      </c>
      <c r="N3250" s="25">
        <v>0.57499999999999996</v>
      </c>
      <c r="O3250" s="25">
        <v>0.193</v>
      </c>
      <c r="P3250" s="27">
        <v>21.541</v>
      </c>
      <c r="Q3250" s="27">
        <v>58.076000000000001</v>
      </c>
      <c r="R3250" s="25">
        <v>8.4730000000000008</v>
      </c>
      <c r="S3250" s="28">
        <v>462.87700000000001</v>
      </c>
      <c r="T3250" s="27">
        <v>19.096</v>
      </c>
      <c r="U3250" s="4">
        <v>27.454819000000001</v>
      </c>
      <c r="V3250" s="8">
        <v>94.459817144198269</v>
      </c>
      <c r="W3250" s="8">
        <v>94.97137489821111</v>
      </c>
      <c r="X3250" s="8">
        <v>105.17647058823529</v>
      </c>
      <c r="Y3250" s="8">
        <v>140</v>
      </c>
      <c r="Z3250" s="8">
        <v>95.833333333333329</v>
      </c>
      <c r="AA3250" s="8">
        <v>143.60666666666665</v>
      </c>
      <c r="AB3250" s="9">
        <v>81.951136721740596</v>
      </c>
      <c r="AC3250" s="9">
        <v>26.736710151643095</v>
      </c>
      <c r="AD3250" s="3">
        <v>27.900101258524202</v>
      </c>
      <c r="AE3250" s="3">
        <v>45.363188589832689</v>
      </c>
    </row>
    <row r="3251" spans="1:31" ht="13" x14ac:dyDescent="0.3">
      <c r="A3251" s="2">
        <v>2023</v>
      </c>
      <c r="B3251" s="13" t="s">
        <v>630</v>
      </c>
      <c r="C3251" s="21" t="s">
        <v>377</v>
      </c>
      <c r="D3251" s="2" t="str">
        <f t="shared" si="108"/>
        <v>M2</v>
      </c>
      <c r="E3251" s="2" t="str">
        <f t="shared" si="109"/>
        <v>I08a_M2_14</v>
      </c>
      <c r="F3251" s="21" t="str">
        <f t="shared" si="106"/>
        <v>I08a</v>
      </c>
      <c r="G3251" s="21">
        <v>2014</v>
      </c>
      <c r="H3251" s="2" t="str">
        <f t="shared" si="107"/>
        <v>I08a_14</v>
      </c>
      <c r="I3251" s="25">
        <v>2.4</v>
      </c>
      <c r="J3251" s="29">
        <v>0.14699999999999999</v>
      </c>
      <c r="K3251" s="25">
        <v>0.879</v>
      </c>
      <c r="L3251" s="25">
        <v>0.70499999999999996</v>
      </c>
      <c r="M3251" s="25">
        <v>0.24299999999999999</v>
      </c>
      <c r="N3251" s="25">
        <v>0.53600000000000003</v>
      </c>
      <c r="O3251" s="25">
        <v>0.191</v>
      </c>
      <c r="P3251" s="27">
        <v>19.155000000000001</v>
      </c>
      <c r="Q3251" s="27">
        <v>60.1</v>
      </c>
      <c r="R3251" s="25">
        <v>5.6589999999999998</v>
      </c>
      <c r="S3251" s="28">
        <v>356.40300000000002</v>
      </c>
      <c r="T3251" s="27">
        <v>15.29</v>
      </c>
      <c r="U3251" s="4">
        <v>23.095877999999999</v>
      </c>
      <c r="V3251" s="8">
        <v>92.532065773908485</v>
      </c>
      <c r="W3251" s="8">
        <v>88.92224273908937</v>
      </c>
      <c r="X3251" s="8">
        <v>103.41176470588236</v>
      </c>
      <c r="Y3251" s="8">
        <v>127.89473684210526</v>
      </c>
      <c r="Z3251" s="8">
        <v>89.333333333333343</v>
      </c>
      <c r="AA3251" s="8">
        <v>127.70000000000002</v>
      </c>
      <c r="AB3251" s="9">
        <v>77.676933597465023</v>
      </c>
      <c r="AC3251" s="9">
        <v>25.768878272549539</v>
      </c>
      <c r="AD3251" s="3">
        <v>28.941433927891186</v>
      </c>
      <c r="AE3251" s="3">
        <v>45.289687799559267</v>
      </c>
    </row>
    <row r="3252" spans="1:31" ht="13" x14ac:dyDescent="0.3">
      <c r="A3252" s="2">
        <v>2023</v>
      </c>
      <c r="B3252" s="13" t="s">
        <v>630</v>
      </c>
      <c r="C3252" s="21" t="s">
        <v>378</v>
      </c>
      <c r="D3252" s="2" t="str">
        <f t="shared" si="108"/>
        <v>M2</v>
      </c>
      <c r="E3252" s="2" t="str">
        <f t="shared" si="109"/>
        <v>I08b_M2_14</v>
      </c>
      <c r="F3252" s="21" t="str">
        <f t="shared" si="106"/>
        <v>I08b</v>
      </c>
      <c r="G3252" s="21">
        <v>2014</v>
      </c>
      <c r="H3252" s="2" t="str">
        <f t="shared" si="107"/>
        <v>I08b_14</v>
      </c>
      <c r="I3252" s="25">
        <v>2.4</v>
      </c>
      <c r="J3252" s="29">
        <v>0.14799999999999999</v>
      </c>
      <c r="K3252" s="25">
        <v>0.80500000000000005</v>
      </c>
      <c r="L3252" s="25">
        <v>0.72799999999999998</v>
      </c>
      <c r="M3252" s="25">
        <v>0.29599999999999999</v>
      </c>
      <c r="N3252" s="25">
        <v>0.59499999999999997</v>
      </c>
      <c r="O3252" s="25">
        <v>0.17899999999999999</v>
      </c>
      <c r="P3252" s="27">
        <v>17.856999999999999</v>
      </c>
      <c r="Q3252" s="27">
        <v>56.563000000000002</v>
      </c>
      <c r="R3252" s="25">
        <v>6.2789999999999999</v>
      </c>
      <c r="S3252" s="28">
        <v>277.178</v>
      </c>
      <c r="T3252" s="27">
        <v>17.936</v>
      </c>
      <c r="U3252" s="4">
        <v>24.804497000000001</v>
      </c>
      <c r="V3252" s="8">
        <v>92.532065773908485</v>
      </c>
      <c r="W3252" s="8">
        <v>89.527155955001547</v>
      </c>
      <c r="X3252" s="8">
        <v>94.705882352941188</v>
      </c>
      <c r="Y3252" s="8">
        <v>155.78947368421052</v>
      </c>
      <c r="Z3252" s="8">
        <v>99.166666666666671</v>
      </c>
      <c r="AA3252" s="8">
        <v>119.04666666666665</v>
      </c>
      <c r="AB3252" s="9">
        <v>81.297788181752594</v>
      </c>
      <c r="AC3252" s="9">
        <v>29.99123115593731</v>
      </c>
      <c r="AD3252" s="3">
        <v>25.32447161796058</v>
      </c>
      <c r="AE3252" s="3">
        <v>44.684297226102096</v>
      </c>
    </row>
    <row r="3253" spans="1:31" ht="13" x14ac:dyDescent="0.3">
      <c r="A3253" s="2">
        <v>2023</v>
      </c>
      <c r="B3253" s="13" t="s">
        <v>630</v>
      </c>
      <c r="C3253" s="21" t="s">
        <v>379</v>
      </c>
      <c r="D3253" s="2" t="str">
        <f t="shared" si="108"/>
        <v>M2</v>
      </c>
      <c r="E3253" s="2" t="str">
        <f t="shared" si="109"/>
        <v>I08c_M2_14</v>
      </c>
      <c r="F3253" s="21" t="str">
        <f t="shared" si="106"/>
        <v>I08c</v>
      </c>
      <c r="G3253" s="21">
        <v>2014</v>
      </c>
      <c r="H3253" s="2" t="str">
        <f t="shared" si="107"/>
        <v>I08c_14</v>
      </c>
      <c r="I3253" s="25">
        <v>2.36</v>
      </c>
      <c r="J3253" s="29">
        <v>0.14299999999999999</v>
      </c>
      <c r="K3253" s="25">
        <v>0.88600000000000001</v>
      </c>
      <c r="L3253" s="25">
        <v>0.66800000000000004</v>
      </c>
      <c r="M3253" s="25">
        <v>0.255</v>
      </c>
      <c r="N3253" s="25">
        <v>0.68</v>
      </c>
      <c r="O3253" s="25">
        <v>0.17599999999999999</v>
      </c>
      <c r="P3253" s="27">
        <v>14.907999999999999</v>
      </c>
      <c r="Q3253" s="27">
        <v>52.183999999999997</v>
      </c>
      <c r="R3253" s="25">
        <v>8.3019999999999996</v>
      </c>
      <c r="S3253" s="28">
        <v>452.05799999999999</v>
      </c>
      <c r="T3253" s="27">
        <v>17.015000000000001</v>
      </c>
      <c r="U3253" s="4">
        <v>29.249279000000001</v>
      </c>
      <c r="V3253" s="8">
        <v>90.989864677676678</v>
      </c>
      <c r="W3253" s="8">
        <v>86.502589875440677</v>
      </c>
      <c r="X3253" s="8">
        <v>104.23529411764707</v>
      </c>
      <c r="Y3253" s="8">
        <v>134.21052631578948</v>
      </c>
      <c r="Z3253" s="8">
        <v>113.33333333333336</v>
      </c>
      <c r="AA3253" s="8">
        <v>99.38666666666667</v>
      </c>
      <c r="AB3253" s="9">
        <v>76.998122220021898</v>
      </c>
      <c r="AC3253" s="9">
        <v>27.279811161306515</v>
      </c>
      <c r="AD3253" s="3">
        <v>29.42908981931291</v>
      </c>
      <c r="AE3253" s="3">
        <v>43.29109901938056</v>
      </c>
    </row>
    <row r="3254" spans="1:31" ht="13" x14ac:dyDescent="0.3">
      <c r="A3254" s="2">
        <v>2023</v>
      </c>
      <c r="B3254" s="13" t="s">
        <v>630</v>
      </c>
      <c r="C3254" s="21" t="s">
        <v>380</v>
      </c>
      <c r="D3254" s="2" t="str">
        <f t="shared" si="108"/>
        <v>M2</v>
      </c>
      <c r="E3254" s="2" t="str">
        <f t="shared" si="109"/>
        <v>J08b_M2_14</v>
      </c>
      <c r="F3254" s="21" t="str">
        <f t="shared" si="106"/>
        <v>J08b</v>
      </c>
      <c r="G3254" s="21">
        <v>2014</v>
      </c>
      <c r="H3254" s="2" t="str">
        <f t="shared" si="107"/>
        <v>J08b_14</v>
      </c>
      <c r="I3254" s="25">
        <v>2.1</v>
      </c>
      <c r="J3254" s="29">
        <v>0.14599999999999999</v>
      </c>
      <c r="K3254" s="25">
        <v>0.94699999999999995</v>
      </c>
      <c r="L3254" s="25">
        <v>0.748</v>
      </c>
      <c r="M3254" s="25">
        <v>0.23100000000000001</v>
      </c>
      <c r="N3254" s="25">
        <v>0.57699999999999996</v>
      </c>
      <c r="O3254" s="25">
        <v>0.16800000000000001</v>
      </c>
      <c r="P3254" s="27">
        <v>12.803000000000001</v>
      </c>
      <c r="Q3254" s="27">
        <v>51.235999999999997</v>
      </c>
      <c r="R3254" s="25">
        <v>6.2469999999999999</v>
      </c>
      <c r="S3254" s="28">
        <v>254.833</v>
      </c>
      <c r="T3254" s="27">
        <v>20.670999999999999</v>
      </c>
      <c r="U3254" s="4">
        <v>22.137713999999999</v>
      </c>
      <c r="V3254" s="8">
        <v>80.96555755216994</v>
      </c>
      <c r="W3254" s="8">
        <v>88.317329523177207</v>
      </c>
      <c r="X3254" s="8">
        <v>111.41176470588235</v>
      </c>
      <c r="Y3254" s="8">
        <v>121.57894736842105</v>
      </c>
      <c r="Z3254" s="8">
        <v>96.166666666666671</v>
      </c>
      <c r="AA3254" s="8">
        <v>85.353333333333339</v>
      </c>
      <c r="AB3254" s="9">
        <v>80.573304740287895</v>
      </c>
      <c r="AC3254" s="9">
        <v>23.615770323829768</v>
      </c>
      <c r="AD3254" s="3">
        <v>30.05952024330275</v>
      </c>
      <c r="AE3254" s="3">
        <v>46.324709432867479</v>
      </c>
    </row>
    <row r="3255" spans="1:31" ht="13" x14ac:dyDescent="0.3">
      <c r="A3255" s="2">
        <v>2023</v>
      </c>
      <c r="B3255" s="13" t="s">
        <v>630</v>
      </c>
      <c r="C3255" s="21" t="s">
        <v>381</v>
      </c>
      <c r="D3255" s="2" t="str">
        <f t="shared" si="108"/>
        <v>M1</v>
      </c>
      <c r="E3255" s="2" t="str">
        <f t="shared" si="109"/>
        <v>I09a_M1_14</v>
      </c>
      <c r="F3255" s="21" t="str">
        <f t="shared" si="106"/>
        <v>I09a</v>
      </c>
      <c r="G3255" s="21">
        <v>2014</v>
      </c>
      <c r="H3255" s="2" t="str">
        <f t="shared" si="107"/>
        <v>I09a_14</v>
      </c>
      <c r="I3255" s="25">
        <v>2.2200000000000002</v>
      </c>
      <c r="J3255" s="29">
        <v>0.14599999999999999</v>
      </c>
      <c r="K3255" s="25">
        <v>0.90200000000000002</v>
      </c>
      <c r="L3255" s="25">
        <v>0.76</v>
      </c>
      <c r="M3255" s="25">
        <v>0.22700000000000001</v>
      </c>
      <c r="N3255" s="25">
        <v>0.61799999999999999</v>
      </c>
      <c r="O3255" s="25">
        <v>0.17599999999999999</v>
      </c>
      <c r="P3255" s="27">
        <v>15.192</v>
      </c>
      <c r="Q3255" s="27">
        <v>62.805999999999997</v>
      </c>
      <c r="R3255" s="25">
        <v>9.35</v>
      </c>
      <c r="S3255" s="28">
        <v>296.101</v>
      </c>
      <c r="T3255" s="27">
        <v>17.597999999999999</v>
      </c>
      <c r="U3255" s="4">
        <v>21.278966</v>
      </c>
      <c r="V3255" s="8">
        <v>85.592160840865375</v>
      </c>
      <c r="W3255" s="8">
        <v>88.317329523177207</v>
      </c>
      <c r="X3255" s="8">
        <v>106.11764705882354</v>
      </c>
      <c r="Y3255" s="8">
        <v>119.47368421052632</v>
      </c>
      <c r="Z3255" s="8">
        <v>103</v>
      </c>
      <c r="AA3255" s="8">
        <v>101.27999999999999</v>
      </c>
      <c r="AB3255" s="9">
        <v>79.69172270323449</v>
      </c>
      <c r="AC3255" s="9">
        <v>23.463562668634445</v>
      </c>
      <c r="AD3255" s="3">
        <v>28.94786676195617</v>
      </c>
      <c r="AE3255" s="3">
        <v>47.588570569409391</v>
      </c>
    </row>
    <row r="3256" spans="1:31" ht="13" x14ac:dyDescent="0.3">
      <c r="A3256" s="2">
        <v>2023</v>
      </c>
      <c r="B3256" s="13" t="s">
        <v>630</v>
      </c>
      <c r="C3256" s="21" t="s">
        <v>382</v>
      </c>
      <c r="D3256" s="2" t="str">
        <f t="shared" si="108"/>
        <v>M1</v>
      </c>
      <c r="E3256" s="2" t="str">
        <f t="shared" si="109"/>
        <v>I09b_M1_14</v>
      </c>
      <c r="F3256" s="21" t="str">
        <f t="shared" si="106"/>
        <v>I09b</v>
      </c>
      <c r="G3256" s="21">
        <v>2014</v>
      </c>
      <c r="H3256" s="2" t="str">
        <f t="shared" si="107"/>
        <v>I09b_14</v>
      </c>
      <c r="I3256" s="25">
        <v>2.15</v>
      </c>
      <c r="J3256" s="29">
        <v>0.13700000000000001</v>
      </c>
      <c r="K3256" s="25">
        <v>1.0820000000000001</v>
      </c>
      <c r="L3256" s="25">
        <v>0.67600000000000005</v>
      </c>
      <c r="M3256" s="25">
        <v>0.19400000000000001</v>
      </c>
      <c r="N3256" s="25">
        <v>0.61299999999999999</v>
      </c>
      <c r="O3256" s="25">
        <v>0.16900000000000001</v>
      </c>
      <c r="P3256" s="27">
        <v>16.553999999999998</v>
      </c>
      <c r="Q3256" s="27">
        <v>62.097999999999999</v>
      </c>
      <c r="R3256" s="25">
        <v>6.2290000000000001</v>
      </c>
      <c r="S3256" s="28">
        <v>480.423</v>
      </c>
      <c r="T3256" s="27">
        <v>19.925000000000001</v>
      </c>
      <c r="U3256" s="4">
        <v>21.812442999999998</v>
      </c>
      <c r="V3256" s="8">
        <v>82.893308922459696</v>
      </c>
      <c r="W3256" s="8">
        <v>82.873110579967658</v>
      </c>
      <c r="X3256" s="8">
        <v>127.29411764705884</v>
      </c>
      <c r="Y3256" s="8">
        <v>102.10526315789474</v>
      </c>
      <c r="Z3256" s="8">
        <v>102.16666666666667</v>
      </c>
      <c r="AA3256" s="8">
        <v>110.35999999999999</v>
      </c>
      <c r="AB3256" s="9">
        <v>77.385399843743585</v>
      </c>
      <c r="AC3256" s="9">
        <v>20.650188116584474</v>
      </c>
      <c r="AD3256" s="3">
        <v>35.759502860974109</v>
      </c>
      <c r="AE3256" s="3">
        <v>43.59030902244141</v>
      </c>
    </row>
    <row r="3257" spans="1:31" ht="13" x14ac:dyDescent="0.3">
      <c r="A3257" s="2">
        <v>2023</v>
      </c>
      <c r="B3257" s="13" t="s">
        <v>630</v>
      </c>
      <c r="C3257" s="21" t="s">
        <v>383</v>
      </c>
      <c r="D3257" s="2" t="str">
        <f t="shared" si="108"/>
        <v>M2</v>
      </c>
      <c r="E3257" s="2" t="str">
        <f t="shared" si="109"/>
        <v>I09b_M2_14</v>
      </c>
      <c r="F3257" s="21" t="str">
        <f t="shared" si="106"/>
        <v>I09b</v>
      </c>
      <c r="G3257" s="21">
        <v>2014</v>
      </c>
      <c r="H3257" s="2" t="str">
        <f t="shared" si="107"/>
        <v>I09b_14</v>
      </c>
      <c r="I3257" s="25">
        <v>2.23</v>
      </c>
      <c r="J3257" s="29">
        <v>0.14699999999999999</v>
      </c>
      <c r="K3257" s="25">
        <v>0.63500000000000001</v>
      </c>
      <c r="L3257" s="25">
        <v>0.69799999999999995</v>
      </c>
      <c r="M3257" s="25">
        <v>0.20499999999999999</v>
      </c>
      <c r="N3257" s="25">
        <v>0.51600000000000001</v>
      </c>
      <c r="O3257" s="25">
        <v>0.17299999999999999</v>
      </c>
      <c r="P3257" s="27">
        <v>15.984999999999999</v>
      </c>
      <c r="Q3257" s="27">
        <v>58.606999999999999</v>
      </c>
      <c r="R3257" s="25">
        <v>6.2210000000000001</v>
      </c>
      <c r="S3257" s="28">
        <v>324.74200000000002</v>
      </c>
      <c r="T3257" s="27">
        <v>19.914000000000001</v>
      </c>
      <c r="U3257" s="4">
        <v>21.812442999999998</v>
      </c>
      <c r="V3257" s="8">
        <v>85.977711114923324</v>
      </c>
      <c r="W3257" s="8">
        <v>88.92224273908937</v>
      </c>
      <c r="X3257" s="8">
        <v>74.705882352941174</v>
      </c>
      <c r="Y3257" s="8">
        <v>107.89473684210526</v>
      </c>
      <c r="Z3257" s="8">
        <v>86.000000000000014</v>
      </c>
      <c r="AA3257" s="8">
        <v>106.56666666666665</v>
      </c>
      <c r="AB3257" s="9">
        <v>67.957074722917099</v>
      </c>
      <c r="AC3257" s="9">
        <v>24.848518367292407</v>
      </c>
      <c r="AD3257" s="3">
        <v>23.898040451827139</v>
      </c>
      <c r="AE3257" s="3">
        <v>51.253441180880444</v>
      </c>
    </row>
    <row r="3258" spans="1:31" ht="13" x14ac:dyDescent="0.3">
      <c r="A3258" s="2">
        <v>2023</v>
      </c>
      <c r="B3258" s="13" t="s">
        <v>630</v>
      </c>
      <c r="C3258" s="21" t="s">
        <v>384</v>
      </c>
      <c r="D3258" s="2" t="str">
        <f t="shared" si="108"/>
        <v>M1</v>
      </c>
      <c r="E3258" s="2" t="str">
        <f t="shared" si="109"/>
        <v>I09c_M1_14</v>
      </c>
      <c r="F3258" s="21" t="str">
        <f t="shared" si="106"/>
        <v>I09c</v>
      </c>
      <c r="G3258" s="21">
        <v>2014</v>
      </c>
      <c r="H3258" s="2" t="str">
        <f t="shared" si="107"/>
        <v>I09c_14</v>
      </c>
      <c r="I3258" s="25">
        <v>2.2999999999999998</v>
      </c>
      <c r="J3258" s="29">
        <v>0.15</v>
      </c>
      <c r="K3258" s="25">
        <v>0.85899999999999999</v>
      </c>
      <c r="L3258" s="25">
        <v>0.746</v>
      </c>
      <c r="M3258" s="25">
        <v>0.24299999999999999</v>
      </c>
      <c r="N3258" s="25">
        <v>0.54700000000000004</v>
      </c>
      <c r="O3258" s="25">
        <v>0.17899999999999999</v>
      </c>
      <c r="P3258" s="27">
        <v>18.420000000000002</v>
      </c>
      <c r="Q3258" s="27">
        <v>58.255000000000003</v>
      </c>
      <c r="R3258" s="25">
        <v>8.3070000000000004</v>
      </c>
      <c r="S3258" s="28">
        <v>356.96600000000001</v>
      </c>
      <c r="T3258" s="27">
        <v>17.815999999999999</v>
      </c>
      <c r="U3258" s="4">
        <v>22.401775000000001</v>
      </c>
      <c r="V3258" s="8">
        <v>88.676563033328975</v>
      </c>
      <c r="W3258" s="8">
        <v>90.736982386825886</v>
      </c>
      <c r="X3258" s="8">
        <v>101.05882352941175</v>
      </c>
      <c r="Y3258" s="8">
        <v>127.89473684210526</v>
      </c>
      <c r="Z3258" s="8">
        <v>91.166666666666671</v>
      </c>
      <c r="AA3258" s="8">
        <v>122.80000000000003</v>
      </c>
      <c r="AB3258" s="9">
        <v>79.211332829691102</v>
      </c>
      <c r="AC3258" s="9">
        <v>25.26971046884978</v>
      </c>
      <c r="AD3258" s="3">
        <v>27.735058454515432</v>
      </c>
      <c r="AE3258" s="3">
        <v>46.995231076634788</v>
      </c>
    </row>
    <row r="3259" spans="1:31" ht="13" x14ac:dyDescent="0.3">
      <c r="A3259" s="2">
        <v>2023</v>
      </c>
      <c r="B3259" s="13" t="s">
        <v>630</v>
      </c>
      <c r="C3259" s="21" t="s">
        <v>385</v>
      </c>
      <c r="D3259" s="2" t="str">
        <f t="shared" si="108"/>
        <v>M2</v>
      </c>
      <c r="E3259" s="2" t="str">
        <f t="shared" si="109"/>
        <v>I09c_M2_14</v>
      </c>
      <c r="F3259" s="21" t="str">
        <f t="shared" si="106"/>
        <v>I09c</v>
      </c>
      <c r="G3259" s="21">
        <v>2014</v>
      </c>
      <c r="H3259" s="2" t="str">
        <f t="shared" si="107"/>
        <v>I09c_14</v>
      </c>
      <c r="I3259" s="25">
        <v>2.39</v>
      </c>
      <c r="J3259" s="29">
        <v>0.14899999999999999</v>
      </c>
      <c r="K3259" s="25">
        <v>0.90900000000000003</v>
      </c>
      <c r="L3259" s="25">
        <v>0.72</v>
      </c>
      <c r="M3259" s="25">
        <v>0.19700000000000001</v>
      </c>
      <c r="N3259" s="25">
        <v>0.57099999999999995</v>
      </c>
      <c r="O3259" s="25">
        <v>0.17699999999999999</v>
      </c>
      <c r="P3259" s="27">
        <v>16.45</v>
      </c>
      <c r="Q3259" s="27">
        <v>55.085000000000001</v>
      </c>
      <c r="R3259" s="25">
        <v>5.6059999999999999</v>
      </c>
      <c r="S3259" s="28">
        <v>419.80099999999999</v>
      </c>
      <c r="T3259" s="27">
        <v>15.292</v>
      </c>
      <c r="U3259" s="4">
        <v>22.401775000000001</v>
      </c>
      <c r="V3259" s="8">
        <v>92.146515499850551</v>
      </c>
      <c r="W3259" s="8">
        <v>90.132069170913724</v>
      </c>
      <c r="X3259" s="8">
        <v>106.94117647058825</v>
      </c>
      <c r="Y3259" s="8">
        <v>103.68421052631579</v>
      </c>
      <c r="Z3259" s="8">
        <v>95.166666666666671</v>
      </c>
      <c r="AA3259" s="8">
        <v>109.66666666666667</v>
      </c>
      <c r="AB3259" s="9">
        <v>75.403573165209707</v>
      </c>
      <c r="AC3259" s="9">
        <v>21.520661329468318</v>
      </c>
      <c r="AD3259" s="3">
        <v>30.831538699758344</v>
      </c>
      <c r="AE3259" s="3">
        <v>47.647799970773349</v>
      </c>
    </row>
    <row r="3260" spans="1:31" ht="13" x14ac:dyDescent="0.3">
      <c r="A3260" s="2">
        <v>2023</v>
      </c>
      <c r="B3260" s="13" t="s">
        <v>630</v>
      </c>
      <c r="C3260" s="21" t="s">
        <v>386</v>
      </c>
      <c r="D3260" s="2" t="str">
        <f t="shared" si="108"/>
        <v>M1</v>
      </c>
      <c r="E3260" s="2" t="str">
        <f t="shared" si="109"/>
        <v>J09a_M1_14</v>
      </c>
      <c r="F3260" s="21" t="str">
        <f t="shared" si="106"/>
        <v>J09a</v>
      </c>
      <c r="G3260" s="21">
        <v>2014</v>
      </c>
      <c r="H3260" s="2" t="str">
        <f t="shared" si="107"/>
        <v>J09a_14</v>
      </c>
      <c r="I3260" s="25">
        <v>2.4</v>
      </c>
      <c r="J3260" s="29">
        <v>0.154</v>
      </c>
      <c r="K3260" s="25">
        <v>0.78400000000000003</v>
      </c>
      <c r="L3260" s="25">
        <v>0.79800000000000004</v>
      </c>
      <c r="M3260" s="25">
        <v>0.19700000000000001</v>
      </c>
      <c r="N3260" s="25">
        <v>0.57299999999999995</v>
      </c>
      <c r="O3260" s="25">
        <v>0.182</v>
      </c>
      <c r="P3260" s="27">
        <v>18.257999999999999</v>
      </c>
      <c r="Q3260" s="27">
        <v>59.776000000000003</v>
      </c>
      <c r="R3260" s="25">
        <v>5.484</v>
      </c>
      <c r="S3260" s="28">
        <v>546.58000000000004</v>
      </c>
      <c r="T3260" s="27">
        <v>15.901</v>
      </c>
      <c r="U3260" s="4">
        <v>22.548918</v>
      </c>
      <c r="V3260" s="8">
        <v>92.532065773908485</v>
      </c>
      <c r="W3260" s="8">
        <v>93.156635250474579</v>
      </c>
      <c r="X3260" s="8">
        <v>92.235294117647058</v>
      </c>
      <c r="Y3260" s="8">
        <v>103.68421052631579</v>
      </c>
      <c r="Z3260" s="8">
        <v>95.5</v>
      </c>
      <c r="AA3260" s="8">
        <v>121.71999999999998</v>
      </c>
      <c r="AB3260" s="9">
        <v>76.098857787780446</v>
      </c>
      <c r="AC3260" s="9">
        <v>21.324035712147491</v>
      </c>
      <c r="AD3260" s="3">
        <v>26.348819782628031</v>
      </c>
      <c r="AE3260" s="3">
        <v>52.327144505224453</v>
      </c>
    </row>
    <row r="3261" spans="1:31" ht="13" x14ac:dyDescent="0.3">
      <c r="A3261" s="2">
        <v>2023</v>
      </c>
      <c r="B3261" s="13" t="s">
        <v>630</v>
      </c>
      <c r="C3261" s="21" t="s">
        <v>387</v>
      </c>
      <c r="D3261" s="2" t="str">
        <f t="shared" si="108"/>
        <v>M2</v>
      </c>
      <c r="E3261" s="2" t="str">
        <f t="shared" si="109"/>
        <v>J09a_M2_14</v>
      </c>
      <c r="F3261" s="21" t="str">
        <f t="shared" si="106"/>
        <v>J09a</v>
      </c>
      <c r="G3261" s="21">
        <v>2014</v>
      </c>
      <c r="H3261" s="2" t="str">
        <f t="shared" si="107"/>
        <v>J09a_14</v>
      </c>
      <c r="I3261" s="25">
        <v>2.36</v>
      </c>
      <c r="J3261" s="29">
        <v>0.14799999999999999</v>
      </c>
      <c r="K3261" s="25">
        <v>0.71599999999999997</v>
      </c>
      <c r="L3261" s="25">
        <v>0.88100000000000001</v>
      </c>
      <c r="M3261" s="25">
        <v>0.214</v>
      </c>
      <c r="N3261" s="25">
        <v>0.49299999999999999</v>
      </c>
      <c r="O3261" s="25">
        <v>0.188</v>
      </c>
      <c r="P3261" s="27">
        <v>17.337</v>
      </c>
      <c r="Q3261" s="27">
        <v>59.537999999999997</v>
      </c>
      <c r="R3261" s="25">
        <v>7.7569999999999997</v>
      </c>
      <c r="S3261" s="28">
        <v>297.51900000000001</v>
      </c>
      <c r="T3261" s="27">
        <v>15.08</v>
      </c>
      <c r="U3261" s="4">
        <v>22.548918</v>
      </c>
      <c r="V3261" s="8">
        <v>90.989864677676678</v>
      </c>
      <c r="W3261" s="8">
        <v>89.527155955001547</v>
      </c>
      <c r="X3261" s="8">
        <v>84.235294117647058</v>
      </c>
      <c r="Y3261" s="8">
        <v>112.63157894736841</v>
      </c>
      <c r="Z3261" s="8">
        <v>82.166666666666671</v>
      </c>
      <c r="AA3261" s="8">
        <v>115.58</v>
      </c>
      <c r="AB3261" s="9">
        <v>79.901773409155695</v>
      </c>
      <c r="AC3261" s="9">
        <v>22.061684426236191</v>
      </c>
      <c r="AD3261" s="3">
        <v>22.918165240947879</v>
      </c>
      <c r="AE3261" s="3">
        <v>55.020150332815923</v>
      </c>
    </row>
    <row r="3262" spans="1:31" ht="13" x14ac:dyDescent="0.3">
      <c r="A3262" s="2">
        <v>2023</v>
      </c>
      <c r="B3262" s="13" t="s">
        <v>630</v>
      </c>
      <c r="C3262" s="21" t="s">
        <v>388</v>
      </c>
      <c r="D3262" s="2" t="str">
        <f t="shared" si="108"/>
        <v>M1</v>
      </c>
      <c r="E3262" s="2" t="str">
        <f t="shared" si="109"/>
        <v>J09b_M1_14</v>
      </c>
      <c r="F3262" s="21" t="str">
        <f t="shared" si="106"/>
        <v>J09b</v>
      </c>
      <c r="G3262" s="21">
        <v>2014</v>
      </c>
      <c r="H3262" s="2" t="str">
        <f t="shared" si="107"/>
        <v>J09b_14</v>
      </c>
      <c r="I3262" s="25">
        <v>2.3199999999999998</v>
      </c>
      <c r="J3262" s="29">
        <v>0.154</v>
      </c>
      <c r="K3262" s="25">
        <v>0.85299999999999998</v>
      </c>
      <c r="L3262" s="25">
        <v>0.86299999999999999</v>
      </c>
      <c r="M3262" s="25">
        <v>0.20200000000000001</v>
      </c>
      <c r="N3262" s="25">
        <v>0.58099999999999996</v>
      </c>
      <c r="O3262" s="25">
        <v>0.17699999999999999</v>
      </c>
      <c r="P3262" s="27">
        <v>13.641</v>
      </c>
      <c r="Q3262" s="27">
        <v>53.680999999999997</v>
      </c>
      <c r="R3262" s="25">
        <v>7.6109999999999998</v>
      </c>
      <c r="S3262" s="28">
        <v>310.65800000000002</v>
      </c>
      <c r="T3262" s="27">
        <v>17.716999999999999</v>
      </c>
      <c r="U3262" s="4">
        <v>21.849574</v>
      </c>
      <c r="V3262" s="8">
        <v>89.447663581444871</v>
      </c>
      <c r="W3262" s="8">
        <v>93.156635250474579</v>
      </c>
      <c r="X3262" s="8">
        <v>100.35294117647058</v>
      </c>
      <c r="Y3262" s="8">
        <v>106.31578947368421</v>
      </c>
      <c r="Z3262" s="8">
        <v>96.833333333333329</v>
      </c>
      <c r="AA3262" s="8">
        <v>90.94</v>
      </c>
      <c r="AB3262" s="9">
        <v>81.518938258682795</v>
      </c>
      <c r="AC3262" s="9">
        <v>20.411464600899514</v>
      </c>
      <c r="AD3262" s="3">
        <v>26.761703775220528</v>
      </c>
      <c r="AE3262" s="3">
        <v>52.826831623879968</v>
      </c>
    </row>
    <row r="3263" spans="1:31" ht="13" x14ac:dyDescent="0.3">
      <c r="A3263" s="2">
        <v>2023</v>
      </c>
      <c r="B3263" s="13" t="s">
        <v>630</v>
      </c>
      <c r="C3263" s="21" t="s">
        <v>389</v>
      </c>
      <c r="D3263" s="2" t="str">
        <f t="shared" si="108"/>
        <v>M2</v>
      </c>
      <c r="E3263" s="2" t="str">
        <f t="shared" si="109"/>
        <v>J09b_M2_14</v>
      </c>
      <c r="F3263" s="21" t="str">
        <f t="shared" si="106"/>
        <v>J09b</v>
      </c>
      <c r="G3263" s="21">
        <v>2014</v>
      </c>
      <c r="H3263" s="2" t="str">
        <f t="shared" si="107"/>
        <v>J09b_14</v>
      </c>
      <c r="I3263" s="25">
        <v>2.36</v>
      </c>
      <c r="J3263" s="29">
        <v>0.14899999999999999</v>
      </c>
      <c r="K3263" s="25">
        <v>0.86099999999999999</v>
      </c>
      <c r="L3263" s="25">
        <v>0.83499999999999996</v>
      </c>
      <c r="M3263" s="25">
        <v>0.251</v>
      </c>
      <c r="N3263" s="25">
        <v>0.58299999999999996</v>
      </c>
      <c r="O3263" s="25">
        <v>0.186</v>
      </c>
      <c r="P3263" s="27">
        <v>13.364000000000001</v>
      </c>
      <c r="Q3263" s="27">
        <v>54.363</v>
      </c>
      <c r="R3263" s="25">
        <v>7.0209999999999999</v>
      </c>
      <c r="S3263" s="28">
        <v>333.58800000000002</v>
      </c>
      <c r="T3263" s="27">
        <v>17.507999999999999</v>
      </c>
      <c r="U3263" s="4">
        <v>21.849574</v>
      </c>
      <c r="V3263" s="8">
        <v>90.989864677676678</v>
      </c>
      <c r="W3263" s="8">
        <v>90.132069170913724</v>
      </c>
      <c r="X3263" s="8">
        <v>101.29411764705883</v>
      </c>
      <c r="Y3263" s="8">
        <v>132.10526315789474</v>
      </c>
      <c r="Z3263" s="8">
        <v>97.166666666666671</v>
      </c>
      <c r="AA3263" s="8">
        <v>89.093333333333334</v>
      </c>
      <c r="AB3263" s="9">
        <v>84.362580072498872</v>
      </c>
      <c r="AC3263" s="9">
        <v>24.507848183410267</v>
      </c>
      <c r="AD3263" s="3">
        <v>26.102165603674628</v>
      </c>
      <c r="AE3263" s="3">
        <v>49.389986212915112</v>
      </c>
    </row>
    <row r="3264" spans="1:31" ht="13" x14ac:dyDescent="0.3">
      <c r="A3264" s="2">
        <v>2023</v>
      </c>
      <c r="B3264" s="13" t="s">
        <v>630</v>
      </c>
      <c r="C3264" s="21" t="s">
        <v>390</v>
      </c>
      <c r="D3264" s="2" t="str">
        <f t="shared" si="108"/>
        <v>M1</v>
      </c>
      <c r="E3264" s="2" t="str">
        <f t="shared" si="109"/>
        <v>J09c_M1_14</v>
      </c>
      <c r="F3264" s="21" t="str">
        <f t="shared" si="106"/>
        <v>J09c</v>
      </c>
      <c r="G3264" s="21">
        <v>2014</v>
      </c>
      <c r="H3264" s="2" t="str">
        <f t="shared" si="107"/>
        <v>J09c_14</v>
      </c>
      <c r="I3264" s="25">
        <v>2.2599999999999998</v>
      </c>
      <c r="J3264" s="29">
        <v>0.14799999999999999</v>
      </c>
      <c r="K3264" s="25">
        <v>0.97899999999999998</v>
      </c>
      <c r="L3264" s="25">
        <v>0.68600000000000005</v>
      </c>
      <c r="M3264" s="25">
        <v>0.217</v>
      </c>
      <c r="N3264" s="25">
        <v>0.64500000000000002</v>
      </c>
      <c r="O3264" s="25">
        <v>0.18</v>
      </c>
      <c r="P3264" s="27">
        <v>14.071999999999999</v>
      </c>
      <c r="Q3264" s="27">
        <v>62.402000000000001</v>
      </c>
      <c r="R3264" s="25">
        <v>6.3559999999999999</v>
      </c>
      <c r="S3264" s="28">
        <v>274.11599999999999</v>
      </c>
      <c r="T3264" s="27">
        <v>19.280999999999999</v>
      </c>
      <c r="U3264" s="4">
        <v>21.186672999999999</v>
      </c>
      <c r="V3264" s="8">
        <v>87.134361937097154</v>
      </c>
      <c r="W3264" s="8">
        <v>89.527155955001547</v>
      </c>
      <c r="X3264" s="8">
        <v>115.1764705882353</v>
      </c>
      <c r="Y3264" s="8">
        <v>114.21052631578948</v>
      </c>
      <c r="Z3264" s="8">
        <v>107.50000000000001</v>
      </c>
      <c r="AA3264" s="8">
        <v>93.813333333333333</v>
      </c>
      <c r="AB3264" s="9">
        <v>77.144694166695942</v>
      </c>
      <c r="AC3264" s="9">
        <v>23.170477584068848</v>
      </c>
      <c r="AD3264" s="3">
        <v>32.456364552113008</v>
      </c>
      <c r="AE3264" s="3">
        <v>44.37315786381815</v>
      </c>
    </row>
    <row r="3265" spans="1:31" ht="13" x14ac:dyDescent="0.3">
      <c r="A3265" s="2">
        <v>2023</v>
      </c>
      <c r="B3265" s="13" t="s">
        <v>630</v>
      </c>
      <c r="C3265" s="21" t="s">
        <v>391</v>
      </c>
      <c r="D3265" s="2" t="str">
        <f t="shared" si="108"/>
        <v>M2</v>
      </c>
      <c r="E3265" s="2" t="str">
        <f t="shared" si="109"/>
        <v>J09c_M2_14</v>
      </c>
      <c r="F3265" s="21" t="str">
        <f t="shared" si="106"/>
        <v>J09c</v>
      </c>
      <c r="G3265" s="21">
        <v>2014</v>
      </c>
      <c r="H3265" s="2" t="str">
        <f t="shared" si="107"/>
        <v>J09c_14</v>
      </c>
      <c r="I3265" s="25">
        <v>2.38</v>
      </c>
      <c r="J3265" s="29">
        <v>0.154</v>
      </c>
      <c r="K3265" s="25">
        <v>0.94699999999999995</v>
      </c>
      <c r="L3265" s="25">
        <v>0.70599999999999996</v>
      </c>
      <c r="M3265" s="25">
        <v>0.23699999999999999</v>
      </c>
      <c r="N3265" s="25">
        <v>0.66900000000000004</v>
      </c>
      <c r="O3265" s="25">
        <v>0.182</v>
      </c>
      <c r="P3265" s="27">
        <v>17.687000000000001</v>
      </c>
      <c r="Q3265" s="27">
        <v>64.323999999999998</v>
      </c>
      <c r="R3265" s="25">
        <v>7.6139999999999999</v>
      </c>
      <c r="S3265" s="28">
        <v>372.67099999999999</v>
      </c>
      <c r="T3265" s="27">
        <v>18.878</v>
      </c>
      <c r="U3265" s="4">
        <v>21.186672999999999</v>
      </c>
      <c r="V3265" s="8">
        <v>91.760965225792589</v>
      </c>
      <c r="W3265" s="8">
        <v>93.156635250474579</v>
      </c>
      <c r="X3265" s="8">
        <v>111.41176470588235</v>
      </c>
      <c r="Y3265" s="8">
        <v>124.73684210526315</v>
      </c>
      <c r="Z3265" s="8">
        <v>111.50000000000003</v>
      </c>
      <c r="AA3265" s="8">
        <v>117.91333333333334</v>
      </c>
      <c r="AB3265" s="9">
        <v>78.971730294451405</v>
      </c>
      <c r="AC3265" s="9">
        <v>24.720542977079109</v>
      </c>
      <c r="AD3265" s="3">
        <v>30.669137878579019</v>
      </c>
      <c r="AE3265" s="3">
        <v>44.610319144341851</v>
      </c>
    </row>
    <row r="3266" spans="1:31" ht="13" x14ac:dyDescent="0.3">
      <c r="A3266" s="2">
        <v>2023</v>
      </c>
      <c r="B3266" s="13" t="s">
        <v>630</v>
      </c>
      <c r="C3266" s="21" t="s">
        <v>392</v>
      </c>
      <c r="D3266" s="2" t="str">
        <f t="shared" si="108"/>
        <v>M2</v>
      </c>
      <c r="E3266" s="2" t="str">
        <f t="shared" si="109"/>
        <v>K09c_M2_14</v>
      </c>
      <c r="F3266" s="21" t="str">
        <f t="shared" si="106"/>
        <v>K09c</v>
      </c>
      <c r="G3266" s="21">
        <v>2014</v>
      </c>
      <c r="H3266" s="2" t="str">
        <f t="shared" si="107"/>
        <v>K09c_14</v>
      </c>
      <c r="I3266" s="25">
        <v>2.23</v>
      </c>
      <c r="J3266" s="29">
        <v>0.14399999999999999</v>
      </c>
      <c r="K3266" s="25">
        <v>0.89900000000000002</v>
      </c>
      <c r="L3266" s="25">
        <v>0.82299999999999995</v>
      </c>
      <c r="M3266" s="25">
        <v>0.20499999999999999</v>
      </c>
      <c r="N3266" s="25">
        <v>0.60299999999999998</v>
      </c>
      <c r="O3266" s="25">
        <v>0.17499999999999999</v>
      </c>
      <c r="P3266" s="27">
        <v>14.465999999999999</v>
      </c>
      <c r="Q3266" s="27">
        <v>50.661999999999999</v>
      </c>
      <c r="R3266" s="25">
        <v>5.5170000000000003</v>
      </c>
      <c r="S3266" s="28">
        <v>241.30199999999999</v>
      </c>
      <c r="T3266" s="27">
        <v>19.847000000000001</v>
      </c>
      <c r="U3266" s="4">
        <v>22.853210000000001</v>
      </c>
      <c r="V3266" s="8">
        <v>85.977711114923324</v>
      </c>
      <c r="W3266" s="8">
        <v>87.107503091352854</v>
      </c>
      <c r="X3266" s="8">
        <v>105.76470588235294</v>
      </c>
      <c r="Y3266" s="8">
        <v>107.89473684210526</v>
      </c>
      <c r="Z3266" s="8">
        <v>100.50000000000001</v>
      </c>
      <c r="AA3266" s="8">
        <v>96.44</v>
      </c>
      <c r="AB3266" s="9">
        <v>80.946517831584671</v>
      </c>
      <c r="AC3266" s="9">
        <v>20.861090318340754</v>
      </c>
      <c r="AD3266" s="3">
        <v>28.404343981252122</v>
      </c>
      <c r="AE3266" s="3">
        <v>50.734565700407117</v>
      </c>
    </row>
    <row r="3267" spans="1:31" ht="13" x14ac:dyDescent="0.3">
      <c r="A3267" s="2">
        <v>2023</v>
      </c>
      <c r="B3267" s="13" t="s">
        <v>630</v>
      </c>
      <c r="C3267" s="21" t="s">
        <v>393</v>
      </c>
      <c r="D3267" s="2" t="str">
        <f t="shared" si="108"/>
        <v>M2</v>
      </c>
      <c r="E3267" s="2" t="str">
        <f t="shared" si="109"/>
        <v>L09a_M2_14</v>
      </c>
      <c r="F3267" s="21" t="str">
        <f t="shared" si="106"/>
        <v>L09a</v>
      </c>
      <c r="G3267" s="21">
        <v>2014</v>
      </c>
      <c r="H3267" s="2" t="str">
        <f t="shared" si="107"/>
        <v>L09a_14</v>
      </c>
      <c r="I3267" s="25">
        <v>2.4500000000000002</v>
      </c>
      <c r="J3267" s="29">
        <v>0.15</v>
      </c>
      <c r="K3267" s="25">
        <v>0.99299999999999999</v>
      </c>
      <c r="L3267" s="25">
        <v>0.78400000000000003</v>
      </c>
      <c r="M3267" s="25">
        <v>0.217</v>
      </c>
      <c r="N3267" s="25">
        <v>0.60699999999999998</v>
      </c>
      <c r="O3267" s="25">
        <v>0.18099999999999999</v>
      </c>
      <c r="P3267" s="27">
        <v>15.906000000000001</v>
      </c>
      <c r="Q3267" s="27">
        <v>56.844000000000001</v>
      </c>
      <c r="R3267" s="25">
        <v>8.32</v>
      </c>
      <c r="S3267" s="28">
        <v>321.41399999999999</v>
      </c>
      <c r="T3267" s="27">
        <v>18.512</v>
      </c>
      <c r="U3267" s="4">
        <v>20.009145</v>
      </c>
      <c r="V3267" s="8">
        <v>94.459817144198269</v>
      </c>
      <c r="W3267" s="8">
        <v>90.736982386825886</v>
      </c>
      <c r="X3267" s="8">
        <v>116.82352941176471</v>
      </c>
      <c r="Y3267" s="8">
        <v>114.21052631578948</v>
      </c>
      <c r="Z3267" s="8">
        <v>101.16666666666667</v>
      </c>
      <c r="AA3267" s="8">
        <v>106.04</v>
      </c>
      <c r="AB3267" s="9">
        <v>82.39296999355885</v>
      </c>
      <c r="AC3267" s="9">
        <v>21.694562133869105</v>
      </c>
      <c r="AD3267" s="3">
        <v>30.823527103496261</v>
      </c>
      <c r="AE3267" s="3">
        <v>47.481910762634641</v>
      </c>
    </row>
    <row r="3268" spans="1:31" ht="13" x14ac:dyDescent="0.3">
      <c r="A3268" s="2">
        <v>2023</v>
      </c>
      <c r="B3268" s="13" t="s">
        <v>630</v>
      </c>
      <c r="C3268" s="21" t="s">
        <v>394</v>
      </c>
      <c r="D3268" s="2" t="str">
        <f t="shared" si="108"/>
        <v>M2</v>
      </c>
      <c r="E3268" s="2" t="str">
        <f t="shared" si="109"/>
        <v>L09b_M2_14</v>
      </c>
      <c r="F3268" s="21" t="str">
        <f t="shared" si="106"/>
        <v>L09b</v>
      </c>
      <c r="G3268" s="21">
        <v>2014</v>
      </c>
      <c r="H3268" s="2" t="str">
        <f t="shared" si="107"/>
        <v>L09b_14</v>
      </c>
      <c r="I3268" s="25">
        <v>2.39</v>
      </c>
      <c r="J3268" s="29">
        <v>0.14899999999999999</v>
      </c>
      <c r="K3268" s="25">
        <v>0.97799999999999998</v>
      </c>
      <c r="L3268" s="25">
        <v>0.81399999999999995</v>
      </c>
      <c r="M3268" s="25">
        <v>0.22600000000000001</v>
      </c>
      <c r="N3268" s="25">
        <v>0.64</v>
      </c>
      <c r="O3268" s="25">
        <v>0.184</v>
      </c>
      <c r="P3268" s="27">
        <v>14.076000000000001</v>
      </c>
      <c r="Q3268" s="27">
        <v>59.558999999999997</v>
      </c>
      <c r="R3268" s="25">
        <v>6.9089999999999998</v>
      </c>
      <c r="S3268" s="28">
        <v>234.18199999999999</v>
      </c>
      <c r="T3268" s="27">
        <v>21.355</v>
      </c>
      <c r="U3268" s="4">
        <v>19.147743999999999</v>
      </c>
      <c r="V3268" s="8">
        <v>92.146515499850551</v>
      </c>
      <c r="W3268" s="8">
        <v>90.132069170913724</v>
      </c>
      <c r="X3268" s="8">
        <v>115.05882352941177</v>
      </c>
      <c r="Y3268" s="8">
        <v>118.94736842105263</v>
      </c>
      <c r="Z3268" s="8">
        <v>106.66666666666667</v>
      </c>
      <c r="AA3268" s="8">
        <v>93.84</v>
      </c>
      <c r="AB3268" s="9">
        <v>84.247695174123365</v>
      </c>
      <c r="AC3268" s="9">
        <v>22.096919015781268</v>
      </c>
      <c r="AD3268" s="3">
        <v>29.689581028998681</v>
      </c>
      <c r="AE3268" s="3">
        <v>48.213499955220058</v>
      </c>
    </row>
    <row r="3269" spans="1:31" ht="13" x14ac:dyDescent="0.3">
      <c r="A3269" s="2">
        <v>2023</v>
      </c>
      <c r="B3269" s="13" t="s">
        <v>630</v>
      </c>
      <c r="C3269" s="21" t="s">
        <v>396</v>
      </c>
      <c r="D3269" s="2" t="str">
        <f t="shared" si="108"/>
        <v>M2</v>
      </c>
      <c r="E3269" s="2" t="str">
        <f t="shared" si="109"/>
        <v>I10b_M2_14</v>
      </c>
      <c r="F3269" s="21" t="str">
        <f t="shared" si="106"/>
        <v>I10b</v>
      </c>
      <c r="G3269" s="21">
        <v>2014</v>
      </c>
      <c r="H3269" s="2" t="str">
        <f t="shared" si="107"/>
        <v>I10b_14</v>
      </c>
      <c r="I3269" s="25">
        <v>2.54</v>
      </c>
      <c r="J3269" s="29">
        <v>0.154</v>
      </c>
      <c r="K3269" s="25">
        <v>0.93799999999999994</v>
      </c>
      <c r="L3269" s="25">
        <v>0.621</v>
      </c>
      <c r="M3269" s="25">
        <v>0.222</v>
      </c>
      <c r="N3269" s="25">
        <v>0.53100000000000003</v>
      </c>
      <c r="O3269" s="25">
        <v>0.20100000000000001</v>
      </c>
      <c r="P3269" s="27">
        <v>18.427</v>
      </c>
      <c r="Q3269" s="27">
        <v>76.844999999999999</v>
      </c>
      <c r="R3269" s="25">
        <v>8.1630000000000003</v>
      </c>
      <c r="S3269" s="28">
        <v>412.476</v>
      </c>
      <c r="T3269" s="27">
        <v>15.917999999999999</v>
      </c>
      <c r="U3269" s="4">
        <v>20.591367000000002</v>
      </c>
      <c r="V3269" s="8">
        <v>97.929769610719831</v>
      </c>
      <c r="W3269" s="8">
        <v>93.156635250474579</v>
      </c>
      <c r="X3269" s="8">
        <v>110.35294117647058</v>
      </c>
      <c r="Y3269" s="8">
        <v>116.8421052631579</v>
      </c>
      <c r="Z3269" s="8">
        <v>88.500000000000014</v>
      </c>
      <c r="AA3269" s="8">
        <v>122.84666666666666</v>
      </c>
      <c r="AB3269" s="9">
        <v>73.264449456757944</v>
      </c>
      <c r="AC3269" s="9">
        <v>24.959794032825442</v>
      </c>
      <c r="AD3269" s="3">
        <v>32.744079835242715</v>
      </c>
      <c r="AE3269" s="3">
        <v>42.296126131931864</v>
      </c>
    </row>
    <row r="3270" spans="1:31" ht="13" x14ac:dyDescent="0.3">
      <c r="A3270" s="2">
        <v>2023</v>
      </c>
      <c r="B3270" s="13" t="s">
        <v>630</v>
      </c>
      <c r="C3270" s="21" t="s">
        <v>397</v>
      </c>
      <c r="D3270" s="2" t="str">
        <f t="shared" si="108"/>
        <v>M2</v>
      </c>
      <c r="E3270" s="2" t="str">
        <f t="shared" si="109"/>
        <v>I10c_M2_14</v>
      </c>
      <c r="F3270" s="21" t="str">
        <f t="shared" si="106"/>
        <v>I10c</v>
      </c>
      <c r="G3270" s="21">
        <v>2014</v>
      </c>
      <c r="H3270" s="2" t="str">
        <f t="shared" si="107"/>
        <v>I10c_14</v>
      </c>
      <c r="I3270" s="25">
        <v>2.2999999999999998</v>
      </c>
      <c r="J3270" s="29">
        <v>0.14399999999999999</v>
      </c>
      <c r="K3270" s="25">
        <v>0.87</v>
      </c>
      <c r="L3270" s="25">
        <v>0.73299999999999998</v>
      </c>
      <c r="M3270" s="25">
        <v>0.217</v>
      </c>
      <c r="N3270" s="25">
        <v>0.58699999999999997</v>
      </c>
      <c r="O3270" s="25">
        <v>0.17699999999999999</v>
      </c>
      <c r="P3270" s="27">
        <v>15.335000000000001</v>
      </c>
      <c r="Q3270" s="27">
        <v>55.756999999999998</v>
      </c>
      <c r="R3270" s="25">
        <v>5.819</v>
      </c>
      <c r="S3270" s="28">
        <v>286.71499999999997</v>
      </c>
      <c r="T3270" s="27">
        <v>17.739000000000001</v>
      </c>
      <c r="U3270" s="4">
        <v>21.639699</v>
      </c>
      <c r="V3270" s="8">
        <v>88.676563033328975</v>
      </c>
      <c r="W3270" s="8">
        <v>87.107503091352854</v>
      </c>
      <c r="X3270" s="8">
        <v>102.35294117647058</v>
      </c>
      <c r="Y3270" s="8">
        <v>114.21052631578948</v>
      </c>
      <c r="Z3270" s="8">
        <v>97.833333333333329</v>
      </c>
      <c r="AA3270" s="8">
        <v>102.23333333333333</v>
      </c>
      <c r="AB3270" s="9">
        <v>76.702279762767247</v>
      </c>
      <c r="AC3270" s="9">
        <v>23.304123585997399</v>
      </c>
      <c r="AD3270" s="3">
        <v>29.009097845602945</v>
      </c>
      <c r="AE3270" s="3">
        <v>47.686778568399646</v>
      </c>
    </row>
    <row r="3271" spans="1:31" ht="13" x14ac:dyDescent="0.3">
      <c r="A3271" s="2">
        <v>2023</v>
      </c>
      <c r="B3271" s="13" t="s">
        <v>630</v>
      </c>
      <c r="C3271" s="21" t="s">
        <v>398</v>
      </c>
      <c r="D3271" s="2" t="str">
        <f t="shared" si="108"/>
        <v>M1</v>
      </c>
      <c r="E3271" s="2" t="str">
        <f t="shared" si="109"/>
        <v>F12a_M1_14</v>
      </c>
      <c r="F3271" s="21" t="str">
        <f t="shared" si="106"/>
        <v>F12a</v>
      </c>
      <c r="G3271" s="21">
        <v>2014</v>
      </c>
      <c r="H3271" s="2" t="str">
        <f t="shared" si="107"/>
        <v>F12a_14</v>
      </c>
      <c r="I3271" s="25">
        <v>2.3199999999999998</v>
      </c>
      <c r="J3271" s="29">
        <v>0.14799999999999999</v>
      </c>
      <c r="K3271" s="25">
        <v>0.84299999999999997</v>
      </c>
      <c r="L3271" s="25">
        <v>0.86299999999999999</v>
      </c>
      <c r="M3271" s="25">
        <v>0.20200000000000001</v>
      </c>
      <c r="N3271" s="25">
        <v>0.75</v>
      </c>
      <c r="O3271" s="25">
        <v>0.17899999999999999</v>
      </c>
      <c r="P3271" s="27">
        <v>17.989000000000001</v>
      </c>
      <c r="Q3271" s="27">
        <v>61.43</v>
      </c>
      <c r="R3271" s="25">
        <v>5.6260000000000003</v>
      </c>
      <c r="S3271" s="28">
        <v>488.94799999999998</v>
      </c>
      <c r="T3271" s="27">
        <v>17.457999999999998</v>
      </c>
      <c r="U3271" s="4">
        <v>19.160957</v>
      </c>
      <c r="V3271" s="8">
        <v>89.447663581444871</v>
      </c>
      <c r="W3271" s="8">
        <v>89.527155955001547</v>
      </c>
      <c r="X3271" s="8">
        <v>99.17647058823529</v>
      </c>
      <c r="Y3271" s="8">
        <v>106.31578947368421</v>
      </c>
      <c r="Z3271" s="8">
        <v>125</v>
      </c>
      <c r="AA3271" s="8">
        <v>119.92666666666668</v>
      </c>
      <c r="AB3271" s="9">
        <v>81.263183782979482</v>
      </c>
      <c r="AC3271" s="9">
        <v>20.475704311729462</v>
      </c>
      <c r="AD3271" s="3">
        <v>26.531205520286331</v>
      </c>
      <c r="AE3271" s="3">
        <v>52.993090167984192</v>
      </c>
    </row>
    <row r="3272" spans="1:31" ht="13" x14ac:dyDescent="0.3">
      <c r="A3272" s="2">
        <v>2023</v>
      </c>
      <c r="B3272" s="13" t="s">
        <v>630</v>
      </c>
      <c r="C3272" s="21" t="s">
        <v>399</v>
      </c>
      <c r="D3272" s="2" t="str">
        <f t="shared" si="108"/>
        <v>M1</v>
      </c>
      <c r="E3272" s="2" t="str">
        <f t="shared" si="109"/>
        <v>F12b_M1_14</v>
      </c>
      <c r="F3272" s="21" t="str">
        <f t="shared" si="106"/>
        <v>F12b</v>
      </c>
      <c r="G3272" s="21">
        <v>2014</v>
      </c>
      <c r="H3272" s="2" t="str">
        <f t="shared" si="107"/>
        <v>F12b_14</v>
      </c>
      <c r="I3272" s="25">
        <v>2.42</v>
      </c>
      <c r="J3272" s="29">
        <v>0.152</v>
      </c>
      <c r="K3272" s="25">
        <v>0.78700000000000003</v>
      </c>
      <c r="L3272" s="25">
        <v>0.84299999999999997</v>
      </c>
      <c r="M3272" s="25">
        <v>0.17799999999999999</v>
      </c>
      <c r="N3272" s="25">
        <v>0.56799999999999995</v>
      </c>
      <c r="O3272" s="25">
        <v>0.19</v>
      </c>
      <c r="P3272" s="27">
        <v>16.030999999999999</v>
      </c>
      <c r="Q3272" s="27">
        <v>58.152000000000001</v>
      </c>
      <c r="R3272" s="25">
        <v>5.1420000000000003</v>
      </c>
      <c r="S3272" s="28">
        <v>1080.9580000000001</v>
      </c>
      <c r="T3272" s="27">
        <v>17.513000000000002</v>
      </c>
      <c r="U3272" s="4">
        <v>17.613123999999999</v>
      </c>
      <c r="V3272" s="8">
        <v>93.303166322024396</v>
      </c>
      <c r="W3272" s="8">
        <v>91.94680881865024</v>
      </c>
      <c r="X3272" s="8">
        <v>92.588235294117652</v>
      </c>
      <c r="Y3272" s="8">
        <v>93.68421052631578</v>
      </c>
      <c r="Z3272" s="8">
        <v>94.666666666666671</v>
      </c>
      <c r="AA3272" s="8">
        <v>106.87333333333333</v>
      </c>
      <c r="AB3272" s="9">
        <v>76.856018977436747</v>
      </c>
      <c r="AC3272" s="9">
        <v>19.077586467777557</v>
      </c>
      <c r="AD3272" s="3">
        <v>26.189070817941751</v>
      </c>
      <c r="AE3272" s="3">
        <v>54.733342714280688</v>
      </c>
    </row>
    <row r="3273" spans="1:31" ht="13" x14ac:dyDescent="0.3">
      <c r="A3273" s="2">
        <v>2023</v>
      </c>
      <c r="B3273" s="13" t="s">
        <v>630</v>
      </c>
      <c r="C3273" s="21" t="s">
        <v>401</v>
      </c>
      <c r="D3273" s="2" t="str">
        <f t="shared" si="108"/>
        <v>M2</v>
      </c>
      <c r="E3273" s="2" t="str">
        <f t="shared" si="109"/>
        <v>D04c_M2_15</v>
      </c>
      <c r="F3273" s="21" t="str">
        <f t="shared" si="106"/>
        <v>D04c</v>
      </c>
      <c r="G3273" s="21">
        <v>2015</v>
      </c>
      <c r="H3273" s="2" t="str">
        <f t="shared" si="107"/>
        <v>D04c_15</v>
      </c>
      <c r="I3273" s="25">
        <v>2.25</v>
      </c>
      <c r="J3273" s="29">
        <v>0.14099999999999999</v>
      </c>
      <c r="K3273" s="25">
        <v>1.038</v>
      </c>
      <c r="L3273" s="25">
        <v>0.64</v>
      </c>
      <c r="M3273" s="25">
        <v>0.21199999999999999</v>
      </c>
      <c r="N3273" s="25">
        <v>0.61499999999999999</v>
      </c>
      <c r="O3273" s="25">
        <v>0.17799999999999999</v>
      </c>
      <c r="P3273" s="27">
        <v>15.654</v>
      </c>
      <c r="Q3273" s="27">
        <v>65.325999999999993</v>
      </c>
      <c r="R3273" s="25">
        <v>5.9169999999999998</v>
      </c>
      <c r="S3273" s="28">
        <v>488.91800000000001</v>
      </c>
      <c r="T3273" s="27">
        <v>19.286999999999999</v>
      </c>
      <c r="U3273" s="4">
        <v>18.583812999999999</v>
      </c>
      <c r="V3273" s="8">
        <v>85.846971736279784</v>
      </c>
      <c r="W3273" s="8">
        <v>84.613582363539692</v>
      </c>
      <c r="X3273" s="8">
        <v>122.11764705882354</v>
      </c>
      <c r="Y3273" s="8">
        <v>111.57894736842104</v>
      </c>
      <c r="Z3273" s="8">
        <v>102.50000000000001</v>
      </c>
      <c r="AA3273" s="8">
        <v>104.36000000000001</v>
      </c>
      <c r="AB3273" s="9">
        <v>75.946374777211304</v>
      </c>
      <c r="AC3273" s="9">
        <v>22.993766991410368</v>
      </c>
      <c r="AD3273" s="3">
        <v>34.955341391714434</v>
      </c>
      <c r="AE3273" s="3">
        <v>42.050891616875219</v>
      </c>
    </row>
    <row r="3274" spans="1:31" ht="13" x14ac:dyDescent="0.3">
      <c r="A3274" s="2">
        <v>2023</v>
      </c>
      <c r="B3274" s="13" t="s">
        <v>630</v>
      </c>
      <c r="C3274" s="21" t="s">
        <v>402</v>
      </c>
      <c r="D3274" s="2" t="str">
        <f t="shared" si="108"/>
        <v>M1</v>
      </c>
      <c r="E3274" s="2" t="str">
        <f t="shared" si="109"/>
        <v>F04b_M1_15</v>
      </c>
      <c r="F3274" s="21" t="str">
        <f t="shared" si="106"/>
        <v>F04b</v>
      </c>
      <c r="G3274" s="21">
        <v>2015</v>
      </c>
      <c r="H3274" s="2" t="str">
        <f t="shared" si="107"/>
        <v>F04b_15</v>
      </c>
      <c r="I3274" s="25">
        <v>2.29</v>
      </c>
      <c r="J3274" s="29">
        <v>0.14799999999999999</v>
      </c>
      <c r="K3274" s="25">
        <v>0.96099999999999997</v>
      </c>
      <c r="L3274" s="25">
        <v>0.94899999999999995</v>
      </c>
      <c r="M3274" s="25">
        <v>0.17399999999999999</v>
      </c>
      <c r="N3274" s="25">
        <v>0.56100000000000005</v>
      </c>
      <c r="O3274" s="25">
        <v>0.17699999999999999</v>
      </c>
      <c r="P3274" s="27">
        <v>12.836</v>
      </c>
      <c r="Q3274" s="27">
        <v>51.494999999999997</v>
      </c>
      <c r="R3274" s="25">
        <v>8.84</v>
      </c>
      <c r="S3274" s="28">
        <v>211.74600000000001</v>
      </c>
      <c r="T3274" s="27">
        <v>18.760000000000002</v>
      </c>
      <c r="U3274" s="4">
        <v>16.488727999999998</v>
      </c>
      <c r="V3274" s="8">
        <v>87.373140122702537</v>
      </c>
      <c r="W3274" s="8">
        <v>88.814256665275707</v>
      </c>
      <c r="X3274" s="8">
        <v>113.05882352941177</v>
      </c>
      <c r="Y3274" s="8">
        <v>91.578947368421055</v>
      </c>
      <c r="Z3274" s="8">
        <v>93.500000000000014</v>
      </c>
      <c r="AA3274" s="8">
        <v>85.573333333333338</v>
      </c>
      <c r="AB3274" s="9">
        <v>86.2660787207612</v>
      </c>
      <c r="AC3274" s="9">
        <v>16.614623496343768</v>
      </c>
      <c r="AD3274" s="3">
        <v>28.490926537471616</v>
      </c>
      <c r="AE3274" s="3">
        <v>54.894449966184609</v>
      </c>
    </row>
    <row r="3275" spans="1:31" ht="13" x14ac:dyDescent="0.3">
      <c r="A3275" s="2">
        <v>2023</v>
      </c>
      <c r="B3275" s="13" t="s">
        <v>630</v>
      </c>
      <c r="C3275" s="21" t="s">
        <v>403</v>
      </c>
      <c r="D3275" s="2" t="str">
        <f t="shared" si="108"/>
        <v>M1</v>
      </c>
      <c r="E3275" s="2" t="str">
        <f t="shared" si="109"/>
        <v>F04c_M1_15</v>
      </c>
      <c r="F3275" s="21" t="str">
        <f t="shared" si="106"/>
        <v>F04c</v>
      </c>
      <c r="G3275" s="21">
        <v>2015</v>
      </c>
      <c r="H3275" s="2" t="str">
        <f t="shared" si="107"/>
        <v>F04c_15</v>
      </c>
      <c r="I3275" s="25">
        <v>2.4</v>
      </c>
      <c r="J3275" s="29">
        <v>0.156</v>
      </c>
      <c r="K3275" s="25">
        <v>0.94499999999999995</v>
      </c>
      <c r="L3275" s="25">
        <v>0.82799999999999996</v>
      </c>
      <c r="M3275" s="25">
        <v>0.192</v>
      </c>
      <c r="N3275" s="25">
        <v>0.60099999999999998</v>
      </c>
      <c r="O3275" s="25">
        <v>0.184</v>
      </c>
      <c r="P3275" s="27">
        <v>12.298999999999999</v>
      </c>
      <c r="Q3275" s="27">
        <v>53.959000000000003</v>
      </c>
      <c r="R3275" s="25">
        <v>6.375</v>
      </c>
      <c r="S3275" s="28">
        <v>216.04900000000001</v>
      </c>
      <c r="T3275" s="27">
        <v>19.739000000000001</v>
      </c>
      <c r="U3275" s="4">
        <v>20.720272000000001</v>
      </c>
      <c r="V3275" s="8">
        <v>91.570103185365099</v>
      </c>
      <c r="W3275" s="8">
        <v>93.615027295831155</v>
      </c>
      <c r="X3275" s="8">
        <v>111.1764705882353</v>
      </c>
      <c r="Y3275" s="8">
        <v>101.05263157894737</v>
      </c>
      <c r="Z3275" s="8">
        <v>100.16666666666667</v>
      </c>
      <c r="AA3275" s="8">
        <v>81.993333333333325</v>
      </c>
      <c r="AB3275" s="9">
        <v>81.301649220130386</v>
      </c>
      <c r="AC3275" s="9">
        <v>19.452847695479683</v>
      </c>
      <c r="AD3275" s="3">
        <v>29.727315725816752</v>
      </c>
      <c r="AE3275" s="3">
        <v>50.819836578703558</v>
      </c>
    </row>
    <row r="3276" spans="1:31" ht="13" x14ac:dyDescent="0.3">
      <c r="A3276" s="2">
        <v>2023</v>
      </c>
      <c r="B3276" s="13" t="s">
        <v>630</v>
      </c>
      <c r="C3276" s="21" t="s">
        <v>404</v>
      </c>
      <c r="D3276" s="2" t="str">
        <f t="shared" si="108"/>
        <v>M2</v>
      </c>
      <c r="E3276" s="2" t="str">
        <f t="shared" si="109"/>
        <v>F04c_M2_15</v>
      </c>
      <c r="F3276" s="21" t="str">
        <f t="shared" si="106"/>
        <v>F04c</v>
      </c>
      <c r="G3276" s="21">
        <v>2015</v>
      </c>
      <c r="H3276" s="2" t="str">
        <f t="shared" si="107"/>
        <v>F04c_15</v>
      </c>
      <c r="I3276" s="25">
        <v>2.21</v>
      </c>
      <c r="J3276" s="29">
        <v>0.14199999999999999</v>
      </c>
      <c r="K3276" s="25">
        <v>0.95199999999999996</v>
      </c>
      <c r="L3276" s="25">
        <v>0.78100000000000003</v>
      </c>
      <c r="M3276" s="25">
        <v>0.216</v>
      </c>
      <c r="N3276" s="25">
        <v>0.53100000000000003</v>
      </c>
      <c r="O3276" s="25">
        <v>0.16400000000000001</v>
      </c>
      <c r="P3276" s="27">
        <v>12.433999999999999</v>
      </c>
      <c r="Q3276" s="27">
        <v>56.215000000000003</v>
      </c>
      <c r="R3276" s="25">
        <v>7.0090000000000003</v>
      </c>
      <c r="S3276" s="28">
        <v>280.78199999999998</v>
      </c>
      <c r="T3276" s="27">
        <v>20.251999999999999</v>
      </c>
      <c r="U3276" s="4">
        <v>20.720272000000001</v>
      </c>
      <c r="V3276" s="8">
        <v>84.32080334985703</v>
      </c>
      <c r="W3276" s="8">
        <v>85.213678692359125</v>
      </c>
      <c r="X3276" s="8">
        <v>111.99999999999999</v>
      </c>
      <c r="Y3276" s="8">
        <v>113.68421052631578</v>
      </c>
      <c r="Z3276" s="8">
        <v>88.500000000000014</v>
      </c>
      <c r="AA3276" s="8">
        <v>82.893333333333331</v>
      </c>
      <c r="AB3276" s="9">
        <v>81.112303721473324</v>
      </c>
      <c r="AC3276" s="9">
        <v>21.935539899581176</v>
      </c>
      <c r="AD3276" s="3">
        <v>30.017426419748922</v>
      </c>
      <c r="AE3276" s="3">
        <v>48.047033680669905</v>
      </c>
    </row>
    <row r="3277" spans="1:31" ht="13" x14ac:dyDescent="0.3">
      <c r="A3277" s="2">
        <v>2023</v>
      </c>
      <c r="B3277" s="13" t="s">
        <v>630</v>
      </c>
      <c r="C3277" s="21" t="s">
        <v>405</v>
      </c>
      <c r="D3277" s="2" t="str">
        <f t="shared" si="108"/>
        <v>M2</v>
      </c>
      <c r="E3277" s="2" t="str">
        <f t="shared" si="109"/>
        <v>G04a_M2_15</v>
      </c>
      <c r="F3277" s="21" t="str">
        <f t="shared" si="106"/>
        <v>G04a</v>
      </c>
      <c r="G3277" s="21">
        <v>2015</v>
      </c>
      <c r="H3277" s="2" t="str">
        <f t="shared" si="107"/>
        <v>G04a_15</v>
      </c>
      <c r="I3277" s="25">
        <v>2.29</v>
      </c>
      <c r="J3277" s="29">
        <v>0.13800000000000001</v>
      </c>
      <c r="K3277" s="25">
        <v>0.96299999999999997</v>
      </c>
      <c r="L3277" s="25">
        <v>0.72499999999999998</v>
      </c>
      <c r="M3277" s="25">
        <v>0.19500000000000001</v>
      </c>
      <c r="N3277" s="25">
        <v>0.57299999999999995</v>
      </c>
      <c r="O3277" s="25">
        <v>0.16200000000000001</v>
      </c>
      <c r="P3277" s="27">
        <v>14.930999999999999</v>
      </c>
      <c r="Q3277" s="27">
        <v>59.142000000000003</v>
      </c>
      <c r="R3277" s="25">
        <v>7.9779999999999998</v>
      </c>
      <c r="S3277" s="28">
        <v>375.161</v>
      </c>
      <c r="T3277" s="27">
        <v>18.047000000000001</v>
      </c>
      <c r="U3277" s="4">
        <v>21.935462999999999</v>
      </c>
      <c r="V3277" s="8">
        <v>87.373140122702537</v>
      </c>
      <c r="W3277" s="8">
        <v>82.813293377081408</v>
      </c>
      <c r="X3277" s="8">
        <v>113.29411764705881</v>
      </c>
      <c r="Y3277" s="8">
        <v>102.63157894736842</v>
      </c>
      <c r="Z3277" s="8">
        <v>95.5</v>
      </c>
      <c r="AA3277" s="8">
        <v>99.539999999999992</v>
      </c>
      <c r="AB3277" s="9">
        <v>76.86940368621265</v>
      </c>
      <c r="AC3277" s="9">
        <v>20.895964057393389</v>
      </c>
      <c r="AD3277" s="3">
        <v>32.04025897061522</v>
      </c>
      <c r="AE3277" s="3">
        <v>47.063776971991381</v>
      </c>
    </row>
    <row r="3278" spans="1:31" ht="13" x14ac:dyDescent="0.3">
      <c r="A3278" s="2">
        <v>2023</v>
      </c>
      <c r="B3278" s="13" t="s">
        <v>630</v>
      </c>
      <c r="C3278" s="21" t="s">
        <v>406</v>
      </c>
      <c r="D3278" s="2" t="str">
        <f t="shared" si="108"/>
        <v>M2</v>
      </c>
      <c r="E3278" s="2" t="str">
        <f t="shared" si="109"/>
        <v>G04b_M2_15</v>
      </c>
      <c r="F3278" s="21" t="str">
        <f t="shared" si="106"/>
        <v>G04b</v>
      </c>
      <c r="G3278" s="21">
        <v>2015</v>
      </c>
      <c r="H3278" s="2" t="str">
        <f t="shared" si="107"/>
        <v>G04b_15</v>
      </c>
      <c r="I3278" s="25">
        <v>2.27</v>
      </c>
      <c r="J3278" s="29">
        <v>0.13800000000000001</v>
      </c>
      <c r="K3278" s="25">
        <v>1.012</v>
      </c>
      <c r="L3278" s="25">
        <v>0.65500000000000003</v>
      </c>
      <c r="M3278" s="25">
        <v>0.19400000000000001</v>
      </c>
      <c r="N3278" s="25">
        <v>0.63300000000000001</v>
      </c>
      <c r="O3278" s="25">
        <v>0.151</v>
      </c>
      <c r="P3278" s="27">
        <v>12.622</v>
      </c>
      <c r="Q3278" s="27">
        <v>59.154000000000003</v>
      </c>
      <c r="R3278" s="25">
        <v>6.7590000000000003</v>
      </c>
      <c r="S3278" s="28">
        <v>255.423</v>
      </c>
      <c r="T3278" s="27">
        <v>19.466000000000001</v>
      </c>
      <c r="U3278" s="4">
        <v>22.096878</v>
      </c>
      <c r="V3278" s="8">
        <v>86.610055929491168</v>
      </c>
      <c r="W3278" s="8">
        <v>82.813293377081408</v>
      </c>
      <c r="X3278" s="8">
        <v>119.05882352941177</v>
      </c>
      <c r="Y3278" s="8">
        <v>102.10526315789474</v>
      </c>
      <c r="Z3278" s="8">
        <v>105.50000000000001</v>
      </c>
      <c r="AA3278" s="8">
        <v>84.146666666666675</v>
      </c>
      <c r="AB3278" s="9">
        <v>74.547214322203544</v>
      </c>
      <c r="AC3278" s="9">
        <v>21.436388720623835</v>
      </c>
      <c r="AD3278" s="3">
        <v>34.719409942414885</v>
      </c>
      <c r="AE3278" s="3">
        <v>43.844201336961277</v>
      </c>
    </row>
    <row r="3279" spans="1:31" ht="13" x14ac:dyDescent="0.3">
      <c r="A3279" s="2">
        <v>2023</v>
      </c>
      <c r="B3279" s="13" t="s">
        <v>630</v>
      </c>
      <c r="C3279" s="21" t="s">
        <v>407</v>
      </c>
      <c r="D3279" s="2" t="str">
        <f t="shared" si="108"/>
        <v>M2</v>
      </c>
      <c r="E3279" s="2" t="str">
        <f t="shared" si="109"/>
        <v>Z04a_M2_15</v>
      </c>
      <c r="F3279" s="21" t="str">
        <f t="shared" si="106"/>
        <v>Z04a</v>
      </c>
      <c r="G3279" s="21">
        <v>2015</v>
      </c>
      <c r="H3279" s="2" t="str">
        <f t="shared" si="107"/>
        <v>Z04a_15</v>
      </c>
      <c r="I3279" s="25">
        <v>2.2599999999999998</v>
      </c>
      <c r="J3279" s="29">
        <v>0.14199999999999999</v>
      </c>
      <c r="K3279" s="25">
        <v>1.048</v>
      </c>
      <c r="L3279" s="25">
        <v>0.55200000000000005</v>
      </c>
      <c r="M3279" s="25">
        <v>0.26200000000000001</v>
      </c>
      <c r="N3279" s="25">
        <v>0.59</v>
      </c>
      <c r="O3279" s="25">
        <v>0.155</v>
      </c>
      <c r="P3279" s="27">
        <v>16.257999999999999</v>
      </c>
      <c r="Q3279" s="27">
        <v>59.725999999999999</v>
      </c>
      <c r="R3279" s="25">
        <v>5.2220000000000004</v>
      </c>
      <c r="S3279" s="28">
        <v>187.36699999999999</v>
      </c>
      <c r="T3279" s="27">
        <v>16.326000000000001</v>
      </c>
      <c r="U3279" s="4">
        <v>23.617560999999998</v>
      </c>
      <c r="V3279" s="8">
        <v>86.228513832885469</v>
      </c>
      <c r="W3279" s="8">
        <v>85.213678692359125</v>
      </c>
      <c r="X3279" s="8">
        <v>123.29411764705883</v>
      </c>
      <c r="Y3279" s="8">
        <v>137.89473684210526</v>
      </c>
      <c r="Z3279" s="8">
        <v>98.333333333333329</v>
      </c>
      <c r="AA3279" s="8">
        <v>108.38666666666666</v>
      </c>
      <c r="AB3279" s="9">
        <v>75.929527833019677</v>
      </c>
      <c r="AC3279" s="9">
        <v>28.423130257218958</v>
      </c>
      <c r="AD3279" s="3">
        <v>35.299928524055062</v>
      </c>
      <c r="AE3279" s="3">
        <v>36.276941218725966</v>
      </c>
    </row>
    <row r="3280" spans="1:31" ht="13" x14ac:dyDescent="0.3">
      <c r="A3280" s="2">
        <v>2023</v>
      </c>
      <c r="B3280" s="13" t="s">
        <v>630</v>
      </c>
      <c r="C3280" s="21" t="s">
        <v>408</v>
      </c>
      <c r="D3280" s="2" t="str">
        <f t="shared" si="108"/>
        <v>M2</v>
      </c>
      <c r="E3280" s="2" t="str">
        <f t="shared" si="109"/>
        <v>Z04b_M2_15</v>
      </c>
      <c r="F3280" s="21" t="str">
        <f t="shared" si="106"/>
        <v>Z04b</v>
      </c>
      <c r="G3280" s="21">
        <v>2015</v>
      </c>
      <c r="H3280" s="2" t="str">
        <f t="shared" si="107"/>
        <v>Z04b_15</v>
      </c>
      <c r="I3280" s="25">
        <v>2.33</v>
      </c>
      <c r="J3280" s="29">
        <v>0.14000000000000001</v>
      </c>
      <c r="K3280" s="25">
        <v>1.077</v>
      </c>
      <c r="L3280" s="25">
        <v>0.50900000000000001</v>
      </c>
      <c r="M3280" s="25">
        <v>0.22800000000000001</v>
      </c>
      <c r="N3280" s="25">
        <v>0.68400000000000005</v>
      </c>
      <c r="O3280" s="25">
        <v>0.159</v>
      </c>
      <c r="P3280" s="27">
        <v>18.140999999999998</v>
      </c>
      <c r="Q3280" s="27">
        <v>58.201000000000001</v>
      </c>
      <c r="R3280" s="25">
        <v>8.1259999999999994</v>
      </c>
      <c r="S3280" s="28">
        <v>165.81200000000001</v>
      </c>
      <c r="T3280" s="27">
        <v>15.345000000000001</v>
      </c>
      <c r="U3280" s="4">
        <v>22.636323999999998</v>
      </c>
      <c r="V3280" s="8">
        <v>88.899308509125291</v>
      </c>
      <c r="W3280" s="8">
        <v>84.013486034720273</v>
      </c>
      <c r="X3280" s="8">
        <v>126.70588235294117</v>
      </c>
      <c r="Y3280" s="8">
        <v>120</v>
      </c>
      <c r="Z3280" s="8">
        <v>114.00000000000001</v>
      </c>
      <c r="AA3280" s="8">
        <v>120.93999999999998</v>
      </c>
      <c r="AB3280" s="9">
        <v>71.724848251141779</v>
      </c>
      <c r="AC3280" s="9">
        <v>26.184634863676195</v>
      </c>
      <c r="AD3280" s="3">
        <v>38.403367458933033</v>
      </c>
      <c r="AE3280" s="3">
        <v>35.411997677390787</v>
      </c>
    </row>
    <row r="3281" spans="1:31" ht="13" x14ac:dyDescent="0.3">
      <c r="A3281" s="2">
        <v>2023</v>
      </c>
      <c r="B3281" s="13" t="s">
        <v>630</v>
      </c>
      <c r="C3281" s="21" t="s">
        <v>411</v>
      </c>
      <c r="D3281" s="2" t="str">
        <f t="shared" si="108"/>
        <v>M2</v>
      </c>
      <c r="E3281" s="2" t="str">
        <f t="shared" si="109"/>
        <v>B05a_M2_15</v>
      </c>
      <c r="F3281" s="21" t="str">
        <f t="shared" si="106"/>
        <v>B05a</v>
      </c>
      <c r="G3281" s="21">
        <v>2015</v>
      </c>
      <c r="H3281" s="2" t="str">
        <f t="shared" si="107"/>
        <v>B05a_15</v>
      </c>
      <c r="I3281" s="25">
        <v>2.33</v>
      </c>
      <c r="J3281" s="29">
        <v>0.14199999999999999</v>
      </c>
      <c r="K3281" s="25">
        <v>0.94299999999999995</v>
      </c>
      <c r="L3281" s="25">
        <v>0.90300000000000002</v>
      </c>
      <c r="M3281" s="25">
        <v>0.17599999999999999</v>
      </c>
      <c r="N3281" s="25">
        <v>0.65500000000000003</v>
      </c>
      <c r="O3281" s="25">
        <v>0.161</v>
      </c>
      <c r="P3281" s="27">
        <v>17.776</v>
      </c>
      <c r="Q3281" s="27">
        <v>62.054000000000002</v>
      </c>
      <c r="R3281" s="25">
        <v>5.2729999999999997</v>
      </c>
      <c r="S3281" s="28">
        <v>577.57000000000005</v>
      </c>
      <c r="T3281" s="27">
        <v>16.867000000000001</v>
      </c>
      <c r="U3281" s="4">
        <v>24.125381999999998</v>
      </c>
      <c r="V3281" s="8">
        <v>88.899308509125291</v>
      </c>
      <c r="W3281" s="8">
        <v>85.213678692359125</v>
      </c>
      <c r="X3281" s="8">
        <v>110.94117647058823</v>
      </c>
      <c r="Y3281" s="8">
        <v>92.631578947368411</v>
      </c>
      <c r="Z3281" s="8">
        <v>109.16666666666669</v>
      </c>
      <c r="AA3281" s="8">
        <v>118.50666666666667</v>
      </c>
      <c r="AB3281" s="9">
        <v>83.675056128657502</v>
      </c>
      <c r="AC3281" s="9">
        <v>17.325986382395527</v>
      </c>
      <c r="AD3281" s="3">
        <v>28.82298282745171</v>
      </c>
      <c r="AE3281" s="3">
        <v>53.851030790152777</v>
      </c>
    </row>
    <row r="3282" spans="1:31" ht="13" x14ac:dyDescent="0.3">
      <c r="A3282" s="2">
        <v>2023</v>
      </c>
      <c r="B3282" s="13" t="s">
        <v>630</v>
      </c>
      <c r="C3282" s="21" t="s">
        <v>120</v>
      </c>
      <c r="D3282" s="2" t="str">
        <f t="shared" si="108"/>
        <v>M2</v>
      </c>
      <c r="E3282" s="2" t="str">
        <f t="shared" si="109"/>
        <v>E05b_M2_15</v>
      </c>
      <c r="F3282" s="21" t="str">
        <f t="shared" si="106"/>
        <v>E05b</v>
      </c>
      <c r="G3282" s="21">
        <v>2015</v>
      </c>
      <c r="H3282" s="2" t="str">
        <f t="shared" si="107"/>
        <v>E05b_15</v>
      </c>
      <c r="I3282" s="25">
        <v>2.42</v>
      </c>
      <c r="J3282" s="29">
        <v>0.155</v>
      </c>
      <c r="K3282" s="25">
        <v>0.82199999999999995</v>
      </c>
      <c r="L3282" s="25">
        <v>0.95599999999999996</v>
      </c>
      <c r="M3282" s="25">
        <v>0.224</v>
      </c>
      <c r="N3282" s="25">
        <v>0.65700000000000003</v>
      </c>
      <c r="O3282" s="25">
        <v>0.16600000000000001</v>
      </c>
      <c r="P3282" s="27">
        <v>17.609000000000002</v>
      </c>
      <c r="Q3282" s="27">
        <v>51.963000000000001</v>
      </c>
      <c r="R3282" s="25">
        <v>6.0759999999999996</v>
      </c>
      <c r="S3282" s="28">
        <v>158.62899999999999</v>
      </c>
      <c r="T3282" s="27">
        <v>18.370999999999999</v>
      </c>
      <c r="U3282" s="4">
        <v>24.188154999999998</v>
      </c>
      <c r="V3282" s="8">
        <v>92.333187378576483</v>
      </c>
      <c r="W3282" s="8">
        <v>93.014930967011722</v>
      </c>
      <c r="X3282" s="8">
        <v>96.705882352941174</v>
      </c>
      <c r="Y3282" s="8">
        <v>117.89473684210527</v>
      </c>
      <c r="Z3282" s="8">
        <v>109.50000000000001</v>
      </c>
      <c r="AA3282" s="8">
        <v>117.39333333333335</v>
      </c>
      <c r="AB3282" s="9">
        <v>87.179009050665869</v>
      </c>
      <c r="AC3282" s="9">
        <v>21.164957631906415</v>
      </c>
      <c r="AD3282" s="3">
        <v>24.114770438139917</v>
      </c>
      <c r="AE3282" s="3">
        <v>54.720271929953654</v>
      </c>
    </row>
    <row r="3283" spans="1:31" ht="13" x14ac:dyDescent="0.3">
      <c r="A3283" s="2">
        <v>2023</v>
      </c>
      <c r="B3283" s="13" t="s">
        <v>630</v>
      </c>
      <c r="C3283" s="21" t="s">
        <v>417</v>
      </c>
      <c r="D3283" s="2" t="str">
        <f t="shared" si="108"/>
        <v>M1</v>
      </c>
      <c r="E3283" s="2" t="str">
        <f t="shared" si="109"/>
        <v>I06c_M1_15</v>
      </c>
      <c r="F3283" s="21" t="str">
        <f t="shared" si="106"/>
        <v>I06c</v>
      </c>
      <c r="G3283" s="21">
        <v>2015</v>
      </c>
      <c r="H3283" s="2" t="str">
        <f t="shared" si="107"/>
        <v>I06c_15</v>
      </c>
      <c r="I3283" s="25">
        <v>2.1800000000000002</v>
      </c>
      <c r="J3283" s="29">
        <v>0.13300000000000001</v>
      </c>
      <c r="K3283" s="25">
        <v>0.86399999999999999</v>
      </c>
      <c r="L3283" s="25">
        <v>0.73499999999999999</v>
      </c>
      <c r="M3283" s="25">
        <v>0.27</v>
      </c>
      <c r="N3283" s="25">
        <v>0.65800000000000003</v>
      </c>
      <c r="O3283" s="25">
        <v>0.151</v>
      </c>
      <c r="P3283" s="27">
        <v>14.417999999999999</v>
      </c>
      <c r="Q3283" s="27">
        <v>51.066000000000003</v>
      </c>
      <c r="R3283" s="25">
        <v>5.2370000000000001</v>
      </c>
      <c r="S3283" s="28">
        <v>367.53699999999998</v>
      </c>
      <c r="T3283" s="27">
        <v>19.972000000000001</v>
      </c>
      <c r="U3283" s="4">
        <v>28.489682999999999</v>
      </c>
      <c r="V3283" s="8">
        <v>83.176177060039976</v>
      </c>
      <c r="W3283" s="8">
        <v>79.812811732984258</v>
      </c>
      <c r="X3283" s="8">
        <v>101.64705882352942</v>
      </c>
      <c r="Y3283" s="8">
        <v>142.10526315789474</v>
      </c>
      <c r="Z3283" s="8">
        <v>109.66666666666667</v>
      </c>
      <c r="AA3283" s="8">
        <v>96.11999999999999</v>
      </c>
      <c r="AB3283" s="9">
        <v>81.014360590220647</v>
      </c>
      <c r="AC3283" s="9">
        <v>27.452573865714424</v>
      </c>
      <c r="AD3283" s="3">
        <v>27.275641676093954</v>
      </c>
      <c r="AE3283" s="3">
        <v>45.271784458191618</v>
      </c>
    </row>
    <row r="3284" spans="1:31" ht="13" x14ac:dyDescent="0.3">
      <c r="A3284" s="2">
        <v>2023</v>
      </c>
      <c r="B3284" s="13" t="s">
        <v>630</v>
      </c>
      <c r="C3284" s="21" t="s">
        <v>422</v>
      </c>
      <c r="D3284" s="2" t="str">
        <f t="shared" si="108"/>
        <v>M1</v>
      </c>
      <c r="E3284" s="2" t="str">
        <f t="shared" si="109"/>
        <v>I07c_M1_15</v>
      </c>
      <c r="F3284" s="21" t="str">
        <f t="shared" si="106"/>
        <v>I07c</v>
      </c>
      <c r="G3284" s="21">
        <v>2015</v>
      </c>
      <c r="H3284" s="2" t="str">
        <f t="shared" si="107"/>
        <v>I07c_15</v>
      </c>
      <c r="I3284" s="25">
        <v>2.52</v>
      </c>
      <c r="J3284" s="29">
        <v>0.15</v>
      </c>
      <c r="K3284" s="25">
        <v>0.80200000000000005</v>
      </c>
      <c r="L3284" s="25">
        <v>0.72</v>
      </c>
      <c r="M3284" s="25">
        <v>0.22600000000000001</v>
      </c>
      <c r="N3284" s="25">
        <v>0.58599999999999997</v>
      </c>
      <c r="O3284" s="25">
        <v>0.17199999999999999</v>
      </c>
      <c r="P3284" s="27">
        <v>14.468</v>
      </c>
      <c r="Q3284" s="27">
        <v>80.849999999999994</v>
      </c>
      <c r="R3284" s="25">
        <v>5.6879999999999997</v>
      </c>
      <c r="S3284" s="28">
        <v>573.25</v>
      </c>
      <c r="T3284" s="27">
        <v>17.72</v>
      </c>
      <c r="U3284" s="4">
        <v>23.980495999999999</v>
      </c>
      <c r="V3284" s="8">
        <v>96.148608344633374</v>
      </c>
      <c r="W3284" s="8">
        <v>90.014449322914572</v>
      </c>
      <c r="X3284" s="8">
        <v>94.352941176470594</v>
      </c>
      <c r="Y3284" s="8">
        <v>118.94736842105263</v>
      </c>
      <c r="Z3284" s="8">
        <v>97.666666666666671</v>
      </c>
      <c r="AA3284" s="8">
        <v>96.453333333333333</v>
      </c>
      <c r="AB3284" s="9">
        <v>75.055797639269812</v>
      </c>
      <c r="AC3284" s="9">
        <v>24.80307392742727</v>
      </c>
      <c r="AD3284" s="3">
        <v>27.328347171777789</v>
      </c>
      <c r="AE3284" s="3">
        <v>47.868578900794937</v>
      </c>
    </row>
    <row r="3285" spans="1:31" ht="13" x14ac:dyDescent="0.3">
      <c r="A3285" s="2">
        <v>2023</v>
      </c>
      <c r="B3285" s="13" t="s">
        <v>630</v>
      </c>
      <c r="C3285" s="21" t="s">
        <v>423</v>
      </c>
      <c r="D3285" s="2" t="str">
        <f t="shared" si="108"/>
        <v>M1</v>
      </c>
      <c r="E3285" s="2" t="str">
        <f t="shared" si="109"/>
        <v>J07a_M1_15</v>
      </c>
      <c r="F3285" s="21" t="str">
        <f t="shared" si="106"/>
        <v>J07a</v>
      </c>
      <c r="G3285" s="21">
        <v>2015</v>
      </c>
      <c r="H3285" s="2" t="str">
        <f t="shared" si="107"/>
        <v>J07a_15</v>
      </c>
      <c r="I3285" s="25">
        <v>2.34</v>
      </c>
      <c r="J3285" s="29">
        <v>0.14699999999999999</v>
      </c>
      <c r="K3285" s="25">
        <v>0.78900000000000003</v>
      </c>
      <c r="L3285" s="25">
        <v>0.76500000000000001</v>
      </c>
      <c r="M3285" s="25">
        <v>0.24199999999999999</v>
      </c>
      <c r="N3285" s="25">
        <v>0.59699999999999998</v>
      </c>
      <c r="O3285" s="25">
        <v>0.16500000000000001</v>
      </c>
      <c r="P3285" s="27">
        <v>14.116</v>
      </c>
      <c r="Q3285" s="27">
        <v>60.933999999999997</v>
      </c>
      <c r="R3285" s="25">
        <v>8.3460000000000001</v>
      </c>
      <c r="S3285" s="28">
        <v>552.476</v>
      </c>
      <c r="T3285" s="27">
        <v>17.18</v>
      </c>
      <c r="U3285" s="4">
        <v>24.422225000000001</v>
      </c>
      <c r="V3285" s="8">
        <v>89.280850605730976</v>
      </c>
      <c r="W3285" s="8">
        <v>88.214160336456274</v>
      </c>
      <c r="X3285" s="8">
        <v>92.82352941176471</v>
      </c>
      <c r="Y3285" s="8">
        <v>127.36842105263158</v>
      </c>
      <c r="Z3285" s="8">
        <v>99.5</v>
      </c>
      <c r="AA3285" s="8">
        <v>94.106666666666655</v>
      </c>
      <c r="AB3285" s="9">
        <v>78.286782969283507</v>
      </c>
      <c r="AC3285" s="9">
        <v>25.462921563020046</v>
      </c>
      <c r="AD3285" s="3">
        <v>25.775778959916828</v>
      </c>
      <c r="AE3285" s="3">
        <v>48.761299477063126</v>
      </c>
    </row>
  </sheetData>
  <dataConsolidate/>
  <mergeCells count="2">
    <mergeCell ref="W2:X2"/>
    <mergeCell ref="W3:X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9B15-A392-4794-A3B7-64A53FC09A16}">
  <sheetPr codeName="Hoja3"/>
  <dimension ref="A1:T341"/>
  <sheetViews>
    <sheetView workbookViewId="0">
      <pane ySplit="840" topLeftCell="A18" activePane="bottomLeft"/>
      <selection pane="bottomLeft" activeCell="K26" sqref="K26"/>
    </sheetView>
  </sheetViews>
  <sheetFormatPr baseColWidth="10" defaultColWidth="11.453125" defaultRowHeight="14.5" x14ac:dyDescent="0.35"/>
  <cols>
    <col min="1" max="1" width="9.08984375" style="41" customWidth="1"/>
    <col min="2" max="2" width="7.453125" style="41" customWidth="1"/>
    <col min="3" max="4" width="9.6328125" style="41" customWidth="1"/>
    <col min="5" max="5" width="11.453125" style="41" customWidth="1"/>
    <col min="6" max="7" width="11.453125" style="41"/>
    <col min="8" max="17" width="7.453125" style="41" customWidth="1"/>
    <col min="18" max="18" width="3" style="41" customWidth="1"/>
    <col min="19" max="16384" width="11.453125" style="41"/>
  </cols>
  <sheetData>
    <row r="1" spans="1:20" ht="15" thickBot="1" x14ac:dyDescent="0.4">
      <c r="A1" s="38" t="s">
        <v>916</v>
      </c>
      <c r="B1" s="39" t="s">
        <v>917</v>
      </c>
      <c r="C1" s="39" t="s">
        <v>0</v>
      </c>
      <c r="D1" s="39" t="s">
        <v>918</v>
      </c>
      <c r="E1" s="39" t="s">
        <v>632</v>
      </c>
      <c r="F1" s="39" t="s">
        <v>632</v>
      </c>
      <c r="G1" s="39" t="s">
        <v>919</v>
      </c>
      <c r="H1" s="39">
        <v>2014</v>
      </c>
      <c r="I1" s="39">
        <v>2015</v>
      </c>
      <c r="J1" s="39">
        <v>2016</v>
      </c>
      <c r="K1" s="39">
        <v>2017</v>
      </c>
      <c r="L1" s="39">
        <v>2018</v>
      </c>
      <c r="M1" s="39">
        <v>2019</v>
      </c>
      <c r="N1" s="39">
        <v>2020</v>
      </c>
      <c r="O1" s="39">
        <v>2021</v>
      </c>
      <c r="P1" s="39">
        <v>2022</v>
      </c>
      <c r="Q1" s="40">
        <v>2023</v>
      </c>
    </row>
    <row r="2" spans="1:20" x14ac:dyDescent="0.35">
      <c r="A2" s="42" t="s">
        <v>630</v>
      </c>
      <c r="B2" s="42" t="s">
        <v>920</v>
      </c>
      <c r="C2" s="42" t="s">
        <v>429</v>
      </c>
      <c r="D2" s="42">
        <v>2006</v>
      </c>
      <c r="E2" s="42" t="s">
        <v>650</v>
      </c>
      <c r="F2" s="42" t="str">
        <f>CONCATENATE(C2,"_",MID(D2,3,2))</f>
        <v>B02c_06</v>
      </c>
      <c r="G2" s="43">
        <v>6.1604939999999999</v>
      </c>
      <c r="H2" s="43">
        <v>22.103570999999999</v>
      </c>
      <c r="I2" s="43">
        <v>25.860264999999998</v>
      </c>
      <c r="J2" s="43">
        <v>24.192378999999999</v>
      </c>
      <c r="K2" s="43">
        <v>22.581631000000002</v>
      </c>
      <c r="L2" s="43">
        <v>23.781372999999999</v>
      </c>
      <c r="M2" s="43">
        <v>17.248906999999999</v>
      </c>
      <c r="N2" s="43">
        <v>19.836072000000001</v>
      </c>
      <c r="O2" s="43">
        <v>19.919993999999999</v>
      </c>
      <c r="P2" s="43">
        <v>16.855792000000001</v>
      </c>
      <c r="Q2" s="43">
        <v>23.887695000000001</v>
      </c>
      <c r="T2" s="42"/>
    </row>
    <row r="3" spans="1:20" x14ac:dyDescent="0.35">
      <c r="A3" s="42" t="s">
        <v>630</v>
      </c>
      <c r="B3" s="42" t="s">
        <v>920</v>
      </c>
      <c r="C3" s="42" t="s">
        <v>586</v>
      </c>
      <c r="D3" s="42">
        <v>2008</v>
      </c>
      <c r="E3" s="42" t="s">
        <v>921</v>
      </c>
      <c r="F3" s="42" t="str">
        <f>CONCATENATE(C3,"_",MID(D3,3,2))</f>
        <v>D07c_08</v>
      </c>
      <c r="G3" s="43">
        <v>9.1419750000000004</v>
      </c>
      <c r="H3" s="43">
        <v>23.097853000000001</v>
      </c>
      <c r="I3" s="43">
        <v>23.554866000000001</v>
      </c>
      <c r="J3" s="43">
        <v>21.292007000000002</v>
      </c>
      <c r="K3" s="43">
        <v>26.128817000000002</v>
      </c>
      <c r="L3" s="43">
        <v>25.190069999999999</v>
      </c>
      <c r="M3" s="43">
        <v>24.961486000000001</v>
      </c>
      <c r="N3" s="43">
        <v>26.535622</v>
      </c>
      <c r="O3" s="43">
        <v>25.694337999999998</v>
      </c>
      <c r="P3" s="43">
        <v>27.947789</v>
      </c>
      <c r="Q3" s="44">
        <v>26.28</v>
      </c>
    </row>
    <row r="4" spans="1:20" x14ac:dyDescent="0.35">
      <c r="A4" s="42" t="s">
        <v>630</v>
      </c>
      <c r="B4" s="42" t="s">
        <v>920</v>
      </c>
      <c r="C4" s="42" t="s">
        <v>572</v>
      </c>
      <c r="D4" s="42">
        <v>2008</v>
      </c>
      <c r="E4" s="42" t="s">
        <v>659</v>
      </c>
      <c r="F4" s="42" t="str">
        <f t="shared" ref="F4:F67" si="0">CONCATENATE(C4,"_",MID(D4,3,2))</f>
        <v>C06c_08</v>
      </c>
      <c r="G4" s="43">
        <v>67.271604999999994</v>
      </c>
      <c r="H4" s="43">
        <v>20.968817000000001</v>
      </c>
      <c r="I4" s="43">
        <v>23.577673999999998</v>
      </c>
      <c r="J4" s="43">
        <v>25.874617000000001</v>
      </c>
      <c r="K4" s="43">
        <v>21.240580999999999</v>
      </c>
      <c r="L4" s="43">
        <v>22.205075000000001</v>
      </c>
      <c r="M4" s="43">
        <v>22.212126999999999</v>
      </c>
      <c r="N4" s="43">
        <v>20.838004000000002</v>
      </c>
      <c r="O4" s="43">
        <v>22.865680000000001</v>
      </c>
      <c r="P4" s="43">
        <v>20.386997000000001</v>
      </c>
      <c r="Q4" s="43">
        <v>28.076943</v>
      </c>
    </row>
    <row r="5" spans="1:20" x14ac:dyDescent="0.35">
      <c r="A5" s="42" t="s">
        <v>630</v>
      </c>
      <c r="B5" s="42" t="s">
        <v>920</v>
      </c>
      <c r="C5" s="42" t="s">
        <v>584</v>
      </c>
      <c r="D5" s="42">
        <v>2008</v>
      </c>
      <c r="E5" s="42" t="s">
        <v>922</v>
      </c>
      <c r="F5" s="42" t="str">
        <f t="shared" si="0"/>
        <v>D07a_08</v>
      </c>
      <c r="G5" s="43">
        <v>9.8209879999999998</v>
      </c>
      <c r="H5" s="43">
        <v>21.477270000000001</v>
      </c>
      <c r="I5" s="43">
        <v>25.542849</v>
      </c>
      <c r="J5" s="43">
        <v>24.965309999999999</v>
      </c>
      <c r="K5" s="43">
        <v>22.218233999999999</v>
      </c>
      <c r="L5" s="43">
        <v>26.354171999999998</v>
      </c>
      <c r="M5" s="43">
        <v>24.904022000000001</v>
      </c>
      <c r="N5" s="43">
        <v>23.948813000000001</v>
      </c>
      <c r="O5" s="43">
        <v>24.105111000000001</v>
      </c>
      <c r="P5" s="43">
        <v>26.238603000000001</v>
      </c>
      <c r="Q5" s="43">
        <v>27.358042999999999</v>
      </c>
    </row>
    <row r="6" spans="1:20" x14ac:dyDescent="0.35">
      <c r="A6" s="42" t="s">
        <v>630</v>
      </c>
      <c r="B6" s="42" t="s">
        <v>923</v>
      </c>
      <c r="C6" s="42" t="s">
        <v>413</v>
      </c>
      <c r="D6" s="42">
        <v>2008</v>
      </c>
      <c r="E6" s="42" t="s">
        <v>674</v>
      </c>
      <c r="F6" s="42" t="str">
        <f t="shared" si="0"/>
        <v>F05b_08</v>
      </c>
      <c r="G6" s="43">
        <v>15.074074</v>
      </c>
      <c r="H6" s="43">
        <v>22.290258000000001</v>
      </c>
      <c r="I6" s="43">
        <v>24.071660999999999</v>
      </c>
      <c r="J6" s="43">
        <v>25.948392999999999</v>
      </c>
      <c r="K6" s="43">
        <v>21.305057000000001</v>
      </c>
      <c r="L6" s="43">
        <v>23.447476999999999</v>
      </c>
      <c r="M6" s="43">
        <v>21.096761999999998</v>
      </c>
      <c r="N6" s="43">
        <v>19.888717</v>
      </c>
      <c r="O6" s="43">
        <v>24.964518000000002</v>
      </c>
      <c r="P6" s="43">
        <v>25.278369000000001</v>
      </c>
      <c r="Q6" s="43">
        <v>26.514796</v>
      </c>
    </row>
    <row r="7" spans="1:20" x14ac:dyDescent="0.35">
      <c r="A7" s="42" t="s">
        <v>630</v>
      </c>
      <c r="B7" s="42" t="s">
        <v>920</v>
      </c>
      <c r="C7" s="42" t="s">
        <v>585</v>
      </c>
      <c r="D7" s="42">
        <v>2008</v>
      </c>
      <c r="E7" s="42" t="s">
        <v>924</v>
      </c>
      <c r="F7" s="42" t="str">
        <f t="shared" si="0"/>
        <v>D07b_08</v>
      </c>
      <c r="G7" s="43">
        <v>9.5061730000000004</v>
      </c>
      <c r="H7" s="43">
        <v>19.663118000000001</v>
      </c>
      <c r="I7" s="43">
        <v>20.720326</v>
      </c>
      <c r="J7" s="43">
        <v>22.98254</v>
      </c>
      <c r="K7" s="43">
        <v>22.889232</v>
      </c>
      <c r="L7" s="43">
        <v>22.248491000000001</v>
      </c>
      <c r="M7" s="43">
        <v>20.614872999999999</v>
      </c>
      <c r="N7" s="43">
        <v>23.335363999999998</v>
      </c>
      <c r="O7" s="43">
        <v>25.743587999999999</v>
      </c>
      <c r="P7" s="43">
        <v>19.432216</v>
      </c>
      <c r="Q7" s="43">
        <v>26.494468999999999</v>
      </c>
    </row>
    <row r="8" spans="1:20" x14ac:dyDescent="0.35">
      <c r="A8" s="42" t="s">
        <v>630</v>
      </c>
      <c r="B8" s="42" t="s">
        <v>920</v>
      </c>
      <c r="C8" s="42" t="s">
        <v>574</v>
      </c>
      <c r="D8" s="42">
        <v>2008</v>
      </c>
      <c r="E8" s="42" t="s">
        <v>661</v>
      </c>
      <c r="F8" s="42" t="str">
        <f t="shared" si="0"/>
        <v>D06b_08</v>
      </c>
      <c r="G8" s="43">
        <v>67.820988</v>
      </c>
      <c r="H8" s="43">
        <v>20.447741000000001</v>
      </c>
      <c r="I8" s="43">
        <v>23.242495000000002</v>
      </c>
      <c r="J8" s="43">
        <v>25.165130000000001</v>
      </c>
      <c r="K8" s="43">
        <v>24.220865</v>
      </c>
      <c r="L8" s="43">
        <v>20.685057</v>
      </c>
      <c r="M8" s="43">
        <v>21.262283</v>
      </c>
      <c r="N8" s="43">
        <v>20.563281</v>
      </c>
      <c r="O8" s="43">
        <v>21.367073000000001</v>
      </c>
      <c r="P8" s="43">
        <v>21.304098</v>
      </c>
      <c r="Q8" s="43">
        <v>25.804224999999999</v>
      </c>
    </row>
    <row r="9" spans="1:20" x14ac:dyDescent="0.35">
      <c r="A9" s="42" t="s">
        <v>630</v>
      </c>
      <c r="B9" s="42" t="s">
        <v>920</v>
      </c>
      <c r="C9" s="42" t="s">
        <v>573</v>
      </c>
      <c r="D9" s="42">
        <v>2008</v>
      </c>
      <c r="E9" s="42" t="s">
        <v>660</v>
      </c>
      <c r="F9" s="42" t="str">
        <f t="shared" si="0"/>
        <v>D06a_08</v>
      </c>
      <c r="G9" s="43">
        <v>65.790122999999994</v>
      </c>
      <c r="H9" s="43">
        <v>22.078997999999999</v>
      </c>
      <c r="I9" s="43">
        <v>21.389182999999999</v>
      </c>
      <c r="J9" s="43">
        <v>24.076319000000002</v>
      </c>
      <c r="K9" s="43">
        <v>19.796056</v>
      </c>
      <c r="L9" s="43">
        <v>21.053114000000001</v>
      </c>
      <c r="M9" s="43">
        <v>19.441002999999998</v>
      </c>
      <c r="N9" s="43">
        <v>20.357189000000002</v>
      </c>
      <c r="O9" s="43">
        <v>22.205400000000001</v>
      </c>
      <c r="P9" s="43">
        <v>21.497056000000001</v>
      </c>
      <c r="Q9" s="43">
        <v>25.388887</v>
      </c>
    </row>
    <row r="10" spans="1:20" x14ac:dyDescent="0.35">
      <c r="A10" s="42" t="s">
        <v>630</v>
      </c>
      <c r="B10" s="42" t="s">
        <v>920</v>
      </c>
      <c r="C10" s="42" t="s">
        <v>491</v>
      </c>
      <c r="D10" s="42">
        <v>2008</v>
      </c>
      <c r="E10" s="42" t="s">
        <v>670</v>
      </c>
      <c r="F10" s="42" t="str">
        <f t="shared" si="0"/>
        <v>B05c_08</v>
      </c>
      <c r="G10" s="43">
        <v>21.092593000000001</v>
      </c>
      <c r="H10" s="43">
        <v>22.765148</v>
      </c>
      <c r="I10" s="43">
        <v>30.282005000000002</v>
      </c>
      <c r="J10" s="43">
        <v>28.147891000000001</v>
      </c>
      <c r="K10" s="43">
        <v>24.741102999999999</v>
      </c>
      <c r="L10" s="43">
        <v>27.031669999999998</v>
      </c>
      <c r="M10" s="43">
        <v>24.646398999999999</v>
      </c>
      <c r="N10" s="43">
        <v>22.319210000000002</v>
      </c>
      <c r="O10" s="43">
        <v>27.739121999999998</v>
      </c>
      <c r="P10" s="43">
        <v>25.163478000000001</v>
      </c>
      <c r="Q10" s="43">
        <v>25.012098000000002</v>
      </c>
    </row>
    <row r="11" spans="1:20" x14ac:dyDescent="0.35">
      <c r="A11" s="42" t="s">
        <v>630</v>
      </c>
      <c r="B11" s="42" t="s">
        <v>920</v>
      </c>
      <c r="C11" s="42" t="s">
        <v>579</v>
      </c>
      <c r="D11" s="42">
        <v>2008</v>
      </c>
      <c r="E11" s="42" t="s">
        <v>667</v>
      </c>
      <c r="F11" s="42" t="str">
        <f t="shared" si="0"/>
        <v>F06a_08</v>
      </c>
      <c r="G11" s="43">
        <v>67.314814999999996</v>
      </c>
      <c r="H11" s="43">
        <v>20.730384999999998</v>
      </c>
      <c r="I11" s="43">
        <v>26.808185000000002</v>
      </c>
      <c r="J11" s="43">
        <v>25.361594</v>
      </c>
      <c r="K11" s="43">
        <v>23.638169000000001</v>
      </c>
      <c r="L11" s="43">
        <v>23.703935000000001</v>
      </c>
      <c r="M11" s="43">
        <v>21.966842</v>
      </c>
      <c r="N11" s="43">
        <v>19.402059000000001</v>
      </c>
      <c r="O11" s="43">
        <v>24.595580999999999</v>
      </c>
      <c r="P11" s="43">
        <v>22.476182000000001</v>
      </c>
      <c r="Q11" s="43">
        <v>24.122638999999999</v>
      </c>
    </row>
    <row r="12" spans="1:20" x14ac:dyDescent="0.35">
      <c r="A12" s="42" t="s">
        <v>630</v>
      </c>
      <c r="B12" s="42" t="s">
        <v>920</v>
      </c>
      <c r="C12" s="42" t="s">
        <v>410</v>
      </c>
      <c r="D12" s="42">
        <v>2008</v>
      </c>
      <c r="E12" s="42" t="s">
        <v>651</v>
      </c>
      <c r="F12" s="42" t="str">
        <f t="shared" si="0"/>
        <v>A05c_08</v>
      </c>
      <c r="G12" s="43">
        <v>47.654321000000003</v>
      </c>
      <c r="H12" s="43">
        <v>17.638904</v>
      </c>
      <c r="I12" s="43">
        <v>22.115497000000001</v>
      </c>
      <c r="J12" s="43">
        <v>23.259108000000001</v>
      </c>
      <c r="K12" s="43">
        <v>21.000907999999999</v>
      </c>
      <c r="L12" s="43">
        <v>25.149304000000001</v>
      </c>
      <c r="M12" s="43">
        <v>28.066627</v>
      </c>
      <c r="N12" s="43">
        <v>23.199428000000001</v>
      </c>
      <c r="O12" s="43">
        <v>27.938537</v>
      </c>
      <c r="P12" s="43">
        <v>24.686114</v>
      </c>
      <c r="Q12" s="43">
        <v>23.994277</v>
      </c>
    </row>
    <row r="13" spans="1:20" x14ac:dyDescent="0.35">
      <c r="A13" s="42" t="s">
        <v>630</v>
      </c>
      <c r="B13" s="42" t="s">
        <v>923</v>
      </c>
      <c r="C13" s="42" t="s">
        <v>223</v>
      </c>
      <c r="D13" s="42">
        <v>2008</v>
      </c>
      <c r="E13" s="42" t="s">
        <v>673</v>
      </c>
      <c r="F13" s="42" t="str">
        <f t="shared" si="0"/>
        <v>F05c_08</v>
      </c>
      <c r="G13" s="43">
        <v>13.407406999999999</v>
      </c>
      <c r="H13" s="43">
        <v>22.381881</v>
      </c>
      <c r="I13" s="43">
        <v>25.485911999999999</v>
      </c>
      <c r="J13" s="43">
        <v>23.350449999999999</v>
      </c>
      <c r="K13" s="43">
        <v>17.507337</v>
      </c>
      <c r="L13" s="43">
        <v>20.406033000000001</v>
      </c>
      <c r="M13" s="43">
        <v>20.085353000000001</v>
      </c>
      <c r="N13" s="43">
        <v>16.437555</v>
      </c>
      <c r="O13" s="43">
        <v>21.480737999999999</v>
      </c>
      <c r="P13" s="43">
        <v>22.548729000000002</v>
      </c>
      <c r="Q13" s="43">
        <v>23.185839999999999</v>
      </c>
    </row>
    <row r="14" spans="1:20" x14ac:dyDescent="0.35">
      <c r="A14" s="42" t="s">
        <v>630</v>
      </c>
      <c r="B14" s="42" t="s">
        <v>920</v>
      </c>
      <c r="C14" s="42" t="s">
        <v>575</v>
      </c>
      <c r="D14" s="42">
        <v>2008</v>
      </c>
      <c r="E14" s="42" t="s">
        <v>662</v>
      </c>
      <c r="F14" s="42" t="str">
        <f t="shared" si="0"/>
        <v>D06c_08</v>
      </c>
      <c r="G14" s="43">
        <v>65.358024999999998</v>
      </c>
      <c r="H14" s="43">
        <v>17.629066999999999</v>
      </c>
      <c r="I14" s="43">
        <v>21.183076</v>
      </c>
      <c r="J14" s="43">
        <v>20.973185999999998</v>
      </c>
      <c r="K14" s="43">
        <v>20.280386</v>
      </c>
      <c r="L14" s="43">
        <v>20.980056000000001</v>
      </c>
      <c r="M14" s="43">
        <v>20.073408000000001</v>
      </c>
      <c r="N14" s="43">
        <v>20.558577</v>
      </c>
      <c r="O14" s="43">
        <v>20.850783</v>
      </c>
      <c r="P14" s="43">
        <v>19.692409999999999</v>
      </c>
      <c r="Q14" s="43">
        <v>22.701528</v>
      </c>
    </row>
    <row r="15" spans="1:20" x14ac:dyDescent="0.35">
      <c r="A15" s="42" t="s">
        <v>630</v>
      </c>
      <c r="B15" s="42" t="s">
        <v>923</v>
      </c>
      <c r="C15" s="42" t="s">
        <v>225</v>
      </c>
      <c r="D15" s="42">
        <v>2008</v>
      </c>
      <c r="E15" s="42" t="s">
        <v>669</v>
      </c>
      <c r="F15" s="42" t="str">
        <f t="shared" si="0"/>
        <v>F06c_08</v>
      </c>
      <c r="G15" s="43">
        <v>58.592593000000001</v>
      </c>
      <c r="H15" s="43">
        <v>23.140314</v>
      </c>
      <c r="I15" s="43">
        <v>25.513618000000001</v>
      </c>
      <c r="J15" s="43">
        <v>24.725736000000001</v>
      </c>
      <c r="K15" s="43">
        <v>20.557001</v>
      </c>
      <c r="L15" s="43">
        <v>19.573498000000001</v>
      </c>
      <c r="M15" s="43">
        <v>23.946339999999999</v>
      </c>
      <c r="N15" s="43">
        <v>20.84796</v>
      </c>
      <c r="O15" s="43">
        <v>20.528994000000001</v>
      </c>
      <c r="P15" s="43">
        <v>21.953099000000002</v>
      </c>
      <c r="Q15" s="43">
        <v>22.61692</v>
      </c>
    </row>
    <row r="16" spans="1:20" x14ac:dyDescent="0.35">
      <c r="A16" s="42" t="s">
        <v>630</v>
      </c>
      <c r="B16" s="42" t="s">
        <v>920</v>
      </c>
      <c r="C16" s="42" t="s">
        <v>412</v>
      </c>
      <c r="D16" s="42">
        <v>2008</v>
      </c>
      <c r="E16" s="42" t="s">
        <v>666</v>
      </c>
      <c r="F16" s="42" t="str">
        <f t="shared" si="0"/>
        <v>F05a_08</v>
      </c>
      <c r="G16" s="43">
        <v>18.814814999999999</v>
      </c>
      <c r="H16" s="43">
        <v>21.968858000000001</v>
      </c>
      <c r="I16" s="43">
        <v>26.186439</v>
      </c>
      <c r="J16" s="43">
        <v>21.554290999999999</v>
      </c>
      <c r="K16" s="43">
        <v>20.404506000000001</v>
      </c>
      <c r="L16" s="43">
        <v>22.664055000000001</v>
      </c>
      <c r="M16" s="43">
        <v>21.187688000000001</v>
      </c>
      <c r="N16" s="43">
        <v>17.547343000000001</v>
      </c>
      <c r="O16" s="43">
        <v>25.939983999999999</v>
      </c>
      <c r="P16" s="43">
        <v>24.569309000000001</v>
      </c>
      <c r="Q16" s="43">
        <v>22.536601999999998</v>
      </c>
    </row>
    <row r="17" spans="1:17" x14ac:dyDescent="0.35">
      <c r="A17" s="42" t="s">
        <v>630</v>
      </c>
      <c r="B17" s="42" t="s">
        <v>920</v>
      </c>
      <c r="C17" s="42" t="s">
        <v>565</v>
      </c>
      <c r="D17" s="42">
        <v>2008</v>
      </c>
      <c r="E17" s="42" t="s">
        <v>655</v>
      </c>
      <c r="F17" s="42" t="str">
        <f t="shared" si="0"/>
        <v>B03c_08</v>
      </c>
      <c r="G17" s="43">
        <v>55.876542999999998</v>
      </c>
      <c r="H17" s="43">
        <v>18.164724</v>
      </c>
      <c r="I17" s="43">
        <v>22.734476999999998</v>
      </c>
      <c r="J17" s="43">
        <v>23.205210999999998</v>
      </c>
      <c r="K17" s="43">
        <v>20.342310999999999</v>
      </c>
      <c r="L17" s="43">
        <v>24.272207000000002</v>
      </c>
      <c r="M17" s="43">
        <v>22.323587</v>
      </c>
      <c r="N17" s="43">
        <v>19.527998</v>
      </c>
      <c r="O17" s="43">
        <v>23.071345000000001</v>
      </c>
      <c r="P17" s="43">
        <v>15.985044</v>
      </c>
      <c r="Q17" s="43">
        <v>22.468264999999999</v>
      </c>
    </row>
    <row r="18" spans="1:17" x14ac:dyDescent="0.35">
      <c r="A18" s="42" t="s">
        <v>630</v>
      </c>
      <c r="B18" s="42" t="s">
        <v>923</v>
      </c>
      <c r="C18" s="42" t="s">
        <v>580</v>
      </c>
      <c r="D18" s="42">
        <v>2008</v>
      </c>
      <c r="E18" s="42" t="s">
        <v>668</v>
      </c>
      <c r="F18" s="42" t="str">
        <f t="shared" si="0"/>
        <v>F06b_08</v>
      </c>
      <c r="G18" s="43">
        <v>66.006173000000004</v>
      </c>
      <c r="H18" s="43">
        <v>19.893319000000002</v>
      </c>
      <c r="I18" s="43">
        <v>24.191524999999999</v>
      </c>
      <c r="J18" s="43">
        <v>25.607499000000001</v>
      </c>
      <c r="K18" s="43">
        <v>18.641514000000001</v>
      </c>
      <c r="L18" s="43">
        <v>20.314281999999999</v>
      </c>
      <c r="M18" s="43">
        <v>20.725024999999999</v>
      </c>
      <c r="N18" s="43">
        <v>18.065128999999999</v>
      </c>
      <c r="O18" s="43">
        <v>22.316519</v>
      </c>
      <c r="P18" s="43">
        <v>21.688258999999999</v>
      </c>
      <c r="Q18" s="43">
        <v>22.366634999999999</v>
      </c>
    </row>
    <row r="19" spans="1:17" x14ac:dyDescent="0.35">
      <c r="A19" s="42" t="s">
        <v>630</v>
      </c>
      <c r="B19" s="42" t="s">
        <v>920</v>
      </c>
      <c r="C19" s="42" t="s">
        <v>492</v>
      </c>
      <c r="D19" s="42">
        <v>2008</v>
      </c>
      <c r="E19" s="42" t="s">
        <v>672</v>
      </c>
      <c r="F19" s="42" t="str">
        <f t="shared" si="0"/>
        <v>C05a_08</v>
      </c>
      <c r="G19" s="43">
        <v>25.993827</v>
      </c>
      <c r="H19" s="43">
        <v>26.557485</v>
      </c>
      <c r="I19" s="43">
        <v>33.962926000000003</v>
      </c>
      <c r="J19" s="43">
        <v>23.953724999999999</v>
      </c>
      <c r="K19" s="43">
        <v>21.895544999999998</v>
      </c>
      <c r="L19" s="43">
        <v>24.370863</v>
      </c>
      <c r="M19" s="43">
        <v>21.139296000000002</v>
      </c>
      <c r="N19" s="43">
        <v>22.016611999999999</v>
      </c>
      <c r="O19" s="43">
        <v>22.285829</v>
      </c>
      <c r="P19" s="43">
        <v>22.639644000000001</v>
      </c>
      <c r="Q19" s="43">
        <v>22.167763000000001</v>
      </c>
    </row>
    <row r="20" spans="1:17" x14ac:dyDescent="0.35">
      <c r="A20" s="42" t="s">
        <v>630</v>
      </c>
      <c r="B20" s="42" t="s">
        <v>920</v>
      </c>
      <c r="C20" s="42" t="s">
        <v>568</v>
      </c>
      <c r="D20" s="42">
        <v>2008</v>
      </c>
      <c r="E20" s="42" t="s">
        <v>654</v>
      </c>
      <c r="F20" s="42" t="str">
        <f t="shared" si="0"/>
        <v>B04a_08</v>
      </c>
      <c r="G20" s="43">
        <v>25.33</v>
      </c>
      <c r="H20" s="43">
        <v>21.412237999999999</v>
      </c>
      <c r="I20" s="43">
        <v>25.563127000000001</v>
      </c>
      <c r="J20" s="43">
        <v>23.938649999999999</v>
      </c>
      <c r="K20" s="43">
        <v>22.569324999999999</v>
      </c>
      <c r="L20" s="43">
        <v>27.033951999999999</v>
      </c>
      <c r="M20" s="43">
        <v>22.313880000000001</v>
      </c>
      <c r="N20" s="43">
        <v>21.821082000000001</v>
      </c>
      <c r="O20" s="43">
        <v>23.957796999999999</v>
      </c>
      <c r="P20" s="43">
        <v>20.707501000000001</v>
      </c>
      <c r="Q20" s="43">
        <v>22.140979000000002</v>
      </c>
    </row>
    <row r="21" spans="1:17" x14ac:dyDescent="0.35">
      <c r="A21" s="42" t="s">
        <v>630</v>
      </c>
      <c r="B21" s="42" t="s">
        <v>920</v>
      </c>
      <c r="C21" s="42" t="s">
        <v>569</v>
      </c>
      <c r="D21" s="42">
        <v>2008</v>
      </c>
      <c r="E21" s="42" t="s">
        <v>656</v>
      </c>
      <c r="F21" s="42" t="str">
        <f t="shared" si="0"/>
        <v>B04b_08</v>
      </c>
      <c r="G21" s="43">
        <v>32.74</v>
      </c>
      <c r="H21" s="43">
        <v>17.112095</v>
      </c>
      <c r="I21" s="43">
        <v>23.712951</v>
      </c>
      <c r="J21" s="43">
        <v>23.497709</v>
      </c>
      <c r="K21" s="43">
        <v>19.946213</v>
      </c>
      <c r="L21" s="43">
        <v>24.707727999999999</v>
      </c>
      <c r="M21" s="43">
        <v>22.083314999999999</v>
      </c>
      <c r="N21" s="43">
        <v>20.437691000000001</v>
      </c>
      <c r="O21" s="43">
        <v>23.416126999999999</v>
      </c>
      <c r="P21" s="43">
        <v>19.316768</v>
      </c>
      <c r="Q21" s="43">
        <v>22.057024999999999</v>
      </c>
    </row>
    <row r="22" spans="1:17" x14ac:dyDescent="0.35">
      <c r="A22" s="42" t="s">
        <v>630</v>
      </c>
      <c r="B22" s="42" t="s">
        <v>920</v>
      </c>
      <c r="C22" s="42" t="s">
        <v>493</v>
      </c>
      <c r="D22" s="42">
        <v>2008</v>
      </c>
      <c r="E22" s="42" t="s">
        <v>671</v>
      </c>
      <c r="F22" s="42" t="str">
        <f t="shared" si="0"/>
        <v>C05b_08</v>
      </c>
      <c r="G22" s="43">
        <v>14.395061999999999</v>
      </c>
      <c r="H22" s="43">
        <v>32.187249999999999</v>
      </c>
      <c r="I22" s="43">
        <v>39.469493999999997</v>
      </c>
      <c r="J22" s="43">
        <v>22.936337999999999</v>
      </c>
      <c r="K22" s="43">
        <v>20.593868000000001</v>
      </c>
      <c r="L22" s="43">
        <v>24.326815</v>
      </c>
      <c r="M22" s="43">
        <v>21.054684999999999</v>
      </c>
      <c r="N22" s="43">
        <v>22.232068999999999</v>
      </c>
      <c r="O22" s="43">
        <v>22.469788999999999</v>
      </c>
      <c r="P22" s="43">
        <v>21.657288000000001</v>
      </c>
      <c r="Q22" s="43">
        <v>21.995529000000001</v>
      </c>
    </row>
    <row r="23" spans="1:17" x14ac:dyDescent="0.35">
      <c r="A23" s="42" t="s">
        <v>630</v>
      </c>
      <c r="B23" s="42" t="s">
        <v>920</v>
      </c>
      <c r="C23" s="42" t="s">
        <v>577</v>
      </c>
      <c r="D23" s="42">
        <v>2008</v>
      </c>
      <c r="E23" s="42" t="s">
        <v>665</v>
      </c>
      <c r="F23" s="42" t="str">
        <f t="shared" si="0"/>
        <v>E06b_08</v>
      </c>
      <c r="G23" s="43">
        <v>66</v>
      </c>
      <c r="H23" s="43">
        <v>21.324379</v>
      </c>
      <c r="I23" s="43">
        <v>25.540167</v>
      </c>
      <c r="J23" s="43">
        <v>23.908242000000001</v>
      </c>
      <c r="K23" s="43">
        <v>20.837152</v>
      </c>
      <c r="L23" s="43">
        <v>23.896878999999998</v>
      </c>
      <c r="M23" s="43">
        <v>20.399528</v>
      </c>
      <c r="N23" s="43">
        <v>18.117999999999999</v>
      </c>
      <c r="O23" s="43">
        <v>22.171832999999999</v>
      </c>
      <c r="P23" s="43">
        <v>20.493120999999999</v>
      </c>
      <c r="Q23" s="43">
        <v>21.595561</v>
      </c>
    </row>
    <row r="24" spans="1:17" x14ac:dyDescent="0.35">
      <c r="A24" s="42" t="s">
        <v>630</v>
      </c>
      <c r="B24" s="42" t="s">
        <v>920</v>
      </c>
      <c r="C24" s="42" t="s">
        <v>526</v>
      </c>
      <c r="D24" s="42">
        <v>2008</v>
      </c>
      <c r="E24" s="42" t="s">
        <v>675</v>
      </c>
      <c r="F24" s="42" t="str">
        <f t="shared" si="0"/>
        <v>B05a_08</v>
      </c>
      <c r="G24" s="43">
        <v>47.179012</v>
      </c>
      <c r="H24" s="43">
        <v>19.025409</v>
      </c>
      <c r="I24" s="43">
        <v>23.804504000000001</v>
      </c>
      <c r="J24" s="43">
        <v>22.016484999999999</v>
      </c>
      <c r="K24" s="43">
        <v>19.065321000000001</v>
      </c>
      <c r="L24" s="43">
        <v>22.774788000000001</v>
      </c>
      <c r="M24" s="43">
        <v>21.276738000000002</v>
      </c>
      <c r="N24" s="43">
        <v>18.595642000000002</v>
      </c>
      <c r="O24" s="43">
        <v>24.521221000000001</v>
      </c>
      <c r="P24" s="43">
        <v>21.574911</v>
      </c>
      <c r="Q24" s="43">
        <v>21.429210999999999</v>
      </c>
    </row>
    <row r="25" spans="1:17" x14ac:dyDescent="0.35">
      <c r="A25" s="42" t="s">
        <v>630</v>
      </c>
      <c r="B25" s="42" t="s">
        <v>920</v>
      </c>
      <c r="C25" s="42" t="s">
        <v>571</v>
      </c>
      <c r="D25" s="42">
        <v>2008</v>
      </c>
      <c r="E25" s="42" t="s">
        <v>653</v>
      </c>
      <c r="F25" s="42" t="str">
        <f t="shared" si="0"/>
        <v>B05b_08</v>
      </c>
      <c r="G25" s="43">
        <v>68.759259</v>
      </c>
      <c r="H25" s="43">
        <v>20.076291999999999</v>
      </c>
      <c r="I25" s="43">
        <v>24.964186999999999</v>
      </c>
      <c r="J25" s="43">
        <v>23.045304000000002</v>
      </c>
      <c r="K25" s="43">
        <v>18.823937999999998</v>
      </c>
      <c r="L25" s="43">
        <v>24.037403000000001</v>
      </c>
      <c r="M25" s="43">
        <v>22.153908999999999</v>
      </c>
      <c r="N25" s="43">
        <v>20.001248</v>
      </c>
      <c r="O25" s="43">
        <v>24.554206000000001</v>
      </c>
      <c r="P25" s="43">
        <v>21.019787000000001</v>
      </c>
      <c r="Q25" s="43">
        <v>21.364614</v>
      </c>
    </row>
    <row r="26" spans="1:17" x14ac:dyDescent="0.35">
      <c r="A26" s="42" t="s">
        <v>630</v>
      </c>
      <c r="B26" s="42" t="s">
        <v>920</v>
      </c>
      <c r="C26" s="42" t="s">
        <v>566</v>
      </c>
      <c r="D26" s="42">
        <v>2008</v>
      </c>
      <c r="E26" s="42" t="s">
        <v>658</v>
      </c>
      <c r="F26" s="42" t="str">
        <f t="shared" si="0"/>
        <v>C03a_08</v>
      </c>
      <c r="G26" s="43">
        <v>48.216048999999998</v>
      </c>
      <c r="H26" s="43">
        <v>18.747222000000001</v>
      </c>
      <c r="I26" s="43">
        <v>22.990642999999999</v>
      </c>
      <c r="J26" s="43">
        <v>22.862615999999999</v>
      </c>
      <c r="K26" s="43">
        <v>22.439997000000002</v>
      </c>
      <c r="L26" s="43">
        <v>22.854444000000001</v>
      </c>
      <c r="M26" s="43">
        <v>21.157184999999998</v>
      </c>
      <c r="N26" s="43">
        <v>17.344785000000002</v>
      </c>
      <c r="O26" s="43">
        <v>19.957504</v>
      </c>
      <c r="P26" s="43">
        <v>18.868925000000001</v>
      </c>
      <c r="Q26" s="43">
        <v>21.045648</v>
      </c>
    </row>
    <row r="27" spans="1:17" x14ac:dyDescent="0.35">
      <c r="A27" s="42" t="s">
        <v>630</v>
      </c>
      <c r="B27" s="42" t="s">
        <v>920</v>
      </c>
      <c r="C27" s="42" t="s">
        <v>570</v>
      </c>
      <c r="D27" s="42">
        <v>2008</v>
      </c>
      <c r="E27" s="42" t="s">
        <v>657</v>
      </c>
      <c r="F27" s="42" t="str">
        <f t="shared" si="0"/>
        <v>B04c_08</v>
      </c>
      <c r="G27" s="43">
        <v>40.364198000000002</v>
      </c>
      <c r="H27" s="43">
        <v>17.464165000000001</v>
      </c>
      <c r="I27" s="43">
        <v>23.253924000000001</v>
      </c>
      <c r="J27" s="43">
        <v>22.540420999999998</v>
      </c>
      <c r="K27" s="43">
        <v>22.44162</v>
      </c>
      <c r="L27" s="43">
        <v>21.752766999999999</v>
      </c>
      <c r="M27" s="43">
        <v>20.694483000000002</v>
      </c>
      <c r="N27" s="43">
        <v>20.273982</v>
      </c>
      <c r="O27" s="43">
        <v>23.205639000000001</v>
      </c>
      <c r="P27" s="43">
        <v>17.371731</v>
      </c>
      <c r="Q27" s="43">
        <v>20.828731000000001</v>
      </c>
    </row>
    <row r="28" spans="1:17" x14ac:dyDescent="0.35">
      <c r="A28" s="42" t="s">
        <v>630</v>
      </c>
      <c r="B28" s="42" t="s">
        <v>920</v>
      </c>
      <c r="C28" s="42" t="s">
        <v>567</v>
      </c>
      <c r="D28" s="42">
        <v>2008</v>
      </c>
      <c r="E28" s="42" t="s">
        <v>652</v>
      </c>
      <c r="F28" s="42" t="str">
        <f t="shared" si="0"/>
        <v>A04c_08</v>
      </c>
      <c r="G28" s="43">
        <v>34.814815000000003</v>
      </c>
      <c r="H28" s="43">
        <v>19.569800999999998</v>
      </c>
      <c r="I28" s="43">
        <v>25.072889</v>
      </c>
      <c r="J28" s="43">
        <v>24.475384999999999</v>
      </c>
      <c r="K28" s="43">
        <v>20.647848</v>
      </c>
      <c r="L28" s="43">
        <v>24.484978999999999</v>
      </c>
      <c r="M28" s="43">
        <v>23.022877999999999</v>
      </c>
      <c r="N28" s="43">
        <v>20.587212999999998</v>
      </c>
      <c r="O28" s="43">
        <v>20.841932</v>
      </c>
      <c r="P28" s="43">
        <v>19.361470000000001</v>
      </c>
      <c r="Q28" s="43">
        <v>20.753205000000001</v>
      </c>
    </row>
    <row r="29" spans="1:17" x14ac:dyDescent="0.35">
      <c r="A29" s="42" t="s">
        <v>630</v>
      </c>
      <c r="B29" s="42" t="s">
        <v>920</v>
      </c>
      <c r="C29" s="42" t="s">
        <v>576</v>
      </c>
      <c r="D29" s="42">
        <v>2008</v>
      </c>
      <c r="E29" s="42" t="s">
        <v>663</v>
      </c>
      <c r="F29" s="42" t="str">
        <f t="shared" si="0"/>
        <v>E06a_08</v>
      </c>
      <c r="G29" s="43">
        <v>66.080247</v>
      </c>
      <c r="H29" s="43">
        <v>18.398161000000002</v>
      </c>
      <c r="I29" s="43">
        <v>21.717366999999999</v>
      </c>
      <c r="J29" s="43">
        <v>20.402163000000002</v>
      </c>
      <c r="K29" s="43">
        <v>19.870234</v>
      </c>
      <c r="L29" s="43">
        <v>20.526588</v>
      </c>
      <c r="M29" s="43">
        <v>19.578823</v>
      </c>
      <c r="N29" s="43">
        <v>18.483723000000001</v>
      </c>
      <c r="O29" s="43">
        <v>20.962088999999999</v>
      </c>
      <c r="P29" s="43">
        <v>19.870173999999999</v>
      </c>
      <c r="Q29" s="43">
        <v>19.600788999999999</v>
      </c>
    </row>
    <row r="30" spans="1:17" x14ac:dyDescent="0.35">
      <c r="A30" s="42" t="s">
        <v>630</v>
      </c>
      <c r="B30" s="42" t="s">
        <v>920</v>
      </c>
      <c r="C30" s="42" t="s">
        <v>578</v>
      </c>
      <c r="D30" s="42">
        <v>2008</v>
      </c>
      <c r="E30" s="42" t="s">
        <v>664</v>
      </c>
      <c r="F30" s="42" t="str">
        <f t="shared" si="0"/>
        <v>E06c_08</v>
      </c>
      <c r="G30" s="43">
        <v>66.944444000000004</v>
      </c>
      <c r="H30" s="43">
        <v>21.699604999999998</v>
      </c>
      <c r="I30" s="43">
        <v>23.177562000000002</v>
      </c>
      <c r="J30" s="43">
        <v>20.888544</v>
      </c>
      <c r="K30" s="43">
        <v>20.306733999999999</v>
      </c>
      <c r="L30" s="43">
        <v>21.055071000000002</v>
      </c>
      <c r="M30" s="43">
        <v>21.040151999999999</v>
      </c>
      <c r="N30" s="43">
        <v>17.675999999999998</v>
      </c>
      <c r="O30" s="43">
        <v>22.479983000000001</v>
      </c>
      <c r="P30" s="43">
        <v>19.991935000000002</v>
      </c>
      <c r="Q30" s="43">
        <v>19.302392999999999</v>
      </c>
    </row>
    <row r="31" spans="1:17" x14ac:dyDescent="0.35">
      <c r="A31" s="42" t="s">
        <v>630</v>
      </c>
      <c r="B31" s="42" t="s">
        <v>923</v>
      </c>
      <c r="C31" s="42" t="s">
        <v>590</v>
      </c>
      <c r="D31" s="42">
        <v>2009</v>
      </c>
      <c r="E31" s="42" t="s">
        <v>692</v>
      </c>
      <c r="F31" s="42" t="str">
        <f t="shared" si="0"/>
        <v>F07a_09</v>
      </c>
      <c r="G31" s="43">
        <v>64.129630000000006</v>
      </c>
      <c r="H31" s="43">
        <v>20.702552000000001</v>
      </c>
      <c r="I31" s="43">
        <v>24.730035000000001</v>
      </c>
      <c r="J31" s="43">
        <v>25.057731</v>
      </c>
      <c r="K31" s="43">
        <v>26.221748000000002</v>
      </c>
      <c r="L31" s="43">
        <v>28.098806</v>
      </c>
      <c r="M31" s="43">
        <v>27.591096</v>
      </c>
      <c r="N31" s="43">
        <v>22.894767999999999</v>
      </c>
      <c r="O31" s="43">
        <v>28.556925</v>
      </c>
      <c r="P31" s="43">
        <v>34.036202000000003</v>
      </c>
      <c r="Q31" s="43">
        <v>31.859501000000002</v>
      </c>
    </row>
    <row r="32" spans="1:17" x14ac:dyDescent="0.35">
      <c r="A32" s="42" t="s">
        <v>630</v>
      </c>
      <c r="B32" s="42" t="s">
        <v>923</v>
      </c>
      <c r="C32" s="42" t="s">
        <v>613</v>
      </c>
      <c r="D32" s="42">
        <v>2009</v>
      </c>
      <c r="E32" s="42" t="s">
        <v>712</v>
      </c>
      <c r="F32" s="42" t="str">
        <f t="shared" si="0"/>
        <v>H08c_09</v>
      </c>
      <c r="G32" s="43">
        <v>26.765432000000001</v>
      </c>
      <c r="H32" s="43">
        <v>21.271766</v>
      </c>
      <c r="I32" s="43">
        <v>22.016831</v>
      </c>
      <c r="J32" s="43">
        <v>23.050366</v>
      </c>
      <c r="K32" s="43">
        <v>21.159942000000001</v>
      </c>
      <c r="L32" s="43">
        <v>23.351202000000001</v>
      </c>
      <c r="M32" s="43">
        <v>21.478662</v>
      </c>
      <c r="N32" s="43">
        <v>19.751259999999998</v>
      </c>
      <c r="O32" s="43">
        <v>24.561681</v>
      </c>
      <c r="P32" s="43">
        <v>20.274882999999999</v>
      </c>
      <c r="Q32" s="43">
        <v>29.452542000000001</v>
      </c>
    </row>
    <row r="33" spans="1:17" x14ac:dyDescent="0.35">
      <c r="A33" s="42" t="s">
        <v>630</v>
      </c>
      <c r="B33" s="42" t="s">
        <v>920</v>
      </c>
      <c r="C33" s="42" t="s">
        <v>527</v>
      </c>
      <c r="D33" s="42">
        <v>2009</v>
      </c>
      <c r="E33" s="42" t="s">
        <v>708</v>
      </c>
      <c r="F33" s="42" t="str">
        <f t="shared" si="0"/>
        <v>E05b_09</v>
      </c>
      <c r="G33" s="43">
        <v>21.370370000000001</v>
      </c>
      <c r="H33" s="43">
        <v>23.346015999999999</v>
      </c>
      <c r="I33" s="43">
        <v>28.628094999999998</v>
      </c>
      <c r="J33" s="43">
        <v>29.804023000000001</v>
      </c>
      <c r="K33" s="43">
        <v>22.909148999999999</v>
      </c>
      <c r="L33" s="43">
        <v>29.187795000000001</v>
      </c>
      <c r="M33" s="43">
        <v>24.146895000000001</v>
      </c>
      <c r="N33" s="43">
        <v>25.004667000000001</v>
      </c>
      <c r="O33" s="43">
        <v>26.105817999999999</v>
      </c>
      <c r="P33" s="43">
        <v>27.433544000000001</v>
      </c>
      <c r="Q33" s="43">
        <v>28.118932000000001</v>
      </c>
    </row>
    <row r="34" spans="1:17" x14ac:dyDescent="0.35">
      <c r="A34" s="42" t="s">
        <v>630</v>
      </c>
      <c r="B34" s="42" t="s">
        <v>923</v>
      </c>
      <c r="C34" s="42" t="s">
        <v>591</v>
      </c>
      <c r="D34" s="42">
        <v>2009</v>
      </c>
      <c r="E34" s="42" t="s">
        <v>694</v>
      </c>
      <c r="F34" s="42" t="str">
        <f t="shared" si="0"/>
        <v>F07b_09</v>
      </c>
      <c r="G34" s="43">
        <v>63.870370000000001</v>
      </c>
      <c r="H34" s="43">
        <v>21.211807</v>
      </c>
      <c r="I34" s="43">
        <v>23.868219</v>
      </c>
      <c r="J34" s="43">
        <v>25.230713000000002</v>
      </c>
      <c r="K34" s="43">
        <v>18.952591000000002</v>
      </c>
      <c r="L34" s="43">
        <v>26.004515000000001</v>
      </c>
      <c r="M34" s="43">
        <v>23.603342000000001</v>
      </c>
      <c r="N34" s="43">
        <v>19.889863999999999</v>
      </c>
      <c r="O34" s="43">
        <v>21.796132</v>
      </c>
      <c r="P34" s="43">
        <v>26.161159999999999</v>
      </c>
      <c r="Q34" s="43">
        <v>28.079280000000001</v>
      </c>
    </row>
    <row r="35" spans="1:17" x14ac:dyDescent="0.35">
      <c r="A35" s="42" t="s">
        <v>630</v>
      </c>
      <c r="B35" s="42" t="s">
        <v>920</v>
      </c>
      <c r="C35" s="42" t="s">
        <v>589</v>
      </c>
      <c r="D35" s="42">
        <v>2009</v>
      </c>
      <c r="E35" s="42" t="s">
        <v>711</v>
      </c>
      <c r="F35" s="42" t="str">
        <f t="shared" si="0"/>
        <v>E07c_09</v>
      </c>
      <c r="G35" s="43">
        <v>62.438271999999998</v>
      </c>
      <c r="H35" s="43">
        <v>20.761385000000001</v>
      </c>
      <c r="I35" s="43">
        <v>20.188451000000001</v>
      </c>
      <c r="J35" s="43">
        <v>22.903981000000002</v>
      </c>
      <c r="K35" s="43">
        <v>21.569944</v>
      </c>
      <c r="L35" s="43">
        <v>23.815698000000001</v>
      </c>
      <c r="M35" s="43">
        <v>23.327908999999998</v>
      </c>
      <c r="N35" s="43">
        <v>19.108872999999999</v>
      </c>
      <c r="O35" s="43">
        <v>24.401796999999998</v>
      </c>
      <c r="P35" s="43">
        <v>26.931574999999999</v>
      </c>
      <c r="Q35" s="43">
        <v>27.727001000000001</v>
      </c>
    </row>
    <row r="36" spans="1:17" x14ac:dyDescent="0.35">
      <c r="A36" s="42" t="s">
        <v>630</v>
      </c>
      <c r="B36" s="42" t="s">
        <v>920</v>
      </c>
      <c r="C36" s="42" t="s">
        <v>586</v>
      </c>
      <c r="D36" s="42">
        <v>2009</v>
      </c>
      <c r="E36" s="42" t="s">
        <v>715</v>
      </c>
      <c r="F36" s="42" t="str">
        <f t="shared" si="0"/>
        <v>D07c_09</v>
      </c>
      <c r="G36" s="43">
        <v>25.746914</v>
      </c>
      <c r="H36" s="43">
        <v>21.801369999999999</v>
      </c>
      <c r="I36" s="43">
        <v>24.963768999999999</v>
      </c>
      <c r="J36" s="43">
        <v>23.188139</v>
      </c>
      <c r="K36" s="43">
        <v>21.728584999999999</v>
      </c>
      <c r="L36" s="43">
        <v>23.955414999999999</v>
      </c>
      <c r="M36" s="43">
        <v>22.366658999999999</v>
      </c>
      <c r="N36" s="43">
        <v>21.729749999999999</v>
      </c>
      <c r="O36" s="43">
        <v>24.136175000000001</v>
      </c>
      <c r="P36" s="43">
        <v>21.976925000000001</v>
      </c>
      <c r="Q36" s="43">
        <v>26.812767000000001</v>
      </c>
    </row>
    <row r="37" spans="1:17" x14ac:dyDescent="0.35">
      <c r="A37" s="42" t="s">
        <v>630</v>
      </c>
      <c r="B37" s="42" t="s">
        <v>920</v>
      </c>
      <c r="C37" s="42" t="s">
        <v>581</v>
      </c>
      <c r="D37" s="42">
        <v>2009</v>
      </c>
      <c r="E37" s="42" t="s">
        <v>681</v>
      </c>
      <c r="F37" s="42" t="str">
        <f t="shared" si="0"/>
        <v>C06b_09</v>
      </c>
      <c r="G37" s="43">
        <v>65.290122999999994</v>
      </c>
      <c r="H37" s="43">
        <v>23.405239999999999</v>
      </c>
      <c r="I37" s="43">
        <v>25.091743000000001</v>
      </c>
      <c r="J37" s="43">
        <v>28.046064000000001</v>
      </c>
      <c r="K37" s="43">
        <v>23.040713</v>
      </c>
      <c r="L37" s="43">
        <v>23.692067000000002</v>
      </c>
      <c r="M37" s="43">
        <v>21.534284</v>
      </c>
      <c r="N37" s="43">
        <v>22.265006</v>
      </c>
      <c r="O37" s="43">
        <v>24.875692000000001</v>
      </c>
      <c r="P37" s="43">
        <v>20.327669</v>
      </c>
      <c r="Q37" s="43">
        <v>26.728407000000001</v>
      </c>
    </row>
    <row r="38" spans="1:17" x14ac:dyDescent="0.35">
      <c r="A38" s="42" t="s">
        <v>630</v>
      </c>
      <c r="B38" s="42" t="s">
        <v>920</v>
      </c>
      <c r="C38" s="42" t="s">
        <v>585</v>
      </c>
      <c r="D38" s="42">
        <v>2009</v>
      </c>
      <c r="E38" s="42" t="s">
        <v>707</v>
      </c>
      <c r="F38" s="42" t="str">
        <f t="shared" si="0"/>
        <v>D07b_09</v>
      </c>
      <c r="G38" s="43">
        <v>37.055556000000003</v>
      </c>
      <c r="H38" s="43">
        <v>20.924987000000002</v>
      </c>
      <c r="I38" s="43">
        <v>24.442758999999999</v>
      </c>
      <c r="J38" s="43">
        <v>22.307072999999999</v>
      </c>
      <c r="K38" s="43">
        <v>22.206683999999999</v>
      </c>
      <c r="L38" s="43">
        <v>24.761171999999998</v>
      </c>
      <c r="M38" s="43">
        <v>21.895975</v>
      </c>
      <c r="N38" s="43">
        <v>21.273679000000001</v>
      </c>
      <c r="O38" s="43">
        <v>23.156365999999998</v>
      </c>
      <c r="P38" s="43">
        <v>22.540156</v>
      </c>
      <c r="Q38" s="43">
        <v>26.038363</v>
      </c>
    </row>
    <row r="39" spans="1:17" x14ac:dyDescent="0.35">
      <c r="A39" s="42" t="s">
        <v>630</v>
      </c>
      <c r="B39" s="42" t="s">
        <v>925</v>
      </c>
      <c r="C39" s="42" t="s">
        <v>599</v>
      </c>
      <c r="D39" s="42">
        <v>2009</v>
      </c>
      <c r="E39" s="42" t="s">
        <v>685</v>
      </c>
      <c r="F39" s="42" t="str">
        <f t="shared" si="0"/>
        <v>D08a_09</v>
      </c>
      <c r="G39" s="43">
        <v>65.956789999999998</v>
      </c>
      <c r="H39" s="43">
        <v>21.714110000000002</v>
      </c>
      <c r="I39" s="43">
        <v>25.115791999999999</v>
      </c>
      <c r="J39" s="43">
        <v>23.705687000000001</v>
      </c>
      <c r="K39" s="43">
        <v>20.744050999999999</v>
      </c>
      <c r="L39" s="43">
        <v>22.691447</v>
      </c>
      <c r="M39" s="43">
        <v>23.967713</v>
      </c>
      <c r="N39" s="43">
        <v>19.034689</v>
      </c>
      <c r="O39" s="43">
        <v>22.088704</v>
      </c>
      <c r="P39" s="43">
        <v>21.764915999999999</v>
      </c>
      <c r="Q39" s="43">
        <v>25.846937</v>
      </c>
    </row>
    <row r="40" spans="1:17" x14ac:dyDescent="0.35">
      <c r="A40" s="42" t="s">
        <v>630</v>
      </c>
      <c r="B40" s="42" t="s">
        <v>920</v>
      </c>
      <c r="C40" s="42" t="s">
        <v>926</v>
      </c>
      <c r="D40" s="42">
        <v>2009</v>
      </c>
      <c r="E40" s="42" t="s">
        <v>927</v>
      </c>
      <c r="F40" s="42" t="str">
        <f t="shared" si="0"/>
        <v>A04b_09</v>
      </c>
      <c r="G40" s="43">
        <v>4.9506170000000003</v>
      </c>
      <c r="H40" s="43">
        <v>14.140661</v>
      </c>
      <c r="I40" s="43">
        <v>18.704737999999999</v>
      </c>
      <c r="J40" s="43">
        <v>23.080556000000001</v>
      </c>
      <c r="K40" s="43">
        <v>17.667494000000001</v>
      </c>
      <c r="L40" s="43">
        <v>27.825621000000002</v>
      </c>
      <c r="M40" s="43">
        <v>22.233937000000001</v>
      </c>
      <c r="N40" s="43">
        <v>24.029125000000001</v>
      </c>
      <c r="O40" s="43">
        <v>26.171887999999999</v>
      </c>
      <c r="P40" s="43">
        <v>21.307444</v>
      </c>
      <c r="Q40" s="43">
        <v>25.749516</v>
      </c>
    </row>
    <row r="41" spans="1:17" x14ac:dyDescent="0.35">
      <c r="A41" s="42" t="s">
        <v>630</v>
      </c>
      <c r="B41" s="42" t="s">
        <v>920</v>
      </c>
      <c r="C41" s="42" t="s">
        <v>221</v>
      </c>
      <c r="D41" s="42">
        <v>2009</v>
      </c>
      <c r="E41" s="42" t="s">
        <v>706</v>
      </c>
      <c r="F41" s="42" t="str">
        <f t="shared" si="0"/>
        <v>B07b_09</v>
      </c>
      <c r="G41" s="43">
        <v>32.111111000000001</v>
      </c>
      <c r="H41" s="43">
        <v>19.114941000000002</v>
      </c>
      <c r="I41" s="43">
        <v>25.707239000000001</v>
      </c>
      <c r="J41" s="43">
        <v>27.153373999999999</v>
      </c>
      <c r="K41" s="43">
        <v>24.394983</v>
      </c>
      <c r="L41" s="43">
        <v>26.359224999999999</v>
      </c>
      <c r="M41" s="43">
        <v>24.63796</v>
      </c>
      <c r="N41" s="43">
        <v>22.556833999999998</v>
      </c>
      <c r="O41" s="43">
        <v>25.601324999999999</v>
      </c>
      <c r="P41" s="43">
        <v>19.45336</v>
      </c>
      <c r="Q41" s="43">
        <v>25.238054999999999</v>
      </c>
    </row>
    <row r="42" spans="1:17" x14ac:dyDescent="0.35">
      <c r="A42" s="42" t="s">
        <v>630</v>
      </c>
      <c r="B42" s="42" t="s">
        <v>925</v>
      </c>
      <c r="C42" s="42" t="s">
        <v>600</v>
      </c>
      <c r="D42" s="42">
        <v>2009</v>
      </c>
      <c r="E42" s="42" t="s">
        <v>686</v>
      </c>
      <c r="F42" s="42" t="str">
        <f t="shared" si="0"/>
        <v>D08b_09</v>
      </c>
      <c r="G42" s="43">
        <v>64.691357999999994</v>
      </c>
      <c r="H42" s="43">
        <v>22.024920000000002</v>
      </c>
      <c r="I42" s="43">
        <v>24.904609000000001</v>
      </c>
      <c r="J42" s="43">
        <v>24.951972999999999</v>
      </c>
      <c r="K42" s="43">
        <v>22.327959</v>
      </c>
      <c r="L42" s="43">
        <v>22.503253000000001</v>
      </c>
      <c r="M42" s="43">
        <v>25.045110999999999</v>
      </c>
      <c r="N42" s="43">
        <v>17.802053000000001</v>
      </c>
      <c r="O42" s="43">
        <v>22.309193</v>
      </c>
      <c r="P42" s="43">
        <v>19.320772000000002</v>
      </c>
      <c r="Q42" s="43">
        <v>25.169250999999999</v>
      </c>
    </row>
    <row r="43" spans="1:17" x14ac:dyDescent="0.35">
      <c r="A43" s="42" t="s">
        <v>630</v>
      </c>
      <c r="B43" s="42" t="s">
        <v>925</v>
      </c>
      <c r="C43" s="42" t="s">
        <v>597</v>
      </c>
      <c r="D43" s="42">
        <v>2009</v>
      </c>
      <c r="E43" s="42" t="s">
        <v>683</v>
      </c>
      <c r="F43" s="42" t="str">
        <f t="shared" si="0"/>
        <v>C08b_09</v>
      </c>
      <c r="G43" s="43">
        <v>65.746914000000004</v>
      </c>
      <c r="H43" s="43">
        <v>21.188219</v>
      </c>
      <c r="I43" s="43">
        <v>19.919201000000001</v>
      </c>
      <c r="J43" s="43">
        <v>29.894939000000001</v>
      </c>
      <c r="K43" s="43">
        <v>24.034466999999999</v>
      </c>
      <c r="L43" s="43">
        <v>24.116036999999999</v>
      </c>
      <c r="M43" s="43">
        <v>28.946013000000001</v>
      </c>
      <c r="N43" s="43">
        <v>17.785048</v>
      </c>
      <c r="O43" s="43">
        <v>23.468188999999999</v>
      </c>
      <c r="P43" s="43">
        <v>26.422395999999999</v>
      </c>
      <c r="Q43" s="43">
        <v>25.101194</v>
      </c>
    </row>
    <row r="44" spans="1:17" x14ac:dyDescent="0.35">
      <c r="A44" s="42" t="s">
        <v>630</v>
      </c>
      <c r="B44" s="42" t="s">
        <v>925</v>
      </c>
      <c r="C44" s="42" t="s">
        <v>598</v>
      </c>
      <c r="D44" s="42">
        <v>2009</v>
      </c>
      <c r="E44" s="42" t="s">
        <v>684</v>
      </c>
      <c r="F44" s="42" t="str">
        <f t="shared" si="0"/>
        <v>C08c_09</v>
      </c>
      <c r="G44" s="43">
        <v>64.938271999999998</v>
      </c>
      <c r="H44" s="43">
        <v>22.318194999999999</v>
      </c>
      <c r="I44" s="43">
        <v>24.104907000000001</v>
      </c>
      <c r="J44" s="43">
        <v>24.539750999999999</v>
      </c>
      <c r="K44" s="43">
        <v>20.805434999999999</v>
      </c>
      <c r="L44" s="43">
        <v>24.129346000000002</v>
      </c>
      <c r="M44" s="43">
        <v>22.304621999999998</v>
      </c>
      <c r="N44" s="43">
        <v>16.203757</v>
      </c>
      <c r="O44" s="43">
        <v>22.596520999999999</v>
      </c>
      <c r="P44" s="43">
        <v>23.201588000000001</v>
      </c>
      <c r="Q44" s="43">
        <v>25.089735000000001</v>
      </c>
    </row>
    <row r="45" spans="1:17" x14ac:dyDescent="0.35">
      <c r="A45" s="42" t="s">
        <v>630</v>
      </c>
      <c r="B45" s="42" t="s">
        <v>920</v>
      </c>
      <c r="C45" s="42" t="s">
        <v>587</v>
      </c>
      <c r="D45" s="42">
        <v>2009</v>
      </c>
      <c r="E45" s="42" t="s">
        <v>688</v>
      </c>
      <c r="F45" s="42" t="str">
        <f t="shared" si="0"/>
        <v>E07a_09</v>
      </c>
      <c r="G45" s="43">
        <v>47.209876999999999</v>
      </c>
      <c r="H45" s="43">
        <v>21.216470999999999</v>
      </c>
      <c r="I45" s="43">
        <v>20.396495000000002</v>
      </c>
      <c r="J45" s="43">
        <v>21.020029999999998</v>
      </c>
      <c r="K45" s="43">
        <v>20.484802999999999</v>
      </c>
      <c r="L45" s="43">
        <v>22.539753999999999</v>
      </c>
      <c r="M45" s="43">
        <v>20.030821</v>
      </c>
      <c r="N45" s="43">
        <v>19.670587000000001</v>
      </c>
      <c r="O45" s="43">
        <v>23.255324999999999</v>
      </c>
      <c r="P45" s="43">
        <v>23.497202000000001</v>
      </c>
      <c r="Q45" s="43">
        <v>25.084688</v>
      </c>
    </row>
    <row r="46" spans="1:17" x14ac:dyDescent="0.35">
      <c r="A46" s="42" t="s">
        <v>630</v>
      </c>
      <c r="B46" s="42" t="s">
        <v>925</v>
      </c>
      <c r="C46" s="42" t="s">
        <v>595</v>
      </c>
      <c r="D46" s="42">
        <v>2009</v>
      </c>
      <c r="E46" s="42" t="s">
        <v>678</v>
      </c>
      <c r="F46" s="42" t="str">
        <f t="shared" si="0"/>
        <v>B08c_09</v>
      </c>
      <c r="G46" s="43">
        <v>64.820988</v>
      </c>
      <c r="H46" s="43">
        <v>24.316877000000002</v>
      </c>
      <c r="I46" s="43">
        <v>20.522411999999999</v>
      </c>
      <c r="J46" s="43">
        <v>30.119288000000001</v>
      </c>
      <c r="K46" s="43">
        <v>23.586418999999999</v>
      </c>
      <c r="L46" s="43">
        <v>25.992861999999999</v>
      </c>
      <c r="M46" s="43">
        <v>24.236273000000001</v>
      </c>
      <c r="N46" s="43">
        <v>19.492761000000002</v>
      </c>
      <c r="O46" s="43">
        <v>24.319469000000002</v>
      </c>
      <c r="P46" s="43">
        <v>23.161926999999999</v>
      </c>
      <c r="Q46" s="43">
        <v>24.970801000000002</v>
      </c>
    </row>
    <row r="47" spans="1:17" x14ac:dyDescent="0.35">
      <c r="A47" s="42" t="s">
        <v>630</v>
      </c>
      <c r="B47" s="42" t="s">
        <v>920</v>
      </c>
      <c r="C47" s="42" t="s">
        <v>222</v>
      </c>
      <c r="D47" s="42">
        <v>2009</v>
      </c>
      <c r="E47" s="42" t="s">
        <v>677</v>
      </c>
      <c r="F47" s="42" t="str">
        <f t="shared" si="0"/>
        <v>B07c_09</v>
      </c>
      <c r="G47" s="43">
        <v>58.580247</v>
      </c>
      <c r="H47" s="43">
        <v>21.301037000000001</v>
      </c>
      <c r="I47" s="43">
        <v>20.470500999999999</v>
      </c>
      <c r="J47" s="43">
        <v>28.167840000000002</v>
      </c>
      <c r="K47" s="43">
        <v>22.962211</v>
      </c>
      <c r="L47" s="43">
        <v>23.800719000000001</v>
      </c>
      <c r="M47" s="43">
        <v>22.97044</v>
      </c>
      <c r="N47" s="43">
        <v>21.174817000000001</v>
      </c>
      <c r="O47" s="43">
        <v>26.505692</v>
      </c>
      <c r="P47" s="43">
        <v>20.480111999999998</v>
      </c>
      <c r="Q47" s="43">
        <v>24.896975999999999</v>
      </c>
    </row>
    <row r="48" spans="1:17" x14ac:dyDescent="0.35">
      <c r="A48" s="42" t="s">
        <v>630</v>
      </c>
      <c r="B48" s="42" t="s">
        <v>920</v>
      </c>
      <c r="C48" s="42" t="s">
        <v>119</v>
      </c>
      <c r="D48" s="42">
        <v>2009</v>
      </c>
      <c r="E48" s="42" t="s">
        <v>928</v>
      </c>
      <c r="F48" s="42" t="str">
        <f t="shared" si="0"/>
        <v>E05a_09</v>
      </c>
      <c r="G48" s="43">
        <v>10.358025</v>
      </c>
      <c r="H48" s="43">
        <v>23.493282000000001</v>
      </c>
      <c r="I48" s="43">
        <v>29.845168999999999</v>
      </c>
      <c r="J48" s="43">
        <v>30.542213</v>
      </c>
      <c r="K48" s="43">
        <v>20.189371000000001</v>
      </c>
      <c r="L48" s="43">
        <v>25.884858000000001</v>
      </c>
      <c r="M48" s="43">
        <v>19.438274</v>
      </c>
      <c r="N48" s="43">
        <v>20.331</v>
      </c>
      <c r="O48" s="43">
        <v>29.185486999999998</v>
      </c>
      <c r="P48" s="43">
        <v>21.764092000000002</v>
      </c>
      <c r="Q48" s="43">
        <v>24.51201</v>
      </c>
    </row>
    <row r="49" spans="1:17" x14ac:dyDescent="0.35">
      <c r="A49" s="42" t="s">
        <v>630</v>
      </c>
      <c r="B49" s="42" t="s">
        <v>925</v>
      </c>
      <c r="C49" s="42" t="s">
        <v>608</v>
      </c>
      <c r="D49" s="42">
        <v>2009</v>
      </c>
      <c r="E49" s="42" t="s">
        <v>699</v>
      </c>
      <c r="F49" s="42" t="str">
        <f t="shared" si="0"/>
        <v>G08a_09</v>
      </c>
      <c r="G49" s="43">
        <v>63.067900999999999</v>
      </c>
      <c r="H49" s="43">
        <v>21.743722999999999</v>
      </c>
      <c r="I49" s="43">
        <v>23.385556999999999</v>
      </c>
      <c r="J49" s="43">
        <v>25.356560000000002</v>
      </c>
      <c r="K49" s="43">
        <v>21.613705</v>
      </c>
      <c r="L49" s="43">
        <v>21.550234</v>
      </c>
      <c r="M49" s="43">
        <v>21.502288</v>
      </c>
      <c r="N49" s="43">
        <v>19.212467</v>
      </c>
      <c r="O49" s="43">
        <v>25.315508999999999</v>
      </c>
      <c r="P49" s="43">
        <v>23.809100999999998</v>
      </c>
      <c r="Q49" s="43">
        <v>24.431001999999999</v>
      </c>
    </row>
    <row r="50" spans="1:17" x14ac:dyDescent="0.35">
      <c r="A50" s="42" t="s">
        <v>630</v>
      </c>
      <c r="B50" s="42" t="s">
        <v>920</v>
      </c>
      <c r="C50" s="42" t="s">
        <v>588</v>
      </c>
      <c r="D50" s="42">
        <v>2009</v>
      </c>
      <c r="E50" s="42" t="s">
        <v>690</v>
      </c>
      <c r="F50" s="42" t="str">
        <f t="shared" si="0"/>
        <v>E07b_09</v>
      </c>
      <c r="G50" s="43">
        <v>54.722222000000002</v>
      </c>
      <c r="H50" s="43">
        <v>21.207381000000002</v>
      </c>
      <c r="I50" s="43">
        <v>20.092970999999999</v>
      </c>
      <c r="J50" s="43">
        <v>22.678812000000001</v>
      </c>
      <c r="K50" s="43">
        <v>21.065683</v>
      </c>
      <c r="L50" s="43">
        <v>23.308281999999998</v>
      </c>
      <c r="M50" s="43">
        <v>21.258016000000001</v>
      </c>
      <c r="N50" s="43">
        <v>19.657297</v>
      </c>
      <c r="O50" s="43">
        <v>24.290040999999999</v>
      </c>
      <c r="P50" s="43">
        <v>22.384435</v>
      </c>
      <c r="Q50" s="43">
        <v>24.359190000000002</v>
      </c>
    </row>
    <row r="51" spans="1:17" x14ac:dyDescent="0.35">
      <c r="A51" s="42" t="s">
        <v>630</v>
      </c>
      <c r="B51" s="42" t="s">
        <v>920</v>
      </c>
      <c r="C51" s="42" t="s">
        <v>584</v>
      </c>
      <c r="D51" s="42">
        <v>2009</v>
      </c>
      <c r="E51" s="42" t="s">
        <v>713</v>
      </c>
      <c r="F51" s="42" t="str">
        <f t="shared" si="0"/>
        <v>D07a_09</v>
      </c>
      <c r="G51" s="43">
        <v>51.561728000000002</v>
      </c>
      <c r="H51" s="43">
        <v>21.125299999999999</v>
      </c>
      <c r="I51" s="43">
        <v>22.623736999999998</v>
      </c>
      <c r="J51" s="43">
        <v>21.357991999999999</v>
      </c>
      <c r="K51" s="43">
        <v>20.095970999999999</v>
      </c>
      <c r="L51" s="43">
        <v>24.173044999999998</v>
      </c>
      <c r="M51" s="43">
        <v>20.983212000000002</v>
      </c>
      <c r="N51" s="43">
        <v>18.414453000000002</v>
      </c>
      <c r="O51" s="43">
        <v>21.302292000000001</v>
      </c>
      <c r="P51" s="43">
        <v>18.897369000000001</v>
      </c>
      <c r="Q51" s="43">
        <v>24.337567</v>
      </c>
    </row>
    <row r="52" spans="1:17" x14ac:dyDescent="0.35">
      <c r="A52" s="42" t="s">
        <v>630</v>
      </c>
      <c r="B52" s="42" t="s">
        <v>923</v>
      </c>
      <c r="C52" s="42" t="s">
        <v>610</v>
      </c>
      <c r="D52" s="42">
        <v>2009</v>
      </c>
      <c r="E52" s="42" t="s">
        <v>703</v>
      </c>
      <c r="F52" s="42" t="str">
        <f t="shared" si="0"/>
        <v>G08c_09</v>
      </c>
      <c r="G52" s="43">
        <v>72.882716000000002</v>
      </c>
      <c r="H52" s="43">
        <v>20.53314</v>
      </c>
      <c r="I52" s="43">
        <v>25.073846</v>
      </c>
      <c r="J52" s="43">
        <v>24.286856</v>
      </c>
      <c r="K52" s="43">
        <v>21.691863999999999</v>
      </c>
      <c r="L52" s="43">
        <v>24.523812</v>
      </c>
      <c r="M52" s="43">
        <v>22.537514999999999</v>
      </c>
      <c r="N52" s="43">
        <v>17.504864000000001</v>
      </c>
      <c r="O52" s="43">
        <v>22.389258999999999</v>
      </c>
      <c r="P52" s="43">
        <v>22.946853000000001</v>
      </c>
      <c r="Q52" s="43">
        <v>24.211447</v>
      </c>
    </row>
    <row r="53" spans="1:17" x14ac:dyDescent="0.35">
      <c r="A53" s="42" t="s">
        <v>630</v>
      </c>
      <c r="B53" s="42" t="s">
        <v>925</v>
      </c>
      <c r="C53" s="42" t="s">
        <v>596</v>
      </c>
      <c r="D53" s="42">
        <v>2009</v>
      </c>
      <c r="E53" s="42" t="s">
        <v>680</v>
      </c>
      <c r="F53" s="42" t="str">
        <f t="shared" si="0"/>
        <v>C08a_09</v>
      </c>
      <c r="G53" s="43">
        <v>65.561728000000002</v>
      </c>
      <c r="H53" s="43">
        <v>23.471437000000002</v>
      </c>
      <c r="I53" s="43">
        <v>19.895311</v>
      </c>
      <c r="J53" s="43">
        <v>31.21048</v>
      </c>
      <c r="K53" s="43">
        <v>23.597517</v>
      </c>
      <c r="L53" s="43">
        <v>27.993190999999999</v>
      </c>
      <c r="M53" s="43">
        <v>30.305268999999999</v>
      </c>
      <c r="N53" s="43">
        <v>20.492046999999999</v>
      </c>
      <c r="O53" s="43">
        <v>27.677015999999998</v>
      </c>
      <c r="P53" s="43">
        <v>29.066545999999999</v>
      </c>
      <c r="Q53" s="43">
        <v>24.122335</v>
      </c>
    </row>
    <row r="54" spans="1:17" x14ac:dyDescent="0.35">
      <c r="A54" s="42" t="s">
        <v>630</v>
      </c>
      <c r="B54" s="42" t="s">
        <v>920</v>
      </c>
      <c r="C54" s="42" t="s">
        <v>929</v>
      </c>
      <c r="D54" s="42">
        <v>2009</v>
      </c>
      <c r="E54" s="42" t="s">
        <v>930</v>
      </c>
      <c r="F54" s="42" t="str">
        <f t="shared" si="0"/>
        <v>A05b_09</v>
      </c>
      <c r="G54" s="43">
        <v>13.802469</v>
      </c>
      <c r="H54" s="43">
        <v>13.338773</v>
      </c>
      <c r="I54" s="43">
        <v>17.679082999999999</v>
      </c>
      <c r="J54" s="43">
        <v>20.710787</v>
      </c>
      <c r="K54" s="43">
        <v>20.938427999999998</v>
      </c>
      <c r="L54" s="43">
        <v>26.229872</v>
      </c>
      <c r="M54" s="43">
        <v>26.147493000000001</v>
      </c>
      <c r="N54" s="43">
        <v>25.994914000000001</v>
      </c>
      <c r="O54" s="43">
        <v>24.989442</v>
      </c>
      <c r="P54" s="43">
        <v>24.195091000000001</v>
      </c>
      <c r="Q54" s="43">
        <v>23.691413000000001</v>
      </c>
    </row>
    <row r="55" spans="1:17" x14ac:dyDescent="0.35">
      <c r="A55" s="42" t="s">
        <v>630</v>
      </c>
      <c r="B55" s="42" t="s">
        <v>920</v>
      </c>
      <c r="C55" s="42" t="s">
        <v>582</v>
      </c>
      <c r="D55" s="42">
        <v>2009</v>
      </c>
      <c r="E55" s="42" t="s">
        <v>682</v>
      </c>
      <c r="F55" s="42" t="str">
        <f t="shared" si="0"/>
        <v>C07b_09</v>
      </c>
      <c r="G55" s="43">
        <v>64.333332999999996</v>
      </c>
      <c r="H55" s="43">
        <v>21.354123999999999</v>
      </c>
      <c r="I55" s="43">
        <v>18.066762000000001</v>
      </c>
      <c r="J55" s="43">
        <v>27.573699000000001</v>
      </c>
      <c r="K55" s="43">
        <v>24.794222999999999</v>
      </c>
      <c r="L55" s="43">
        <v>26.922948000000002</v>
      </c>
      <c r="M55" s="43">
        <v>23.417428999999998</v>
      </c>
      <c r="N55" s="43">
        <v>19.960041</v>
      </c>
      <c r="O55" s="43">
        <v>23.39086</v>
      </c>
      <c r="P55" s="43">
        <v>21.031896</v>
      </c>
      <c r="Q55" s="43">
        <v>23.65671</v>
      </c>
    </row>
    <row r="56" spans="1:17" x14ac:dyDescent="0.35">
      <c r="A56" s="42" t="s">
        <v>630</v>
      </c>
      <c r="B56" s="42" t="s">
        <v>925</v>
      </c>
      <c r="C56" s="42" t="s">
        <v>602</v>
      </c>
      <c r="D56" s="42">
        <v>2009</v>
      </c>
      <c r="E56" s="42" t="s">
        <v>689</v>
      </c>
      <c r="F56" s="42" t="str">
        <f t="shared" si="0"/>
        <v>E08a_09</v>
      </c>
      <c r="G56" s="43">
        <v>57.314815000000003</v>
      </c>
      <c r="H56" s="43">
        <v>20.545421000000001</v>
      </c>
      <c r="I56" s="43">
        <v>23.157520999999999</v>
      </c>
      <c r="J56" s="43">
        <v>22.280225999999999</v>
      </c>
      <c r="K56" s="43">
        <v>19.953061000000002</v>
      </c>
      <c r="L56" s="43">
        <v>21.368977999999998</v>
      </c>
      <c r="M56" s="43">
        <v>23.251493</v>
      </c>
      <c r="N56" s="43">
        <v>17.482426</v>
      </c>
      <c r="O56" s="43">
        <v>21.705801999999998</v>
      </c>
      <c r="P56" s="43">
        <v>20.172567999999998</v>
      </c>
      <c r="Q56" s="43">
        <v>23.578406000000001</v>
      </c>
    </row>
    <row r="57" spans="1:17" x14ac:dyDescent="0.35">
      <c r="A57" s="42" t="s">
        <v>630</v>
      </c>
      <c r="B57" s="42" t="s">
        <v>920</v>
      </c>
      <c r="C57" s="42" t="s">
        <v>583</v>
      </c>
      <c r="D57" s="42">
        <v>2009</v>
      </c>
      <c r="E57" s="42" t="s">
        <v>714</v>
      </c>
      <c r="F57" s="42" t="str">
        <f t="shared" si="0"/>
        <v>C07c_09</v>
      </c>
      <c r="G57" s="43">
        <v>60.820988</v>
      </c>
      <c r="H57" s="43">
        <v>22.572158999999999</v>
      </c>
      <c r="I57" s="43">
        <v>21.942919</v>
      </c>
      <c r="J57" s="43">
        <v>24.405374999999999</v>
      </c>
      <c r="K57" s="43">
        <v>22.478556000000001</v>
      </c>
      <c r="L57" s="43">
        <v>24.529295999999999</v>
      </c>
      <c r="M57" s="43">
        <v>22.277685000000002</v>
      </c>
      <c r="N57" s="43">
        <v>19.285250999999999</v>
      </c>
      <c r="O57" s="43">
        <v>24.054525999999999</v>
      </c>
      <c r="P57" s="43">
        <v>18.728255999999998</v>
      </c>
      <c r="Q57" s="43">
        <v>23.522867000000002</v>
      </c>
    </row>
    <row r="58" spans="1:17" x14ac:dyDescent="0.35">
      <c r="A58" s="42" t="s">
        <v>630</v>
      </c>
      <c r="B58" s="42" t="s">
        <v>925</v>
      </c>
      <c r="C58" s="42" t="s">
        <v>601</v>
      </c>
      <c r="D58" s="42">
        <v>2009</v>
      </c>
      <c r="E58" s="42" t="s">
        <v>687</v>
      </c>
      <c r="F58" s="42" t="str">
        <f t="shared" si="0"/>
        <v>D08c_09</v>
      </c>
      <c r="G58" s="43">
        <v>63.530864000000001</v>
      </c>
      <c r="H58" s="43">
        <v>20.937145999999998</v>
      </c>
      <c r="I58" s="43">
        <v>22.532339</v>
      </c>
      <c r="J58" s="43">
        <v>21.320881</v>
      </c>
      <c r="K58" s="43">
        <v>18.807268000000001</v>
      </c>
      <c r="L58" s="43">
        <v>22.932476000000001</v>
      </c>
      <c r="M58" s="43">
        <v>21.917493</v>
      </c>
      <c r="N58" s="43">
        <v>17.408421000000001</v>
      </c>
      <c r="O58" s="43">
        <v>19.708279000000001</v>
      </c>
      <c r="P58" s="43">
        <v>18.828486000000002</v>
      </c>
      <c r="Q58" s="43">
        <v>23.472574999999999</v>
      </c>
    </row>
    <row r="59" spans="1:17" x14ac:dyDescent="0.35">
      <c r="A59" s="42" t="s">
        <v>630</v>
      </c>
      <c r="B59" s="42" t="s">
        <v>925</v>
      </c>
      <c r="C59" s="42" t="s">
        <v>607</v>
      </c>
      <c r="D59" s="42">
        <v>2009</v>
      </c>
      <c r="E59" s="42" t="s">
        <v>697</v>
      </c>
      <c r="F59" s="42" t="str">
        <f t="shared" si="0"/>
        <v>F08c_09</v>
      </c>
      <c r="G59" s="43">
        <v>61.592593000000001</v>
      </c>
      <c r="H59" s="43">
        <v>19.702985999999999</v>
      </c>
      <c r="I59" s="43">
        <v>22.369606000000001</v>
      </c>
      <c r="J59" s="43">
        <v>25.137357000000002</v>
      </c>
      <c r="K59" s="43">
        <v>21.978812000000001</v>
      </c>
      <c r="L59" s="43">
        <v>23.961518000000002</v>
      </c>
      <c r="M59" s="43">
        <v>22.827465</v>
      </c>
      <c r="N59" s="43">
        <v>18.804891000000001</v>
      </c>
      <c r="O59" s="43">
        <v>23.225470999999999</v>
      </c>
      <c r="P59" s="43">
        <v>22.457180999999999</v>
      </c>
      <c r="Q59" s="43">
        <v>23.446586</v>
      </c>
    </row>
    <row r="60" spans="1:17" x14ac:dyDescent="0.35">
      <c r="A60" s="42" t="s">
        <v>630</v>
      </c>
      <c r="B60" s="42" t="s">
        <v>923</v>
      </c>
      <c r="C60" s="42" t="s">
        <v>446</v>
      </c>
      <c r="D60" s="42">
        <v>2009</v>
      </c>
      <c r="E60" s="42" t="s">
        <v>702</v>
      </c>
      <c r="F60" s="42" t="str">
        <f t="shared" si="0"/>
        <v>G07c_09</v>
      </c>
      <c r="G60" s="43">
        <v>37.543210000000002</v>
      </c>
      <c r="H60" s="43">
        <v>21.369696000000001</v>
      </c>
      <c r="I60" s="43">
        <v>24.498464999999999</v>
      </c>
      <c r="J60" s="43">
        <v>22.478684999999999</v>
      </c>
      <c r="K60" s="43">
        <v>18.512988</v>
      </c>
      <c r="L60" s="43">
        <v>21.982990000000001</v>
      </c>
      <c r="M60" s="43">
        <v>18.834320999999999</v>
      </c>
      <c r="N60" s="43">
        <v>17.261524000000001</v>
      </c>
      <c r="O60" s="43">
        <v>20.869658999999999</v>
      </c>
      <c r="P60" s="43">
        <v>21.865738</v>
      </c>
      <c r="Q60" s="43">
        <v>23.252407000000002</v>
      </c>
    </row>
    <row r="61" spans="1:17" x14ac:dyDescent="0.35">
      <c r="A61" s="42" t="s">
        <v>630</v>
      </c>
      <c r="B61" s="42" t="s">
        <v>923</v>
      </c>
      <c r="C61" s="42" t="s">
        <v>611</v>
      </c>
      <c r="D61" s="42">
        <v>2009</v>
      </c>
      <c r="E61" s="42" t="s">
        <v>705</v>
      </c>
      <c r="F61" s="42" t="str">
        <f t="shared" si="0"/>
        <v>H08a_09</v>
      </c>
      <c r="G61" s="43">
        <v>32.296295999999998</v>
      </c>
      <c r="H61" s="43">
        <v>20.104689</v>
      </c>
      <c r="I61" s="43">
        <v>20.374224999999999</v>
      </c>
      <c r="J61" s="43">
        <v>20.677294</v>
      </c>
      <c r="K61" s="43">
        <v>18.965858999999998</v>
      </c>
      <c r="L61" s="43">
        <v>22.345472000000001</v>
      </c>
      <c r="M61" s="43">
        <v>19.905636000000001</v>
      </c>
      <c r="N61" s="43">
        <v>17.689211</v>
      </c>
      <c r="O61" s="43">
        <v>20.657941999999998</v>
      </c>
      <c r="P61" s="43">
        <v>21.807732999999999</v>
      </c>
      <c r="Q61" s="43">
        <v>22.945758000000001</v>
      </c>
    </row>
    <row r="62" spans="1:17" x14ac:dyDescent="0.35">
      <c r="A62" s="42" t="s">
        <v>630</v>
      </c>
      <c r="B62" s="42" t="s">
        <v>925</v>
      </c>
      <c r="C62" s="42" t="s">
        <v>605</v>
      </c>
      <c r="D62" s="42">
        <v>2009</v>
      </c>
      <c r="E62" s="42" t="s">
        <v>693</v>
      </c>
      <c r="F62" s="42" t="str">
        <f t="shared" si="0"/>
        <v>F08a_09</v>
      </c>
      <c r="G62" s="43">
        <v>63.981481000000002</v>
      </c>
      <c r="H62" s="43">
        <v>18.987729000000002</v>
      </c>
      <c r="I62" s="43">
        <v>21.351444000000001</v>
      </c>
      <c r="J62" s="43">
        <v>23.241741000000001</v>
      </c>
      <c r="K62" s="43">
        <v>21.689509999999999</v>
      </c>
      <c r="L62" s="43">
        <v>23.528855</v>
      </c>
      <c r="M62" s="43">
        <v>22.114333999999999</v>
      </c>
      <c r="N62" s="43">
        <v>19.259775999999999</v>
      </c>
      <c r="O62" s="43">
        <v>21.687228000000001</v>
      </c>
      <c r="P62" s="43">
        <v>21.282533000000001</v>
      </c>
      <c r="Q62" s="43">
        <v>22.680672000000001</v>
      </c>
    </row>
    <row r="63" spans="1:17" x14ac:dyDescent="0.35">
      <c r="A63" s="42" t="s">
        <v>630</v>
      </c>
      <c r="B63" s="42" t="s">
        <v>923</v>
      </c>
      <c r="C63" s="42" t="s">
        <v>612</v>
      </c>
      <c r="D63" s="42">
        <v>2009</v>
      </c>
      <c r="E63" s="42" t="s">
        <v>704</v>
      </c>
      <c r="F63" s="42" t="str">
        <f t="shared" si="0"/>
        <v>H08b_09</v>
      </c>
      <c r="G63" s="43">
        <v>34.586419999999997</v>
      </c>
      <c r="H63" s="43">
        <v>20.769597000000001</v>
      </c>
      <c r="I63" s="43">
        <v>19.562446999999999</v>
      </c>
      <c r="J63" s="43">
        <v>20.842863000000001</v>
      </c>
      <c r="K63" s="43">
        <v>16.590876000000002</v>
      </c>
      <c r="L63" s="43">
        <v>20.391991999999998</v>
      </c>
      <c r="M63" s="43">
        <v>18.634858000000001</v>
      </c>
      <c r="N63" s="43">
        <v>18.655964000000001</v>
      </c>
      <c r="O63" s="43">
        <v>20.788129999999999</v>
      </c>
      <c r="P63" s="43">
        <v>20.393235000000001</v>
      </c>
      <c r="Q63" s="43">
        <v>22.669157999999999</v>
      </c>
    </row>
    <row r="64" spans="1:17" x14ac:dyDescent="0.35">
      <c r="A64" s="42" t="s">
        <v>630</v>
      </c>
      <c r="B64" s="42" t="s">
        <v>925</v>
      </c>
      <c r="C64" s="42" t="s">
        <v>603</v>
      </c>
      <c r="D64" s="42">
        <v>2009</v>
      </c>
      <c r="E64" s="42" t="s">
        <v>691</v>
      </c>
      <c r="F64" s="42" t="str">
        <f t="shared" si="0"/>
        <v>E08b_09</v>
      </c>
      <c r="G64" s="43">
        <v>60.129629999999999</v>
      </c>
      <c r="H64" s="43">
        <v>20.581932999999999</v>
      </c>
      <c r="I64" s="43">
        <v>22.678370000000001</v>
      </c>
      <c r="J64" s="43">
        <v>23.232389999999999</v>
      </c>
      <c r="K64" s="43">
        <v>21.341691000000001</v>
      </c>
      <c r="L64" s="43">
        <v>22.119344999999999</v>
      </c>
      <c r="M64" s="43">
        <v>22.582044</v>
      </c>
      <c r="N64" s="43">
        <v>17.730592999999999</v>
      </c>
      <c r="O64" s="43">
        <v>23.986677</v>
      </c>
      <c r="P64" s="43">
        <v>19.974627999999999</v>
      </c>
      <c r="Q64" s="43">
        <v>22.359393000000001</v>
      </c>
    </row>
    <row r="65" spans="1:17" x14ac:dyDescent="0.35">
      <c r="A65" s="42" t="s">
        <v>630</v>
      </c>
      <c r="B65" s="42" t="s">
        <v>925</v>
      </c>
      <c r="C65" s="42" t="s">
        <v>604</v>
      </c>
      <c r="D65" s="42">
        <v>2009</v>
      </c>
      <c r="E65" s="42" t="s">
        <v>710</v>
      </c>
      <c r="F65" s="42" t="str">
        <f t="shared" si="0"/>
        <v>E08c_09</v>
      </c>
      <c r="G65" s="43">
        <v>71.753085999999996</v>
      </c>
      <c r="H65" s="43">
        <v>19.110870999999999</v>
      </c>
      <c r="I65" s="43">
        <v>21.721463</v>
      </c>
      <c r="J65" s="43">
        <v>23.172619999999998</v>
      </c>
      <c r="K65" s="43">
        <v>22.465890999999999</v>
      </c>
      <c r="L65" s="43">
        <v>23.216144</v>
      </c>
      <c r="M65" s="43">
        <v>20.617640000000002</v>
      </c>
      <c r="N65" s="43">
        <v>17.559342000000001</v>
      </c>
      <c r="O65" s="43">
        <v>23.135784999999998</v>
      </c>
      <c r="P65" s="43">
        <v>20.517040999999999</v>
      </c>
      <c r="Q65" s="43">
        <v>22.306901</v>
      </c>
    </row>
    <row r="66" spans="1:17" x14ac:dyDescent="0.35">
      <c r="A66" s="42" t="s">
        <v>630</v>
      </c>
      <c r="B66" s="42" t="s">
        <v>920</v>
      </c>
      <c r="C66" s="42" t="s">
        <v>118</v>
      </c>
      <c r="D66" s="42">
        <v>2009</v>
      </c>
      <c r="E66" s="42" t="s">
        <v>931</v>
      </c>
      <c r="F66" s="42" t="str">
        <f t="shared" si="0"/>
        <v>A05a_09</v>
      </c>
      <c r="G66" s="43">
        <v>5.6851849999999997</v>
      </c>
      <c r="H66" s="43">
        <v>13.218391</v>
      </c>
      <c r="I66" s="43">
        <v>15.666332000000001</v>
      </c>
      <c r="J66" s="43">
        <v>21.309244</v>
      </c>
      <c r="K66" s="43">
        <v>17.888423</v>
      </c>
      <c r="L66" s="43">
        <v>25.548155999999999</v>
      </c>
      <c r="M66" s="43">
        <v>19.595516</v>
      </c>
      <c r="N66" s="43">
        <v>19.821518000000001</v>
      </c>
      <c r="O66" s="43">
        <v>22.207543999999999</v>
      </c>
      <c r="P66" s="43">
        <v>21.415309000000001</v>
      </c>
      <c r="Q66" s="43">
        <v>22.034814000000001</v>
      </c>
    </row>
    <row r="67" spans="1:17" x14ac:dyDescent="0.35">
      <c r="A67" s="42" t="s">
        <v>630</v>
      </c>
      <c r="B67" s="42" t="s">
        <v>920</v>
      </c>
      <c r="C67" s="42" t="s">
        <v>224</v>
      </c>
      <c r="D67" s="42">
        <v>2009</v>
      </c>
      <c r="E67" s="42" t="s">
        <v>679</v>
      </c>
      <c r="F67" s="42" t="str">
        <f t="shared" si="0"/>
        <v>C07a_09</v>
      </c>
      <c r="G67" s="43">
        <v>59.746913999999997</v>
      </c>
      <c r="H67" s="43">
        <v>22.371248000000001</v>
      </c>
      <c r="I67" s="43">
        <v>18.915721999999999</v>
      </c>
      <c r="J67" s="43">
        <v>26.059270999999999</v>
      </c>
      <c r="K67" s="43">
        <v>23.009907999999999</v>
      </c>
      <c r="L67" s="43">
        <v>22.624632999999999</v>
      </c>
      <c r="M67" s="43">
        <v>18.817045</v>
      </c>
      <c r="N67" s="43">
        <v>20.278755</v>
      </c>
      <c r="O67" s="43">
        <v>23.525649999999999</v>
      </c>
      <c r="P67" s="43">
        <v>19.616444000000001</v>
      </c>
      <c r="Q67" s="43">
        <v>21.882083999999999</v>
      </c>
    </row>
    <row r="68" spans="1:17" x14ac:dyDescent="0.35">
      <c r="A68" s="42" t="s">
        <v>630</v>
      </c>
      <c r="B68" s="42" t="s">
        <v>920</v>
      </c>
      <c r="C68" s="42" t="s">
        <v>492</v>
      </c>
      <c r="D68" s="42">
        <v>2009</v>
      </c>
      <c r="E68" s="42" t="s">
        <v>676</v>
      </c>
      <c r="F68" s="42" t="str">
        <f t="shared" ref="F68:F131" si="1">CONCATENATE(C68,"_",MID(D68,3,2))</f>
        <v>C05a_09</v>
      </c>
      <c r="G68" s="43">
        <v>14.851851999999999</v>
      </c>
      <c r="H68" s="43">
        <v>10.552079000000001</v>
      </c>
      <c r="I68" s="43">
        <v>13.009916</v>
      </c>
      <c r="J68" s="43">
        <v>19.624893</v>
      </c>
      <c r="K68" s="43">
        <v>22.093001999999998</v>
      </c>
      <c r="L68" s="43">
        <v>23.211112</v>
      </c>
      <c r="M68" s="43">
        <v>20.240234000000001</v>
      </c>
      <c r="N68" s="43">
        <v>22.118857999999999</v>
      </c>
      <c r="O68" s="43">
        <v>26.3689</v>
      </c>
      <c r="P68" s="43">
        <v>19.612705999999999</v>
      </c>
      <c r="Q68" s="43">
        <v>21.701065</v>
      </c>
    </row>
    <row r="69" spans="1:17" x14ac:dyDescent="0.35">
      <c r="A69" s="42" t="s">
        <v>630</v>
      </c>
      <c r="B69" s="42" t="s">
        <v>925</v>
      </c>
      <c r="C69" s="42" t="s">
        <v>609</v>
      </c>
      <c r="D69" s="42">
        <v>2009</v>
      </c>
      <c r="E69" s="42" t="s">
        <v>701</v>
      </c>
      <c r="F69" s="42" t="str">
        <f t="shared" si="1"/>
        <v>G08b_09</v>
      </c>
      <c r="G69" s="43">
        <v>61.802469000000002</v>
      </c>
      <c r="H69" s="43">
        <v>20.604064000000001</v>
      </c>
      <c r="I69" s="43">
        <v>23.863351000000002</v>
      </c>
      <c r="J69" s="43">
        <v>26.126512999999999</v>
      </c>
      <c r="K69" s="43">
        <v>20.307749000000001</v>
      </c>
      <c r="L69" s="43">
        <v>21.589202</v>
      </c>
      <c r="M69" s="43">
        <v>22.265888</v>
      </c>
      <c r="N69" s="43">
        <v>19.198730999999999</v>
      </c>
      <c r="O69" s="43">
        <v>23.890274999999999</v>
      </c>
      <c r="P69" s="43">
        <v>21.87322</v>
      </c>
      <c r="Q69" s="43">
        <v>21.535062</v>
      </c>
    </row>
    <row r="70" spans="1:17" x14ac:dyDescent="0.35">
      <c r="A70" s="42" t="s">
        <v>630</v>
      </c>
      <c r="B70" s="42" t="s">
        <v>925</v>
      </c>
      <c r="C70" s="42" t="s">
        <v>606</v>
      </c>
      <c r="D70" s="42">
        <v>2009</v>
      </c>
      <c r="E70" s="42" t="s">
        <v>695</v>
      </c>
      <c r="F70" s="42" t="str">
        <f t="shared" si="1"/>
        <v>F08b_09</v>
      </c>
      <c r="G70" s="43">
        <v>61.685184999999997</v>
      </c>
      <c r="H70" s="43">
        <v>19.796844</v>
      </c>
      <c r="I70" s="43">
        <v>22.852910000000001</v>
      </c>
      <c r="J70" s="43">
        <v>25.059501999999998</v>
      </c>
      <c r="K70" s="43">
        <v>22.091252000000001</v>
      </c>
      <c r="L70" s="43">
        <v>24.421762999999999</v>
      </c>
      <c r="M70" s="43">
        <v>20.904716000000001</v>
      </c>
      <c r="N70" s="43">
        <v>19.277011000000002</v>
      </c>
      <c r="O70" s="43">
        <v>22.620861000000001</v>
      </c>
      <c r="P70" s="43">
        <v>20.870035000000001</v>
      </c>
      <c r="Q70" s="43">
        <v>21.336711000000001</v>
      </c>
    </row>
    <row r="71" spans="1:17" x14ac:dyDescent="0.35">
      <c r="A71" s="42" t="s">
        <v>630</v>
      </c>
      <c r="B71" s="42" t="s">
        <v>923</v>
      </c>
      <c r="C71" s="42" t="s">
        <v>245</v>
      </c>
      <c r="D71" s="42">
        <v>2009</v>
      </c>
      <c r="E71" s="42" t="s">
        <v>700</v>
      </c>
      <c r="F71" s="42" t="str">
        <f t="shared" si="1"/>
        <v>G07b_09</v>
      </c>
      <c r="G71" s="43">
        <v>56.203704000000002</v>
      </c>
      <c r="H71" s="43">
        <v>19.134948999999999</v>
      </c>
      <c r="I71" s="43">
        <v>21.083877000000001</v>
      </c>
      <c r="J71" s="43">
        <v>19.142671</v>
      </c>
      <c r="K71" s="43">
        <v>17.790731000000001</v>
      </c>
      <c r="L71" s="43">
        <v>22.947241999999999</v>
      </c>
      <c r="M71" s="43">
        <v>18.940131000000001</v>
      </c>
      <c r="N71" s="43">
        <v>17.602167000000001</v>
      </c>
      <c r="O71" s="43">
        <v>20.175557000000001</v>
      </c>
      <c r="P71" s="43">
        <v>21.09619</v>
      </c>
      <c r="Q71" s="43">
        <v>21.065943000000001</v>
      </c>
    </row>
    <row r="72" spans="1:17" x14ac:dyDescent="0.35">
      <c r="A72" s="42" t="s">
        <v>630</v>
      </c>
      <c r="B72" s="42" t="s">
        <v>920</v>
      </c>
      <c r="C72" s="42" t="s">
        <v>932</v>
      </c>
      <c r="D72" s="42">
        <v>2009</v>
      </c>
      <c r="E72" s="42" t="s">
        <v>933</v>
      </c>
      <c r="F72" s="42" t="str">
        <f t="shared" si="1"/>
        <v>A04a_09</v>
      </c>
      <c r="G72" s="43">
        <v>4.5493829999999997</v>
      </c>
      <c r="H72" s="43">
        <v>13.011654999999999</v>
      </c>
      <c r="I72" s="43">
        <v>15.194808999999999</v>
      </c>
      <c r="J72" s="43">
        <v>17.071985999999999</v>
      </c>
      <c r="K72" s="43">
        <v>18.340509999999998</v>
      </c>
      <c r="L72" s="43">
        <v>19.985569000000002</v>
      </c>
      <c r="M72" s="43">
        <v>19.910343000000001</v>
      </c>
      <c r="N72" s="43">
        <v>25.304092000000001</v>
      </c>
      <c r="O72" s="43">
        <v>20.130642999999999</v>
      </c>
      <c r="P72" s="43">
        <v>23.435927</v>
      </c>
      <c r="Q72" s="43">
        <v>20.967680000000001</v>
      </c>
    </row>
    <row r="73" spans="1:17" x14ac:dyDescent="0.35">
      <c r="A73" s="42" t="s">
        <v>630</v>
      </c>
      <c r="B73" s="42" t="s">
        <v>923</v>
      </c>
      <c r="C73" s="42" t="s">
        <v>592</v>
      </c>
      <c r="D73" s="42">
        <v>2009</v>
      </c>
      <c r="E73" s="42" t="s">
        <v>696</v>
      </c>
      <c r="F73" s="42" t="str">
        <f t="shared" si="1"/>
        <v>F07c_09</v>
      </c>
      <c r="G73" s="43">
        <v>60.314815000000003</v>
      </c>
      <c r="H73" s="43">
        <v>19.851921999999998</v>
      </c>
      <c r="I73" s="43">
        <v>19.477668999999999</v>
      </c>
      <c r="J73" s="43">
        <v>19.082360000000001</v>
      </c>
      <c r="K73" s="43">
        <v>16.813697000000001</v>
      </c>
      <c r="L73" s="43">
        <v>23.016219</v>
      </c>
      <c r="M73" s="43">
        <v>20.984251</v>
      </c>
      <c r="N73" s="43">
        <v>18.631625</v>
      </c>
      <c r="O73" s="43">
        <v>21.708597000000001</v>
      </c>
      <c r="P73" s="43">
        <v>21.378312999999999</v>
      </c>
      <c r="Q73" s="43">
        <v>20.712689000000001</v>
      </c>
    </row>
    <row r="74" spans="1:17" x14ac:dyDescent="0.35">
      <c r="A74" s="42" t="s">
        <v>630</v>
      </c>
      <c r="B74" s="42" t="s">
        <v>923</v>
      </c>
      <c r="C74" s="42" t="s">
        <v>593</v>
      </c>
      <c r="D74" s="42">
        <v>2009</v>
      </c>
      <c r="E74" s="42" t="s">
        <v>698</v>
      </c>
      <c r="F74" s="42" t="str">
        <f t="shared" si="1"/>
        <v>G07a_09</v>
      </c>
      <c r="G74" s="43">
        <v>57.388888999999999</v>
      </c>
      <c r="H74" s="43">
        <v>21.870156999999999</v>
      </c>
      <c r="I74" s="43">
        <v>20.971464000000001</v>
      </c>
      <c r="J74" s="43">
        <v>20.037693999999998</v>
      </c>
      <c r="K74" s="43">
        <v>17.270800000000001</v>
      </c>
      <c r="L74" s="43">
        <v>24.472733999999999</v>
      </c>
      <c r="M74" s="43">
        <v>21.149805000000001</v>
      </c>
      <c r="N74" s="43">
        <v>19.432838</v>
      </c>
      <c r="O74" s="43">
        <v>20.309733000000001</v>
      </c>
      <c r="P74" s="43">
        <v>22.285323999999999</v>
      </c>
      <c r="Q74" s="43">
        <v>20.710681999999998</v>
      </c>
    </row>
    <row r="75" spans="1:17" x14ac:dyDescent="0.35">
      <c r="A75" s="42" t="s">
        <v>630</v>
      </c>
      <c r="B75" s="42" t="s">
        <v>925</v>
      </c>
      <c r="C75" s="42" t="s">
        <v>594</v>
      </c>
      <c r="D75" s="42">
        <v>2009</v>
      </c>
      <c r="E75" s="42" t="s">
        <v>709</v>
      </c>
      <c r="F75" s="42" t="str">
        <f t="shared" si="1"/>
        <v>B08b_09</v>
      </c>
      <c r="G75" s="43">
        <v>48.191358000000001</v>
      </c>
      <c r="H75" s="43">
        <v>19.027187000000001</v>
      </c>
      <c r="I75" s="43">
        <v>20.239395999999999</v>
      </c>
      <c r="J75" s="43">
        <v>23.235306999999999</v>
      </c>
      <c r="K75" s="43">
        <v>20.335742</v>
      </c>
      <c r="L75" s="43">
        <v>22.610983000000001</v>
      </c>
      <c r="M75" s="43">
        <v>22.922657999999998</v>
      </c>
      <c r="N75" s="43">
        <v>18.667538</v>
      </c>
      <c r="O75" s="43">
        <v>21.818372</v>
      </c>
      <c r="P75" s="43">
        <v>18.126777000000001</v>
      </c>
      <c r="Q75" s="43">
        <v>20.459706000000001</v>
      </c>
    </row>
    <row r="76" spans="1:17" x14ac:dyDescent="0.35">
      <c r="A76" s="42" t="s">
        <v>630</v>
      </c>
      <c r="B76" s="42" t="s">
        <v>920</v>
      </c>
      <c r="C76" s="42" t="s">
        <v>121</v>
      </c>
      <c r="D76" s="42">
        <v>2009</v>
      </c>
      <c r="E76" s="42" t="s">
        <v>934</v>
      </c>
      <c r="F76" s="42" t="str">
        <f t="shared" si="1"/>
        <v>E05c_09</v>
      </c>
      <c r="G76" s="43">
        <v>5.9691359999999998</v>
      </c>
      <c r="H76" s="43">
        <v>13.074757</v>
      </c>
      <c r="I76" s="43">
        <v>17.857191</v>
      </c>
      <c r="J76" s="43">
        <v>19.168268999999999</v>
      </c>
      <c r="K76" s="43">
        <v>13.094023</v>
      </c>
      <c r="L76" s="43">
        <v>14.889089999999999</v>
      </c>
      <c r="M76" s="43">
        <v>18.036856</v>
      </c>
      <c r="N76" s="43">
        <v>16.608768999999999</v>
      </c>
      <c r="O76" s="43">
        <v>23.273720999999998</v>
      </c>
      <c r="P76" s="43">
        <v>19.820457000000001</v>
      </c>
      <c r="Q76" s="43">
        <v>16.896750999999998</v>
      </c>
    </row>
    <row r="77" spans="1:17" x14ac:dyDescent="0.35">
      <c r="A77" s="42" t="s">
        <v>630</v>
      </c>
      <c r="B77" s="42" t="s">
        <v>923</v>
      </c>
      <c r="C77" s="42" t="s">
        <v>223</v>
      </c>
      <c r="D77" s="42">
        <v>2010</v>
      </c>
      <c r="E77" s="42" t="s">
        <v>935</v>
      </c>
      <c r="F77" s="42" t="str">
        <f t="shared" si="1"/>
        <v>F05c_10</v>
      </c>
      <c r="G77" s="43">
        <v>0.58024699999999996</v>
      </c>
      <c r="H77" s="43">
        <v>16.160361999999999</v>
      </c>
      <c r="I77" s="43">
        <v>21.913084999999999</v>
      </c>
      <c r="J77" s="43">
        <v>23.936361999999999</v>
      </c>
      <c r="K77" s="44">
        <v>21.65</v>
      </c>
      <c r="L77" s="43">
        <v>30.392233999999998</v>
      </c>
      <c r="M77" s="44">
        <v>27.62</v>
      </c>
      <c r="N77" s="44">
        <v>24.86</v>
      </c>
      <c r="O77" s="44">
        <v>26.12</v>
      </c>
      <c r="P77" s="44">
        <v>27.44</v>
      </c>
      <c r="Q77" s="44">
        <v>28.54</v>
      </c>
    </row>
    <row r="78" spans="1:17" x14ac:dyDescent="0.35">
      <c r="A78" s="42" t="s">
        <v>630</v>
      </c>
      <c r="B78" s="42" t="s">
        <v>936</v>
      </c>
      <c r="C78" s="42" t="s">
        <v>215</v>
      </c>
      <c r="D78" s="42">
        <v>2010</v>
      </c>
      <c r="E78" s="42" t="s">
        <v>937</v>
      </c>
      <c r="F78" s="42" t="str">
        <f t="shared" si="1"/>
        <v>H09b_10</v>
      </c>
      <c r="G78" s="43">
        <v>13.641975</v>
      </c>
      <c r="H78" s="43">
        <v>19.896260999999999</v>
      </c>
      <c r="I78" s="43">
        <v>27.526586000000002</v>
      </c>
      <c r="J78" s="43">
        <v>23.153832000000001</v>
      </c>
      <c r="K78" s="43">
        <v>20.685641</v>
      </c>
      <c r="L78" s="43">
        <v>22.435314000000002</v>
      </c>
      <c r="M78" s="43">
        <v>23.195171999999999</v>
      </c>
      <c r="N78" s="43">
        <v>20.220312</v>
      </c>
      <c r="O78" s="43">
        <v>26.815397999999998</v>
      </c>
      <c r="P78" s="43">
        <v>24.665416</v>
      </c>
      <c r="Q78" s="43">
        <v>29.577241999999998</v>
      </c>
    </row>
    <row r="79" spans="1:17" x14ac:dyDescent="0.35">
      <c r="A79" s="42" t="s">
        <v>630</v>
      </c>
      <c r="B79" s="42" t="s">
        <v>925</v>
      </c>
      <c r="C79" s="42" t="s">
        <v>620</v>
      </c>
      <c r="D79" s="42">
        <v>2010</v>
      </c>
      <c r="E79" s="42" t="s">
        <v>721</v>
      </c>
      <c r="F79" s="42" t="str">
        <f t="shared" si="1"/>
        <v>D09b_10</v>
      </c>
      <c r="G79" s="43">
        <v>61.518518999999998</v>
      </c>
      <c r="H79" s="43">
        <v>21.324317000000001</v>
      </c>
      <c r="I79" s="43">
        <v>23.794720999999999</v>
      </c>
      <c r="J79" s="43">
        <v>22.704122999999999</v>
      </c>
      <c r="K79" s="43">
        <v>18.978887</v>
      </c>
      <c r="L79" s="43">
        <v>21.962184000000001</v>
      </c>
      <c r="M79" s="43">
        <v>23.691984999999999</v>
      </c>
      <c r="N79" s="43">
        <v>18.539995000000001</v>
      </c>
      <c r="O79" s="43">
        <v>22.014655999999999</v>
      </c>
      <c r="P79" s="43">
        <v>24.819241999999999</v>
      </c>
      <c r="Q79" s="43">
        <v>24.516812999999999</v>
      </c>
    </row>
    <row r="80" spans="1:17" x14ac:dyDescent="0.35">
      <c r="A80" s="42" t="s">
        <v>630</v>
      </c>
      <c r="B80" s="42" t="s">
        <v>925</v>
      </c>
      <c r="C80" s="42" t="s">
        <v>626</v>
      </c>
      <c r="D80" s="42">
        <v>2010</v>
      </c>
      <c r="E80" s="42" t="s">
        <v>733</v>
      </c>
      <c r="F80" s="42" t="str">
        <f t="shared" si="1"/>
        <v>G09b_10</v>
      </c>
      <c r="G80" s="43">
        <v>59.993827000000003</v>
      </c>
      <c r="H80" s="43">
        <v>19.288630999999999</v>
      </c>
      <c r="I80" s="43">
        <v>23.598661</v>
      </c>
      <c r="J80" s="43">
        <v>23.630948</v>
      </c>
      <c r="K80" s="43">
        <v>16.764291</v>
      </c>
      <c r="L80" s="43">
        <v>22.240338000000001</v>
      </c>
      <c r="M80" s="43">
        <v>21.319755000000001</v>
      </c>
      <c r="N80" s="43">
        <v>18.469232999999999</v>
      </c>
      <c r="O80" s="43">
        <v>23.396273999999998</v>
      </c>
      <c r="P80" s="43">
        <v>21.264603999999999</v>
      </c>
      <c r="Q80" s="43">
        <v>24.016770999999999</v>
      </c>
    </row>
    <row r="81" spans="1:17" x14ac:dyDescent="0.35">
      <c r="A81" s="42" t="s">
        <v>630</v>
      </c>
      <c r="B81" s="42" t="s">
        <v>925</v>
      </c>
      <c r="C81" s="42" t="s">
        <v>619</v>
      </c>
      <c r="D81" s="42">
        <v>2010</v>
      </c>
      <c r="E81" s="42" t="s">
        <v>720</v>
      </c>
      <c r="F81" s="42" t="str">
        <f t="shared" si="1"/>
        <v>D09a_10</v>
      </c>
      <c r="G81" s="43">
        <v>69.679012</v>
      </c>
      <c r="H81" s="43">
        <v>22.314394</v>
      </c>
      <c r="I81" s="43">
        <v>25.087741000000001</v>
      </c>
      <c r="J81" s="43">
        <v>23.109914</v>
      </c>
      <c r="K81" s="43">
        <v>19.328015000000001</v>
      </c>
      <c r="L81" s="43">
        <v>20.945316999999999</v>
      </c>
      <c r="M81" s="43">
        <v>21.630991000000002</v>
      </c>
      <c r="N81" s="43">
        <v>18.056011000000002</v>
      </c>
      <c r="O81" s="43">
        <v>19.093927000000001</v>
      </c>
      <c r="P81" s="43">
        <v>21.958448000000001</v>
      </c>
      <c r="Q81" s="43">
        <v>22.915150000000001</v>
      </c>
    </row>
    <row r="82" spans="1:17" x14ac:dyDescent="0.35">
      <c r="A82" s="42" t="s">
        <v>630</v>
      </c>
      <c r="B82" s="42" t="s">
        <v>925</v>
      </c>
      <c r="C82" s="42" t="s">
        <v>623</v>
      </c>
      <c r="D82" s="42">
        <v>2010</v>
      </c>
      <c r="E82" s="42" t="s">
        <v>724</v>
      </c>
      <c r="F82" s="42" t="str">
        <f t="shared" si="1"/>
        <v>F09b_10</v>
      </c>
      <c r="G82" s="43">
        <v>61.703704000000002</v>
      </c>
      <c r="H82" s="43">
        <v>21.166385999999999</v>
      </c>
      <c r="I82" s="43">
        <v>24.524735</v>
      </c>
      <c r="J82" s="43">
        <v>25.199394999999999</v>
      </c>
      <c r="K82" s="43">
        <v>17.794685000000001</v>
      </c>
      <c r="L82" s="43">
        <v>21.569402</v>
      </c>
      <c r="M82" s="43">
        <v>22.098085999999999</v>
      </c>
      <c r="N82" s="43">
        <v>18.019794000000001</v>
      </c>
      <c r="O82" s="43">
        <v>21.261624999999999</v>
      </c>
      <c r="P82" s="43">
        <v>22.528631000000001</v>
      </c>
      <c r="Q82" s="43">
        <v>22.490659999999998</v>
      </c>
    </row>
    <row r="83" spans="1:17" x14ac:dyDescent="0.35">
      <c r="A83" s="42" t="s">
        <v>630</v>
      </c>
      <c r="B83" s="42" t="s">
        <v>925</v>
      </c>
      <c r="C83" s="42" t="s">
        <v>622</v>
      </c>
      <c r="D83" s="42">
        <v>2010</v>
      </c>
      <c r="E83" s="42" t="s">
        <v>723</v>
      </c>
      <c r="F83" s="42" t="str">
        <f t="shared" si="1"/>
        <v>F09a_10</v>
      </c>
      <c r="G83" s="43">
        <v>64.740741</v>
      </c>
      <c r="H83" s="43">
        <v>17.917501000000001</v>
      </c>
      <c r="I83" s="43">
        <v>22.068159999999999</v>
      </c>
      <c r="J83" s="43">
        <v>23.744461000000001</v>
      </c>
      <c r="K83" s="43">
        <v>16.786152999999999</v>
      </c>
      <c r="L83" s="43">
        <v>21.042407000000001</v>
      </c>
      <c r="M83" s="43">
        <v>20.905694</v>
      </c>
      <c r="N83" s="43">
        <v>18.637677</v>
      </c>
      <c r="O83" s="43">
        <v>21.051196000000001</v>
      </c>
      <c r="P83" s="43">
        <v>22.640473</v>
      </c>
      <c r="Q83" s="43">
        <v>22.077010000000001</v>
      </c>
    </row>
    <row r="84" spans="1:17" x14ac:dyDescent="0.35">
      <c r="A84" s="42" t="s">
        <v>630</v>
      </c>
      <c r="B84" s="42" t="s">
        <v>925</v>
      </c>
      <c r="C84" s="42" t="s">
        <v>627</v>
      </c>
      <c r="D84" s="42">
        <v>2010</v>
      </c>
      <c r="E84" s="42" t="s">
        <v>727</v>
      </c>
      <c r="F84" s="42" t="str">
        <f t="shared" si="1"/>
        <v>G09c_10</v>
      </c>
      <c r="G84" s="43">
        <v>66.728395000000006</v>
      </c>
      <c r="H84" s="43">
        <v>17.816034999999999</v>
      </c>
      <c r="I84" s="43">
        <v>20.377172000000002</v>
      </c>
      <c r="J84" s="43">
        <v>20.747464000000001</v>
      </c>
      <c r="K84" s="43">
        <v>15.741799</v>
      </c>
      <c r="L84" s="43">
        <v>20.532249</v>
      </c>
      <c r="M84" s="43">
        <v>21.007838</v>
      </c>
      <c r="N84" s="43">
        <v>17.358277999999999</v>
      </c>
      <c r="O84" s="43">
        <v>22.535594</v>
      </c>
      <c r="P84" s="43">
        <v>18.200437999999998</v>
      </c>
      <c r="Q84" s="43">
        <v>21.972715000000001</v>
      </c>
    </row>
    <row r="85" spans="1:17" x14ac:dyDescent="0.35">
      <c r="A85" s="42" t="s">
        <v>630</v>
      </c>
      <c r="B85" s="42" t="s">
        <v>925</v>
      </c>
      <c r="C85" s="42" t="s">
        <v>628</v>
      </c>
      <c r="D85" s="42">
        <v>2010</v>
      </c>
      <c r="E85" s="42" t="s">
        <v>728</v>
      </c>
      <c r="F85" s="42" t="str">
        <f t="shared" si="1"/>
        <v>H09a_10</v>
      </c>
      <c r="G85" s="43">
        <v>63.580247</v>
      </c>
      <c r="H85" s="43">
        <v>15.591931000000001</v>
      </c>
      <c r="I85" s="43">
        <v>19.620685000000002</v>
      </c>
      <c r="J85" s="43">
        <v>20.719926000000001</v>
      </c>
      <c r="K85" s="43">
        <v>16.018749</v>
      </c>
      <c r="L85" s="43">
        <v>22.171901999999999</v>
      </c>
      <c r="M85" s="43">
        <v>21.291276</v>
      </c>
      <c r="N85" s="43">
        <v>17.043437999999998</v>
      </c>
      <c r="O85" s="43">
        <v>20.802797000000002</v>
      </c>
      <c r="P85" s="43">
        <v>18.882280000000002</v>
      </c>
      <c r="Q85" s="43">
        <v>21.944739999999999</v>
      </c>
    </row>
    <row r="86" spans="1:17" x14ac:dyDescent="0.35">
      <c r="A86" s="42" t="s">
        <v>630</v>
      </c>
      <c r="B86" s="42" t="s">
        <v>925</v>
      </c>
      <c r="C86" s="42" t="s">
        <v>625</v>
      </c>
      <c r="D86" s="42">
        <v>2010</v>
      </c>
      <c r="E86" s="42" t="s">
        <v>726</v>
      </c>
      <c r="F86" s="42" t="str">
        <f t="shared" si="1"/>
        <v>G09a_10</v>
      </c>
      <c r="G86" s="43">
        <v>69.666667000000004</v>
      </c>
      <c r="H86" s="43">
        <v>19.407865999999999</v>
      </c>
      <c r="I86" s="43">
        <v>23.090267999999998</v>
      </c>
      <c r="J86" s="43">
        <v>22.914200999999998</v>
      </c>
      <c r="K86" s="43">
        <v>17.069655999999998</v>
      </c>
      <c r="L86" s="43">
        <v>20.092033000000001</v>
      </c>
      <c r="M86" s="43">
        <v>19.494263</v>
      </c>
      <c r="N86" s="43">
        <v>16.118497999999999</v>
      </c>
      <c r="O86" s="43">
        <v>21.748736999999998</v>
      </c>
      <c r="P86" s="43">
        <v>20.232775</v>
      </c>
      <c r="Q86" s="43">
        <v>21.626943000000001</v>
      </c>
    </row>
    <row r="87" spans="1:17" x14ac:dyDescent="0.35">
      <c r="A87" s="42" t="s">
        <v>630</v>
      </c>
      <c r="B87" s="42" t="s">
        <v>936</v>
      </c>
      <c r="C87" s="42" t="s">
        <v>216</v>
      </c>
      <c r="D87" s="42">
        <v>2010</v>
      </c>
      <c r="E87" s="42" t="s">
        <v>938</v>
      </c>
      <c r="F87" s="42" t="str">
        <f t="shared" si="1"/>
        <v>H09c_10</v>
      </c>
      <c r="G87" s="43">
        <v>6.1543210000000004</v>
      </c>
      <c r="H87" s="43">
        <v>17.047317</v>
      </c>
      <c r="I87" s="43">
        <v>27.834102000000001</v>
      </c>
      <c r="J87" s="43">
        <v>23.463677000000001</v>
      </c>
      <c r="K87" s="43">
        <v>24.07723</v>
      </c>
      <c r="L87" s="43">
        <v>26.043652999999999</v>
      </c>
      <c r="M87" s="43">
        <v>20.353131999999999</v>
      </c>
      <c r="N87" s="43">
        <v>21.806304999999998</v>
      </c>
      <c r="O87" s="43">
        <v>27.047013</v>
      </c>
      <c r="P87" s="43">
        <v>28.271844000000002</v>
      </c>
      <c r="Q87" s="43">
        <v>21.464918999999998</v>
      </c>
    </row>
    <row r="88" spans="1:17" x14ac:dyDescent="0.35">
      <c r="A88" s="42" t="s">
        <v>630</v>
      </c>
      <c r="B88" s="42" t="s">
        <v>925</v>
      </c>
      <c r="C88" s="42" t="s">
        <v>624</v>
      </c>
      <c r="D88" s="42">
        <v>2010</v>
      </c>
      <c r="E88" s="42" t="s">
        <v>725</v>
      </c>
      <c r="F88" s="42" t="str">
        <f t="shared" si="1"/>
        <v>F09c_10</v>
      </c>
      <c r="G88" s="43">
        <v>75.734567999999996</v>
      </c>
      <c r="H88" s="43">
        <v>20.241674</v>
      </c>
      <c r="I88" s="43">
        <v>24.421634999999998</v>
      </c>
      <c r="J88" s="43">
        <v>24.284141999999999</v>
      </c>
      <c r="K88" s="43">
        <v>17.740432999999999</v>
      </c>
      <c r="L88" s="43">
        <v>20.375398000000001</v>
      </c>
      <c r="M88" s="43">
        <v>21.088024999999998</v>
      </c>
      <c r="N88" s="43">
        <v>17.806836000000001</v>
      </c>
      <c r="O88" s="43">
        <v>23.543133000000001</v>
      </c>
      <c r="P88" s="43">
        <v>20.481677999999999</v>
      </c>
      <c r="Q88" s="43">
        <v>21.297011999999999</v>
      </c>
    </row>
    <row r="89" spans="1:17" x14ac:dyDescent="0.35">
      <c r="A89" s="42" t="s">
        <v>630</v>
      </c>
      <c r="B89" s="42" t="s">
        <v>925</v>
      </c>
      <c r="C89" s="42" t="s">
        <v>616</v>
      </c>
      <c r="D89" s="42">
        <v>2010</v>
      </c>
      <c r="E89" s="42" t="s">
        <v>716</v>
      </c>
      <c r="F89" s="42" t="str">
        <f t="shared" si="1"/>
        <v>C09a_10</v>
      </c>
      <c r="G89" s="43">
        <v>64.419753</v>
      </c>
      <c r="H89" s="43">
        <v>22.043945999999998</v>
      </c>
      <c r="I89" s="43">
        <v>19.354078999999999</v>
      </c>
      <c r="J89" s="43">
        <v>21.752241000000001</v>
      </c>
      <c r="K89" s="43">
        <v>15.120827999999999</v>
      </c>
      <c r="L89" s="43">
        <v>22.707910999999999</v>
      </c>
      <c r="M89" s="43">
        <v>19.121846999999999</v>
      </c>
      <c r="N89" s="43">
        <v>15.97125</v>
      </c>
      <c r="O89" s="43">
        <v>21.712036000000001</v>
      </c>
      <c r="P89" s="43">
        <v>16.621981999999999</v>
      </c>
      <c r="Q89" s="43">
        <v>20.547408999999998</v>
      </c>
    </row>
    <row r="90" spans="1:17" x14ac:dyDescent="0.35">
      <c r="A90" s="42" t="s">
        <v>630</v>
      </c>
      <c r="B90" s="42" t="s">
        <v>925</v>
      </c>
      <c r="C90" s="42" t="s">
        <v>621</v>
      </c>
      <c r="D90" s="42">
        <v>2010</v>
      </c>
      <c r="E90" s="42" t="s">
        <v>722</v>
      </c>
      <c r="F90" s="42" t="str">
        <f t="shared" si="1"/>
        <v>D09c_10</v>
      </c>
      <c r="G90" s="43">
        <v>64.654320999999996</v>
      </c>
      <c r="H90" s="43">
        <v>20.662026000000001</v>
      </c>
      <c r="I90" s="43">
        <v>22.337392999999999</v>
      </c>
      <c r="J90" s="43">
        <v>21.956104</v>
      </c>
      <c r="K90" s="43">
        <v>19.958109</v>
      </c>
      <c r="L90" s="43">
        <v>19.411866</v>
      </c>
      <c r="M90" s="43">
        <v>20.565691000000001</v>
      </c>
      <c r="N90" s="43">
        <v>19.908816000000002</v>
      </c>
      <c r="O90" s="43">
        <v>21.976845000000001</v>
      </c>
      <c r="P90" s="43">
        <v>19.757487999999999</v>
      </c>
      <c r="Q90" s="43">
        <v>20.483270999999998</v>
      </c>
    </row>
    <row r="91" spans="1:17" x14ac:dyDescent="0.35">
      <c r="A91" s="42" t="s">
        <v>630</v>
      </c>
      <c r="B91" s="42" t="s">
        <v>920</v>
      </c>
      <c r="C91" s="42" t="s">
        <v>224</v>
      </c>
      <c r="D91" s="42">
        <v>2010</v>
      </c>
      <c r="E91" s="42" t="s">
        <v>939</v>
      </c>
      <c r="F91" s="42" t="str">
        <f t="shared" si="1"/>
        <v>C07a_10</v>
      </c>
      <c r="G91" s="43">
        <v>4.1543210000000004</v>
      </c>
      <c r="H91" s="43">
        <v>16.401236000000001</v>
      </c>
      <c r="I91" s="43">
        <v>20.439682000000001</v>
      </c>
      <c r="J91" s="43">
        <v>19.219988000000001</v>
      </c>
      <c r="K91" s="43">
        <v>15.436216999999999</v>
      </c>
      <c r="L91" s="43">
        <v>21.931863</v>
      </c>
      <c r="M91" s="43">
        <v>19.405256999999999</v>
      </c>
      <c r="N91" s="43">
        <v>14.942755</v>
      </c>
      <c r="O91" s="43">
        <v>16.621248000000001</v>
      </c>
      <c r="P91" s="43">
        <v>16.168467</v>
      </c>
      <c r="Q91" s="43">
        <v>20.178508000000001</v>
      </c>
    </row>
    <row r="92" spans="1:17" x14ac:dyDescent="0.35">
      <c r="A92" s="42" t="s">
        <v>630</v>
      </c>
      <c r="B92" s="42" t="s">
        <v>923</v>
      </c>
      <c r="C92" s="42" t="s">
        <v>225</v>
      </c>
      <c r="D92" s="42">
        <v>2010</v>
      </c>
      <c r="E92" s="42" t="s">
        <v>940</v>
      </c>
      <c r="F92" s="42" t="str">
        <f t="shared" si="1"/>
        <v>F06c_10</v>
      </c>
      <c r="G92" s="43">
        <v>4.9444439999999998</v>
      </c>
      <c r="H92" s="43">
        <v>22.056270000000001</v>
      </c>
      <c r="I92" s="43">
        <v>23.661100999999999</v>
      </c>
      <c r="J92" s="43">
        <v>23.365618000000001</v>
      </c>
      <c r="K92" s="43">
        <v>14.086517000000001</v>
      </c>
      <c r="L92" s="43">
        <v>17.722920999999999</v>
      </c>
      <c r="M92" s="43">
        <v>18.772545000000001</v>
      </c>
      <c r="N92" s="43">
        <v>16.798247</v>
      </c>
      <c r="O92" s="43">
        <v>17.011416000000001</v>
      </c>
      <c r="P92" s="43">
        <v>16.676898999999999</v>
      </c>
      <c r="Q92" s="43">
        <v>19.494202000000001</v>
      </c>
    </row>
    <row r="93" spans="1:17" x14ac:dyDescent="0.35">
      <c r="A93" s="42" t="s">
        <v>630</v>
      </c>
      <c r="B93" s="42" t="s">
        <v>925</v>
      </c>
      <c r="C93" s="42" t="s">
        <v>433</v>
      </c>
      <c r="D93" s="42">
        <v>2010</v>
      </c>
      <c r="E93" s="42" t="s">
        <v>731</v>
      </c>
      <c r="F93" s="42" t="str">
        <f t="shared" si="1"/>
        <v>C10a_10</v>
      </c>
      <c r="G93" s="43">
        <v>23.117284000000001</v>
      </c>
      <c r="H93" s="43">
        <v>12.035856000000001</v>
      </c>
      <c r="I93" s="43">
        <v>16.355035999999998</v>
      </c>
      <c r="J93" s="43">
        <v>14.550368000000001</v>
      </c>
      <c r="K93" s="43">
        <v>15.495073</v>
      </c>
      <c r="L93" s="43">
        <v>18.696401000000002</v>
      </c>
      <c r="M93" s="43">
        <v>18.877548000000001</v>
      </c>
      <c r="N93" s="43">
        <v>16.617307</v>
      </c>
      <c r="O93" s="43">
        <v>20.427443</v>
      </c>
      <c r="P93" s="43">
        <v>16.522746000000001</v>
      </c>
      <c r="Q93" s="43">
        <v>19.489011000000001</v>
      </c>
    </row>
    <row r="94" spans="1:17" x14ac:dyDescent="0.35">
      <c r="A94" s="42" t="s">
        <v>630</v>
      </c>
      <c r="B94" s="42" t="s">
        <v>925</v>
      </c>
      <c r="C94" s="42" t="s">
        <v>615</v>
      </c>
      <c r="D94" s="42">
        <v>2010</v>
      </c>
      <c r="E94" s="42" t="s">
        <v>732</v>
      </c>
      <c r="F94" s="42" t="str">
        <f t="shared" si="1"/>
        <v>B09c_10</v>
      </c>
      <c r="G94" s="43">
        <v>51.049382999999999</v>
      </c>
      <c r="H94" s="43">
        <v>15.914828999999999</v>
      </c>
      <c r="I94" s="43">
        <v>16.800850000000001</v>
      </c>
      <c r="J94" s="43">
        <v>18.157810000000001</v>
      </c>
      <c r="K94" s="43">
        <v>15.009349</v>
      </c>
      <c r="L94" s="43">
        <v>20.818528000000001</v>
      </c>
      <c r="M94" s="43">
        <v>20.686851000000001</v>
      </c>
      <c r="N94" s="43">
        <v>16.821162999999999</v>
      </c>
      <c r="O94" s="43">
        <v>21.220628999999999</v>
      </c>
      <c r="P94" s="43">
        <v>17.083850000000002</v>
      </c>
      <c r="Q94" s="43">
        <v>19.432713</v>
      </c>
    </row>
    <row r="95" spans="1:17" x14ac:dyDescent="0.35">
      <c r="A95" s="42" t="s">
        <v>630</v>
      </c>
      <c r="B95" s="42" t="s">
        <v>925</v>
      </c>
      <c r="C95" s="42" t="s">
        <v>618</v>
      </c>
      <c r="D95" s="42">
        <v>2010</v>
      </c>
      <c r="E95" s="42" t="s">
        <v>719</v>
      </c>
      <c r="F95" s="42" t="str">
        <f t="shared" si="1"/>
        <v>C09c_10</v>
      </c>
      <c r="G95" s="43">
        <v>63.827159999999999</v>
      </c>
      <c r="H95" s="43">
        <v>24.063371</v>
      </c>
      <c r="I95" s="43">
        <v>22.317411</v>
      </c>
      <c r="J95" s="43">
        <v>21.100641</v>
      </c>
      <c r="K95" s="43">
        <v>17.283269000000001</v>
      </c>
      <c r="L95" s="43">
        <v>20.973407000000002</v>
      </c>
      <c r="M95" s="43">
        <v>20.340437999999999</v>
      </c>
      <c r="N95" s="43">
        <v>16.667543999999999</v>
      </c>
      <c r="O95" s="43">
        <v>21.178539000000001</v>
      </c>
      <c r="P95" s="43">
        <v>16.026861</v>
      </c>
      <c r="Q95" s="43">
        <v>19.308347999999999</v>
      </c>
    </row>
    <row r="96" spans="1:17" x14ac:dyDescent="0.35">
      <c r="A96" s="42" t="s">
        <v>630</v>
      </c>
      <c r="B96" s="42" t="s">
        <v>925</v>
      </c>
      <c r="C96" s="42" t="s">
        <v>617</v>
      </c>
      <c r="D96" s="42">
        <v>2010</v>
      </c>
      <c r="E96" s="42" t="s">
        <v>717</v>
      </c>
      <c r="F96" s="42" t="str">
        <f t="shared" si="1"/>
        <v>C09b_10</v>
      </c>
      <c r="G96" s="43">
        <v>65.944444000000004</v>
      </c>
      <c r="H96" s="43">
        <v>22.894767999999999</v>
      </c>
      <c r="I96" s="43">
        <v>20.463906999999999</v>
      </c>
      <c r="J96" s="43">
        <v>20.644725999999999</v>
      </c>
      <c r="K96" s="43">
        <v>15.802529</v>
      </c>
      <c r="L96" s="43">
        <v>20.970061000000001</v>
      </c>
      <c r="M96" s="43">
        <v>18.873156999999999</v>
      </c>
      <c r="N96" s="43">
        <v>16.528321999999999</v>
      </c>
      <c r="O96" s="43">
        <v>17.870633999999999</v>
      </c>
      <c r="P96" s="43">
        <v>15.793931000000001</v>
      </c>
      <c r="Q96" s="43">
        <v>19.066973999999998</v>
      </c>
    </row>
    <row r="97" spans="1:17" x14ac:dyDescent="0.35">
      <c r="A97" s="42" t="s">
        <v>630</v>
      </c>
      <c r="B97" s="42" t="s">
        <v>925</v>
      </c>
      <c r="C97" s="42" t="s">
        <v>614</v>
      </c>
      <c r="D97" s="42">
        <v>2010</v>
      </c>
      <c r="E97" s="42" t="s">
        <v>729</v>
      </c>
      <c r="F97" s="42" t="str">
        <f t="shared" si="1"/>
        <v>B09b_10</v>
      </c>
      <c r="G97" s="43">
        <v>13.518519</v>
      </c>
      <c r="H97" s="43">
        <v>12.282544</v>
      </c>
      <c r="I97" s="43">
        <v>16.773436</v>
      </c>
      <c r="J97" s="43">
        <v>19.620049000000002</v>
      </c>
      <c r="K97" s="43">
        <v>15.235175</v>
      </c>
      <c r="L97" s="43">
        <v>17.249448999999998</v>
      </c>
      <c r="M97" s="43">
        <v>18.729240000000001</v>
      </c>
      <c r="N97" s="43">
        <v>16.473106999999999</v>
      </c>
      <c r="O97" s="43">
        <v>21.240418999999999</v>
      </c>
      <c r="P97" s="43">
        <v>18.569859999999998</v>
      </c>
      <c r="Q97" s="43">
        <v>19.029378000000001</v>
      </c>
    </row>
    <row r="98" spans="1:17" x14ac:dyDescent="0.35">
      <c r="A98" s="42" t="s">
        <v>630</v>
      </c>
      <c r="B98" s="42" t="s">
        <v>920</v>
      </c>
      <c r="C98" s="42" t="s">
        <v>222</v>
      </c>
      <c r="D98" s="42">
        <v>2010</v>
      </c>
      <c r="E98" s="42" t="s">
        <v>941</v>
      </c>
      <c r="F98" s="42" t="str">
        <f t="shared" si="1"/>
        <v>B07c_10</v>
      </c>
      <c r="G98" s="43">
        <v>6.4012349999999998</v>
      </c>
      <c r="H98" s="43">
        <v>16.213279</v>
      </c>
      <c r="I98" s="43">
        <v>20.100653999999999</v>
      </c>
      <c r="J98" s="43">
        <v>20.565094999999999</v>
      </c>
      <c r="K98" s="43">
        <v>17.299007</v>
      </c>
      <c r="L98" s="43">
        <v>19.297840000000001</v>
      </c>
      <c r="M98" s="43">
        <v>15.026596</v>
      </c>
      <c r="N98" s="43">
        <v>13.894195</v>
      </c>
      <c r="O98" s="43">
        <v>17.865459999999999</v>
      </c>
      <c r="P98" s="43">
        <v>18.26632</v>
      </c>
      <c r="Q98" s="43">
        <v>18.384422000000001</v>
      </c>
    </row>
    <row r="99" spans="1:17" x14ac:dyDescent="0.35">
      <c r="A99" s="42" t="s">
        <v>630</v>
      </c>
      <c r="B99" s="42" t="s">
        <v>925</v>
      </c>
      <c r="C99" s="42" t="s">
        <v>434</v>
      </c>
      <c r="D99" s="42">
        <v>2010</v>
      </c>
      <c r="E99" s="42" t="s">
        <v>718</v>
      </c>
      <c r="F99" s="42" t="str">
        <f t="shared" si="1"/>
        <v>C10b_10</v>
      </c>
      <c r="G99" s="43">
        <v>59.876542999999998</v>
      </c>
      <c r="H99" s="43">
        <v>11.708441000000001</v>
      </c>
      <c r="I99" s="43">
        <v>16.342542999999999</v>
      </c>
      <c r="J99" s="43">
        <v>17.271754999999999</v>
      </c>
      <c r="K99" s="43">
        <v>16.435400999999999</v>
      </c>
      <c r="L99" s="43">
        <v>17.743960000000001</v>
      </c>
      <c r="M99" s="43">
        <v>18.052157000000001</v>
      </c>
      <c r="N99" s="43">
        <v>15.077807999999999</v>
      </c>
      <c r="O99" s="43">
        <v>18.431090999999999</v>
      </c>
      <c r="P99" s="43">
        <v>15.899198</v>
      </c>
      <c r="Q99" s="43">
        <v>17.062759</v>
      </c>
    </row>
    <row r="100" spans="1:17" x14ac:dyDescent="0.35">
      <c r="A100" s="42" t="s">
        <v>630</v>
      </c>
      <c r="B100" s="42" t="s">
        <v>925</v>
      </c>
      <c r="C100" s="42" t="s">
        <v>435</v>
      </c>
      <c r="D100" s="42">
        <v>2010</v>
      </c>
      <c r="E100" s="42" t="s">
        <v>730</v>
      </c>
      <c r="F100" s="42" t="str">
        <f t="shared" si="1"/>
        <v>C10c_10</v>
      </c>
      <c r="G100" s="43">
        <v>22.283950999999998</v>
      </c>
      <c r="H100" s="43">
        <v>20.134222000000001</v>
      </c>
      <c r="I100" s="43">
        <v>22.363225</v>
      </c>
      <c r="J100" s="43">
        <v>22.423358</v>
      </c>
      <c r="K100" s="43">
        <v>18.324892999999999</v>
      </c>
      <c r="L100" s="43">
        <v>20.171244000000002</v>
      </c>
      <c r="M100" s="43">
        <v>19.002813</v>
      </c>
      <c r="N100" s="43">
        <v>15.00295</v>
      </c>
      <c r="O100" s="43">
        <v>18.839613</v>
      </c>
      <c r="P100" s="43">
        <v>14.841982</v>
      </c>
      <c r="Q100" s="43">
        <v>16.117923000000001</v>
      </c>
    </row>
    <row r="101" spans="1:17" x14ac:dyDescent="0.35">
      <c r="A101" s="42" t="s">
        <v>630</v>
      </c>
      <c r="B101" s="42" t="s">
        <v>920</v>
      </c>
      <c r="C101" s="42" t="s">
        <v>221</v>
      </c>
      <c r="D101" s="42">
        <v>2010</v>
      </c>
      <c r="E101" s="42" t="s">
        <v>942</v>
      </c>
      <c r="F101" s="42" t="str">
        <f t="shared" si="1"/>
        <v>B07b_10</v>
      </c>
      <c r="G101" s="43">
        <v>5.8209879999999998</v>
      </c>
      <c r="H101" s="43">
        <v>14.429854000000001</v>
      </c>
      <c r="I101" s="43">
        <v>14.302384</v>
      </c>
      <c r="J101" s="43">
        <v>14.946261</v>
      </c>
      <c r="K101" s="43">
        <v>18.927371999999998</v>
      </c>
      <c r="L101" s="43">
        <v>16.743207000000002</v>
      </c>
      <c r="M101" s="43">
        <v>14.509912999999999</v>
      </c>
      <c r="N101" s="43">
        <v>15.000546999999999</v>
      </c>
      <c r="O101" s="43">
        <v>17.060507000000001</v>
      </c>
      <c r="P101" s="43">
        <v>13.410439</v>
      </c>
      <c r="Q101" s="43">
        <v>11.69561</v>
      </c>
    </row>
    <row r="102" spans="1:17" x14ac:dyDescent="0.35">
      <c r="A102" s="42" t="s">
        <v>630</v>
      </c>
      <c r="B102" s="42" t="s">
        <v>925</v>
      </c>
      <c r="C102" s="42" t="s">
        <v>943</v>
      </c>
      <c r="D102" s="42">
        <v>2011</v>
      </c>
      <c r="E102" s="42" t="s">
        <v>944</v>
      </c>
      <c r="F102" s="42" t="str">
        <f t="shared" si="1"/>
        <v>C11b_11</v>
      </c>
      <c r="G102" s="43">
        <v>1.5864199999999999</v>
      </c>
      <c r="H102" s="43">
        <v>3.0943890000000001</v>
      </c>
      <c r="I102" s="43">
        <v>6.8764900000000004</v>
      </c>
      <c r="J102" s="43">
        <v>21.450187</v>
      </c>
      <c r="K102" s="43">
        <v>36.062964999999998</v>
      </c>
      <c r="L102" s="43">
        <v>26.857330999999999</v>
      </c>
      <c r="M102" s="43">
        <v>31.251722999999998</v>
      </c>
      <c r="N102" s="43">
        <v>24.040296000000001</v>
      </c>
      <c r="O102" s="43">
        <v>28.657610999999999</v>
      </c>
      <c r="P102" s="43">
        <v>26.180334999999999</v>
      </c>
      <c r="Q102" s="45">
        <v>27.53</v>
      </c>
    </row>
    <row r="103" spans="1:17" x14ac:dyDescent="0.35">
      <c r="A103" s="42" t="s">
        <v>630</v>
      </c>
      <c r="B103" s="42" t="s">
        <v>923</v>
      </c>
      <c r="C103" s="42" t="s">
        <v>447</v>
      </c>
      <c r="D103" s="42">
        <v>2011</v>
      </c>
      <c r="E103" s="42" t="s">
        <v>765</v>
      </c>
      <c r="F103" s="42" t="str">
        <f t="shared" si="1"/>
        <v>H07a_11</v>
      </c>
      <c r="G103" s="43">
        <v>56.240741</v>
      </c>
      <c r="H103" s="43">
        <v>12.280794999999999</v>
      </c>
      <c r="I103" s="43">
        <v>23.122259</v>
      </c>
      <c r="J103" s="43">
        <v>23.155207000000001</v>
      </c>
      <c r="K103" s="43">
        <v>21.461684000000002</v>
      </c>
      <c r="L103" s="43">
        <v>24.045646999999999</v>
      </c>
      <c r="M103" s="43">
        <v>21.695990999999999</v>
      </c>
      <c r="N103" s="43">
        <v>19.773015000000001</v>
      </c>
      <c r="O103" s="43">
        <v>20.590820999999998</v>
      </c>
      <c r="P103" s="43">
        <v>24.996203000000001</v>
      </c>
      <c r="Q103" s="43">
        <v>27.083355999999998</v>
      </c>
    </row>
    <row r="104" spans="1:17" x14ac:dyDescent="0.35">
      <c r="A104" s="42" t="s">
        <v>630</v>
      </c>
      <c r="B104" s="42" t="s">
        <v>923</v>
      </c>
      <c r="C104" s="42" t="s">
        <v>508</v>
      </c>
      <c r="D104" s="42">
        <v>2011</v>
      </c>
      <c r="E104" s="42" t="s">
        <v>739</v>
      </c>
      <c r="F104" s="42" t="str">
        <f t="shared" si="1"/>
        <v>I08a_11</v>
      </c>
      <c r="G104" s="43">
        <v>23.185185000000001</v>
      </c>
      <c r="H104" s="43">
        <v>16.065733000000002</v>
      </c>
      <c r="I104" s="43">
        <v>21.153292</v>
      </c>
      <c r="J104" s="43">
        <v>23.114588000000001</v>
      </c>
      <c r="K104" s="43">
        <v>21.036363999999999</v>
      </c>
      <c r="L104" s="43">
        <v>28.147931</v>
      </c>
      <c r="M104" s="43">
        <v>21.953271000000001</v>
      </c>
      <c r="N104" s="43">
        <v>20.599921999999999</v>
      </c>
      <c r="O104" s="43">
        <v>22.529817999999999</v>
      </c>
      <c r="P104" s="43">
        <v>23.283144</v>
      </c>
      <c r="Q104" s="43">
        <v>26.374558</v>
      </c>
    </row>
    <row r="105" spans="1:17" x14ac:dyDescent="0.35">
      <c r="A105" s="42" t="s">
        <v>630</v>
      </c>
      <c r="B105" s="42" t="s">
        <v>923</v>
      </c>
      <c r="C105" s="42" t="s">
        <v>446</v>
      </c>
      <c r="D105" s="42">
        <v>2011</v>
      </c>
      <c r="E105" s="42" t="s">
        <v>761</v>
      </c>
      <c r="F105" s="42" t="str">
        <f t="shared" si="1"/>
        <v>G07c_11</v>
      </c>
      <c r="G105" s="43">
        <v>18.753086</v>
      </c>
      <c r="H105" s="43">
        <v>14.448874999999999</v>
      </c>
      <c r="I105" s="43">
        <v>27.385625000000001</v>
      </c>
      <c r="J105" s="43">
        <v>25.215049</v>
      </c>
      <c r="K105" s="43">
        <v>23.505890999999998</v>
      </c>
      <c r="L105" s="43">
        <v>27.420126</v>
      </c>
      <c r="M105" s="43">
        <v>26.278486999999998</v>
      </c>
      <c r="N105" s="43">
        <v>21.440044</v>
      </c>
      <c r="O105" s="43">
        <v>24.484556000000001</v>
      </c>
      <c r="P105" s="43">
        <v>29.733452</v>
      </c>
      <c r="Q105" s="43">
        <v>26.302230000000002</v>
      </c>
    </row>
    <row r="106" spans="1:17" x14ac:dyDescent="0.35">
      <c r="A106" s="42" t="s">
        <v>630</v>
      </c>
      <c r="B106" s="42" t="s">
        <v>936</v>
      </c>
      <c r="C106" s="42" t="s">
        <v>215</v>
      </c>
      <c r="D106" s="42">
        <v>2011</v>
      </c>
      <c r="E106" s="42" t="s">
        <v>740</v>
      </c>
      <c r="F106" s="42" t="str">
        <f t="shared" si="1"/>
        <v>H09b_11</v>
      </c>
      <c r="G106" s="43">
        <v>49.580247</v>
      </c>
      <c r="H106" s="43">
        <v>13.924557999999999</v>
      </c>
      <c r="I106" s="43">
        <v>20.515568999999999</v>
      </c>
      <c r="J106" s="43">
        <v>20.067488000000001</v>
      </c>
      <c r="K106" s="43">
        <v>17.342874999999999</v>
      </c>
      <c r="L106" s="43">
        <v>21.100580999999998</v>
      </c>
      <c r="M106" s="43">
        <v>22.263724</v>
      </c>
      <c r="N106" s="43">
        <v>17.585189</v>
      </c>
      <c r="O106" s="43">
        <v>23.336773999999998</v>
      </c>
      <c r="P106" s="43">
        <v>21.50665</v>
      </c>
      <c r="Q106" s="43">
        <v>25.755600000000001</v>
      </c>
    </row>
    <row r="107" spans="1:17" x14ac:dyDescent="0.35">
      <c r="A107" s="42" t="s">
        <v>630</v>
      </c>
      <c r="B107" s="42" t="s">
        <v>920</v>
      </c>
      <c r="C107" s="42" t="s">
        <v>119</v>
      </c>
      <c r="D107" s="42">
        <v>2011</v>
      </c>
      <c r="E107" s="42" t="s">
        <v>746</v>
      </c>
      <c r="F107" s="42" t="str">
        <f t="shared" si="1"/>
        <v>E05a_11</v>
      </c>
      <c r="G107" s="43">
        <v>28.796296000000002</v>
      </c>
      <c r="H107" s="43">
        <v>14.530792</v>
      </c>
      <c r="I107" s="43">
        <v>19.970659000000001</v>
      </c>
      <c r="J107" s="43">
        <v>25.636700000000001</v>
      </c>
      <c r="K107" s="43">
        <v>22.309083999999999</v>
      </c>
      <c r="L107" s="43">
        <v>31.792352000000001</v>
      </c>
      <c r="M107" s="43">
        <v>24.600268</v>
      </c>
      <c r="N107" s="43">
        <v>24.219712000000001</v>
      </c>
      <c r="O107" s="43">
        <v>28.036695999999999</v>
      </c>
      <c r="P107" s="43">
        <v>28.308952999999999</v>
      </c>
      <c r="Q107" s="43">
        <v>25.641041000000001</v>
      </c>
    </row>
    <row r="108" spans="1:17" x14ac:dyDescent="0.35">
      <c r="A108" s="42" t="s">
        <v>630</v>
      </c>
      <c r="B108" s="42" t="s">
        <v>925</v>
      </c>
      <c r="C108" s="42" t="s">
        <v>945</v>
      </c>
      <c r="D108" s="42">
        <v>2011</v>
      </c>
      <c r="E108" s="42" t="s">
        <v>946</v>
      </c>
      <c r="F108" s="42" t="str">
        <f t="shared" si="1"/>
        <v>C11c_11</v>
      </c>
      <c r="G108" s="43">
        <v>9.7901229999999995</v>
      </c>
      <c r="H108" s="43">
        <v>8.4175649999999997</v>
      </c>
      <c r="I108" s="43">
        <v>11.886265</v>
      </c>
      <c r="J108" s="43">
        <v>17.693852</v>
      </c>
      <c r="K108" s="43">
        <v>20.685438999999999</v>
      </c>
      <c r="L108" s="43">
        <v>22.273059</v>
      </c>
      <c r="M108" s="43">
        <v>25.234836999999999</v>
      </c>
      <c r="N108" s="43">
        <v>21.524242999999998</v>
      </c>
      <c r="O108" s="43">
        <v>23.083773999999998</v>
      </c>
      <c r="P108" s="43">
        <v>21.738847</v>
      </c>
      <c r="Q108" s="43">
        <v>25.555858000000001</v>
      </c>
    </row>
    <row r="109" spans="1:17" x14ac:dyDescent="0.35">
      <c r="A109" s="42" t="s">
        <v>630</v>
      </c>
      <c r="B109" s="42" t="s">
        <v>920</v>
      </c>
      <c r="C109" s="42" t="s">
        <v>436</v>
      </c>
      <c r="D109" s="42">
        <v>2011</v>
      </c>
      <c r="E109" s="42" t="s">
        <v>744</v>
      </c>
      <c r="F109" s="42" t="str">
        <f t="shared" si="1"/>
        <v>C05c_11</v>
      </c>
      <c r="G109" s="43">
        <v>20.018519000000001</v>
      </c>
      <c r="H109" s="43">
        <v>12.12792</v>
      </c>
      <c r="I109" s="43">
        <v>21.352879000000001</v>
      </c>
      <c r="J109" s="43">
        <v>26.633838999999998</v>
      </c>
      <c r="K109" s="43">
        <v>25.846018999999998</v>
      </c>
      <c r="L109" s="43">
        <v>23.38165</v>
      </c>
      <c r="M109" s="43">
        <v>26.924529</v>
      </c>
      <c r="N109" s="43">
        <v>25.067889000000001</v>
      </c>
      <c r="O109" s="43">
        <v>27.931536999999999</v>
      </c>
      <c r="P109" s="43">
        <v>28.398955000000001</v>
      </c>
      <c r="Q109" s="43">
        <v>25.442291999999998</v>
      </c>
    </row>
    <row r="110" spans="1:17" x14ac:dyDescent="0.35">
      <c r="A110" s="42" t="s">
        <v>630</v>
      </c>
      <c r="B110" s="42" t="s">
        <v>936</v>
      </c>
      <c r="C110" s="42" t="s">
        <v>271</v>
      </c>
      <c r="D110" s="42">
        <v>2011</v>
      </c>
      <c r="E110" s="42" t="s">
        <v>947</v>
      </c>
      <c r="F110" s="42" t="str">
        <f t="shared" si="1"/>
        <v>J10a_11</v>
      </c>
      <c r="G110" s="43">
        <v>8.7901229999999995</v>
      </c>
      <c r="H110" s="43">
        <v>8.4948750000000004</v>
      </c>
      <c r="I110" s="43">
        <v>16.493397000000002</v>
      </c>
      <c r="J110" s="43">
        <v>15.792042</v>
      </c>
      <c r="K110" s="43">
        <v>19.769687999999999</v>
      </c>
      <c r="L110" s="43">
        <v>22.001511000000001</v>
      </c>
      <c r="M110" s="43">
        <v>25.962512</v>
      </c>
      <c r="N110" s="43">
        <v>25.448447999999999</v>
      </c>
      <c r="O110" s="43">
        <v>30.397069999999999</v>
      </c>
      <c r="P110" s="43">
        <v>27.275953999999999</v>
      </c>
      <c r="Q110" s="43">
        <v>25.007156999999999</v>
      </c>
    </row>
    <row r="111" spans="1:17" x14ac:dyDescent="0.35">
      <c r="A111" s="42" t="s">
        <v>630</v>
      </c>
      <c r="B111" s="42" t="s">
        <v>923</v>
      </c>
      <c r="C111" s="42" t="s">
        <v>247</v>
      </c>
      <c r="D111" s="42">
        <v>2011</v>
      </c>
      <c r="E111" s="42" t="s">
        <v>948</v>
      </c>
      <c r="F111" s="42" t="str">
        <f t="shared" si="1"/>
        <v>H06c_11</v>
      </c>
      <c r="G111" s="43">
        <v>3.1543209999999999</v>
      </c>
      <c r="H111" s="43">
        <v>5.6949209999999999</v>
      </c>
      <c r="I111" s="43">
        <v>18.237522999999999</v>
      </c>
      <c r="J111" s="43">
        <v>31.977087999999998</v>
      </c>
      <c r="K111" s="43">
        <v>28.539263999999999</v>
      </c>
      <c r="L111" s="43">
        <v>29.237670999999999</v>
      </c>
      <c r="M111" s="43">
        <v>34.187342999999998</v>
      </c>
      <c r="N111" s="43">
        <v>28.497734000000001</v>
      </c>
      <c r="O111" s="43">
        <v>30.893812</v>
      </c>
      <c r="P111" s="43">
        <v>22.552873000000002</v>
      </c>
      <c r="Q111" s="43">
        <v>24.527307</v>
      </c>
    </row>
    <row r="112" spans="1:17" x14ac:dyDescent="0.35">
      <c r="A112" s="42" t="s">
        <v>630</v>
      </c>
      <c r="B112" s="42" t="s">
        <v>923</v>
      </c>
      <c r="C112" s="42" t="s">
        <v>949</v>
      </c>
      <c r="D112" s="42">
        <v>2011</v>
      </c>
      <c r="E112" s="42" t="s">
        <v>950</v>
      </c>
      <c r="F112" s="42" t="str">
        <f t="shared" si="1"/>
        <v>H07b_11</v>
      </c>
      <c r="G112" s="43">
        <v>35.722222000000002</v>
      </c>
      <c r="H112" s="43">
        <v>3.6840989999999998</v>
      </c>
      <c r="I112" s="43">
        <v>13.030571999999999</v>
      </c>
      <c r="J112" s="43">
        <v>17.467082000000001</v>
      </c>
      <c r="K112" s="43">
        <v>18.570568999999999</v>
      </c>
      <c r="L112" s="43">
        <v>20.064036999999999</v>
      </c>
      <c r="M112" s="43">
        <v>18.449002</v>
      </c>
      <c r="N112" s="43">
        <v>16.393941000000002</v>
      </c>
      <c r="O112" s="43">
        <v>19.069838000000001</v>
      </c>
      <c r="P112" s="43">
        <v>20.732613000000001</v>
      </c>
      <c r="Q112" s="43">
        <v>24.503851000000001</v>
      </c>
    </row>
    <row r="113" spans="1:17" x14ac:dyDescent="0.35">
      <c r="A113" s="42" t="s">
        <v>630</v>
      </c>
      <c r="B113" s="42" t="s">
        <v>923</v>
      </c>
      <c r="C113" s="42" t="s">
        <v>444</v>
      </c>
      <c r="D113" s="42">
        <v>2011</v>
      </c>
      <c r="E113" s="42" t="s">
        <v>760</v>
      </c>
      <c r="F113" s="42" t="str">
        <f t="shared" si="1"/>
        <v>G06b_11</v>
      </c>
      <c r="G113" s="43">
        <v>55</v>
      </c>
      <c r="H113" s="43">
        <v>18.684781999999998</v>
      </c>
      <c r="I113" s="43">
        <v>25.854927</v>
      </c>
      <c r="J113" s="43">
        <v>25.467963999999998</v>
      </c>
      <c r="K113" s="43">
        <v>20.692799999999998</v>
      </c>
      <c r="L113" s="43">
        <v>22.502855</v>
      </c>
      <c r="M113" s="43">
        <v>22.841757000000001</v>
      </c>
      <c r="N113" s="43">
        <v>19.072855000000001</v>
      </c>
      <c r="O113" s="43">
        <v>20.176235999999999</v>
      </c>
      <c r="P113" s="43">
        <v>23.566617999999998</v>
      </c>
      <c r="Q113" s="43">
        <v>24.437726999999999</v>
      </c>
    </row>
    <row r="114" spans="1:17" x14ac:dyDescent="0.35">
      <c r="A114" s="42" t="s">
        <v>630</v>
      </c>
      <c r="B114" s="42" t="s">
        <v>923</v>
      </c>
      <c r="C114" s="42" t="s">
        <v>445</v>
      </c>
      <c r="D114" s="42">
        <v>2011</v>
      </c>
      <c r="E114" s="42" t="s">
        <v>762</v>
      </c>
      <c r="F114" s="42" t="str">
        <f t="shared" si="1"/>
        <v>G06c_11</v>
      </c>
      <c r="G114" s="43">
        <v>67.641975000000002</v>
      </c>
      <c r="H114" s="43">
        <v>16.724171999999999</v>
      </c>
      <c r="I114" s="43">
        <v>24.417293999999998</v>
      </c>
      <c r="J114" s="43">
        <v>22.317577</v>
      </c>
      <c r="K114" s="43">
        <v>18.151495000000001</v>
      </c>
      <c r="L114" s="43">
        <v>20.590513000000001</v>
      </c>
      <c r="M114" s="43">
        <v>21.75151</v>
      </c>
      <c r="N114" s="43">
        <v>20.247221</v>
      </c>
      <c r="O114" s="43">
        <v>23.423192</v>
      </c>
      <c r="P114" s="43">
        <v>22.571798000000001</v>
      </c>
      <c r="Q114" s="43">
        <v>24.042688999999999</v>
      </c>
    </row>
    <row r="115" spans="1:17" x14ac:dyDescent="0.35">
      <c r="A115" s="42" t="s">
        <v>630</v>
      </c>
      <c r="B115" s="42" t="s">
        <v>923</v>
      </c>
      <c r="C115" s="42" t="s">
        <v>612</v>
      </c>
      <c r="D115" s="42">
        <v>2011</v>
      </c>
      <c r="E115" s="42" t="s">
        <v>767</v>
      </c>
      <c r="F115" s="42" t="str">
        <f t="shared" si="1"/>
        <v>H08b_11</v>
      </c>
      <c r="G115" s="43">
        <v>29.425926</v>
      </c>
      <c r="H115" s="43">
        <v>16.415659999999999</v>
      </c>
      <c r="I115" s="43">
        <v>24.423157</v>
      </c>
      <c r="J115" s="43">
        <v>24.78933</v>
      </c>
      <c r="K115" s="43">
        <v>20.301280999999999</v>
      </c>
      <c r="L115" s="43">
        <v>23.372349</v>
      </c>
      <c r="M115" s="43">
        <v>18.667355000000001</v>
      </c>
      <c r="N115" s="43">
        <v>17.995186</v>
      </c>
      <c r="O115" s="43">
        <v>19.201264999999999</v>
      </c>
      <c r="P115" s="43">
        <v>21.561191000000001</v>
      </c>
      <c r="Q115" s="43">
        <v>23.983408000000001</v>
      </c>
    </row>
    <row r="116" spans="1:17" x14ac:dyDescent="0.35">
      <c r="A116" s="42" t="s">
        <v>630</v>
      </c>
      <c r="B116" s="42" t="s">
        <v>925</v>
      </c>
      <c r="C116" s="42" t="s">
        <v>69</v>
      </c>
      <c r="D116" s="42">
        <v>2011</v>
      </c>
      <c r="E116" s="42" t="s">
        <v>750</v>
      </c>
      <c r="F116" s="42" t="str">
        <f t="shared" si="1"/>
        <v>D11a_11</v>
      </c>
      <c r="G116" s="43">
        <v>16.395061999999999</v>
      </c>
      <c r="H116" s="43">
        <v>11.643383999999999</v>
      </c>
      <c r="I116" s="43">
        <v>15.713573</v>
      </c>
      <c r="J116" s="43">
        <v>17.717407999999999</v>
      </c>
      <c r="K116" s="43">
        <v>20.218648999999999</v>
      </c>
      <c r="L116" s="43">
        <v>21.347587000000001</v>
      </c>
      <c r="M116" s="43">
        <v>23.858815</v>
      </c>
      <c r="N116" s="43">
        <v>20.318069000000001</v>
      </c>
      <c r="O116" s="43">
        <v>21.058292000000002</v>
      </c>
      <c r="P116" s="43">
        <v>19.488977999999999</v>
      </c>
      <c r="Q116" s="43">
        <v>23.641691999999999</v>
      </c>
    </row>
    <row r="117" spans="1:17" x14ac:dyDescent="0.35">
      <c r="A117" s="42" t="s">
        <v>630</v>
      </c>
      <c r="B117" s="42" t="s">
        <v>920</v>
      </c>
      <c r="C117" s="42" t="s">
        <v>412</v>
      </c>
      <c r="D117" s="42">
        <v>2011</v>
      </c>
      <c r="E117" s="42" t="s">
        <v>749</v>
      </c>
      <c r="F117" s="42" t="str">
        <f t="shared" si="1"/>
        <v>F05a_11</v>
      </c>
      <c r="G117" s="43">
        <v>23.907406999999999</v>
      </c>
      <c r="H117" s="43">
        <v>14.695696</v>
      </c>
      <c r="I117" s="43">
        <v>23.805969000000001</v>
      </c>
      <c r="J117" s="43">
        <v>29.502488</v>
      </c>
      <c r="K117" s="43">
        <v>21.678719999999998</v>
      </c>
      <c r="L117" s="43">
        <v>23.908113</v>
      </c>
      <c r="M117" s="43">
        <v>22.495640999999999</v>
      </c>
      <c r="N117" s="43">
        <v>21.530481999999999</v>
      </c>
      <c r="O117" s="43">
        <v>25.402211000000001</v>
      </c>
      <c r="P117" s="43">
        <v>23.541114</v>
      </c>
      <c r="Q117" s="43">
        <v>23.429808999999999</v>
      </c>
    </row>
    <row r="118" spans="1:17" x14ac:dyDescent="0.35">
      <c r="A118" s="42" t="s">
        <v>630</v>
      </c>
      <c r="B118" s="42" t="s">
        <v>920</v>
      </c>
      <c r="C118" s="42" t="s">
        <v>121</v>
      </c>
      <c r="D118" s="42">
        <v>2011</v>
      </c>
      <c r="E118" s="42" t="s">
        <v>748</v>
      </c>
      <c r="F118" s="42" t="str">
        <f t="shared" si="1"/>
        <v>E05c_11</v>
      </c>
      <c r="G118" s="43">
        <v>23.141974999999999</v>
      </c>
      <c r="H118" s="43">
        <v>16.971844000000001</v>
      </c>
      <c r="I118" s="43">
        <v>24.839365999999998</v>
      </c>
      <c r="J118" s="43">
        <v>29.507377000000002</v>
      </c>
      <c r="K118" s="43">
        <v>21.556457000000002</v>
      </c>
      <c r="L118" s="43">
        <v>22.356691000000001</v>
      </c>
      <c r="M118" s="43">
        <v>21.558043000000001</v>
      </c>
      <c r="N118" s="43">
        <v>23.485506000000001</v>
      </c>
      <c r="O118" s="43">
        <v>25.113327000000002</v>
      </c>
      <c r="P118" s="43">
        <v>21.380542999999999</v>
      </c>
      <c r="Q118" s="43">
        <v>23.320913000000001</v>
      </c>
    </row>
    <row r="119" spans="1:17" x14ac:dyDescent="0.35">
      <c r="A119" s="42" t="s">
        <v>630</v>
      </c>
      <c r="B119" s="42" t="s">
        <v>923</v>
      </c>
      <c r="C119" s="42" t="s">
        <v>419</v>
      </c>
      <c r="D119" s="42">
        <v>2011</v>
      </c>
      <c r="E119" s="42" t="s">
        <v>776</v>
      </c>
      <c r="F119" s="42" t="str">
        <f t="shared" si="1"/>
        <v>H07c_11</v>
      </c>
      <c r="G119" s="43">
        <v>31.080247</v>
      </c>
      <c r="H119" s="43">
        <v>9.5174389999999995</v>
      </c>
      <c r="I119" s="43">
        <v>21.977142000000001</v>
      </c>
      <c r="J119" s="43">
        <v>22.905835</v>
      </c>
      <c r="K119" s="43">
        <v>19.336075000000001</v>
      </c>
      <c r="L119" s="43">
        <v>23.052776999999999</v>
      </c>
      <c r="M119" s="43">
        <v>23.785232000000001</v>
      </c>
      <c r="N119" s="43">
        <v>22.481802999999999</v>
      </c>
      <c r="O119" s="43">
        <v>22.273085999999999</v>
      </c>
      <c r="P119" s="43">
        <v>27.718152</v>
      </c>
      <c r="Q119" s="43">
        <v>23.257021999999999</v>
      </c>
    </row>
    <row r="120" spans="1:17" x14ac:dyDescent="0.35">
      <c r="A120" s="42" t="s">
        <v>630</v>
      </c>
      <c r="B120" s="42" t="s">
        <v>923</v>
      </c>
      <c r="C120" s="42" t="s">
        <v>448</v>
      </c>
      <c r="D120" s="42">
        <v>2011</v>
      </c>
      <c r="E120" s="42" t="s">
        <v>769</v>
      </c>
      <c r="F120" s="42" t="str">
        <f t="shared" si="1"/>
        <v>I07b_11</v>
      </c>
      <c r="G120" s="43">
        <v>19.919753</v>
      </c>
      <c r="H120" s="43">
        <v>9.1190259999999999</v>
      </c>
      <c r="I120" s="43">
        <v>21.146547000000002</v>
      </c>
      <c r="J120" s="43">
        <v>22.794308999999998</v>
      </c>
      <c r="K120" s="43">
        <v>18.330247</v>
      </c>
      <c r="L120" s="43">
        <v>26.656254000000001</v>
      </c>
      <c r="M120" s="43">
        <v>23.314091999999999</v>
      </c>
      <c r="N120" s="43">
        <v>20.403666999999999</v>
      </c>
      <c r="O120" s="43">
        <v>20.740568</v>
      </c>
      <c r="P120" s="43">
        <v>25.252873000000001</v>
      </c>
      <c r="Q120" s="43">
        <v>23.130457</v>
      </c>
    </row>
    <row r="121" spans="1:17" x14ac:dyDescent="0.35">
      <c r="A121" s="42" t="s">
        <v>630</v>
      </c>
      <c r="B121" s="42" t="s">
        <v>923</v>
      </c>
      <c r="C121" s="42" t="s">
        <v>613</v>
      </c>
      <c r="D121" s="42">
        <v>2011</v>
      </c>
      <c r="E121" s="42" t="s">
        <v>766</v>
      </c>
      <c r="F121" s="42" t="str">
        <f t="shared" si="1"/>
        <v>H08c_11</v>
      </c>
      <c r="G121" s="43">
        <v>29.623456999999998</v>
      </c>
      <c r="H121" s="43">
        <v>15.485296</v>
      </c>
      <c r="I121" s="43">
        <v>18.066020999999999</v>
      </c>
      <c r="J121" s="43">
        <v>16.764823</v>
      </c>
      <c r="K121" s="43">
        <v>15.320731</v>
      </c>
      <c r="L121" s="43">
        <v>19.382444</v>
      </c>
      <c r="M121" s="43">
        <v>21.536252999999999</v>
      </c>
      <c r="N121" s="43">
        <v>18.142075999999999</v>
      </c>
      <c r="O121" s="43">
        <v>19.982340000000001</v>
      </c>
      <c r="P121" s="43">
        <v>20.118314000000002</v>
      </c>
      <c r="Q121" s="43">
        <v>23.036576</v>
      </c>
    </row>
    <row r="122" spans="1:17" x14ac:dyDescent="0.35">
      <c r="A122" s="42" t="s">
        <v>630</v>
      </c>
      <c r="B122" s="42" t="s">
        <v>920</v>
      </c>
      <c r="C122" s="42" t="s">
        <v>438</v>
      </c>
      <c r="D122" s="42">
        <v>2011</v>
      </c>
      <c r="E122" s="42" t="s">
        <v>745</v>
      </c>
      <c r="F122" s="42" t="str">
        <f t="shared" si="1"/>
        <v>D05a_11</v>
      </c>
      <c r="G122" s="43">
        <v>29.481480999999999</v>
      </c>
      <c r="H122" s="43">
        <v>13.372802</v>
      </c>
      <c r="I122" s="43">
        <v>21.979220999999999</v>
      </c>
      <c r="J122" s="43">
        <v>24.504128000000001</v>
      </c>
      <c r="K122" s="43">
        <v>24.067753</v>
      </c>
      <c r="L122" s="43">
        <v>24.673522999999999</v>
      </c>
      <c r="M122" s="43">
        <v>24.905774000000001</v>
      </c>
      <c r="N122" s="43">
        <v>25.445430999999999</v>
      </c>
      <c r="O122" s="43">
        <v>26.883927</v>
      </c>
      <c r="P122" s="43">
        <v>27.607229</v>
      </c>
      <c r="Q122" s="43">
        <v>23.010173000000002</v>
      </c>
    </row>
    <row r="123" spans="1:17" x14ac:dyDescent="0.35">
      <c r="A123" s="42" t="s">
        <v>630</v>
      </c>
      <c r="B123" s="42" t="s">
        <v>923</v>
      </c>
      <c r="C123" s="42" t="s">
        <v>223</v>
      </c>
      <c r="D123" s="42">
        <v>2011</v>
      </c>
      <c r="E123" s="42" t="s">
        <v>737</v>
      </c>
      <c r="F123" s="42" t="str">
        <f t="shared" si="1"/>
        <v>F05c_11</v>
      </c>
      <c r="G123" s="43">
        <v>33.185184999999997</v>
      </c>
      <c r="H123" s="43">
        <v>10.269824</v>
      </c>
      <c r="I123" s="43">
        <v>19.470948</v>
      </c>
      <c r="J123" s="43">
        <v>23.303953</v>
      </c>
      <c r="K123" s="43">
        <v>20.156374</v>
      </c>
      <c r="L123" s="43">
        <v>21.251531</v>
      </c>
      <c r="M123" s="43">
        <v>22.480999000000001</v>
      </c>
      <c r="N123" s="43">
        <v>20.870156000000001</v>
      </c>
      <c r="O123" s="43">
        <v>22.463729000000001</v>
      </c>
      <c r="P123" s="43">
        <v>22.345904999999998</v>
      </c>
      <c r="Q123" s="43">
        <v>22.782575999999999</v>
      </c>
    </row>
    <row r="124" spans="1:17" x14ac:dyDescent="0.35">
      <c r="A124" s="42" t="s">
        <v>630</v>
      </c>
      <c r="B124" s="42" t="s">
        <v>920</v>
      </c>
      <c r="C124" s="42" t="s">
        <v>440</v>
      </c>
      <c r="D124" s="42">
        <v>2011</v>
      </c>
      <c r="E124" s="42" t="s">
        <v>742</v>
      </c>
      <c r="F124" s="42" t="str">
        <f t="shared" si="1"/>
        <v>D05c_11</v>
      </c>
      <c r="G124" s="43">
        <v>46.592593000000001</v>
      </c>
      <c r="H124" s="43">
        <v>15.255343</v>
      </c>
      <c r="I124" s="43">
        <v>21.23095</v>
      </c>
      <c r="J124" s="43">
        <v>23.542346999999999</v>
      </c>
      <c r="K124" s="43">
        <v>19.492369</v>
      </c>
      <c r="L124" s="43">
        <v>24.652287999999999</v>
      </c>
      <c r="M124" s="43">
        <v>21.495010000000001</v>
      </c>
      <c r="N124" s="43">
        <v>22.127186999999999</v>
      </c>
      <c r="O124" s="43">
        <v>25.997071999999999</v>
      </c>
      <c r="P124" s="43">
        <v>25.808716</v>
      </c>
      <c r="Q124" s="43">
        <v>22.629176000000001</v>
      </c>
    </row>
    <row r="125" spans="1:17" x14ac:dyDescent="0.35">
      <c r="A125" s="42" t="s">
        <v>630</v>
      </c>
      <c r="B125" s="42" t="s">
        <v>925</v>
      </c>
      <c r="C125" s="42" t="s">
        <v>70</v>
      </c>
      <c r="D125" s="42">
        <v>2011</v>
      </c>
      <c r="E125" s="42" t="s">
        <v>751</v>
      </c>
      <c r="F125" s="42" t="str">
        <f t="shared" si="1"/>
        <v>D11b_11</v>
      </c>
      <c r="G125" s="43">
        <v>21.746914</v>
      </c>
      <c r="H125" s="43">
        <v>15.338544000000001</v>
      </c>
      <c r="I125" s="43">
        <v>19.574041999999999</v>
      </c>
      <c r="J125" s="43">
        <v>18.479541999999999</v>
      </c>
      <c r="K125" s="43">
        <v>22.330248999999998</v>
      </c>
      <c r="L125" s="43">
        <v>22.045978999999999</v>
      </c>
      <c r="M125" s="43">
        <v>24.056515999999998</v>
      </c>
      <c r="N125" s="43">
        <v>17.959192000000002</v>
      </c>
      <c r="O125" s="43">
        <v>20.811965000000001</v>
      </c>
      <c r="P125" s="43">
        <v>20.258185000000001</v>
      </c>
      <c r="Q125" s="43">
        <v>22.599896999999999</v>
      </c>
    </row>
    <row r="126" spans="1:17" x14ac:dyDescent="0.35">
      <c r="A126" s="42" t="s">
        <v>630</v>
      </c>
      <c r="B126" s="42" t="s">
        <v>923</v>
      </c>
      <c r="C126" s="42" t="s">
        <v>374</v>
      </c>
      <c r="D126" s="42">
        <v>2011</v>
      </c>
      <c r="E126" s="42" t="s">
        <v>775</v>
      </c>
      <c r="F126" s="42" t="str">
        <f t="shared" si="1"/>
        <v>I07a_11</v>
      </c>
      <c r="G126" s="43">
        <v>33.117283999999998</v>
      </c>
      <c r="H126" s="43">
        <v>10.556190000000001</v>
      </c>
      <c r="I126" s="43">
        <v>21.779140999999999</v>
      </c>
      <c r="J126" s="43">
        <v>24.312954000000001</v>
      </c>
      <c r="K126" s="43">
        <v>19.675647000000001</v>
      </c>
      <c r="L126" s="43">
        <v>25.068964000000001</v>
      </c>
      <c r="M126" s="43">
        <v>23.797993000000002</v>
      </c>
      <c r="N126" s="43">
        <v>22.584883999999999</v>
      </c>
      <c r="O126" s="43">
        <v>22.286791000000001</v>
      </c>
      <c r="P126" s="43">
        <v>26.871769</v>
      </c>
      <c r="Q126" s="43">
        <v>22.597324</v>
      </c>
    </row>
    <row r="127" spans="1:17" x14ac:dyDescent="0.35">
      <c r="A127" s="42" t="s">
        <v>630</v>
      </c>
      <c r="B127" s="42" t="s">
        <v>920</v>
      </c>
      <c r="C127" s="42" t="s">
        <v>439</v>
      </c>
      <c r="D127" s="42">
        <v>2011</v>
      </c>
      <c r="E127" s="42" t="s">
        <v>743</v>
      </c>
      <c r="F127" s="42" t="str">
        <f t="shared" si="1"/>
        <v>D05b_11</v>
      </c>
      <c r="G127" s="43">
        <v>47.543210000000002</v>
      </c>
      <c r="H127" s="43">
        <v>14.063522000000001</v>
      </c>
      <c r="I127" s="43">
        <v>21.760331000000001</v>
      </c>
      <c r="J127" s="43">
        <v>23.307030000000001</v>
      </c>
      <c r="K127" s="43">
        <v>20.721045</v>
      </c>
      <c r="L127" s="43">
        <v>24.884353000000001</v>
      </c>
      <c r="M127" s="43">
        <v>22.075049</v>
      </c>
      <c r="N127" s="43">
        <v>23.175318000000001</v>
      </c>
      <c r="O127" s="43">
        <v>27.015256000000001</v>
      </c>
      <c r="P127" s="43">
        <v>25.224485000000001</v>
      </c>
      <c r="Q127" s="43">
        <v>21.954008000000002</v>
      </c>
    </row>
    <row r="128" spans="1:17" x14ac:dyDescent="0.35">
      <c r="A128" s="42" t="s">
        <v>630</v>
      </c>
      <c r="B128" s="42" t="s">
        <v>923</v>
      </c>
      <c r="C128" s="42" t="s">
        <v>443</v>
      </c>
      <c r="D128" s="42">
        <v>2011</v>
      </c>
      <c r="E128" s="42" t="s">
        <v>759</v>
      </c>
      <c r="F128" s="42" t="str">
        <f t="shared" si="1"/>
        <v>G06a_11</v>
      </c>
      <c r="G128" s="43">
        <v>64.796295999999998</v>
      </c>
      <c r="H128" s="43">
        <v>19.203181000000001</v>
      </c>
      <c r="I128" s="43">
        <v>25.949214999999999</v>
      </c>
      <c r="J128" s="43">
        <v>27.964746000000002</v>
      </c>
      <c r="K128" s="43">
        <v>20.348447</v>
      </c>
      <c r="L128" s="43">
        <v>22.42605</v>
      </c>
      <c r="M128" s="43">
        <v>23.257873</v>
      </c>
      <c r="N128" s="43">
        <v>20.786728</v>
      </c>
      <c r="O128" s="43">
        <v>22.41375</v>
      </c>
      <c r="P128" s="43">
        <v>23.490247</v>
      </c>
      <c r="Q128" s="43">
        <v>21.906915999999999</v>
      </c>
    </row>
    <row r="129" spans="1:17" x14ac:dyDescent="0.35">
      <c r="A129" s="42" t="s">
        <v>630</v>
      </c>
      <c r="B129" s="42" t="s">
        <v>920</v>
      </c>
      <c r="C129" s="42" t="s">
        <v>437</v>
      </c>
      <c r="D129" s="42">
        <v>2011</v>
      </c>
      <c r="E129" s="42" t="s">
        <v>754</v>
      </c>
      <c r="F129" s="42" t="str">
        <f t="shared" si="1"/>
        <v>C06a_11</v>
      </c>
      <c r="G129" s="43">
        <v>64.901235</v>
      </c>
      <c r="H129" s="43">
        <v>8.5374960000000009</v>
      </c>
      <c r="I129" s="43">
        <v>15.484759</v>
      </c>
      <c r="J129" s="43">
        <v>17.710341</v>
      </c>
      <c r="K129" s="43">
        <v>16.643827999999999</v>
      </c>
      <c r="L129" s="43">
        <v>22.015975999999998</v>
      </c>
      <c r="M129" s="43">
        <v>23.15812</v>
      </c>
      <c r="N129" s="43">
        <v>20.286038999999999</v>
      </c>
      <c r="O129" s="43">
        <v>23.436858000000001</v>
      </c>
      <c r="P129" s="43">
        <v>20.469749</v>
      </c>
      <c r="Q129" s="43">
        <v>21.804593000000001</v>
      </c>
    </row>
    <row r="130" spans="1:17" x14ac:dyDescent="0.35">
      <c r="A130" s="42" t="s">
        <v>630</v>
      </c>
      <c r="B130" s="42" t="s">
        <v>923</v>
      </c>
      <c r="C130" s="42" t="s">
        <v>413</v>
      </c>
      <c r="D130" s="42">
        <v>2011</v>
      </c>
      <c r="E130" s="42" t="s">
        <v>747</v>
      </c>
      <c r="F130" s="42" t="str">
        <f t="shared" si="1"/>
        <v>F05b_11</v>
      </c>
      <c r="G130" s="43">
        <v>29.512346000000001</v>
      </c>
      <c r="H130" s="43">
        <v>13.483781</v>
      </c>
      <c r="I130" s="43">
        <v>21.674489000000001</v>
      </c>
      <c r="J130" s="43">
        <v>27.000496999999999</v>
      </c>
      <c r="K130" s="43">
        <v>20.404070999999998</v>
      </c>
      <c r="L130" s="43">
        <v>22.033186000000001</v>
      </c>
      <c r="M130" s="43">
        <v>24.191638999999999</v>
      </c>
      <c r="N130" s="43">
        <v>20.627876000000001</v>
      </c>
      <c r="O130" s="43">
        <v>19.184716999999999</v>
      </c>
      <c r="P130" s="43">
        <v>26.366389000000002</v>
      </c>
      <c r="Q130" s="43">
        <v>21.741579000000002</v>
      </c>
    </row>
    <row r="131" spans="1:17" x14ac:dyDescent="0.35">
      <c r="A131" s="42" t="s">
        <v>630</v>
      </c>
      <c r="B131" s="42" t="s">
        <v>923</v>
      </c>
      <c r="C131" s="42" t="s">
        <v>245</v>
      </c>
      <c r="D131" s="42">
        <v>2011</v>
      </c>
      <c r="E131" s="42" t="s">
        <v>951</v>
      </c>
      <c r="F131" s="42" t="str">
        <f t="shared" si="1"/>
        <v>G07b_11</v>
      </c>
      <c r="G131" s="43">
        <v>7.7777779999999996</v>
      </c>
      <c r="H131" s="43">
        <v>6.7394569999999998</v>
      </c>
      <c r="I131" s="43">
        <v>23.527543000000001</v>
      </c>
      <c r="J131" s="43">
        <v>23.627828999999998</v>
      </c>
      <c r="K131" s="43">
        <v>22.586400000000001</v>
      </c>
      <c r="L131" s="43">
        <v>25.784099999999999</v>
      </c>
      <c r="M131" s="43">
        <v>23.316618999999999</v>
      </c>
      <c r="N131" s="43">
        <v>22.741457</v>
      </c>
      <c r="O131" s="43">
        <v>20.659756999999999</v>
      </c>
      <c r="P131" s="43">
        <v>22.307528999999999</v>
      </c>
      <c r="Q131" s="43">
        <v>21.721243000000001</v>
      </c>
    </row>
    <row r="132" spans="1:17" x14ac:dyDescent="0.35">
      <c r="A132" s="42" t="s">
        <v>630</v>
      </c>
      <c r="B132" s="42" t="s">
        <v>923</v>
      </c>
      <c r="C132" s="42" t="s">
        <v>414</v>
      </c>
      <c r="D132" s="42">
        <v>2011</v>
      </c>
      <c r="E132" s="42" t="s">
        <v>736</v>
      </c>
      <c r="F132" s="42" t="str">
        <f t="shared" ref="F132:F195" si="2">CONCATENATE(C132,"_",MID(D132,3,2))</f>
        <v>G05a_11</v>
      </c>
      <c r="G132" s="43">
        <v>42.728394999999999</v>
      </c>
      <c r="H132" s="43">
        <v>14.594322999999999</v>
      </c>
      <c r="I132" s="43">
        <v>22.922438</v>
      </c>
      <c r="J132" s="43">
        <v>24.318465</v>
      </c>
      <c r="K132" s="43">
        <v>18.024501000000001</v>
      </c>
      <c r="L132" s="43">
        <v>21.673525999999999</v>
      </c>
      <c r="M132" s="43">
        <v>23.534354</v>
      </c>
      <c r="N132" s="43">
        <v>20.526935000000002</v>
      </c>
      <c r="O132" s="43">
        <v>24.577660999999999</v>
      </c>
      <c r="P132" s="43">
        <v>23.396104999999999</v>
      </c>
      <c r="Q132" s="43">
        <v>21.523344999999999</v>
      </c>
    </row>
    <row r="133" spans="1:17" x14ac:dyDescent="0.35">
      <c r="A133" s="42" t="s">
        <v>630</v>
      </c>
      <c r="B133" s="42" t="s">
        <v>936</v>
      </c>
      <c r="C133" s="42" t="s">
        <v>453</v>
      </c>
      <c r="D133" s="42">
        <v>2011</v>
      </c>
      <c r="E133" s="42" t="s">
        <v>772</v>
      </c>
      <c r="F133" s="42" t="str">
        <f t="shared" si="2"/>
        <v>I10c_11</v>
      </c>
      <c r="G133" s="43">
        <v>24.993827</v>
      </c>
      <c r="H133" s="43">
        <v>11.033004</v>
      </c>
      <c r="I133" s="43">
        <v>19.862943999999999</v>
      </c>
      <c r="J133" s="43">
        <v>16.985194</v>
      </c>
      <c r="K133" s="43">
        <v>15.913809000000001</v>
      </c>
      <c r="L133" s="43">
        <v>21.056439000000001</v>
      </c>
      <c r="M133" s="43">
        <v>19.866945000000001</v>
      </c>
      <c r="N133" s="43">
        <v>19.314568999999999</v>
      </c>
      <c r="O133" s="43">
        <v>25.763480999999999</v>
      </c>
      <c r="P133" s="43">
        <v>22.110699</v>
      </c>
      <c r="Q133" s="43">
        <v>21.505669999999999</v>
      </c>
    </row>
    <row r="134" spans="1:17" x14ac:dyDescent="0.35">
      <c r="A134" s="42" t="s">
        <v>630</v>
      </c>
      <c r="B134" s="42" t="s">
        <v>923</v>
      </c>
      <c r="C134" s="42" t="s">
        <v>415</v>
      </c>
      <c r="D134" s="42">
        <v>2011</v>
      </c>
      <c r="E134" s="42" t="s">
        <v>735</v>
      </c>
      <c r="F134" s="42" t="str">
        <f t="shared" si="2"/>
        <v>G05b_11</v>
      </c>
      <c r="G134" s="43">
        <v>40.790123000000001</v>
      </c>
      <c r="H134" s="43">
        <v>14.190445</v>
      </c>
      <c r="I134" s="43">
        <v>21.320798</v>
      </c>
      <c r="J134" s="43">
        <v>23.536726999999999</v>
      </c>
      <c r="K134" s="43">
        <v>19.926123</v>
      </c>
      <c r="L134" s="43">
        <v>21.789221000000001</v>
      </c>
      <c r="M134" s="43">
        <v>21.172478000000002</v>
      </c>
      <c r="N134" s="43">
        <v>19.202809999999999</v>
      </c>
      <c r="O134" s="43">
        <v>24.645696000000001</v>
      </c>
      <c r="P134" s="43">
        <v>21.656566000000002</v>
      </c>
      <c r="Q134" s="43">
        <v>21.406554</v>
      </c>
    </row>
    <row r="135" spans="1:17" x14ac:dyDescent="0.35">
      <c r="A135" s="42" t="s">
        <v>630</v>
      </c>
      <c r="B135" s="42" t="s">
        <v>923</v>
      </c>
      <c r="C135" s="42" t="s">
        <v>611</v>
      </c>
      <c r="D135" s="42">
        <v>2011</v>
      </c>
      <c r="E135" s="42" t="s">
        <v>738</v>
      </c>
      <c r="F135" s="42" t="str">
        <f t="shared" si="2"/>
        <v>H08a_11</v>
      </c>
      <c r="G135" s="43">
        <v>21.808641999999999</v>
      </c>
      <c r="H135" s="43">
        <v>13.571547000000001</v>
      </c>
      <c r="I135" s="43">
        <v>19.750793999999999</v>
      </c>
      <c r="J135" s="43">
        <v>22.241917000000001</v>
      </c>
      <c r="K135" s="43">
        <v>20.161686</v>
      </c>
      <c r="L135" s="43">
        <v>21.889029000000001</v>
      </c>
      <c r="M135" s="43">
        <v>21.379045999999999</v>
      </c>
      <c r="N135" s="43">
        <v>17.666803999999999</v>
      </c>
      <c r="O135" s="43">
        <v>18.597764999999999</v>
      </c>
      <c r="P135" s="43">
        <v>24.824196000000001</v>
      </c>
      <c r="Q135" s="43">
        <v>21.386614000000002</v>
      </c>
    </row>
    <row r="136" spans="1:17" x14ac:dyDescent="0.35">
      <c r="A136" s="42" t="s">
        <v>630</v>
      </c>
      <c r="B136" s="42" t="s">
        <v>923</v>
      </c>
      <c r="C136" s="42" t="s">
        <v>442</v>
      </c>
      <c r="D136" s="42">
        <v>2011</v>
      </c>
      <c r="E136" s="42" t="s">
        <v>777</v>
      </c>
      <c r="F136" s="42" t="str">
        <f t="shared" si="2"/>
        <v>H05a_11</v>
      </c>
      <c r="G136" s="43">
        <v>33.388888999999999</v>
      </c>
      <c r="H136" s="43">
        <v>12.336558999999999</v>
      </c>
      <c r="I136" s="43">
        <v>22.183997000000002</v>
      </c>
      <c r="J136" s="43">
        <v>22.965603999999999</v>
      </c>
      <c r="K136" s="43">
        <v>18.403397999999999</v>
      </c>
      <c r="L136" s="43">
        <v>22.670386000000001</v>
      </c>
      <c r="M136" s="43">
        <v>21.641082000000001</v>
      </c>
      <c r="N136" s="43">
        <v>19.744952000000001</v>
      </c>
      <c r="O136" s="43">
        <v>23.910049999999998</v>
      </c>
      <c r="P136" s="43">
        <v>22.405358</v>
      </c>
      <c r="Q136" s="43">
        <v>21.201993000000002</v>
      </c>
    </row>
    <row r="137" spans="1:17" x14ac:dyDescent="0.35">
      <c r="A137" s="42" t="s">
        <v>630</v>
      </c>
      <c r="B137" s="42" t="s">
        <v>936</v>
      </c>
      <c r="C137" s="42" t="s">
        <v>451</v>
      </c>
      <c r="D137" s="42">
        <v>2011</v>
      </c>
      <c r="E137" s="42" t="s">
        <v>771</v>
      </c>
      <c r="F137" s="42" t="str">
        <f t="shared" si="2"/>
        <v>I10a_11</v>
      </c>
      <c r="G137" s="43">
        <v>44.006172999999997</v>
      </c>
      <c r="H137" s="43">
        <v>12.865627</v>
      </c>
      <c r="I137" s="43">
        <v>18.798089999999998</v>
      </c>
      <c r="J137" s="43">
        <v>16.721699999999998</v>
      </c>
      <c r="K137" s="43">
        <v>17.446939</v>
      </c>
      <c r="L137" s="43">
        <v>19.041374000000001</v>
      </c>
      <c r="M137" s="43">
        <v>19.649249000000001</v>
      </c>
      <c r="N137" s="43">
        <v>16.896584000000001</v>
      </c>
      <c r="O137" s="43">
        <v>22.172979999999999</v>
      </c>
      <c r="P137" s="43">
        <v>22.066268000000001</v>
      </c>
      <c r="Q137" s="43">
        <v>21.124286000000001</v>
      </c>
    </row>
    <row r="138" spans="1:17" x14ac:dyDescent="0.35">
      <c r="A138" s="42" t="s">
        <v>630</v>
      </c>
      <c r="B138" s="42" t="s">
        <v>936</v>
      </c>
      <c r="C138" s="42" t="s">
        <v>216</v>
      </c>
      <c r="D138" s="42">
        <v>2011</v>
      </c>
      <c r="E138" s="42" t="s">
        <v>763</v>
      </c>
      <c r="F138" s="42" t="str">
        <f t="shared" si="2"/>
        <v>H09c_11</v>
      </c>
      <c r="G138" s="43">
        <v>58.537036999999998</v>
      </c>
      <c r="H138" s="43">
        <v>12.408196</v>
      </c>
      <c r="I138" s="43">
        <v>20.648551000000001</v>
      </c>
      <c r="J138" s="43">
        <v>20.951657999999998</v>
      </c>
      <c r="K138" s="43">
        <v>16.242144</v>
      </c>
      <c r="L138" s="43">
        <v>21.116904000000002</v>
      </c>
      <c r="M138" s="43">
        <v>21.643954999999998</v>
      </c>
      <c r="N138" s="43">
        <v>17.564316000000002</v>
      </c>
      <c r="O138" s="43">
        <v>23.417003000000001</v>
      </c>
      <c r="P138" s="43">
        <v>23.853548</v>
      </c>
      <c r="Q138" s="43">
        <v>21.122337000000002</v>
      </c>
    </row>
    <row r="139" spans="1:17" x14ac:dyDescent="0.35">
      <c r="A139" s="42" t="s">
        <v>630</v>
      </c>
      <c r="B139" s="42" t="s">
        <v>923</v>
      </c>
      <c r="C139" s="42" t="s">
        <v>441</v>
      </c>
      <c r="D139" s="42">
        <v>2011</v>
      </c>
      <c r="E139" s="42" t="s">
        <v>734</v>
      </c>
      <c r="F139" s="42" t="str">
        <f t="shared" si="2"/>
        <v>G05c_11</v>
      </c>
      <c r="G139" s="43">
        <v>35.734568000000003</v>
      </c>
      <c r="H139" s="43">
        <v>15.816618</v>
      </c>
      <c r="I139" s="43">
        <v>23.543393999999999</v>
      </c>
      <c r="J139" s="43">
        <v>24.423549999999999</v>
      </c>
      <c r="K139" s="43">
        <v>19.503692000000001</v>
      </c>
      <c r="L139" s="43">
        <v>25.438476999999999</v>
      </c>
      <c r="M139" s="43">
        <v>22.389336</v>
      </c>
      <c r="N139" s="43">
        <v>18.866018</v>
      </c>
      <c r="O139" s="43">
        <v>23.688323</v>
      </c>
      <c r="P139" s="43">
        <v>23.771100000000001</v>
      </c>
      <c r="Q139" s="43">
        <v>21.0593</v>
      </c>
    </row>
    <row r="140" spans="1:17" x14ac:dyDescent="0.35">
      <c r="A140" s="42" t="s">
        <v>630</v>
      </c>
      <c r="B140" s="42" t="s">
        <v>936</v>
      </c>
      <c r="C140" s="42" t="s">
        <v>263</v>
      </c>
      <c r="D140" s="42">
        <v>2011</v>
      </c>
      <c r="E140" s="42" t="s">
        <v>952</v>
      </c>
      <c r="F140" s="42" t="str">
        <f t="shared" si="2"/>
        <v>I09b_11</v>
      </c>
      <c r="G140" s="43">
        <v>7.4753090000000002</v>
      </c>
      <c r="H140" s="43">
        <v>9.2529959999999996</v>
      </c>
      <c r="I140" s="43">
        <v>22.171659999999999</v>
      </c>
      <c r="J140" s="43">
        <v>16.432632999999999</v>
      </c>
      <c r="K140" s="43">
        <v>19.764669000000001</v>
      </c>
      <c r="L140" s="43">
        <v>20.426983</v>
      </c>
      <c r="M140" s="43">
        <v>22.137094999999999</v>
      </c>
      <c r="N140" s="43">
        <v>17.954844000000001</v>
      </c>
      <c r="O140" s="43">
        <v>23.965164000000001</v>
      </c>
      <c r="P140" s="43">
        <v>22.616323999999999</v>
      </c>
      <c r="Q140" s="43">
        <v>20.984684999999999</v>
      </c>
    </row>
    <row r="141" spans="1:17" x14ac:dyDescent="0.35">
      <c r="A141" s="42" t="s">
        <v>630</v>
      </c>
      <c r="B141" s="42" t="s">
        <v>936</v>
      </c>
      <c r="C141" s="42" t="s">
        <v>452</v>
      </c>
      <c r="D141" s="42">
        <v>2011</v>
      </c>
      <c r="E141" s="42" t="s">
        <v>770</v>
      </c>
      <c r="F141" s="42" t="str">
        <f t="shared" si="2"/>
        <v>I10b_11</v>
      </c>
      <c r="G141" s="43">
        <v>33.549382999999999</v>
      </c>
      <c r="H141" s="43">
        <v>10.939456</v>
      </c>
      <c r="I141" s="43">
        <v>18.088916999999999</v>
      </c>
      <c r="J141" s="43">
        <v>17.953534000000001</v>
      </c>
      <c r="K141" s="43">
        <v>19.071469</v>
      </c>
      <c r="L141" s="43">
        <v>19.261666000000002</v>
      </c>
      <c r="M141" s="43">
        <v>20.197291</v>
      </c>
      <c r="N141" s="43">
        <v>18.718883999999999</v>
      </c>
      <c r="O141" s="43">
        <v>21.359380000000002</v>
      </c>
      <c r="P141" s="43">
        <v>22.519549999999999</v>
      </c>
      <c r="Q141" s="43">
        <v>20.173724</v>
      </c>
    </row>
    <row r="142" spans="1:17" x14ac:dyDescent="0.35">
      <c r="A142" s="42" t="s">
        <v>630</v>
      </c>
      <c r="B142" s="42" t="s">
        <v>936</v>
      </c>
      <c r="C142" s="42" t="s">
        <v>450</v>
      </c>
      <c r="D142" s="42">
        <v>2011</v>
      </c>
      <c r="E142" s="42" t="s">
        <v>741</v>
      </c>
      <c r="F142" s="42" t="str">
        <f t="shared" si="2"/>
        <v>H10b_11</v>
      </c>
      <c r="G142" s="43">
        <v>32.342657000000003</v>
      </c>
      <c r="H142" s="43">
        <v>11.591039</v>
      </c>
      <c r="I142" s="43">
        <v>15.871732</v>
      </c>
      <c r="J142" s="43">
        <v>17.492439999999998</v>
      </c>
      <c r="K142" s="43">
        <v>17.406393000000001</v>
      </c>
      <c r="L142" s="43">
        <v>17.711655</v>
      </c>
      <c r="M142" s="43">
        <v>22.917847999999999</v>
      </c>
      <c r="N142" s="43">
        <v>20.545466999999999</v>
      </c>
      <c r="O142" s="43">
        <v>24.847988999999998</v>
      </c>
      <c r="P142" s="43">
        <v>18.720973000000001</v>
      </c>
      <c r="Q142" s="43">
        <v>19.917967999999998</v>
      </c>
    </row>
    <row r="143" spans="1:17" x14ac:dyDescent="0.35">
      <c r="A143" s="42" t="s">
        <v>630</v>
      </c>
      <c r="B143" s="42" t="s">
        <v>925</v>
      </c>
      <c r="C143" s="42" t="s">
        <v>456</v>
      </c>
      <c r="D143" s="42">
        <v>2011</v>
      </c>
      <c r="E143" s="42" t="s">
        <v>758</v>
      </c>
      <c r="F143" s="42" t="str">
        <f t="shared" si="2"/>
        <v>D10c_11</v>
      </c>
      <c r="G143" s="43">
        <v>67.617283999999998</v>
      </c>
      <c r="H143" s="43">
        <v>16.58323</v>
      </c>
      <c r="I143" s="43">
        <v>20.964846999999999</v>
      </c>
      <c r="J143" s="43">
        <v>19.841939</v>
      </c>
      <c r="K143" s="43">
        <v>17.49915</v>
      </c>
      <c r="L143" s="43">
        <v>18.678847999999999</v>
      </c>
      <c r="M143" s="43">
        <v>20.398043000000001</v>
      </c>
      <c r="N143" s="43">
        <v>18.074594999999999</v>
      </c>
      <c r="O143" s="43">
        <v>20.195384000000001</v>
      </c>
      <c r="P143" s="43">
        <v>18.287261999999998</v>
      </c>
      <c r="Q143" s="43">
        <v>19.485299000000001</v>
      </c>
    </row>
    <row r="144" spans="1:17" x14ac:dyDescent="0.35">
      <c r="A144" s="42" t="s">
        <v>630</v>
      </c>
      <c r="B144" s="42" t="s">
        <v>925</v>
      </c>
      <c r="C144" s="42" t="s">
        <v>455</v>
      </c>
      <c r="D144" s="42">
        <v>2011</v>
      </c>
      <c r="E144" s="42" t="s">
        <v>757</v>
      </c>
      <c r="F144" s="42" t="str">
        <f t="shared" si="2"/>
        <v>D10b_11</v>
      </c>
      <c r="G144" s="43">
        <v>58.555556000000003</v>
      </c>
      <c r="H144" s="43">
        <v>20.549562000000002</v>
      </c>
      <c r="I144" s="43">
        <v>23.629747999999999</v>
      </c>
      <c r="J144" s="43">
        <v>23.199558</v>
      </c>
      <c r="K144" s="43">
        <v>18.096643</v>
      </c>
      <c r="L144" s="43">
        <v>21.578583999999999</v>
      </c>
      <c r="M144" s="43">
        <v>20.382304999999999</v>
      </c>
      <c r="N144" s="43">
        <v>18.389852000000001</v>
      </c>
      <c r="O144" s="43">
        <v>20.291926</v>
      </c>
      <c r="P144" s="43">
        <v>20.330966</v>
      </c>
      <c r="Q144" s="43">
        <v>19.429138999999999</v>
      </c>
    </row>
    <row r="145" spans="1:17" x14ac:dyDescent="0.35">
      <c r="A145" s="42" t="s">
        <v>630</v>
      </c>
      <c r="B145" s="42" t="s">
        <v>925</v>
      </c>
      <c r="C145" s="42" t="s">
        <v>454</v>
      </c>
      <c r="D145" s="42">
        <v>2011</v>
      </c>
      <c r="E145" s="42" t="s">
        <v>756</v>
      </c>
      <c r="F145" s="42" t="str">
        <f t="shared" si="2"/>
        <v>D10a_11</v>
      </c>
      <c r="G145" s="43">
        <v>62.827159999999999</v>
      </c>
      <c r="H145" s="43">
        <v>20.772147</v>
      </c>
      <c r="I145" s="43">
        <v>22.705928</v>
      </c>
      <c r="J145" s="43">
        <v>23.654482999999999</v>
      </c>
      <c r="K145" s="43">
        <v>20.147465</v>
      </c>
      <c r="L145" s="43">
        <v>21.395316999999999</v>
      </c>
      <c r="M145" s="43">
        <v>19.970817</v>
      </c>
      <c r="N145" s="43">
        <v>18.077421000000001</v>
      </c>
      <c r="O145" s="43">
        <v>20.072354000000001</v>
      </c>
      <c r="P145" s="43">
        <v>21.114865000000002</v>
      </c>
      <c r="Q145" s="43">
        <v>19.340553</v>
      </c>
    </row>
    <row r="146" spans="1:17" x14ac:dyDescent="0.35">
      <c r="A146" s="42" t="s">
        <v>630</v>
      </c>
      <c r="B146" s="42" t="s">
        <v>923</v>
      </c>
      <c r="C146" s="42" t="s">
        <v>425</v>
      </c>
      <c r="D146" s="42">
        <v>2011</v>
      </c>
      <c r="E146" s="42" t="s">
        <v>768</v>
      </c>
      <c r="F146" s="42" t="str">
        <f t="shared" si="2"/>
        <v>I08b_11</v>
      </c>
      <c r="G146" s="43">
        <v>15.574074</v>
      </c>
      <c r="H146" s="43">
        <v>9.1900169999999992</v>
      </c>
      <c r="I146" s="43">
        <v>13.735519999999999</v>
      </c>
      <c r="J146" s="43">
        <v>16.857824000000001</v>
      </c>
      <c r="K146" s="43">
        <v>15.908683</v>
      </c>
      <c r="L146" s="43">
        <v>20.760400000000001</v>
      </c>
      <c r="M146" s="43">
        <v>19.850743000000001</v>
      </c>
      <c r="N146" s="43">
        <v>13.886604</v>
      </c>
      <c r="O146" s="43">
        <v>20.444554</v>
      </c>
      <c r="P146" s="43">
        <v>23.776758999999998</v>
      </c>
      <c r="Q146" s="43">
        <v>19.091023</v>
      </c>
    </row>
    <row r="147" spans="1:17" x14ac:dyDescent="0.35">
      <c r="A147" s="42" t="s">
        <v>630</v>
      </c>
      <c r="B147" s="42" t="s">
        <v>925</v>
      </c>
      <c r="C147" s="42" t="s">
        <v>435</v>
      </c>
      <c r="D147" s="42">
        <v>2011</v>
      </c>
      <c r="E147" s="42" t="s">
        <v>755</v>
      </c>
      <c r="F147" s="42" t="str">
        <f t="shared" si="2"/>
        <v>C10c_11</v>
      </c>
      <c r="G147" s="43">
        <v>42.302469000000002</v>
      </c>
      <c r="H147" s="43">
        <v>19.272019</v>
      </c>
      <c r="I147" s="43">
        <v>20.119015000000001</v>
      </c>
      <c r="J147" s="43">
        <v>21.294430999999999</v>
      </c>
      <c r="K147" s="43">
        <v>16.575320999999999</v>
      </c>
      <c r="L147" s="43">
        <v>23.116002999999999</v>
      </c>
      <c r="M147" s="43">
        <v>21.018657999999999</v>
      </c>
      <c r="N147" s="43">
        <v>17.013546000000002</v>
      </c>
      <c r="O147" s="43">
        <v>21.904419000000001</v>
      </c>
      <c r="P147" s="43">
        <v>20.525255999999999</v>
      </c>
      <c r="Q147" s="43">
        <v>18.795971000000002</v>
      </c>
    </row>
    <row r="148" spans="1:17" x14ac:dyDescent="0.35">
      <c r="A148" s="42" t="s">
        <v>630</v>
      </c>
      <c r="B148" s="42" t="s">
        <v>925</v>
      </c>
      <c r="C148" s="42" t="s">
        <v>71</v>
      </c>
      <c r="D148" s="42">
        <v>2011</v>
      </c>
      <c r="E148" s="42" t="s">
        <v>752</v>
      </c>
      <c r="F148" s="42" t="str">
        <f t="shared" si="2"/>
        <v>D11c_11</v>
      </c>
      <c r="G148" s="43">
        <v>25.117284000000001</v>
      </c>
      <c r="H148" s="43">
        <v>17.026084999999998</v>
      </c>
      <c r="I148" s="43">
        <v>17.28706</v>
      </c>
      <c r="J148" s="43">
        <v>16.260317000000001</v>
      </c>
      <c r="K148" s="43">
        <v>15.548855</v>
      </c>
      <c r="L148" s="43">
        <v>17.637297</v>
      </c>
      <c r="M148" s="43">
        <v>20.650680999999999</v>
      </c>
      <c r="N148" s="43">
        <v>16.221458999999999</v>
      </c>
      <c r="O148" s="43">
        <v>17.077881999999999</v>
      </c>
      <c r="P148" s="43">
        <v>16.746276999999999</v>
      </c>
      <c r="Q148" s="43">
        <v>17.843330999999999</v>
      </c>
    </row>
    <row r="149" spans="1:17" x14ac:dyDescent="0.35">
      <c r="A149" s="42" t="s">
        <v>630</v>
      </c>
      <c r="B149" s="42" t="s">
        <v>925</v>
      </c>
      <c r="C149" s="42" t="s">
        <v>457</v>
      </c>
      <c r="D149" s="42">
        <v>2011</v>
      </c>
      <c r="E149" s="42" t="s">
        <v>753</v>
      </c>
      <c r="F149" s="42" t="str">
        <f t="shared" si="2"/>
        <v>E11a_11</v>
      </c>
      <c r="G149" s="43">
        <v>31.351852000000001</v>
      </c>
      <c r="H149" s="43">
        <v>10.843411</v>
      </c>
      <c r="I149" s="43">
        <v>11.608565</v>
      </c>
      <c r="J149" s="43">
        <v>10.345193999999999</v>
      </c>
      <c r="K149" s="43">
        <v>14.247674999999999</v>
      </c>
      <c r="L149" s="43">
        <v>16.036532999999999</v>
      </c>
      <c r="M149" s="43">
        <v>17.247814999999999</v>
      </c>
      <c r="N149" s="43">
        <v>16.360883999999999</v>
      </c>
      <c r="O149" s="43">
        <v>18.458112</v>
      </c>
      <c r="P149" s="43">
        <v>16.804143</v>
      </c>
      <c r="Q149" s="43">
        <v>17.705461</v>
      </c>
    </row>
    <row r="150" spans="1:17" x14ac:dyDescent="0.35">
      <c r="A150" s="42" t="s">
        <v>630</v>
      </c>
      <c r="B150" s="42" t="s">
        <v>936</v>
      </c>
      <c r="C150" s="42" t="s">
        <v>510</v>
      </c>
      <c r="D150" s="42">
        <v>2011</v>
      </c>
      <c r="E150" s="42" t="s">
        <v>773</v>
      </c>
      <c r="F150" s="42" t="str">
        <f t="shared" si="2"/>
        <v>I09a_11</v>
      </c>
      <c r="G150" s="43">
        <v>25.561727999999999</v>
      </c>
      <c r="H150" s="43">
        <v>8.5683170000000004</v>
      </c>
      <c r="I150" s="43">
        <v>14.73222</v>
      </c>
      <c r="J150" s="43">
        <v>17.651271000000001</v>
      </c>
      <c r="K150" s="43">
        <v>19.267046000000001</v>
      </c>
      <c r="L150" s="43">
        <v>20.112020000000001</v>
      </c>
      <c r="M150" s="43">
        <v>23.018585999999999</v>
      </c>
      <c r="N150" s="43">
        <v>17.340924000000001</v>
      </c>
      <c r="O150" s="43">
        <v>22.109655</v>
      </c>
      <c r="P150" s="43">
        <v>21.912994000000001</v>
      </c>
      <c r="Q150" s="43">
        <v>17.106902999999999</v>
      </c>
    </row>
    <row r="151" spans="1:17" x14ac:dyDescent="0.35">
      <c r="A151" s="42" t="s">
        <v>630</v>
      </c>
      <c r="B151" s="42" t="s">
        <v>936</v>
      </c>
      <c r="C151" s="42" t="s">
        <v>395</v>
      </c>
      <c r="D151" s="42">
        <v>2011</v>
      </c>
      <c r="E151" s="42" t="s">
        <v>774</v>
      </c>
      <c r="F151" s="42" t="str">
        <f t="shared" si="2"/>
        <v>H10c_11</v>
      </c>
      <c r="G151" s="43">
        <v>40.018518999999998</v>
      </c>
      <c r="H151" s="43">
        <v>13.529087000000001</v>
      </c>
      <c r="I151" s="43">
        <v>15.793488</v>
      </c>
      <c r="J151" s="43">
        <v>14.807370000000001</v>
      </c>
      <c r="K151" s="43">
        <v>15.260685</v>
      </c>
      <c r="L151" s="43">
        <v>18.734701999999999</v>
      </c>
      <c r="M151" s="43">
        <v>21.376625000000001</v>
      </c>
      <c r="N151" s="43">
        <v>19.269054000000001</v>
      </c>
      <c r="O151" s="43">
        <v>19.842638999999998</v>
      </c>
      <c r="P151" s="43">
        <v>19.443973</v>
      </c>
      <c r="Q151" s="43">
        <v>16.706066</v>
      </c>
    </row>
    <row r="152" spans="1:17" x14ac:dyDescent="0.35">
      <c r="A152" s="42" t="s">
        <v>630</v>
      </c>
      <c r="B152" s="42" t="s">
        <v>936</v>
      </c>
      <c r="C152" s="42" t="s">
        <v>953</v>
      </c>
      <c r="D152" s="42">
        <v>2011</v>
      </c>
      <c r="E152" s="42" t="s">
        <v>954</v>
      </c>
      <c r="F152" s="42" t="str">
        <f t="shared" si="2"/>
        <v>G10c_11</v>
      </c>
      <c r="G152" s="43">
        <v>6.7972029999999997</v>
      </c>
      <c r="H152" s="43">
        <v>12.615042000000001</v>
      </c>
      <c r="I152" s="43">
        <v>12.092620999999999</v>
      </c>
      <c r="J152" s="43">
        <v>11.584324000000001</v>
      </c>
      <c r="K152" s="43">
        <v>13.18866</v>
      </c>
      <c r="L152" s="43">
        <v>13.571318</v>
      </c>
      <c r="M152" s="43">
        <v>11.644439</v>
      </c>
      <c r="N152" s="43">
        <v>15.407514000000001</v>
      </c>
      <c r="O152" s="43">
        <v>17.785257000000001</v>
      </c>
      <c r="P152" s="43">
        <v>14.16774</v>
      </c>
      <c r="Q152" s="43">
        <v>13.520267</v>
      </c>
    </row>
    <row r="153" spans="1:17" x14ac:dyDescent="0.35">
      <c r="A153" s="42" t="s">
        <v>630</v>
      </c>
      <c r="B153" s="42" t="s">
        <v>936</v>
      </c>
      <c r="C153" s="42" t="s">
        <v>449</v>
      </c>
      <c r="D153" s="42">
        <v>2011</v>
      </c>
      <c r="E153" s="42" t="s">
        <v>764</v>
      </c>
      <c r="F153" s="42" t="str">
        <f t="shared" si="2"/>
        <v>H10a_11</v>
      </c>
      <c r="G153" s="43">
        <v>18.734266000000002</v>
      </c>
      <c r="H153" s="43">
        <v>10.803519</v>
      </c>
      <c r="I153" s="43">
        <v>10.390586000000001</v>
      </c>
      <c r="J153" s="43">
        <v>10.167519</v>
      </c>
      <c r="K153" s="43">
        <v>14.384925000000001</v>
      </c>
      <c r="L153" s="43">
        <v>14.95543</v>
      </c>
      <c r="M153" s="43">
        <v>15.700714</v>
      </c>
      <c r="N153" s="43">
        <v>17.752284</v>
      </c>
      <c r="O153" s="43">
        <v>19.147694999999999</v>
      </c>
      <c r="P153" s="43">
        <v>16.130655999999998</v>
      </c>
      <c r="Q153" s="43">
        <v>13.491642000000001</v>
      </c>
    </row>
    <row r="154" spans="1:17" x14ac:dyDescent="0.35">
      <c r="A154" s="42" t="s">
        <v>631</v>
      </c>
      <c r="B154" s="42" t="s">
        <v>920</v>
      </c>
      <c r="C154" s="42" t="s">
        <v>518</v>
      </c>
      <c r="D154" s="42">
        <v>2012</v>
      </c>
      <c r="E154" s="42" t="s">
        <v>806</v>
      </c>
      <c r="F154" s="42" t="str">
        <f t="shared" si="2"/>
        <v>F12b_12</v>
      </c>
      <c r="G154" s="43">
        <v>17.037037000000002</v>
      </c>
      <c r="H154" s="43" t="s">
        <v>955</v>
      </c>
      <c r="I154" s="43">
        <v>9.636476</v>
      </c>
      <c r="J154" s="43">
        <v>21.193943000000001</v>
      </c>
      <c r="K154" s="43">
        <v>22.942722</v>
      </c>
      <c r="L154" s="43">
        <v>21.661042999999999</v>
      </c>
      <c r="M154" s="43">
        <v>22.278856000000001</v>
      </c>
      <c r="N154" s="43">
        <v>21.494817000000001</v>
      </c>
      <c r="O154" s="43">
        <v>23.604514999999999</v>
      </c>
      <c r="P154" s="43">
        <v>22.208027999999999</v>
      </c>
      <c r="Q154" s="44">
        <v>22.25</v>
      </c>
    </row>
    <row r="155" spans="1:17" x14ac:dyDescent="0.35">
      <c r="A155" s="42" t="s">
        <v>631</v>
      </c>
      <c r="B155" s="42" t="s">
        <v>920</v>
      </c>
      <c r="C155" s="42" t="s">
        <v>517</v>
      </c>
      <c r="D155" s="42">
        <v>2012</v>
      </c>
      <c r="E155" s="42" t="s">
        <v>807</v>
      </c>
      <c r="F155" s="42" t="str">
        <f t="shared" si="2"/>
        <v>F12a_12</v>
      </c>
      <c r="G155" s="43">
        <v>27.314814999999999</v>
      </c>
      <c r="H155" s="43" t="s">
        <v>955</v>
      </c>
      <c r="I155" s="43">
        <v>9.1696030000000004</v>
      </c>
      <c r="J155" s="43">
        <v>23.471181999999999</v>
      </c>
      <c r="K155" s="43">
        <v>20.635432000000002</v>
      </c>
      <c r="L155" s="43">
        <v>19.953493999999999</v>
      </c>
      <c r="M155" s="43">
        <v>23.084579999999999</v>
      </c>
      <c r="N155" s="43">
        <v>23.363181999999998</v>
      </c>
      <c r="O155" s="43">
        <v>26.270579000000001</v>
      </c>
      <c r="P155" s="43">
        <v>20.863330000000001</v>
      </c>
      <c r="Q155" s="43">
        <v>26.371879</v>
      </c>
    </row>
    <row r="156" spans="1:17" x14ac:dyDescent="0.35">
      <c r="A156" s="42" t="s">
        <v>631</v>
      </c>
      <c r="B156" s="42" t="s">
        <v>920</v>
      </c>
      <c r="C156" s="42" t="s">
        <v>546</v>
      </c>
      <c r="D156" s="42">
        <v>2012</v>
      </c>
      <c r="E156" s="42" t="s">
        <v>785</v>
      </c>
      <c r="F156" s="42" t="str">
        <f t="shared" si="2"/>
        <v>F13c_12</v>
      </c>
      <c r="G156" s="43">
        <v>51.456789999999998</v>
      </c>
      <c r="H156" s="43">
        <v>2.6569479999999999</v>
      </c>
      <c r="I156" s="43">
        <v>17.282675000000001</v>
      </c>
      <c r="J156" s="43">
        <v>21.967188</v>
      </c>
      <c r="K156" s="43">
        <v>19.363275000000002</v>
      </c>
      <c r="L156" s="43">
        <v>21.338816000000001</v>
      </c>
      <c r="M156" s="43">
        <v>23.020211</v>
      </c>
      <c r="N156" s="43">
        <v>22.711696</v>
      </c>
      <c r="O156" s="43">
        <v>23.462772999999999</v>
      </c>
      <c r="P156" s="43">
        <v>26.186222999999998</v>
      </c>
      <c r="Q156" s="43">
        <v>26.366161000000002</v>
      </c>
    </row>
    <row r="157" spans="1:17" x14ac:dyDescent="0.35">
      <c r="A157" s="42" t="s">
        <v>631</v>
      </c>
      <c r="B157" s="42" t="s">
        <v>920</v>
      </c>
      <c r="C157" s="42" t="s">
        <v>15</v>
      </c>
      <c r="D157" s="42">
        <v>2012</v>
      </c>
      <c r="E157" s="42" t="s">
        <v>956</v>
      </c>
      <c r="F157" s="42" t="str">
        <f t="shared" si="2"/>
        <v>F12c_12</v>
      </c>
      <c r="G157" s="43">
        <v>7.3333329999999997</v>
      </c>
      <c r="H157" s="43" t="s">
        <v>955</v>
      </c>
      <c r="I157" s="43">
        <v>9.0957270000000001</v>
      </c>
      <c r="J157" s="43">
        <v>15.684545</v>
      </c>
      <c r="K157" s="43">
        <v>21.891545000000001</v>
      </c>
      <c r="L157" s="43">
        <v>27.025500000000001</v>
      </c>
      <c r="M157" s="43">
        <v>28.548795999999999</v>
      </c>
      <c r="N157" s="43">
        <v>26.827773000000001</v>
      </c>
      <c r="O157" s="43">
        <v>25.827545000000001</v>
      </c>
      <c r="P157" s="43">
        <v>30.318135999999999</v>
      </c>
      <c r="Q157" s="43">
        <v>26.130545000000001</v>
      </c>
    </row>
    <row r="158" spans="1:17" x14ac:dyDescent="0.35">
      <c r="A158" s="42" t="s">
        <v>631</v>
      </c>
      <c r="B158" s="42" t="s">
        <v>920</v>
      </c>
      <c r="C158" s="42" t="s">
        <v>547</v>
      </c>
      <c r="D158" s="42">
        <v>2012</v>
      </c>
      <c r="E158" s="42" t="s">
        <v>778</v>
      </c>
      <c r="F158" s="42" t="str">
        <f t="shared" si="2"/>
        <v>G13a_12</v>
      </c>
      <c r="G158" s="43">
        <v>65.530863999999994</v>
      </c>
      <c r="H158" s="43">
        <v>5.3482890000000003</v>
      </c>
      <c r="I158" s="43">
        <v>18.603187999999999</v>
      </c>
      <c r="J158" s="43">
        <v>24.105740000000001</v>
      </c>
      <c r="K158" s="43">
        <v>20.761697999999999</v>
      </c>
      <c r="L158" s="43">
        <v>23.430531999999999</v>
      </c>
      <c r="M158" s="43">
        <v>24.807517000000001</v>
      </c>
      <c r="N158" s="43">
        <v>22.971481000000001</v>
      </c>
      <c r="O158" s="43">
        <v>25.825861</v>
      </c>
      <c r="P158" s="43">
        <v>25.879103000000001</v>
      </c>
      <c r="Q158" s="43">
        <v>26.088760000000001</v>
      </c>
    </row>
    <row r="159" spans="1:17" x14ac:dyDescent="0.35">
      <c r="A159" s="42" t="s">
        <v>631</v>
      </c>
      <c r="B159" s="42" t="s">
        <v>920</v>
      </c>
      <c r="C159" s="42" t="s">
        <v>957</v>
      </c>
      <c r="D159" s="42">
        <v>2012</v>
      </c>
      <c r="E159" s="42" t="s">
        <v>958</v>
      </c>
      <c r="F159" s="42" t="str">
        <f t="shared" si="2"/>
        <v>C14b_12</v>
      </c>
      <c r="G159" s="43">
        <v>7.9012349999999998</v>
      </c>
      <c r="H159" s="43">
        <v>3.4511059999999998</v>
      </c>
      <c r="I159" s="43">
        <v>10.727058</v>
      </c>
      <c r="J159" s="43">
        <v>11.404166999999999</v>
      </c>
      <c r="K159" s="43">
        <v>13.554970000000001</v>
      </c>
      <c r="L159" s="43">
        <v>16.617909000000001</v>
      </c>
      <c r="M159" s="43">
        <v>17.955373999999999</v>
      </c>
      <c r="N159" s="43">
        <v>18.867937999999999</v>
      </c>
      <c r="O159" s="43">
        <v>23.130942000000001</v>
      </c>
      <c r="P159" s="43">
        <v>24.868518999999999</v>
      </c>
      <c r="Q159" s="43">
        <v>25.608402999999999</v>
      </c>
    </row>
    <row r="160" spans="1:17" x14ac:dyDescent="0.35">
      <c r="A160" s="42" t="s">
        <v>631</v>
      </c>
      <c r="B160" s="42" t="s">
        <v>920</v>
      </c>
      <c r="C160" s="42" t="s">
        <v>553</v>
      </c>
      <c r="D160" s="42">
        <v>2012</v>
      </c>
      <c r="E160" s="42" t="s">
        <v>792</v>
      </c>
      <c r="F160" s="42" t="str">
        <f t="shared" si="2"/>
        <v>E14a_12</v>
      </c>
      <c r="G160" s="43">
        <v>73.802469000000002</v>
      </c>
      <c r="H160" s="43">
        <v>5.5428230000000003</v>
      </c>
      <c r="I160" s="43">
        <v>17.189627999999999</v>
      </c>
      <c r="J160" s="43">
        <v>25.210605999999999</v>
      </c>
      <c r="K160" s="43">
        <v>22.655597</v>
      </c>
      <c r="L160" s="43">
        <v>22.018924999999999</v>
      </c>
      <c r="M160" s="43">
        <v>26.330413</v>
      </c>
      <c r="N160" s="43">
        <v>24.010159000000002</v>
      </c>
      <c r="O160" s="43">
        <v>26.439779000000001</v>
      </c>
      <c r="P160" s="43">
        <v>25.067468000000002</v>
      </c>
      <c r="Q160" s="43">
        <v>25.452292</v>
      </c>
    </row>
    <row r="161" spans="1:17" x14ac:dyDescent="0.35">
      <c r="A161" s="42" t="s">
        <v>631</v>
      </c>
      <c r="B161" s="42" t="s">
        <v>920</v>
      </c>
      <c r="C161" s="42" t="s">
        <v>552</v>
      </c>
      <c r="D161" s="42">
        <v>2012</v>
      </c>
      <c r="E161" s="42" t="s">
        <v>793</v>
      </c>
      <c r="F161" s="42" t="str">
        <f t="shared" si="2"/>
        <v>D14c_12</v>
      </c>
      <c r="G161" s="43">
        <v>80.956789999999998</v>
      </c>
      <c r="H161" s="43">
        <v>6.0420629999999997</v>
      </c>
      <c r="I161" s="43">
        <v>16.808164000000001</v>
      </c>
      <c r="J161" s="43">
        <v>24.088640000000002</v>
      </c>
      <c r="K161" s="43">
        <v>20.258844</v>
      </c>
      <c r="L161" s="43">
        <v>20.990321000000002</v>
      </c>
      <c r="M161" s="43">
        <v>23.099402999999999</v>
      </c>
      <c r="N161" s="43">
        <v>23.759477</v>
      </c>
      <c r="O161" s="43">
        <v>26.866579000000002</v>
      </c>
      <c r="P161" s="43">
        <v>23.158601000000001</v>
      </c>
      <c r="Q161" s="43">
        <v>25.193093999999999</v>
      </c>
    </row>
    <row r="162" spans="1:17" x14ac:dyDescent="0.35">
      <c r="A162" s="42" t="s">
        <v>631</v>
      </c>
      <c r="B162" s="42" t="s">
        <v>920</v>
      </c>
      <c r="C162" s="42" t="s">
        <v>536</v>
      </c>
      <c r="D162" s="42">
        <v>2012</v>
      </c>
      <c r="E162" s="42" t="s">
        <v>801</v>
      </c>
      <c r="F162" s="42" t="str">
        <f t="shared" si="2"/>
        <v>C13b_12</v>
      </c>
      <c r="G162" s="43">
        <v>31.956790000000002</v>
      </c>
      <c r="H162" s="43">
        <v>3.1838929999999999</v>
      </c>
      <c r="I162" s="43">
        <v>11.641657</v>
      </c>
      <c r="J162" s="43">
        <v>16.943535000000001</v>
      </c>
      <c r="K162" s="43">
        <v>17.974615</v>
      </c>
      <c r="L162" s="43">
        <v>19.272618000000001</v>
      </c>
      <c r="M162" s="43">
        <v>21.139899</v>
      </c>
      <c r="N162" s="43">
        <v>22.402438</v>
      </c>
      <c r="O162" s="43">
        <v>25.705304000000002</v>
      </c>
      <c r="P162" s="43">
        <v>26.265498000000001</v>
      </c>
      <c r="Q162" s="43">
        <v>25.167828</v>
      </c>
    </row>
    <row r="163" spans="1:17" x14ac:dyDescent="0.35">
      <c r="A163" s="42" t="s">
        <v>631</v>
      </c>
      <c r="B163" s="42" t="s">
        <v>920</v>
      </c>
      <c r="C163" s="42" t="s">
        <v>943</v>
      </c>
      <c r="D163" s="42">
        <v>2012</v>
      </c>
      <c r="E163" s="42" t="s">
        <v>959</v>
      </c>
      <c r="F163" s="42" t="str">
        <f t="shared" si="2"/>
        <v>C11b_12</v>
      </c>
      <c r="G163" s="43">
        <v>3.3518520000000001</v>
      </c>
      <c r="H163" s="43" t="s">
        <v>955</v>
      </c>
      <c r="I163" s="43">
        <v>3.8214700000000001</v>
      </c>
      <c r="J163" s="43">
        <v>6.9997129999999999</v>
      </c>
      <c r="K163" s="43">
        <v>16.904685000000001</v>
      </c>
      <c r="L163" s="43">
        <v>26.469546999999999</v>
      </c>
      <c r="M163" s="43">
        <v>28.257829000000001</v>
      </c>
      <c r="N163" s="43">
        <v>31.182762</v>
      </c>
      <c r="O163" s="43">
        <v>34.491083000000003</v>
      </c>
      <c r="P163" s="43">
        <v>25.203381</v>
      </c>
      <c r="Q163" s="43">
        <v>24.774066000000001</v>
      </c>
    </row>
    <row r="164" spans="1:17" x14ac:dyDescent="0.35">
      <c r="A164" s="42" t="s">
        <v>631</v>
      </c>
      <c r="B164" s="42" t="s">
        <v>920</v>
      </c>
      <c r="C164" s="42" t="s">
        <v>549</v>
      </c>
      <c r="D164" s="42">
        <v>2012</v>
      </c>
      <c r="E164" s="42" t="s">
        <v>800</v>
      </c>
      <c r="F164" s="42" t="str">
        <f t="shared" si="2"/>
        <v>C14c_12</v>
      </c>
      <c r="G164" s="43">
        <v>47.518518999999998</v>
      </c>
      <c r="H164" s="43">
        <v>4.0773789999999996</v>
      </c>
      <c r="I164" s="43">
        <v>16.045345000000001</v>
      </c>
      <c r="J164" s="43">
        <v>21.121113000000001</v>
      </c>
      <c r="K164" s="43">
        <v>21.083549000000001</v>
      </c>
      <c r="L164" s="43">
        <v>19.694617000000001</v>
      </c>
      <c r="M164" s="43">
        <v>23.370417</v>
      </c>
      <c r="N164" s="43">
        <v>24.470732999999999</v>
      </c>
      <c r="O164" s="43">
        <v>27.851458000000001</v>
      </c>
      <c r="P164" s="43">
        <v>26.217379000000001</v>
      </c>
      <c r="Q164" s="43">
        <v>24.699570999999999</v>
      </c>
    </row>
    <row r="165" spans="1:17" x14ac:dyDescent="0.35">
      <c r="A165" s="42" t="s">
        <v>631</v>
      </c>
      <c r="B165" s="42" t="s">
        <v>920</v>
      </c>
      <c r="C165" s="42" t="s">
        <v>558</v>
      </c>
      <c r="D165" s="42">
        <v>2012</v>
      </c>
      <c r="E165" s="42" t="s">
        <v>797</v>
      </c>
      <c r="F165" s="42" t="str">
        <f t="shared" si="2"/>
        <v>F14c_12</v>
      </c>
      <c r="G165" s="43">
        <v>74.635801999999998</v>
      </c>
      <c r="H165" s="43">
        <v>7.7409359999999996</v>
      </c>
      <c r="I165" s="43">
        <v>17.077286999999998</v>
      </c>
      <c r="J165" s="43">
        <v>24.269089999999998</v>
      </c>
      <c r="K165" s="43">
        <v>21.163247999999999</v>
      </c>
      <c r="L165" s="43">
        <v>21.463010000000001</v>
      </c>
      <c r="M165" s="43">
        <v>23.822645000000001</v>
      </c>
      <c r="N165" s="43">
        <v>22.550999999999998</v>
      </c>
      <c r="O165" s="43">
        <v>24.699956</v>
      </c>
      <c r="P165" s="43">
        <v>24.692761000000001</v>
      </c>
      <c r="Q165" s="43">
        <v>24.234991000000001</v>
      </c>
    </row>
    <row r="166" spans="1:17" x14ac:dyDescent="0.35">
      <c r="A166" s="42" t="s">
        <v>631</v>
      </c>
      <c r="B166" s="42" t="s">
        <v>920</v>
      </c>
      <c r="C166" s="42" t="s">
        <v>548</v>
      </c>
      <c r="D166" s="42">
        <v>2012</v>
      </c>
      <c r="E166" s="42" t="s">
        <v>803</v>
      </c>
      <c r="F166" s="42" t="str">
        <f t="shared" si="2"/>
        <v>G13b_12</v>
      </c>
      <c r="G166" s="43">
        <v>53.185184999999997</v>
      </c>
      <c r="H166" s="43">
        <v>5.3323869999999998</v>
      </c>
      <c r="I166" s="43">
        <v>17.441341999999999</v>
      </c>
      <c r="J166" s="43">
        <v>23.560471</v>
      </c>
      <c r="K166" s="43">
        <v>19.832214</v>
      </c>
      <c r="L166" s="43">
        <v>21.356604999999998</v>
      </c>
      <c r="M166" s="43">
        <v>20.792524</v>
      </c>
      <c r="N166" s="43">
        <v>22.060015</v>
      </c>
      <c r="O166" s="43">
        <v>26.940170999999999</v>
      </c>
      <c r="P166" s="43">
        <v>25.489843</v>
      </c>
      <c r="Q166" s="43">
        <v>24.121116000000001</v>
      </c>
    </row>
    <row r="167" spans="1:17" x14ac:dyDescent="0.35">
      <c r="A167" s="42" t="s">
        <v>631</v>
      </c>
      <c r="B167" s="42" t="s">
        <v>920</v>
      </c>
      <c r="C167" s="42" t="s">
        <v>532</v>
      </c>
      <c r="D167" s="42">
        <v>2012</v>
      </c>
      <c r="E167" s="42" t="s">
        <v>808</v>
      </c>
      <c r="F167" s="42" t="str">
        <f t="shared" si="2"/>
        <v>E12b_12</v>
      </c>
      <c r="G167" s="43">
        <v>60.895062000000003</v>
      </c>
      <c r="H167" s="43" t="s">
        <v>955</v>
      </c>
      <c r="I167" s="43">
        <v>7.0164470000000003</v>
      </c>
      <c r="J167" s="43">
        <v>20.564820000000001</v>
      </c>
      <c r="K167" s="43">
        <v>21.654909</v>
      </c>
      <c r="L167" s="43">
        <v>20.748184999999999</v>
      </c>
      <c r="M167" s="43">
        <v>19.615202</v>
      </c>
      <c r="N167" s="43">
        <v>22.429963000000001</v>
      </c>
      <c r="O167" s="43">
        <v>26.134188000000002</v>
      </c>
      <c r="P167" s="43">
        <v>23.917884000000001</v>
      </c>
      <c r="Q167" s="43">
        <v>24.043033000000001</v>
      </c>
    </row>
    <row r="168" spans="1:17" x14ac:dyDescent="0.35">
      <c r="A168" s="42" t="s">
        <v>631</v>
      </c>
      <c r="B168" s="42" t="s">
        <v>920</v>
      </c>
      <c r="C168" s="42" t="s">
        <v>557</v>
      </c>
      <c r="D168" s="42">
        <v>2012</v>
      </c>
      <c r="E168" s="42" t="s">
        <v>796</v>
      </c>
      <c r="F168" s="42" t="str">
        <f t="shared" si="2"/>
        <v>F14b_12</v>
      </c>
      <c r="G168" s="43">
        <v>74.925926000000004</v>
      </c>
      <c r="H168" s="43">
        <v>7.5145819999999999</v>
      </c>
      <c r="I168" s="43">
        <v>16.899958000000002</v>
      </c>
      <c r="J168" s="43">
        <v>26.305648000000001</v>
      </c>
      <c r="K168" s="43">
        <v>22.172405000000001</v>
      </c>
      <c r="L168" s="43">
        <v>24.124639999999999</v>
      </c>
      <c r="M168" s="43">
        <v>24.092728999999999</v>
      </c>
      <c r="N168" s="43">
        <v>24.274374999999999</v>
      </c>
      <c r="O168" s="43">
        <v>27.343539</v>
      </c>
      <c r="P168" s="43">
        <v>25.705735000000001</v>
      </c>
      <c r="Q168" s="43">
        <v>24.028704999999999</v>
      </c>
    </row>
    <row r="169" spans="1:17" x14ac:dyDescent="0.35">
      <c r="A169" s="42" t="s">
        <v>631</v>
      </c>
      <c r="B169" s="42" t="s">
        <v>920</v>
      </c>
      <c r="C169" s="42" t="s">
        <v>555</v>
      </c>
      <c r="D169" s="42">
        <v>2012</v>
      </c>
      <c r="E169" s="42" t="s">
        <v>790</v>
      </c>
      <c r="F169" s="42" t="str">
        <f t="shared" si="2"/>
        <v>E14c_12</v>
      </c>
      <c r="G169" s="43">
        <v>85.135801999999998</v>
      </c>
      <c r="H169" s="43">
        <v>6.4660929999999999</v>
      </c>
      <c r="I169" s="43">
        <v>16.664258</v>
      </c>
      <c r="J169" s="43">
        <v>25.820817000000002</v>
      </c>
      <c r="K169" s="43">
        <v>20.402498000000001</v>
      </c>
      <c r="L169" s="43">
        <v>21.761596999999998</v>
      </c>
      <c r="M169" s="43">
        <v>21.941473999999999</v>
      </c>
      <c r="N169" s="43">
        <v>22.605167000000002</v>
      </c>
      <c r="O169" s="43">
        <v>23.955127000000001</v>
      </c>
      <c r="P169" s="43">
        <v>25.000703999999999</v>
      </c>
      <c r="Q169" s="43">
        <v>24.027189</v>
      </c>
    </row>
    <row r="170" spans="1:17" x14ac:dyDescent="0.35">
      <c r="A170" s="42" t="s">
        <v>631</v>
      </c>
      <c r="B170" s="42" t="s">
        <v>920</v>
      </c>
      <c r="C170" s="42" t="s">
        <v>554</v>
      </c>
      <c r="D170" s="42">
        <v>2012</v>
      </c>
      <c r="E170" s="42" t="s">
        <v>791</v>
      </c>
      <c r="F170" s="42" t="str">
        <f t="shared" si="2"/>
        <v>E14b_12</v>
      </c>
      <c r="G170" s="43">
        <v>75.302469000000002</v>
      </c>
      <c r="H170" s="43">
        <v>5.9259009999999996</v>
      </c>
      <c r="I170" s="43">
        <v>16.723754</v>
      </c>
      <c r="J170" s="43">
        <v>25.238641000000001</v>
      </c>
      <c r="K170" s="43">
        <v>21.884568000000002</v>
      </c>
      <c r="L170" s="43">
        <v>21.753323999999999</v>
      </c>
      <c r="M170" s="43">
        <v>24.208055000000002</v>
      </c>
      <c r="N170" s="43">
        <v>23.050332999999998</v>
      </c>
      <c r="O170" s="43">
        <v>24.645447000000001</v>
      </c>
      <c r="P170" s="43">
        <v>24.410461000000002</v>
      </c>
      <c r="Q170" s="43">
        <v>23.978974999999998</v>
      </c>
    </row>
    <row r="171" spans="1:17" x14ac:dyDescent="0.35">
      <c r="A171" s="42" t="s">
        <v>631</v>
      </c>
      <c r="B171" s="42" t="s">
        <v>920</v>
      </c>
      <c r="C171" s="42" t="s">
        <v>556</v>
      </c>
      <c r="D171" s="42">
        <v>2012</v>
      </c>
      <c r="E171" s="42" t="s">
        <v>795</v>
      </c>
      <c r="F171" s="42" t="str">
        <f t="shared" si="2"/>
        <v>F14a_12</v>
      </c>
      <c r="G171" s="43">
        <v>74.185185000000004</v>
      </c>
      <c r="H171" s="43">
        <v>7.0868599999999997</v>
      </c>
      <c r="I171" s="43">
        <v>17.345849000000001</v>
      </c>
      <c r="J171" s="43">
        <v>26.858435</v>
      </c>
      <c r="K171" s="43">
        <v>21.564291999999998</v>
      </c>
      <c r="L171" s="43">
        <v>23.985233999999998</v>
      </c>
      <c r="M171" s="43">
        <v>22.355836</v>
      </c>
      <c r="N171" s="43">
        <v>23.096862000000002</v>
      </c>
      <c r="O171" s="43">
        <v>26.384176</v>
      </c>
      <c r="P171" s="43">
        <v>26.18113</v>
      </c>
      <c r="Q171" s="43">
        <v>23.932217999999999</v>
      </c>
    </row>
    <row r="172" spans="1:17" x14ac:dyDescent="0.35">
      <c r="A172" s="42" t="s">
        <v>631</v>
      </c>
      <c r="B172" s="42" t="s">
        <v>920</v>
      </c>
      <c r="C172" s="42" t="s">
        <v>960</v>
      </c>
      <c r="D172" s="42">
        <v>2012</v>
      </c>
      <c r="E172" s="42" t="s">
        <v>961</v>
      </c>
      <c r="F172" s="42" t="str">
        <f t="shared" si="2"/>
        <v>C13a_12</v>
      </c>
      <c r="G172" s="43">
        <v>3.1851850000000002</v>
      </c>
      <c r="H172" s="43">
        <v>3.366209</v>
      </c>
      <c r="I172" s="43">
        <v>9.4267669999999999</v>
      </c>
      <c r="J172" s="43">
        <v>11.463698000000001</v>
      </c>
      <c r="K172" s="43">
        <v>13.110697999999999</v>
      </c>
      <c r="L172" s="43">
        <v>14.457872</v>
      </c>
      <c r="M172" s="43">
        <v>19.044937000000001</v>
      </c>
      <c r="N172" s="43">
        <v>19.702151000000001</v>
      </c>
      <c r="O172" s="43">
        <v>27.093558000000002</v>
      </c>
      <c r="P172" s="43">
        <v>20.488605</v>
      </c>
      <c r="Q172" s="43">
        <v>23.559698000000001</v>
      </c>
    </row>
    <row r="173" spans="1:17" x14ac:dyDescent="0.35">
      <c r="A173" s="42" t="s">
        <v>631</v>
      </c>
      <c r="B173" s="42" t="s">
        <v>920</v>
      </c>
      <c r="C173" s="42" t="s">
        <v>534</v>
      </c>
      <c r="D173" s="42">
        <v>2012</v>
      </c>
      <c r="E173" s="42" t="s">
        <v>804</v>
      </c>
      <c r="F173" s="42" t="str">
        <f t="shared" si="2"/>
        <v>G12a_12</v>
      </c>
      <c r="G173" s="43">
        <v>41.679012</v>
      </c>
      <c r="H173" s="43" t="s">
        <v>955</v>
      </c>
      <c r="I173" s="43">
        <v>11.114563</v>
      </c>
      <c r="J173" s="43">
        <v>18.880317999999999</v>
      </c>
      <c r="K173" s="43">
        <v>18.072261000000001</v>
      </c>
      <c r="L173" s="43">
        <v>22.483233999999999</v>
      </c>
      <c r="M173" s="43">
        <v>24.353273000000002</v>
      </c>
      <c r="N173" s="43">
        <v>19.903110999999999</v>
      </c>
      <c r="O173" s="43">
        <v>26.273942999999999</v>
      </c>
      <c r="P173" s="43">
        <v>23.668267</v>
      </c>
      <c r="Q173" s="43">
        <v>23.514520999999998</v>
      </c>
    </row>
    <row r="174" spans="1:17" x14ac:dyDescent="0.35">
      <c r="A174" s="42" t="s">
        <v>631</v>
      </c>
      <c r="B174" s="42" t="s">
        <v>920</v>
      </c>
      <c r="C174" s="42" t="s">
        <v>530</v>
      </c>
      <c r="D174" s="42">
        <v>2012</v>
      </c>
      <c r="E174" s="42" t="s">
        <v>794</v>
      </c>
      <c r="F174" s="42" t="str">
        <f t="shared" si="2"/>
        <v>C12b_12</v>
      </c>
      <c r="G174" s="43">
        <v>66.376542999999998</v>
      </c>
      <c r="H174" s="43">
        <v>4.9308680000000003</v>
      </c>
      <c r="I174" s="43">
        <v>12.589688000000001</v>
      </c>
      <c r="J174" s="43">
        <v>15.820482999999999</v>
      </c>
      <c r="K174" s="43">
        <v>16.428439000000001</v>
      </c>
      <c r="L174" s="43">
        <v>18.660086</v>
      </c>
      <c r="M174" s="43">
        <v>19.635128999999999</v>
      </c>
      <c r="N174" s="43">
        <v>22.566948</v>
      </c>
      <c r="O174" s="43">
        <v>25.930244999999999</v>
      </c>
      <c r="P174" s="43">
        <v>24.567458999999999</v>
      </c>
      <c r="Q174" s="43">
        <v>23.502941</v>
      </c>
    </row>
    <row r="175" spans="1:17" x14ac:dyDescent="0.35">
      <c r="A175" s="42" t="s">
        <v>631</v>
      </c>
      <c r="B175" s="42" t="s">
        <v>920</v>
      </c>
      <c r="C175" s="42" t="s">
        <v>550</v>
      </c>
      <c r="D175" s="42">
        <v>2012</v>
      </c>
      <c r="E175" s="42" t="s">
        <v>788</v>
      </c>
      <c r="F175" s="42" t="str">
        <f t="shared" si="2"/>
        <v>D14a_12</v>
      </c>
      <c r="G175" s="43">
        <v>69.018518999999998</v>
      </c>
      <c r="H175" s="43">
        <v>4.7461900000000004</v>
      </c>
      <c r="I175" s="43">
        <v>16.584071000000002</v>
      </c>
      <c r="J175" s="43">
        <v>20.646386</v>
      </c>
      <c r="K175" s="43">
        <v>17.987259000000002</v>
      </c>
      <c r="L175" s="43">
        <v>18.302233000000001</v>
      </c>
      <c r="M175" s="43">
        <v>20.200838000000001</v>
      </c>
      <c r="N175" s="43">
        <v>22.201129000000002</v>
      </c>
      <c r="O175" s="43">
        <v>25.356397999999999</v>
      </c>
      <c r="P175" s="43">
        <v>24.203388</v>
      </c>
      <c r="Q175" s="43">
        <v>23.037541999999998</v>
      </c>
    </row>
    <row r="176" spans="1:17" x14ac:dyDescent="0.35">
      <c r="A176" s="42" t="s">
        <v>631</v>
      </c>
      <c r="B176" s="42" t="s">
        <v>920</v>
      </c>
      <c r="C176" s="42" t="s">
        <v>560</v>
      </c>
      <c r="D176" s="42">
        <v>2012</v>
      </c>
      <c r="E176" s="42" t="s">
        <v>799</v>
      </c>
      <c r="F176" s="42" t="str">
        <f t="shared" si="2"/>
        <v>G14b_12</v>
      </c>
      <c r="G176" s="43">
        <v>43.833333000000003</v>
      </c>
      <c r="H176" s="43">
        <v>4.339118</v>
      </c>
      <c r="I176" s="43">
        <v>14.941506</v>
      </c>
      <c r="J176" s="43">
        <v>19.269877999999999</v>
      </c>
      <c r="K176" s="43">
        <v>17.714805999999999</v>
      </c>
      <c r="L176" s="43">
        <v>21.043688</v>
      </c>
      <c r="M176" s="43">
        <v>22.405124000000001</v>
      </c>
      <c r="N176" s="43">
        <v>21.333103000000001</v>
      </c>
      <c r="O176" s="43">
        <v>24.073688000000001</v>
      </c>
      <c r="P176" s="43">
        <v>23.189703000000002</v>
      </c>
      <c r="Q176" s="43">
        <v>22.999711000000001</v>
      </c>
    </row>
    <row r="177" spans="1:17" x14ac:dyDescent="0.35">
      <c r="A177" s="42" t="s">
        <v>631</v>
      </c>
      <c r="B177" s="42" t="s">
        <v>920</v>
      </c>
      <c r="C177" s="42" t="s">
        <v>543</v>
      </c>
      <c r="D177" s="42">
        <v>2012</v>
      </c>
      <c r="E177" s="42" t="s">
        <v>810</v>
      </c>
      <c r="F177" s="42" t="str">
        <f t="shared" si="2"/>
        <v>E13c_12</v>
      </c>
      <c r="G177" s="43">
        <v>70.240741</v>
      </c>
      <c r="H177" s="43">
        <v>3.3202240000000001</v>
      </c>
      <c r="I177" s="43">
        <v>17.602205999999999</v>
      </c>
      <c r="J177" s="43">
        <v>25.383217999999999</v>
      </c>
      <c r="K177" s="43">
        <v>22.448851999999999</v>
      </c>
      <c r="L177" s="43">
        <v>21.345105</v>
      </c>
      <c r="M177" s="43">
        <v>21.697154999999999</v>
      </c>
      <c r="N177" s="43">
        <v>21.192857</v>
      </c>
      <c r="O177" s="43">
        <v>22.497456</v>
      </c>
      <c r="P177" s="43">
        <v>19.987217999999999</v>
      </c>
      <c r="Q177" s="43">
        <v>22.852520999999999</v>
      </c>
    </row>
    <row r="178" spans="1:17" x14ac:dyDescent="0.35">
      <c r="A178" s="42" t="s">
        <v>631</v>
      </c>
      <c r="B178" s="42" t="s">
        <v>920</v>
      </c>
      <c r="C178" s="42" t="s">
        <v>551</v>
      </c>
      <c r="D178" s="42">
        <v>2012</v>
      </c>
      <c r="E178" s="42" t="s">
        <v>789</v>
      </c>
      <c r="F178" s="42" t="str">
        <f t="shared" si="2"/>
        <v>D14b_12</v>
      </c>
      <c r="G178" s="43">
        <v>78.481481000000002</v>
      </c>
      <c r="H178" s="43">
        <v>5.483714</v>
      </c>
      <c r="I178" s="43">
        <v>16.271660000000001</v>
      </c>
      <c r="J178" s="43">
        <v>22.356663000000001</v>
      </c>
      <c r="K178" s="43">
        <v>18.916793999999999</v>
      </c>
      <c r="L178" s="43">
        <v>20.06625</v>
      </c>
      <c r="M178" s="43">
        <v>21.590513999999999</v>
      </c>
      <c r="N178" s="43">
        <v>22.650082000000001</v>
      </c>
      <c r="O178" s="43">
        <v>26.836496</v>
      </c>
      <c r="P178" s="43">
        <v>22.971851999999998</v>
      </c>
      <c r="Q178" s="43">
        <v>22.731884999999998</v>
      </c>
    </row>
    <row r="179" spans="1:17" x14ac:dyDescent="0.35">
      <c r="A179" s="42" t="s">
        <v>631</v>
      </c>
      <c r="B179" s="42" t="s">
        <v>920</v>
      </c>
      <c r="C179" s="42" t="s">
        <v>559</v>
      </c>
      <c r="D179" s="42">
        <v>2012</v>
      </c>
      <c r="E179" s="42" t="s">
        <v>798</v>
      </c>
      <c r="F179" s="42" t="str">
        <f t="shared" si="2"/>
        <v>G14a_12</v>
      </c>
      <c r="G179" s="43">
        <v>77.746914000000004</v>
      </c>
      <c r="H179" s="43">
        <v>5.8128349999999998</v>
      </c>
      <c r="I179" s="43">
        <v>16.876926999999998</v>
      </c>
      <c r="J179" s="43">
        <v>22.820353000000001</v>
      </c>
      <c r="K179" s="43">
        <v>19.595144000000001</v>
      </c>
      <c r="L179" s="43">
        <v>22.138781999999999</v>
      </c>
      <c r="M179" s="43">
        <v>23.904827000000001</v>
      </c>
      <c r="N179" s="43">
        <v>22.654083</v>
      </c>
      <c r="O179" s="43">
        <v>24.581579999999999</v>
      </c>
      <c r="P179" s="43">
        <v>22.571712999999999</v>
      </c>
      <c r="Q179" s="43">
        <v>22.255545999999999</v>
      </c>
    </row>
    <row r="180" spans="1:17" x14ac:dyDescent="0.35">
      <c r="A180" s="42" t="s">
        <v>631</v>
      </c>
      <c r="B180" s="42" t="s">
        <v>920</v>
      </c>
      <c r="C180" s="42" t="s">
        <v>535</v>
      </c>
      <c r="D180" s="42">
        <v>2012</v>
      </c>
      <c r="E180" s="42" t="s">
        <v>802</v>
      </c>
      <c r="F180" s="42" t="str">
        <f t="shared" si="2"/>
        <v>G12b_12</v>
      </c>
      <c r="G180" s="43">
        <v>60.783951000000002</v>
      </c>
      <c r="H180" s="43" t="s">
        <v>955</v>
      </c>
      <c r="I180" s="43">
        <v>13.802097</v>
      </c>
      <c r="J180" s="43">
        <v>21.36383</v>
      </c>
      <c r="K180" s="43">
        <v>18.232609</v>
      </c>
      <c r="L180" s="43">
        <v>20.054817</v>
      </c>
      <c r="M180" s="43">
        <v>19.475715000000001</v>
      </c>
      <c r="N180" s="43">
        <v>18.838443000000002</v>
      </c>
      <c r="O180" s="43">
        <v>22.764233000000001</v>
      </c>
      <c r="P180" s="43">
        <v>25.293305</v>
      </c>
      <c r="Q180" s="43">
        <v>21.772244000000001</v>
      </c>
    </row>
    <row r="181" spans="1:17" x14ac:dyDescent="0.35">
      <c r="A181" s="42" t="s">
        <v>631</v>
      </c>
      <c r="B181" s="42" t="s">
        <v>920</v>
      </c>
      <c r="C181" s="42" t="s">
        <v>962</v>
      </c>
      <c r="D181" s="42">
        <v>2012</v>
      </c>
      <c r="E181" s="42" t="s">
        <v>963</v>
      </c>
      <c r="F181" s="42" t="str">
        <f t="shared" si="2"/>
        <v>C12a_12</v>
      </c>
      <c r="G181" s="43">
        <v>7.8518520000000001</v>
      </c>
      <c r="H181" s="43" t="s">
        <v>955</v>
      </c>
      <c r="I181" s="43">
        <v>7.039358</v>
      </c>
      <c r="J181" s="43">
        <v>8.8403349999999996</v>
      </c>
      <c r="K181" s="43">
        <v>13.722623</v>
      </c>
      <c r="L181" s="43">
        <v>17.668189000000002</v>
      </c>
      <c r="M181" s="43">
        <v>20.409188</v>
      </c>
      <c r="N181" s="43">
        <v>19.337858000000001</v>
      </c>
      <c r="O181" s="43">
        <v>22.578368000000001</v>
      </c>
      <c r="P181" s="43">
        <v>22.065750000000001</v>
      </c>
      <c r="Q181" s="43">
        <v>21.662915000000002</v>
      </c>
    </row>
    <row r="182" spans="1:17" x14ac:dyDescent="0.35">
      <c r="A182" s="42" t="s">
        <v>631</v>
      </c>
      <c r="B182" s="42" t="s">
        <v>920</v>
      </c>
      <c r="C182" s="42" t="s">
        <v>531</v>
      </c>
      <c r="D182" s="42">
        <v>2012</v>
      </c>
      <c r="E182" s="42" t="s">
        <v>805</v>
      </c>
      <c r="F182" s="42" t="str">
        <f t="shared" si="2"/>
        <v>E12a_12</v>
      </c>
      <c r="G182" s="43">
        <v>42.203704000000002</v>
      </c>
      <c r="H182" s="43" t="s">
        <v>955</v>
      </c>
      <c r="I182" s="43">
        <v>5.0496990000000004</v>
      </c>
      <c r="J182" s="43">
        <v>18.571615999999999</v>
      </c>
      <c r="K182" s="43">
        <v>19.950619</v>
      </c>
      <c r="L182" s="43">
        <v>22.706277</v>
      </c>
      <c r="M182" s="43">
        <v>18.310825999999999</v>
      </c>
      <c r="N182" s="43">
        <v>22.860244999999999</v>
      </c>
      <c r="O182" s="43">
        <v>24.062272</v>
      </c>
      <c r="P182" s="43">
        <v>24.635183999999999</v>
      </c>
      <c r="Q182" s="43">
        <v>21.522162999999999</v>
      </c>
    </row>
    <row r="183" spans="1:17" x14ac:dyDescent="0.35">
      <c r="A183" s="42" t="s">
        <v>631</v>
      </c>
      <c r="B183" s="42" t="s">
        <v>920</v>
      </c>
      <c r="C183" s="42" t="s">
        <v>544</v>
      </c>
      <c r="D183" s="42">
        <v>2012</v>
      </c>
      <c r="E183" s="42" t="s">
        <v>787</v>
      </c>
      <c r="F183" s="42" t="str">
        <f t="shared" si="2"/>
        <v>F13a_12</v>
      </c>
      <c r="G183" s="43">
        <v>62.253086000000003</v>
      </c>
      <c r="H183" s="43">
        <v>3.553976</v>
      </c>
      <c r="I183" s="43">
        <v>18.132643000000002</v>
      </c>
      <c r="J183" s="43">
        <v>26.118335999999999</v>
      </c>
      <c r="K183" s="43">
        <v>22.034987999999998</v>
      </c>
      <c r="L183" s="43">
        <v>18.421834</v>
      </c>
      <c r="M183" s="43">
        <v>20.612144000000001</v>
      </c>
      <c r="N183" s="43">
        <v>21.799095999999999</v>
      </c>
      <c r="O183" s="43">
        <v>25.033956</v>
      </c>
      <c r="P183" s="43">
        <v>23.034890000000001</v>
      </c>
      <c r="Q183" s="43">
        <v>21.432912999999999</v>
      </c>
    </row>
    <row r="184" spans="1:17" x14ac:dyDescent="0.35">
      <c r="A184" s="42" t="s">
        <v>631</v>
      </c>
      <c r="B184" s="42" t="s">
        <v>920</v>
      </c>
      <c r="C184" s="42" t="s">
        <v>537</v>
      </c>
      <c r="D184" s="42">
        <v>2012</v>
      </c>
      <c r="E184" s="42" t="s">
        <v>781</v>
      </c>
      <c r="F184" s="42" t="str">
        <f t="shared" si="2"/>
        <v>C13c_12</v>
      </c>
      <c r="G184" s="43">
        <v>60.216048999999998</v>
      </c>
      <c r="H184" s="43">
        <v>0.62071500000000002</v>
      </c>
      <c r="I184" s="43">
        <v>15.642657</v>
      </c>
      <c r="J184" s="43">
        <v>20.912231999999999</v>
      </c>
      <c r="K184" s="43">
        <v>18.875101000000001</v>
      </c>
      <c r="L184" s="43">
        <v>17.938324000000001</v>
      </c>
      <c r="M184" s="43">
        <v>23.826336000000001</v>
      </c>
      <c r="N184" s="43">
        <v>24.119931999999999</v>
      </c>
      <c r="O184" s="43">
        <v>25.405652</v>
      </c>
      <c r="P184" s="43">
        <v>25.474022999999999</v>
      </c>
      <c r="Q184" s="43">
        <v>20.961604000000001</v>
      </c>
    </row>
    <row r="185" spans="1:17" x14ac:dyDescent="0.35">
      <c r="A185" s="42" t="s">
        <v>631</v>
      </c>
      <c r="B185" s="42" t="s">
        <v>920</v>
      </c>
      <c r="C185" s="42" t="s">
        <v>533</v>
      </c>
      <c r="D185" s="42">
        <v>2012</v>
      </c>
      <c r="E185" s="42" t="s">
        <v>780</v>
      </c>
      <c r="F185" s="42" t="str">
        <f t="shared" si="2"/>
        <v>E12c_12</v>
      </c>
      <c r="G185" s="43">
        <v>65.475308999999996</v>
      </c>
      <c r="H185" s="43" t="s">
        <v>955</v>
      </c>
      <c r="I185" s="43">
        <v>10.031323</v>
      </c>
      <c r="J185" s="43">
        <v>21.881347999999999</v>
      </c>
      <c r="K185" s="43">
        <v>20.497758000000001</v>
      </c>
      <c r="L185" s="43">
        <v>20.732671</v>
      </c>
      <c r="M185" s="43">
        <v>22.530439000000001</v>
      </c>
      <c r="N185" s="43">
        <v>23.452718999999998</v>
      </c>
      <c r="O185" s="43">
        <v>26.125344999999999</v>
      </c>
      <c r="P185" s="43">
        <v>21.91478</v>
      </c>
      <c r="Q185" s="43">
        <v>20.745132999999999</v>
      </c>
    </row>
    <row r="186" spans="1:17" x14ac:dyDescent="0.35">
      <c r="A186" s="42" t="s">
        <v>631</v>
      </c>
      <c r="B186" s="42" t="s">
        <v>920</v>
      </c>
      <c r="C186" s="42" t="s">
        <v>539</v>
      </c>
      <c r="D186" s="42">
        <v>2012</v>
      </c>
      <c r="E186" s="42" t="s">
        <v>783</v>
      </c>
      <c r="F186" s="42" t="str">
        <f t="shared" si="2"/>
        <v>D13b_12</v>
      </c>
      <c r="G186" s="43">
        <v>71.913579999999996</v>
      </c>
      <c r="H186" s="43">
        <v>1.803623</v>
      </c>
      <c r="I186" s="43">
        <v>14.743085000000001</v>
      </c>
      <c r="J186" s="43">
        <v>22.633597000000002</v>
      </c>
      <c r="K186" s="43">
        <v>19.725871000000001</v>
      </c>
      <c r="L186" s="43">
        <v>19.574064</v>
      </c>
      <c r="M186" s="43">
        <v>24.173770000000001</v>
      </c>
      <c r="N186" s="43">
        <v>24.045763999999998</v>
      </c>
      <c r="O186" s="43">
        <v>24.537562999999999</v>
      </c>
      <c r="P186" s="43">
        <v>23.523902</v>
      </c>
      <c r="Q186" s="43">
        <v>20.572623</v>
      </c>
    </row>
    <row r="187" spans="1:17" x14ac:dyDescent="0.35">
      <c r="A187" s="42" t="s">
        <v>631</v>
      </c>
      <c r="B187" s="42" t="s">
        <v>920</v>
      </c>
      <c r="C187" s="42" t="s">
        <v>542</v>
      </c>
      <c r="D187" s="42">
        <v>2012</v>
      </c>
      <c r="E187" s="42" t="s">
        <v>809</v>
      </c>
      <c r="F187" s="42" t="str">
        <f t="shared" si="2"/>
        <v>E13b_12</v>
      </c>
      <c r="G187" s="43">
        <v>63.314815000000003</v>
      </c>
      <c r="H187" s="43">
        <v>3.9279269999999999</v>
      </c>
      <c r="I187" s="43">
        <v>15.819504999999999</v>
      </c>
      <c r="J187" s="43">
        <v>25.484224999999999</v>
      </c>
      <c r="K187" s="43">
        <v>22.068957999999999</v>
      </c>
      <c r="L187" s="43">
        <v>19.896954999999998</v>
      </c>
      <c r="M187" s="43">
        <v>21.557497999999999</v>
      </c>
      <c r="N187" s="43">
        <v>21.524709999999999</v>
      </c>
      <c r="O187" s="43">
        <v>22.530967</v>
      </c>
      <c r="P187" s="43">
        <v>25.481082000000001</v>
      </c>
      <c r="Q187" s="43">
        <v>20.321688999999999</v>
      </c>
    </row>
    <row r="188" spans="1:17" x14ac:dyDescent="0.35">
      <c r="A188" s="42" t="s">
        <v>631</v>
      </c>
      <c r="B188" s="42" t="s">
        <v>920</v>
      </c>
      <c r="C188" s="42" t="s">
        <v>545</v>
      </c>
      <c r="D188" s="42">
        <v>2012</v>
      </c>
      <c r="E188" s="42" t="s">
        <v>786</v>
      </c>
      <c r="F188" s="42" t="str">
        <f t="shared" si="2"/>
        <v>F13b_12</v>
      </c>
      <c r="G188" s="43">
        <v>65.858024999999998</v>
      </c>
      <c r="H188" s="43">
        <v>3.1345909999999999</v>
      </c>
      <c r="I188" s="43">
        <v>17.136849000000002</v>
      </c>
      <c r="J188" s="43">
        <v>23.856197000000002</v>
      </c>
      <c r="K188" s="43">
        <v>19.776192999999999</v>
      </c>
      <c r="L188" s="43">
        <v>20.898941000000001</v>
      </c>
      <c r="M188" s="43">
        <v>21.319419</v>
      </c>
      <c r="N188" s="43">
        <v>19.506202999999999</v>
      </c>
      <c r="O188" s="43">
        <v>23.830915000000001</v>
      </c>
      <c r="P188" s="43">
        <v>20.996576000000001</v>
      </c>
      <c r="Q188" s="43">
        <v>20.229972</v>
      </c>
    </row>
    <row r="189" spans="1:17" x14ac:dyDescent="0.35">
      <c r="A189" s="42" t="s">
        <v>631</v>
      </c>
      <c r="B189" s="42" t="s">
        <v>920</v>
      </c>
      <c r="C189" s="42" t="s">
        <v>540</v>
      </c>
      <c r="D189" s="42">
        <v>2012</v>
      </c>
      <c r="E189" s="42" t="s">
        <v>782</v>
      </c>
      <c r="F189" s="42" t="str">
        <f t="shared" si="2"/>
        <v>D13c_12</v>
      </c>
      <c r="G189" s="43">
        <v>64.888889000000006</v>
      </c>
      <c r="H189" s="43">
        <v>3.4193370000000001</v>
      </c>
      <c r="I189" s="43">
        <v>14.177543</v>
      </c>
      <c r="J189" s="43">
        <v>25.655902000000001</v>
      </c>
      <c r="K189" s="43">
        <v>20.032074000000001</v>
      </c>
      <c r="L189" s="43">
        <v>20.844446999999999</v>
      </c>
      <c r="M189" s="43">
        <v>24.261513999999998</v>
      </c>
      <c r="N189" s="43">
        <v>22.160496999999999</v>
      </c>
      <c r="O189" s="43">
        <v>26.295781000000002</v>
      </c>
      <c r="P189" s="43">
        <v>28.761164000000001</v>
      </c>
      <c r="Q189" s="43">
        <v>19.554503</v>
      </c>
    </row>
    <row r="190" spans="1:17" x14ac:dyDescent="0.35">
      <c r="A190" s="42" t="s">
        <v>631</v>
      </c>
      <c r="B190" s="42" t="s">
        <v>920</v>
      </c>
      <c r="C190" s="42" t="s">
        <v>541</v>
      </c>
      <c r="D190" s="42">
        <v>2012</v>
      </c>
      <c r="E190" s="42" t="s">
        <v>779</v>
      </c>
      <c r="F190" s="42" t="str">
        <f t="shared" si="2"/>
        <v>E13a_12</v>
      </c>
      <c r="G190" s="43">
        <v>58.580247</v>
      </c>
      <c r="H190" s="43">
        <v>3.9816829999999999</v>
      </c>
      <c r="I190" s="43">
        <v>16.635283000000001</v>
      </c>
      <c r="J190" s="43">
        <v>25.200047000000001</v>
      </c>
      <c r="K190" s="43">
        <v>20.848511999999999</v>
      </c>
      <c r="L190" s="43">
        <v>19.990663000000001</v>
      </c>
      <c r="M190" s="43">
        <v>21.599534999999999</v>
      </c>
      <c r="N190" s="43">
        <v>21.277701</v>
      </c>
      <c r="O190" s="43">
        <v>21.362969</v>
      </c>
      <c r="P190" s="43">
        <v>26.175701</v>
      </c>
      <c r="Q190" s="43">
        <v>19.465247000000002</v>
      </c>
    </row>
    <row r="191" spans="1:17" x14ac:dyDescent="0.35">
      <c r="A191" s="42" t="s">
        <v>631</v>
      </c>
      <c r="B191" s="42" t="s">
        <v>920</v>
      </c>
      <c r="C191" s="42" t="s">
        <v>538</v>
      </c>
      <c r="D191" s="42">
        <v>2012</v>
      </c>
      <c r="E191" s="42" t="s">
        <v>784</v>
      </c>
      <c r="F191" s="42" t="str">
        <f t="shared" si="2"/>
        <v>D13a_12</v>
      </c>
      <c r="G191" s="43">
        <v>56.648147999999999</v>
      </c>
      <c r="H191" s="43">
        <v>1.4777009999999999</v>
      </c>
      <c r="I191" s="43">
        <v>15.131086</v>
      </c>
      <c r="J191" s="43">
        <v>24.049206000000002</v>
      </c>
      <c r="K191" s="43">
        <v>20.441763000000002</v>
      </c>
      <c r="L191" s="43">
        <v>19.275458</v>
      </c>
      <c r="M191" s="43">
        <v>23.578609</v>
      </c>
      <c r="N191" s="43">
        <v>23.719733999999999</v>
      </c>
      <c r="O191" s="43">
        <v>25.268981</v>
      </c>
      <c r="P191" s="43">
        <v>23.095177</v>
      </c>
      <c r="Q191" s="43">
        <v>18.555788</v>
      </c>
    </row>
    <row r="192" spans="1:17" x14ac:dyDescent="0.35">
      <c r="A192" s="42" t="s">
        <v>631</v>
      </c>
      <c r="B192" s="42" t="s">
        <v>920</v>
      </c>
      <c r="C192" s="42" t="s">
        <v>945</v>
      </c>
      <c r="D192" s="42">
        <v>2013</v>
      </c>
      <c r="E192" s="42" t="s">
        <v>964</v>
      </c>
      <c r="F192" s="42" t="str">
        <f t="shared" si="2"/>
        <v>C11c_13</v>
      </c>
      <c r="G192" s="43">
        <v>8.4320989999999991</v>
      </c>
      <c r="H192" s="43" t="s">
        <v>955</v>
      </c>
      <c r="I192" s="43">
        <v>0.83846299999999996</v>
      </c>
      <c r="J192" s="43">
        <v>3.9732690000000002</v>
      </c>
      <c r="K192" s="43">
        <v>15.313032</v>
      </c>
      <c r="L192" s="43">
        <v>22.191628000000001</v>
      </c>
      <c r="M192" s="43">
        <v>28.086950000000002</v>
      </c>
      <c r="N192" s="43">
        <v>27.579255</v>
      </c>
      <c r="O192" s="43">
        <v>30.809056000000002</v>
      </c>
      <c r="P192" s="43">
        <v>27.091594000000001</v>
      </c>
      <c r="Q192" s="43">
        <v>27.759993000000001</v>
      </c>
    </row>
    <row r="193" spans="1:17" x14ac:dyDescent="0.35">
      <c r="A193" s="42" t="s">
        <v>631</v>
      </c>
      <c r="B193" s="42" t="s">
        <v>920</v>
      </c>
      <c r="C193" s="42" t="s">
        <v>70</v>
      </c>
      <c r="D193" s="42">
        <v>2013</v>
      </c>
      <c r="E193" s="42" t="s">
        <v>965</v>
      </c>
      <c r="F193" s="42" t="str">
        <f t="shared" si="2"/>
        <v>D11b_13</v>
      </c>
      <c r="G193" s="43">
        <v>3.2037040000000001</v>
      </c>
      <c r="H193" s="43" t="s">
        <v>955</v>
      </c>
      <c r="I193" s="43">
        <v>1.85941</v>
      </c>
      <c r="J193" s="43">
        <v>10.731329000000001</v>
      </c>
      <c r="K193" s="43">
        <v>19.873249000000001</v>
      </c>
      <c r="L193" s="43">
        <v>28.949930999999999</v>
      </c>
      <c r="M193" s="43">
        <v>27.301334000000001</v>
      </c>
      <c r="N193" s="43">
        <v>29.052624000000002</v>
      </c>
      <c r="O193" s="43">
        <v>40.394809000000002</v>
      </c>
      <c r="P193" s="43">
        <v>29.794578000000001</v>
      </c>
      <c r="Q193" s="43">
        <v>27.527826999999998</v>
      </c>
    </row>
    <row r="194" spans="1:17" x14ac:dyDescent="0.35">
      <c r="A194" s="42" t="s">
        <v>630</v>
      </c>
      <c r="B194" s="42" t="s">
        <v>936</v>
      </c>
      <c r="C194" s="42" t="s">
        <v>475</v>
      </c>
      <c r="D194" s="42">
        <v>2013</v>
      </c>
      <c r="E194" s="42" t="s">
        <v>838</v>
      </c>
      <c r="F194" s="42" t="str">
        <f t="shared" si="2"/>
        <v>I12b_13</v>
      </c>
      <c r="G194" s="43">
        <v>63.438271999999998</v>
      </c>
      <c r="H194" s="43" t="s">
        <v>955</v>
      </c>
      <c r="I194" s="43">
        <v>5.752332</v>
      </c>
      <c r="J194" s="43">
        <v>15.647999</v>
      </c>
      <c r="K194" s="43">
        <v>17.560093999999999</v>
      </c>
      <c r="L194" s="43">
        <v>20.024868000000001</v>
      </c>
      <c r="M194" s="43">
        <v>20.050421</v>
      </c>
      <c r="N194" s="43">
        <v>18.619043999999999</v>
      </c>
      <c r="O194" s="43">
        <v>23.564829</v>
      </c>
      <c r="P194" s="43">
        <v>23.537243</v>
      </c>
      <c r="Q194" s="43">
        <v>27.117778999999999</v>
      </c>
    </row>
    <row r="195" spans="1:17" x14ac:dyDescent="0.35">
      <c r="A195" s="42" t="s">
        <v>630</v>
      </c>
      <c r="B195" s="42" t="s">
        <v>936</v>
      </c>
      <c r="C195" s="42" t="s">
        <v>487</v>
      </c>
      <c r="D195" s="42">
        <v>2013</v>
      </c>
      <c r="E195" s="42" t="s">
        <v>834</v>
      </c>
      <c r="F195" s="42" t="str">
        <f t="shared" si="2"/>
        <v>I13c_13</v>
      </c>
      <c r="G195" s="43">
        <v>28.209876999999999</v>
      </c>
      <c r="H195" s="43" t="s">
        <v>955</v>
      </c>
      <c r="I195" s="43">
        <v>3.1299679999999999</v>
      </c>
      <c r="J195" s="43">
        <v>11.640427000000001</v>
      </c>
      <c r="K195" s="43">
        <v>15.114706</v>
      </c>
      <c r="L195" s="43">
        <v>17.070972000000001</v>
      </c>
      <c r="M195" s="43">
        <v>16.927803999999998</v>
      </c>
      <c r="N195" s="43">
        <v>20.639544000000001</v>
      </c>
      <c r="O195" s="43">
        <v>26.226452999999999</v>
      </c>
      <c r="P195" s="43">
        <v>20.103278</v>
      </c>
      <c r="Q195" s="43">
        <v>26.338930999999999</v>
      </c>
    </row>
    <row r="196" spans="1:17" x14ac:dyDescent="0.35">
      <c r="A196" s="42" t="s">
        <v>631</v>
      </c>
      <c r="B196" s="42" t="s">
        <v>920</v>
      </c>
      <c r="C196" s="42" t="s">
        <v>69</v>
      </c>
      <c r="D196" s="42">
        <v>2013</v>
      </c>
      <c r="E196" s="42" t="s">
        <v>966</v>
      </c>
      <c r="F196" s="42" t="str">
        <f t="shared" ref="F196:F259" si="3">CONCATENATE(C196,"_",MID(D196,3,2))</f>
        <v>D11a_13</v>
      </c>
      <c r="G196" s="43">
        <v>12.123457</v>
      </c>
      <c r="H196" s="43" t="s">
        <v>955</v>
      </c>
      <c r="I196" s="43">
        <v>1.3468929999999999</v>
      </c>
      <c r="J196" s="43">
        <v>7.31656</v>
      </c>
      <c r="K196" s="43">
        <v>13.628291000000001</v>
      </c>
      <c r="L196" s="43">
        <v>16.556581000000001</v>
      </c>
      <c r="M196" s="43">
        <v>21.591961999999999</v>
      </c>
      <c r="N196" s="43">
        <v>24.674233000000001</v>
      </c>
      <c r="O196" s="43">
        <v>27.913243000000001</v>
      </c>
      <c r="P196" s="43">
        <v>23.091764000000001</v>
      </c>
      <c r="Q196" s="43">
        <v>25.246265000000001</v>
      </c>
    </row>
    <row r="197" spans="1:17" x14ac:dyDescent="0.35">
      <c r="A197" s="42" t="s">
        <v>630</v>
      </c>
      <c r="B197" s="42" t="s">
        <v>936</v>
      </c>
      <c r="C197" s="42" t="s">
        <v>476</v>
      </c>
      <c r="D197" s="42">
        <v>2013</v>
      </c>
      <c r="E197" s="42" t="s">
        <v>835</v>
      </c>
      <c r="F197" s="42" t="str">
        <f t="shared" si="3"/>
        <v>I12c_13</v>
      </c>
      <c r="G197" s="43">
        <v>58.061728000000002</v>
      </c>
      <c r="H197" s="43" t="s">
        <v>955</v>
      </c>
      <c r="I197" s="43">
        <v>4.5044649999999997</v>
      </c>
      <c r="J197" s="43">
        <v>16.196366000000001</v>
      </c>
      <c r="K197" s="43">
        <v>17.872116999999999</v>
      </c>
      <c r="L197" s="43">
        <v>19.757214000000001</v>
      </c>
      <c r="M197" s="43">
        <v>20.149992000000001</v>
      </c>
      <c r="N197" s="43">
        <v>18.361837000000001</v>
      </c>
      <c r="O197" s="43">
        <v>23.860364000000001</v>
      </c>
      <c r="P197" s="43">
        <v>22.266922000000001</v>
      </c>
      <c r="Q197" s="43">
        <v>25.229510999999999</v>
      </c>
    </row>
    <row r="198" spans="1:17" x14ac:dyDescent="0.35">
      <c r="A198" s="42" t="s">
        <v>631</v>
      </c>
      <c r="B198" s="42" t="s">
        <v>920</v>
      </c>
      <c r="C198" s="42" t="s">
        <v>564</v>
      </c>
      <c r="D198" s="42">
        <v>2013</v>
      </c>
      <c r="E198" s="42" t="s">
        <v>812</v>
      </c>
      <c r="F198" s="42" t="str">
        <f t="shared" si="3"/>
        <v>D12c_13</v>
      </c>
      <c r="G198" s="43">
        <v>62.666666999999997</v>
      </c>
      <c r="H198" s="43" t="s">
        <v>955</v>
      </c>
      <c r="I198" s="43">
        <v>3.2942390000000001</v>
      </c>
      <c r="J198" s="43">
        <v>17.635787000000001</v>
      </c>
      <c r="K198" s="43">
        <v>23.168026999999999</v>
      </c>
      <c r="L198" s="43">
        <v>23.863851</v>
      </c>
      <c r="M198" s="43">
        <v>24.086217000000001</v>
      </c>
      <c r="N198" s="43">
        <v>24.975207000000001</v>
      </c>
      <c r="O198" s="43">
        <v>26.862494999999999</v>
      </c>
      <c r="P198" s="43">
        <v>24.754930999999999</v>
      </c>
      <c r="Q198" s="43">
        <v>24.924797999999999</v>
      </c>
    </row>
    <row r="199" spans="1:17" x14ac:dyDescent="0.35">
      <c r="A199" s="42" t="s">
        <v>631</v>
      </c>
      <c r="B199" s="42" t="s">
        <v>920</v>
      </c>
      <c r="C199" s="42" t="s">
        <v>531</v>
      </c>
      <c r="D199" s="42">
        <v>2013</v>
      </c>
      <c r="E199" s="42" t="s">
        <v>811</v>
      </c>
      <c r="F199" s="42" t="str">
        <f t="shared" si="3"/>
        <v>E12a_13</v>
      </c>
      <c r="G199" s="43">
        <v>26.462962999999998</v>
      </c>
      <c r="H199" s="43" t="s">
        <v>955</v>
      </c>
      <c r="I199" s="43">
        <v>3.2016450000000001</v>
      </c>
      <c r="J199" s="43">
        <v>18.871507000000001</v>
      </c>
      <c r="K199" s="43">
        <v>22.899778999999999</v>
      </c>
      <c r="L199" s="43">
        <v>24.316815999999999</v>
      </c>
      <c r="M199" s="43">
        <v>22.653424999999999</v>
      </c>
      <c r="N199" s="43">
        <v>22.344134</v>
      </c>
      <c r="O199" s="43">
        <v>25.239426000000002</v>
      </c>
      <c r="P199" s="43">
        <v>24.454858000000002</v>
      </c>
      <c r="Q199" s="43">
        <v>24.559305999999999</v>
      </c>
    </row>
    <row r="200" spans="1:17" x14ac:dyDescent="0.35">
      <c r="A200" s="42" t="s">
        <v>631</v>
      </c>
      <c r="B200" s="42" t="s">
        <v>920</v>
      </c>
      <c r="C200" s="42" t="s">
        <v>561</v>
      </c>
      <c r="D200" s="42">
        <v>2013</v>
      </c>
      <c r="E200" s="42" t="s">
        <v>815</v>
      </c>
      <c r="F200" s="42" t="str">
        <f t="shared" si="3"/>
        <v>C12c_13</v>
      </c>
      <c r="G200" s="43">
        <v>63.419753</v>
      </c>
      <c r="H200" s="43" t="s">
        <v>955</v>
      </c>
      <c r="I200" s="43">
        <v>3.5387240000000002</v>
      </c>
      <c r="J200" s="43">
        <v>19.733978</v>
      </c>
      <c r="K200" s="43">
        <v>21.807258999999998</v>
      </c>
      <c r="L200" s="43">
        <v>22.057165999999999</v>
      </c>
      <c r="M200" s="43">
        <v>23.818873</v>
      </c>
      <c r="N200" s="43">
        <v>25.618706</v>
      </c>
      <c r="O200" s="43">
        <v>29.019397000000001</v>
      </c>
      <c r="P200" s="43">
        <v>26.857877999999999</v>
      </c>
      <c r="Q200" s="43">
        <v>24.501294000000001</v>
      </c>
    </row>
    <row r="201" spans="1:17" x14ac:dyDescent="0.35">
      <c r="A201" s="42" t="s">
        <v>631</v>
      </c>
      <c r="B201" s="42" t="s">
        <v>920</v>
      </c>
      <c r="C201" s="42" t="s">
        <v>563</v>
      </c>
      <c r="D201" s="42">
        <v>2013</v>
      </c>
      <c r="E201" s="42" t="s">
        <v>813</v>
      </c>
      <c r="F201" s="42" t="str">
        <f t="shared" si="3"/>
        <v>D12b_13</v>
      </c>
      <c r="G201" s="43">
        <v>62.759259</v>
      </c>
      <c r="H201" s="43" t="s">
        <v>955</v>
      </c>
      <c r="I201" s="43">
        <v>2.764405</v>
      </c>
      <c r="J201" s="43">
        <v>19.922844999999999</v>
      </c>
      <c r="K201" s="43">
        <v>22.879539999999999</v>
      </c>
      <c r="L201" s="43">
        <v>24.003565999999999</v>
      </c>
      <c r="M201" s="43">
        <v>25.442892000000001</v>
      </c>
      <c r="N201" s="43">
        <v>25.651067999999999</v>
      </c>
      <c r="O201" s="43">
        <v>27.871058999999999</v>
      </c>
      <c r="P201" s="43">
        <v>26.111668999999999</v>
      </c>
      <c r="Q201" s="43">
        <v>24.428348</v>
      </c>
    </row>
    <row r="202" spans="1:17" x14ac:dyDescent="0.35">
      <c r="A202" s="42" t="s">
        <v>630</v>
      </c>
      <c r="B202" s="42" t="s">
        <v>936</v>
      </c>
      <c r="C202" s="42" t="s">
        <v>472</v>
      </c>
      <c r="D202" s="42">
        <v>2013</v>
      </c>
      <c r="E202" s="42" t="s">
        <v>846</v>
      </c>
      <c r="F202" s="42" t="str">
        <f t="shared" si="3"/>
        <v>K11b_13</v>
      </c>
      <c r="G202" s="43">
        <v>60.691358000000001</v>
      </c>
      <c r="H202" s="43" t="s">
        <v>955</v>
      </c>
      <c r="I202" s="43" t="s">
        <v>955</v>
      </c>
      <c r="J202" s="43">
        <v>9.4754509999999996</v>
      </c>
      <c r="K202" s="43">
        <v>18.650694999999999</v>
      </c>
      <c r="L202" s="43">
        <v>16.582905</v>
      </c>
      <c r="M202" s="43">
        <v>21.714919999999999</v>
      </c>
      <c r="N202" s="43">
        <v>22.070506000000002</v>
      </c>
      <c r="O202" s="43">
        <v>22.611407</v>
      </c>
      <c r="P202" s="43">
        <v>18.157544000000001</v>
      </c>
      <c r="Q202" s="43">
        <v>23.816438999999999</v>
      </c>
    </row>
    <row r="203" spans="1:17" x14ac:dyDescent="0.35">
      <c r="A203" s="42" t="s">
        <v>630</v>
      </c>
      <c r="B203" s="42" t="s">
        <v>936</v>
      </c>
      <c r="C203" s="42" t="s">
        <v>489</v>
      </c>
      <c r="D203" s="42">
        <v>2013</v>
      </c>
      <c r="E203" s="42" t="s">
        <v>840</v>
      </c>
      <c r="F203" s="42" t="str">
        <f t="shared" si="3"/>
        <v>J13b_13</v>
      </c>
      <c r="G203" s="43">
        <v>14.728395000000001</v>
      </c>
      <c r="H203" s="43" t="s">
        <v>955</v>
      </c>
      <c r="I203" s="43">
        <v>2.346352</v>
      </c>
      <c r="J203" s="43">
        <v>7.2857229999999999</v>
      </c>
      <c r="K203" s="43">
        <v>12.725962000000001</v>
      </c>
      <c r="L203" s="43">
        <v>13.217122</v>
      </c>
      <c r="M203" s="43">
        <v>15.706538</v>
      </c>
      <c r="N203" s="43">
        <v>19.818317</v>
      </c>
      <c r="O203" s="43">
        <v>23.078142</v>
      </c>
      <c r="P203" s="43">
        <v>23.188949000000001</v>
      </c>
      <c r="Q203" s="43">
        <v>23.439553</v>
      </c>
    </row>
    <row r="204" spans="1:17" x14ac:dyDescent="0.35">
      <c r="A204" s="42" t="s">
        <v>630</v>
      </c>
      <c r="B204" s="42" t="s">
        <v>936</v>
      </c>
      <c r="C204" s="42" t="s">
        <v>479</v>
      </c>
      <c r="D204" s="42">
        <v>2013</v>
      </c>
      <c r="E204" s="42" t="s">
        <v>827</v>
      </c>
      <c r="F204" s="42" t="str">
        <f t="shared" si="3"/>
        <v>J12c_13</v>
      </c>
      <c r="G204" s="43">
        <v>55.246913999999997</v>
      </c>
      <c r="H204" s="43" t="s">
        <v>955</v>
      </c>
      <c r="I204" s="43">
        <v>5.4023649999999996</v>
      </c>
      <c r="J204" s="43">
        <v>13.854222</v>
      </c>
      <c r="K204" s="43">
        <v>17.103470999999999</v>
      </c>
      <c r="L204" s="43">
        <v>16.887422999999998</v>
      </c>
      <c r="M204" s="43">
        <v>18.158342000000001</v>
      </c>
      <c r="N204" s="43">
        <v>20.73133</v>
      </c>
      <c r="O204" s="43">
        <v>22.331075999999999</v>
      </c>
      <c r="P204" s="43">
        <v>21.354296999999999</v>
      </c>
      <c r="Q204" s="43">
        <v>22.514851</v>
      </c>
    </row>
    <row r="205" spans="1:17" x14ac:dyDescent="0.35">
      <c r="A205" s="42" t="s">
        <v>630</v>
      </c>
      <c r="B205" s="42" t="s">
        <v>936</v>
      </c>
      <c r="C205" s="42" t="s">
        <v>486</v>
      </c>
      <c r="D205" s="42">
        <v>2013</v>
      </c>
      <c r="E205" s="42" t="s">
        <v>836</v>
      </c>
      <c r="F205" s="42" t="str">
        <f t="shared" si="3"/>
        <v>I13b_13</v>
      </c>
      <c r="G205" s="43">
        <v>32.580247</v>
      </c>
      <c r="H205" s="43" t="s">
        <v>955</v>
      </c>
      <c r="I205" s="43">
        <v>3.3049780000000002</v>
      </c>
      <c r="J205" s="43">
        <v>12.43106</v>
      </c>
      <c r="K205" s="43">
        <v>16.374185000000001</v>
      </c>
      <c r="L205" s="43">
        <v>17.213927000000002</v>
      </c>
      <c r="M205" s="43">
        <v>18.875672999999999</v>
      </c>
      <c r="N205" s="43">
        <v>20.588947999999998</v>
      </c>
      <c r="O205" s="43">
        <v>23.321308999999999</v>
      </c>
      <c r="P205" s="43">
        <v>23.922194000000001</v>
      </c>
      <c r="Q205" s="43">
        <v>22.472543000000002</v>
      </c>
    </row>
    <row r="206" spans="1:17" x14ac:dyDescent="0.35">
      <c r="A206" s="42" t="s">
        <v>631</v>
      </c>
      <c r="B206" s="42" t="s">
        <v>920</v>
      </c>
      <c r="C206" s="42" t="s">
        <v>562</v>
      </c>
      <c r="D206" s="42">
        <v>2013</v>
      </c>
      <c r="E206" s="42" t="s">
        <v>814</v>
      </c>
      <c r="F206" s="42" t="str">
        <f t="shared" si="3"/>
        <v>D12a_13</v>
      </c>
      <c r="G206" s="43">
        <v>60.253086000000003</v>
      </c>
      <c r="H206" s="43" t="s">
        <v>955</v>
      </c>
      <c r="I206" s="43">
        <v>2.968064</v>
      </c>
      <c r="J206" s="43">
        <v>19.435851</v>
      </c>
      <c r="K206" s="43">
        <v>21.919972999999999</v>
      </c>
      <c r="L206" s="43">
        <v>22.856587999999999</v>
      </c>
      <c r="M206" s="43">
        <v>25.128944000000001</v>
      </c>
      <c r="N206" s="43">
        <v>23.542777000000001</v>
      </c>
      <c r="O206" s="43">
        <v>27.138427</v>
      </c>
      <c r="P206" s="43">
        <v>25.241263</v>
      </c>
      <c r="Q206" s="43">
        <v>22.270327999999999</v>
      </c>
    </row>
    <row r="207" spans="1:17" x14ac:dyDescent="0.35">
      <c r="A207" s="42" t="s">
        <v>630</v>
      </c>
      <c r="B207" s="42" t="s">
        <v>936</v>
      </c>
      <c r="C207" s="42" t="s">
        <v>488</v>
      </c>
      <c r="D207" s="42">
        <v>2013</v>
      </c>
      <c r="E207" s="42" t="s">
        <v>832</v>
      </c>
      <c r="F207" s="42" t="str">
        <f t="shared" si="3"/>
        <v>J13a_13</v>
      </c>
      <c r="G207" s="43">
        <v>23.345679000000001</v>
      </c>
      <c r="H207" s="43" t="s">
        <v>955</v>
      </c>
      <c r="I207" s="43">
        <v>2.9492820000000002</v>
      </c>
      <c r="J207" s="43">
        <v>11.165792</v>
      </c>
      <c r="K207" s="43">
        <v>15.375779</v>
      </c>
      <c r="L207" s="43">
        <v>15.13008</v>
      </c>
      <c r="M207" s="43">
        <v>15.510051000000001</v>
      </c>
      <c r="N207" s="43">
        <v>16.976375000000001</v>
      </c>
      <c r="O207" s="43">
        <v>21.477550999999998</v>
      </c>
      <c r="P207" s="43">
        <v>20.074978000000002</v>
      </c>
      <c r="Q207" s="43">
        <v>22.172796999999999</v>
      </c>
    </row>
    <row r="208" spans="1:17" x14ac:dyDescent="0.35">
      <c r="A208" s="42" t="s">
        <v>630</v>
      </c>
      <c r="B208" s="42" t="s">
        <v>936</v>
      </c>
      <c r="C208" s="42" t="s">
        <v>483</v>
      </c>
      <c r="D208" s="42">
        <v>2013</v>
      </c>
      <c r="E208" s="42" t="s">
        <v>830</v>
      </c>
      <c r="F208" s="42" t="str">
        <f t="shared" si="3"/>
        <v>H13b_13</v>
      </c>
      <c r="G208" s="43">
        <v>40.654321000000003</v>
      </c>
      <c r="H208" s="43" t="s">
        <v>955</v>
      </c>
      <c r="I208" s="43">
        <v>3.8522099999999999</v>
      </c>
      <c r="J208" s="43">
        <v>11.982735999999999</v>
      </c>
      <c r="K208" s="43">
        <v>15.691960999999999</v>
      </c>
      <c r="L208" s="43">
        <v>17.427938000000001</v>
      </c>
      <c r="M208" s="43">
        <v>18.564357999999999</v>
      </c>
      <c r="N208" s="43">
        <v>19.112901000000001</v>
      </c>
      <c r="O208" s="43">
        <v>23.028548000000001</v>
      </c>
      <c r="P208" s="43">
        <v>23.866859999999999</v>
      </c>
      <c r="Q208" s="43">
        <v>21.929133</v>
      </c>
    </row>
    <row r="209" spans="1:17" x14ac:dyDescent="0.35">
      <c r="A209" s="42" t="s">
        <v>630</v>
      </c>
      <c r="B209" s="42" t="s">
        <v>936</v>
      </c>
      <c r="C209" s="42" t="s">
        <v>477</v>
      </c>
      <c r="D209" s="42">
        <v>2013</v>
      </c>
      <c r="E209" s="42" t="s">
        <v>833</v>
      </c>
      <c r="F209" s="42" t="str">
        <f t="shared" si="3"/>
        <v>J12a_13</v>
      </c>
      <c r="G209" s="43">
        <v>55.376542999999998</v>
      </c>
      <c r="H209" s="43" t="s">
        <v>955</v>
      </c>
      <c r="I209" s="43">
        <v>6.0924170000000002</v>
      </c>
      <c r="J209" s="43">
        <v>16.906942000000001</v>
      </c>
      <c r="K209" s="43">
        <v>17.954388999999999</v>
      </c>
      <c r="L209" s="43">
        <v>17.740725000000001</v>
      </c>
      <c r="M209" s="43">
        <v>19.833158000000001</v>
      </c>
      <c r="N209" s="43">
        <v>19.611336000000001</v>
      </c>
      <c r="O209" s="43">
        <v>24.546475999999998</v>
      </c>
      <c r="P209" s="43">
        <v>22.296804999999999</v>
      </c>
      <c r="Q209" s="43">
        <v>21.866226000000001</v>
      </c>
    </row>
    <row r="210" spans="1:17" x14ac:dyDescent="0.35">
      <c r="A210" s="42" t="s">
        <v>630</v>
      </c>
      <c r="B210" s="42" t="s">
        <v>936</v>
      </c>
      <c r="C210" s="42" t="s">
        <v>473</v>
      </c>
      <c r="D210" s="42">
        <v>2013</v>
      </c>
      <c r="E210" s="42" t="s">
        <v>845</v>
      </c>
      <c r="F210" s="42" t="str">
        <f t="shared" si="3"/>
        <v>K11c_13</v>
      </c>
      <c r="G210" s="43">
        <v>50.555556000000003</v>
      </c>
      <c r="H210" s="43" t="s">
        <v>955</v>
      </c>
      <c r="I210" s="43" t="s">
        <v>955</v>
      </c>
      <c r="J210" s="43">
        <v>7.9210479999999999</v>
      </c>
      <c r="K210" s="43">
        <v>14.03191</v>
      </c>
      <c r="L210" s="43">
        <v>15.861007000000001</v>
      </c>
      <c r="M210" s="43">
        <v>18.066004</v>
      </c>
      <c r="N210" s="43">
        <v>20.228715999999999</v>
      </c>
      <c r="O210" s="43">
        <v>21.181134</v>
      </c>
      <c r="P210" s="43">
        <v>20.242740999999999</v>
      </c>
      <c r="Q210" s="43">
        <v>21.704498999999998</v>
      </c>
    </row>
    <row r="211" spans="1:17" x14ac:dyDescent="0.35">
      <c r="A211" s="42" t="s">
        <v>630</v>
      </c>
      <c r="B211" s="42" t="s">
        <v>936</v>
      </c>
      <c r="C211" s="42" t="s">
        <v>967</v>
      </c>
      <c r="D211" s="42">
        <v>2013</v>
      </c>
      <c r="E211" s="42" t="s">
        <v>968</v>
      </c>
      <c r="F211" s="42" t="str">
        <f t="shared" si="3"/>
        <v>K12b_13</v>
      </c>
      <c r="G211" s="43">
        <v>7.0246909999999998</v>
      </c>
      <c r="H211" s="43" t="s">
        <v>955</v>
      </c>
      <c r="I211" s="43">
        <v>2.9767860000000002</v>
      </c>
      <c r="J211" s="43">
        <v>8.3683390000000006</v>
      </c>
      <c r="K211" s="43">
        <v>9.8572299999999995</v>
      </c>
      <c r="L211" s="43">
        <v>10.252408000000001</v>
      </c>
      <c r="M211" s="43">
        <v>13.271846999999999</v>
      </c>
      <c r="N211" s="43">
        <v>19.564276</v>
      </c>
      <c r="O211" s="43">
        <v>19.513455</v>
      </c>
      <c r="P211" s="43">
        <v>15.329499</v>
      </c>
      <c r="Q211" s="43">
        <v>21.653478</v>
      </c>
    </row>
    <row r="212" spans="1:17" x14ac:dyDescent="0.35">
      <c r="A212" s="42" t="s">
        <v>630</v>
      </c>
      <c r="B212" s="42" t="s">
        <v>936</v>
      </c>
      <c r="C212" s="42" t="s">
        <v>474</v>
      </c>
      <c r="D212" s="42">
        <v>2013</v>
      </c>
      <c r="E212" s="42" t="s">
        <v>844</v>
      </c>
      <c r="F212" s="42" t="str">
        <f t="shared" si="3"/>
        <v>L11a_13</v>
      </c>
      <c r="G212" s="43">
        <v>24.796296000000002</v>
      </c>
      <c r="H212" s="43" t="s">
        <v>955</v>
      </c>
      <c r="I212" s="43" t="s">
        <v>955</v>
      </c>
      <c r="J212" s="43">
        <v>6.3042480000000003</v>
      </c>
      <c r="K212" s="43">
        <v>11.19885</v>
      </c>
      <c r="L212" s="43">
        <v>13.438297</v>
      </c>
      <c r="M212" s="43">
        <v>17.173873</v>
      </c>
      <c r="N212" s="43">
        <v>16.963017000000001</v>
      </c>
      <c r="O212" s="43">
        <v>21.609718999999998</v>
      </c>
      <c r="P212" s="43">
        <v>21.701951000000001</v>
      </c>
      <c r="Q212" s="43">
        <v>21.642063</v>
      </c>
    </row>
    <row r="213" spans="1:17" x14ac:dyDescent="0.35">
      <c r="A213" s="42" t="s">
        <v>630</v>
      </c>
      <c r="B213" s="42" t="s">
        <v>936</v>
      </c>
      <c r="C213" s="42" t="s">
        <v>464</v>
      </c>
      <c r="D213" s="42">
        <v>2013</v>
      </c>
      <c r="E213" s="42" t="s">
        <v>825</v>
      </c>
      <c r="F213" s="42" t="str">
        <f t="shared" si="3"/>
        <v>H11c_13</v>
      </c>
      <c r="G213" s="43">
        <v>62.919753</v>
      </c>
      <c r="H213" s="43" t="s">
        <v>955</v>
      </c>
      <c r="I213" s="43">
        <v>0.96465699999999999</v>
      </c>
      <c r="J213" s="43">
        <v>8.7334099999999992</v>
      </c>
      <c r="K213" s="43">
        <v>18.450899</v>
      </c>
      <c r="L213" s="43">
        <v>17.213259000000001</v>
      </c>
      <c r="M213" s="43">
        <v>21.960464999999999</v>
      </c>
      <c r="N213" s="43">
        <v>19.337330000000001</v>
      </c>
      <c r="O213" s="43">
        <v>21.764961</v>
      </c>
      <c r="P213" s="43">
        <v>24.164812000000001</v>
      </c>
      <c r="Q213" s="43">
        <v>21.624338000000002</v>
      </c>
    </row>
    <row r="214" spans="1:17" x14ac:dyDescent="0.35">
      <c r="A214" s="42" t="s">
        <v>630</v>
      </c>
      <c r="B214" s="42" t="s">
        <v>936</v>
      </c>
      <c r="C214" s="42" t="s">
        <v>468</v>
      </c>
      <c r="D214" s="42">
        <v>2013</v>
      </c>
      <c r="E214" s="42" t="s">
        <v>826</v>
      </c>
      <c r="F214" s="42" t="str">
        <f t="shared" si="3"/>
        <v>J11a_13</v>
      </c>
      <c r="G214" s="43">
        <v>68.067901000000006</v>
      </c>
      <c r="H214" s="43" t="s">
        <v>955</v>
      </c>
      <c r="I214" s="43">
        <v>2.9318219999999999</v>
      </c>
      <c r="J214" s="43">
        <v>12.790449000000001</v>
      </c>
      <c r="K214" s="43">
        <v>15.969626999999999</v>
      </c>
      <c r="L214" s="43">
        <v>16.97101</v>
      </c>
      <c r="M214" s="43">
        <v>18.813638999999998</v>
      </c>
      <c r="N214" s="43">
        <v>19.966166000000001</v>
      </c>
      <c r="O214" s="43">
        <v>21.033908</v>
      </c>
      <c r="P214" s="43">
        <v>19.200607000000002</v>
      </c>
      <c r="Q214" s="43">
        <v>21.532381000000001</v>
      </c>
    </row>
    <row r="215" spans="1:17" x14ac:dyDescent="0.35">
      <c r="A215" s="42" t="s">
        <v>630</v>
      </c>
      <c r="B215" s="42" t="s">
        <v>936</v>
      </c>
      <c r="C215" s="42" t="s">
        <v>469</v>
      </c>
      <c r="D215" s="42">
        <v>2013</v>
      </c>
      <c r="E215" s="42" t="s">
        <v>839</v>
      </c>
      <c r="F215" s="42" t="str">
        <f t="shared" si="3"/>
        <v>J11b_13</v>
      </c>
      <c r="G215" s="43">
        <v>57.061728000000002</v>
      </c>
      <c r="H215" s="43" t="s">
        <v>955</v>
      </c>
      <c r="I215" s="43">
        <v>2.6792389999999999</v>
      </c>
      <c r="J215" s="43">
        <v>12.577764999999999</v>
      </c>
      <c r="K215" s="43">
        <v>17.731832000000001</v>
      </c>
      <c r="L215" s="43">
        <v>16.003685999999998</v>
      </c>
      <c r="M215" s="43">
        <v>20.148949999999999</v>
      </c>
      <c r="N215" s="43">
        <v>21.509004999999998</v>
      </c>
      <c r="O215" s="43">
        <v>20.846423999999999</v>
      </c>
      <c r="P215" s="43">
        <v>19.267783000000001</v>
      </c>
      <c r="Q215" s="43">
        <v>21.496264</v>
      </c>
    </row>
    <row r="216" spans="1:17" x14ac:dyDescent="0.35">
      <c r="A216" s="42" t="s">
        <v>630</v>
      </c>
      <c r="B216" s="42" t="s">
        <v>936</v>
      </c>
      <c r="C216" s="42" t="s">
        <v>485</v>
      </c>
      <c r="D216" s="42">
        <v>2013</v>
      </c>
      <c r="E216" s="42" t="s">
        <v>837</v>
      </c>
      <c r="F216" s="42" t="str">
        <f t="shared" si="3"/>
        <v>I13a_13</v>
      </c>
      <c r="G216" s="43">
        <v>34.438271999999998</v>
      </c>
      <c r="H216" s="43" t="s">
        <v>955</v>
      </c>
      <c r="I216" s="43">
        <v>4.2762310000000001</v>
      </c>
      <c r="J216" s="43">
        <v>11.897752000000001</v>
      </c>
      <c r="K216" s="43">
        <v>14.95528</v>
      </c>
      <c r="L216" s="43">
        <v>17.876942</v>
      </c>
      <c r="M216" s="43">
        <v>17.409248999999999</v>
      </c>
      <c r="N216" s="43">
        <v>19.696227</v>
      </c>
      <c r="O216" s="43">
        <v>23.128861000000001</v>
      </c>
      <c r="P216" s="43">
        <v>24.471872999999999</v>
      </c>
      <c r="Q216" s="43">
        <v>21.12696</v>
      </c>
    </row>
    <row r="217" spans="1:17" x14ac:dyDescent="0.35">
      <c r="A217" s="42" t="s">
        <v>631</v>
      </c>
      <c r="B217" s="42" t="s">
        <v>920</v>
      </c>
      <c r="C217" s="42" t="s">
        <v>71</v>
      </c>
      <c r="D217" s="42">
        <v>2013</v>
      </c>
      <c r="E217" s="42" t="s">
        <v>969</v>
      </c>
      <c r="F217" s="42" t="str">
        <f t="shared" si="3"/>
        <v>D11c_13</v>
      </c>
      <c r="G217" s="43">
        <v>1.487654</v>
      </c>
      <c r="H217" s="43" t="s">
        <v>955</v>
      </c>
      <c r="I217" s="43">
        <v>1.543369</v>
      </c>
      <c r="J217" s="43">
        <v>4.6059089999999996</v>
      </c>
      <c r="K217" s="43">
        <v>11.252613999999999</v>
      </c>
      <c r="L217" s="43">
        <v>17.760173999999999</v>
      </c>
      <c r="M217" s="43">
        <v>20.166452</v>
      </c>
      <c r="N217" s="43">
        <v>19.661154</v>
      </c>
      <c r="O217" s="43">
        <v>30.783360999999999</v>
      </c>
      <c r="P217" s="43">
        <v>19.398996</v>
      </c>
      <c r="Q217" s="43">
        <v>21.066050000000001</v>
      </c>
    </row>
    <row r="218" spans="1:17" x14ac:dyDescent="0.35">
      <c r="A218" s="42" t="s">
        <v>630</v>
      </c>
      <c r="B218" s="42" t="s">
        <v>936</v>
      </c>
      <c r="C218" s="42" t="s">
        <v>461</v>
      </c>
      <c r="D218" s="42">
        <v>2013</v>
      </c>
      <c r="E218" s="42" t="s">
        <v>819</v>
      </c>
      <c r="F218" s="42" t="str">
        <f t="shared" si="3"/>
        <v>G11c_13</v>
      </c>
      <c r="G218" s="43">
        <v>44.481481000000002</v>
      </c>
      <c r="H218" s="43" t="s">
        <v>955</v>
      </c>
      <c r="I218" s="43">
        <v>1.0727610000000001</v>
      </c>
      <c r="J218" s="43">
        <v>9.2998700000000003</v>
      </c>
      <c r="K218" s="43">
        <v>15.875819999999999</v>
      </c>
      <c r="L218" s="43">
        <v>16.690182</v>
      </c>
      <c r="M218" s="43">
        <v>21.440522000000001</v>
      </c>
      <c r="N218" s="43">
        <v>19.973030999999999</v>
      </c>
      <c r="O218" s="43">
        <v>20.421802</v>
      </c>
      <c r="P218" s="43">
        <v>21.529385999999999</v>
      </c>
      <c r="Q218" s="43">
        <v>21.034461</v>
      </c>
    </row>
    <row r="219" spans="1:17" x14ac:dyDescent="0.35">
      <c r="A219" s="42" t="s">
        <v>630</v>
      </c>
      <c r="B219" s="42" t="s">
        <v>936</v>
      </c>
      <c r="C219" s="42" t="s">
        <v>481</v>
      </c>
      <c r="D219" s="42">
        <v>2013</v>
      </c>
      <c r="E219" s="42" t="s">
        <v>831</v>
      </c>
      <c r="F219" s="42" t="str">
        <f t="shared" si="3"/>
        <v>G13c_13</v>
      </c>
      <c r="G219" s="43">
        <v>50.993827000000003</v>
      </c>
      <c r="H219" s="43" t="s">
        <v>955</v>
      </c>
      <c r="I219" s="43">
        <v>3.4301599999999999</v>
      </c>
      <c r="J219" s="43">
        <v>10.324975</v>
      </c>
      <c r="K219" s="43">
        <v>16.819467</v>
      </c>
      <c r="L219" s="43">
        <v>17.947447</v>
      </c>
      <c r="M219" s="43">
        <v>19.058952000000001</v>
      </c>
      <c r="N219" s="43">
        <v>19.416409000000002</v>
      </c>
      <c r="O219" s="43">
        <v>23.273444000000001</v>
      </c>
      <c r="P219" s="43">
        <v>24.525008</v>
      </c>
      <c r="Q219" s="43">
        <v>20.987559999999998</v>
      </c>
    </row>
    <row r="220" spans="1:17" x14ac:dyDescent="0.35">
      <c r="A220" s="42" t="s">
        <v>630</v>
      </c>
      <c r="B220" s="42" t="s">
        <v>936</v>
      </c>
      <c r="C220" s="42" t="s">
        <v>482</v>
      </c>
      <c r="D220" s="42">
        <v>2013</v>
      </c>
      <c r="E220" s="42" t="s">
        <v>821</v>
      </c>
      <c r="F220" s="42" t="str">
        <f t="shared" si="3"/>
        <v>H13a_13</v>
      </c>
      <c r="G220" s="43">
        <v>46.339506</v>
      </c>
      <c r="H220" s="43" t="s">
        <v>955</v>
      </c>
      <c r="I220" s="43">
        <v>3.603491</v>
      </c>
      <c r="J220" s="43">
        <v>12.597113</v>
      </c>
      <c r="K220" s="43">
        <v>16.114177000000002</v>
      </c>
      <c r="L220" s="43">
        <v>18.212105999999999</v>
      </c>
      <c r="M220" s="43">
        <v>18.834430000000001</v>
      </c>
      <c r="N220" s="43">
        <v>19.539052000000002</v>
      </c>
      <c r="O220" s="43">
        <v>22.203862000000001</v>
      </c>
      <c r="P220" s="43">
        <v>24.217025</v>
      </c>
      <c r="Q220" s="43">
        <v>20.969536999999999</v>
      </c>
    </row>
    <row r="221" spans="1:17" x14ac:dyDescent="0.35">
      <c r="A221" s="42" t="s">
        <v>630</v>
      </c>
      <c r="B221" s="42" t="s">
        <v>936</v>
      </c>
      <c r="C221" s="42" t="s">
        <v>480</v>
      </c>
      <c r="D221" s="42">
        <v>2013</v>
      </c>
      <c r="E221" s="42" t="s">
        <v>828</v>
      </c>
      <c r="F221" s="42" t="str">
        <f t="shared" si="3"/>
        <v>K12a_13</v>
      </c>
      <c r="G221" s="43">
        <v>34.530864000000001</v>
      </c>
      <c r="H221" s="43" t="s">
        <v>955</v>
      </c>
      <c r="I221" s="43">
        <v>4.2568010000000003</v>
      </c>
      <c r="J221" s="43">
        <v>10.842069</v>
      </c>
      <c r="K221" s="43">
        <v>14.625177000000001</v>
      </c>
      <c r="L221" s="43">
        <v>15.832936999999999</v>
      </c>
      <c r="M221" s="43">
        <v>19.680852000000002</v>
      </c>
      <c r="N221" s="43">
        <v>20.581645000000002</v>
      </c>
      <c r="O221" s="43">
        <v>20.300477000000001</v>
      </c>
      <c r="P221" s="43">
        <v>21.440412999999999</v>
      </c>
      <c r="Q221" s="43">
        <v>20.584019999999999</v>
      </c>
    </row>
    <row r="222" spans="1:17" x14ac:dyDescent="0.35">
      <c r="A222" s="42" t="s">
        <v>630</v>
      </c>
      <c r="B222" s="42" t="s">
        <v>936</v>
      </c>
      <c r="C222" s="42" t="s">
        <v>467</v>
      </c>
      <c r="D222" s="42">
        <v>2013</v>
      </c>
      <c r="E222" s="42" t="s">
        <v>817</v>
      </c>
      <c r="F222" s="42" t="str">
        <f t="shared" si="3"/>
        <v>I11c_13</v>
      </c>
      <c r="G222" s="43">
        <v>56.685184999999997</v>
      </c>
      <c r="H222" s="43" t="s">
        <v>955</v>
      </c>
      <c r="I222" s="43">
        <v>2.0555460000000001</v>
      </c>
      <c r="J222" s="43">
        <v>10.731146000000001</v>
      </c>
      <c r="K222" s="43">
        <v>16.179535999999999</v>
      </c>
      <c r="L222" s="43">
        <v>17.463080999999999</v>
      </c>
      <c r="M222" s="43">
        <v>17.052856999999999</v>
      </c>
      <c r="N222" s="43">
        <v>18.011213999999999</v>
      </c>
      <c r="O222" s="43">
        <v>22.162669000000001</v>
      </c>
      <c r="P222" s="43">
        <v>20.210607</v>
      </c>
      <c r="Q222" s="43">
        <v>20.547203</v>
      </c>
    </row>
    <row r="223" spans="1:17" x14ac:dyDescent="0.35">
      <c r="A223" s="42" t="s">
        <v>630</v>
      </c>
      <c r="B223" s="42" t="s">
        <v>936</v>
      </c>
      <c r="C223" s="42" t="s">
        <v>428</v>
      </c>
      <c r="D223" s="42">
        <v>2013</v>
      </c>
      <c r="E223" s="42" t="s">
        <v>849</v>
      </c>
      <c r="F223" s="42" t="str">
        <f t="shared" si="3"/>
        <v>J10c_13</v>
      </c>
      <c r="G223" s="43">
        <v>51.444443999999997</v>
      </c>
      <c r="H223" s="43" t="s">
        <v>955</v>
      </c>
      <c r="I223" s="43" t="s">
        <v>955</v>
      </c>
      <c r="J223" s="43">
        <v>7.3097300000000001</v>
      </c>
      <c r="K223" s="43">
        <v>10.68094</v>
      </c>
      <c r="L223" s="43">
        <v>15.514620000000001</v>
      </c>
      <c r="M223" s="43">
        <v>20.105848000000002</v>
      </c>
      <c r="N223" s="43">
        <v>21.629994</v>
      </c>
      <c r="O223" s="43">
        <v>24.226056</v>
      </c>
      <c r="P223" s="43">
        <v>21.418737</v>
      </c>
      <c r="Q223" s="43">
        <v>20.475836000000001</v>
      </c>
    </row>
    <row r="224" spans="1:17" x14ac:dyDescent="0.35">
      <c r="A224" s="42" t="s">
        <v>630</v>
      </c>
      <c r="B224" s="42" t="s">
        <v>936</v>
      </c>
      <c r="C224" s="42" t="s">
        <v>470</v>
      </c>
      <c r="D224" s="42">
        <v>2013</v>
      </c>
      <c r="E224" s="42" t="s">
        <v>842</v>
      </c>
      <c r="F224" s="42" t="str">
        <f t="shared" si="3"/>
        <v>J11c_13</v>
      </c>
      <c r="G224" s="43">
        <v>58.055556000000003</v>
      </c>
      <c r="H224" s="43" t="s">
        <v>955</v>
      </c>
      <c r="I224" s="43" t="s">
        <v>955</v>
      </c>
      <c r="J224" s="43">
        <v>11.518777</v>
      </c>
      <c r="K224" s="43">
        <v>18.838645</v>
      </c>
      <c r="L224" s="43">
        <v>16.925581000000001</v>
      </c>
      <c r="M224" s="43">
        <v>22.635142999999999</v>
      </c>
      <c r="N224" s="43">
        <v>21.218004000000001</v>
      </c>
      <c r="O224" s="43">
        <v>23.434829000000001</v>
      </c>
      <c r="P224" s="43">
        <v>20.431688000000001</v>
      </c>
      <c r="Q224" s="43">
        <v>20.352678000000001</v>
      </c>
    </row>
    <row r="225" spans="1:17" x14ac:dyDescent="0.35">
      <c r="A225" s="42" t="s">
        <v>630</v>
      </c>
      <c r="B225" s="42" t="s">
        <v>936</v>
      </c>
      <c r="C225" s="42" t="s">
        <v>458</v>
      </c>
      <c r="D225" s="42">
        <v>2013</v>
      </c>
      <c r="E225" s="42" t="s">
        <v>848</v>
      </c>
      <c r="F225" s="42" t="str">
        <f t="shared" si="3"/>
        <v>J10b_13</v>
      </c>
      <c r="G225" s="43">
        <v>57.351852000000001</v>
      </c>
      <c r="H225" s="43" t="s">
        <v>955</v>
      </c>
      <c r="I225" s="43" t="s">
        <v>955</v>
      </c>
      <c r="J225" s="43">
        <v>10.576658999999999</v>
      </c>
      <c r="K225" s="43">
        <v>14.984973999999999</v>
      </c>
      <c r="L225" s="43">
        <v>16.313789</v>
      </c>
      <c r="M225" s="43">
        <v>18.105212000000002</v>
      </c>
      <c r="N225" s="43">
        <v>21.291152</v>
      </c>
      <c r="O225" s="43">
        <v>21.321909999999999</v>
      </c>
      <c r="P225" s="43">
        <v>22.686730000000001</v>
      </c>
      <c r="Q225" s="43">
        <v>20.151433000000001</v>
      </c>
    </row>
    <row r="226" spans="1:17" x14ac:dyDescent="0.35">
      <c r="A226" s="42" t="s">
        <v>630</v>
      </c>
      <c r="B226" s="42" t="s">
        <v>936</v>
      </c>
      <c r="C226" s="42" t="s">
        <v>462</v>
      </c>
      <c r="D226" s="42">
        <v>2013</v>
      </c>
      <c r="E226" s="42" t="s">
        <v>820</v>
      </c>
      <c r="F226" s="42" t="str">
        <f t="shared" si="3"/>
        <v>H11a_13</v>
      </c>
      <c r="G226" s="43">
        <v>59.024690999999997</v>
      </c>
      <c r="H226" s="43" t="s">
        <v>955</v>
      </c>
      <c r="I226" s="43">
        <v>0.73806400000000005</v>
      </c>
      <c r="J226" s="43">
        <v>9.8713429999999995</v>
      </c>
      <c r="K226" s="43">
        <v>17.013558</v>
      </c>
      <c r="L226" s="43">
        <v>17.757992000000002</v>
      </c>
      <c r="M226" s="43">
        <v>19.890979999999999</v>
      </c>
      <c r="N226" s="43">
        <v>20.549230999999999</v>
      </c>
      <c r="O226" s="43">
        <v>20.199309</v>
      </c>
      <c r="P226" s="43">
        <v>22.827227000000001</v>
      </c>
      <c r="Q226" s="43">
        <v>19.914190999999999</v>
      </c>
    </row>
    <row r="227" spans="1:17" x14ac:dyDescent="0.35">
      <c r="A227" s="42" t="s">
        <v>630</v>
      </c>
      <c r="B227" s="42" t="s">
        <v>936</v>
      </c>
      <c r="C227" s="42" t="s">
        <v>471</v>
      </c>
      <c r="D227" s="42">
        <v>2013</v>
      </c>
      <c r="E227" s="42" t="s">
        <v>843</v>
      </c>
      <c r="F227" s="42" t="str">
        <f t="shared" si="3"/>
        <v>K11a_13</v>
      </c>
      <c r="G227" s="43">
        <v>65.895061999999996</v>
      </c>
      <c r="H227" s="43" t="s">
        <v>955</v>
      </c>
      <c r="I227" s="43" t="s">
        <v>955</v>
      </c>
      <c r="J227" s="43">
        <v>9.8306760000000004</v>
      </c>
      <c r="K227" s="43">
        <v>19.737684999999999</v>
      </c>
      <c r="L227" s="43">
        <v>14.315580000000001</v>
      </c>
      <c r="M227" s="43">
        <v>21.114115000000002</v>
      </c>
      <c r="N227" s="43">
        <v>18.435312</v>
      </c>
      <c r="O227" s="43">
        <v>20.182438000000001</v>
      </c>
      <c r="P227" s="43">
        <v>15.931194</v>
      </c>
      <c r="Q227" s="43">
        <v>19.71219</v>
      </c>
    </row>
    <row r="228" spans="1:17" x14ac:dyDescent="0.35">
      <c r="A228" s="42" t="s">
        <v>630</v>
      </c>
      <c r="B228" s="42" t="s">
        <v>936</v>
      </c>
      <c r="C228" s="42" t="s">
        <v>466</v>
      </c>
      <c r="D228" s="42">
        <v>2013</v>
      </c>
      <c r="E228" s="42" t="s">
        <v>823</v>
      </c>
      <c r="F228" s="42" t="str">
        <f t="shared" si="3"/>
        <v>I11b_13</v>
      </c>
      <c r="G228" s="43">
        <v>62.592593000000001</v>
      </c>
      <c r="H228" s="43" t="s">
        <v>955</v>
      </c>
      <c r="I228" s="43">
        <v>2.390123</v>
      </c>
      <c r="J228" s="43">
        <v>10.370604</v>
      </c>
      <c r="K228" s="43">
        <v>15.720853999999999</v>
      </c>
      <c r="L228" s="43">
        <v>18.067777</v>
      </c>
      <c r="M228" s="43">
        <v>20.085989000000001</v>
      </c>
      <c r="N228" s="43">
        <v>17.317129000000001</v>
      </c>
      <c r="O228" s="43">
        <v>21.334441000000002</v>
      </c>
      <c r="P228" s="43">
        <v>19.542808000000001</v>
      </c>
      <c r="Q228" s="43">
        <v>19.572331999999999</v>
      </c>
    </row>
    <row r="229" spans="1:17" x14ac:dyDescent="0.35">
      <c r="A229" s="42" t="s">
        <v>630</v>
      </c>
      <c r="B229" s="42" t="s">
        <v>936</v>
      </c>
      <c r="C229" s="42" t="s">
        <v>478</v>
      </c>
      <c r="D229" s="42">
        <v>2013</v>
      </c>
      <c r="E229" s="42" t="s">
        <v>841</v>
      </c>
      <c r="F229" s="42" t="str">
        <f t="shared" si="3"/>
        <v>J12b_13</v>
      </c>
      <c r="G229" s="43">
        <v>59.314815000000003</v>
      </c>
      <c r="H229" s="43" t="s">
        <v>955</v>
      </c>
      <c r="I229" s="43">
        <v>5.0269570000000003</v>
      </c>
      <c r="J229" s="43">
        <v>15.20524</v>
      </c>
      <c r="K229" s="43">
        <v>16.746980000000001</v>
      </c>
      <c r="L229" s="43">
        <v>14.815439</v>
      </c>
      <c r="M229" s="43">
        <v>19.541656</v>
      </c>
      <c r="N229" s="43">
        <v>18.311782999999998</v>
      </c>
      <c r="O229" s="43">
        <v>19.081236000000001</v>
      </c>
      <c r="P229" s="43">
        <v>20.576630000000002</v>
      </c>
      <c r="Q229" s="43">
        <v>19.246607999999998</v>
      </c>
    </row>
    <row r="230" spans="1:17" x14ac:dyDescent="0.35">
      <c r="A230" s="42" t="s">
        <v>630</v>
      </c>
      <c r="B230" s="42" t="s">
        <v>936</v>
      </c>
      <c r="C230" s="42" t="s">
        <v>463</v>
      </c>
      <c r="D230" s="42">
        <v>2013</v>
      </c>
      <c r="E230" s="42" t="s">
        <v>824</v>
      </c>
      <c r="F230" s="42" t="str">
        <f t="shared" si="3"/>
        <v>H11b_13</v>
      </c>
      <c r="G230" s="43">
        <v>59.734568000000003</v>
      </c>
      <c r="H230" s="43" t="s">
        <v>955</v>
      </c>
      <c r="I230" s="43">
        <v>1.2359180000000001</v>
      </c>
      <c r="J230" s="43">
        <v>9.3209009999999992</v>
      </c>
      <c r="K230" s="43">
        <v>16.121988000000002</v>
      </c>
      <c r="L230" s="43">
        <v>15.925921000000001</v>
      </c>
      <c r="M230" s="43">
        <v>19.254408999999999</v>
      </c>
      <c r="N230" s="43">
        <v>20.716045000000001</v>
      </c>
      <c r="O230" s="43">
        <v>21.235242</v>
      </c>
      <c r="P230" s="43">
        <v>24.803878999999998</v>
      </c>
      <c r="Q230" s="43">
        <v>18.949898999999998</v>
      </c>
    </row>
    <row r="231" spans="1:17" x14ac:dyDescent="0.35">
      <c r="A231" s="42" t="s">
        <v>630</v>
      </c>
      <c r="B231" s="42" t="s">
        <v>925</v>
      </c>
      <c r="C231" s="42" t="s">
        <v>629</v>
      </c>
      <c r="D231" s="42">
        <v>2013</v>
      </c>
      <c r="E231" s="42" t="s">
        <v>850</v>
      </c>
      <c r="F231" s="42" t="str">
        <f t="shared" si="3"/>
        <v>E11b_13</v>
      </c>
      <c r="G231" s="43">
        <v>25.58642</v>
      </c>
      <c r="H231" s="43" t="s">
        <v>955</v>
      </c>
      <c r="I231" s="43" t="s">
        <v>955</v>
      </c>
      <c r="J231" s="43">
        <v>4.6409779999999996</v>
      </c>
      <c r="K231" s="43">
        <v>14.958287</v>
      </c>
      <c r="L231" s="43">
        <v>24.27655</v>
      </c>
      <c r="M231" s="43">
        <v>21.484286999999998</v>
      </c>
      <c r="N231" s="43">
        <v>24.252006000000002</v>
      </c>
      <c r="O231" s="43">
        <v>27.422242000000001</v>
      </c>
      <c r="P231" s="43">
        <v>23.757719999999999</v>
      </c>
      <c r="Q231" s="43">
        <v>18.888966</v>
      </c>
    </row>
    <row r="232" spans="1:17" x14ac:dyDescent="0.35">
      <c r="A232" s="42" t="s">
        <v>630</v>
      </c>
      <c r="B232" s="42" t="s">
        <v>936</v>
      </c>
      <c r="C232" s="42" t="s">
        <v>460</v>
      </c>
      <c r="D232" s="42">
        <v>2013</v>
      </c>
      <c r="E232" s="42" t="s">
        <v>818</v>
      </c>
      <c r="F232" s="42" t="str">
        <f t="shared" si="3"/>
        <v>G11b_13</v>
      </c>
      <c r="G232" s="43">
        <v>37.944443999999997</v>
      </c>
      <c r="H232" s="43" t="s">
        <v>955</v>
      </c>
      <c r="I232" s="43">
        <v>1.8930039999999999</v>
      </c>
      <c r="J232" s="43">
        <v>9.2758240000000001</v>
      </c>
      <c r="K232" s="43">
        <v>11.892965999999999</v>
      </c>
      <c r="L232" s="43">
        <v>14.938129</v>
      </c>
      <c r="M232" s="43">
        <v>19.367512000000001</v>
      </c>
      <c r="N232" s="43">
        <v>18.732175999999999</v>
      </c>
      <c r="O232" s="43">
        <v>17.124694000000002</v>
      </c>
      <c r="P232" s="43">
        <v>21.091045000000001</v>
      </c>
      <c r="Q232" s="43">
        <v>18.268892999999998</v>
      </c>
    </row>
    <row r="233" spans="1:17" x14ac:dyDescent="0.35">
      <c r="A233" s="42" t="s">
        <v>630</v>
      </c>
      <c r="B233" s="42" t="s">
        <v>936</v>
      </c>
      <c r="C233" s="42" t="s">
        <v>271</v>
      </c>
      <c r="D233" s="42">
        <v>2013</v>
      </c>
      <c r="E233" s="42" t="s">
        <v>847</v>
      </c>
      <c r="F233" s="42" t="str">
        <f t="shared" si="3"/>
        <v>J10a_13</v>
      </c>
      <c r="G233" s="43">
        <v>53.771605000000001</v>
      </c>
      <c r="H233" s="43" t="s">
        <v>955</v>
      </c>
      <c r="I233" s="43" t="s">
        <v>955</v>
      </c>
      <c r="J233" s="43">
        <v>10.022130000000001</v>
      </c>
      <c r="K233" s="43">
        <v>13.389725</v>
      </c>
      <c r="L233" s="43">
        <v>15.619339999999999</v>
      </c>
      <c r="M233" s="43">
        <v>18.446446000000002</v>
      </c>
      <c r="N233" s="43">
        <v>19.33699</v>
      </c>
      <c r="O233" s="43">
        <v>21.760034999999998</v>
      </c>
      <c r="P233" s="43">
        <v>19.281496000000001</v>
      </c>
      <c r="Q233" s="43">
        <v>18.260418000000001</v>
      </c>
    </row>
    <row r="234" spans="1:17" x14ac:dyDescent="0.35">
      <c r="A234" s="42" t="s">
        <v>630</v>
      </c>
      <c r="B234" s="42" t="s">
        <v>925</v>
      </c>
      <c r="C234" s="42" t="s">
        <v>970</v>
      </c>
      <c r="D234" s="42">
        <v>2013</v>
      </c>
      <c r="E234" s="42" t="s">
        <v>971</v>
      </c>
      <c r="F234" s="42" t="str">
        <f t="shared" si="3"/>
        <v>E11c_13</v>
      </c>
      <c r="G234" s="43">
        <v>12.259259</v>
      </c>
      <c r="H234" s="43" t="s">
        <v>955</v>
      </c>
      <c r="I234" s="43" t="s">
        <v>955</v>
      </c>
      <c r="J234" s="43">
        <v>3.7788580000000001</v>
      </c>
      <c r="K234" s="43">
        <v>17.424869999999999</v>
      </c>
      <c r="L234" s="43">
        <v>24.645126999999999</v>
      </c>
      <c r="M234" s="43">
        <v>25.439768999999998</v>
      </c>
      <c r="N234" s="43">
        <v>20.723600999999999</v>
      </c>
      <c r="O234" s="43">
        <v>29.13871</v>
      </c>
      <c r="P234" s="43">
        <v>26.227767</v>
      </c>
      <c r="Q234" s="43">
        <v>17.749849000000001</v>
      </c>
    </row>
    <row r="235" spans="1:17" x14ac:dyDescent="0.35">
      <c r="A235" s="42" t="s">
        <v>630</v>
      </c>
      <c r="B235" s="42" t="s">
        <v>936</v>
      </c>
      <c r="C235" s="42" t="s">
        <v>484</v>
      </c>
      <c r="D235" s="42">
        <v>2013</v>
      </c>
      <c r="E235" s="42" t="s">
        <v>829</v>
      </c>
      <c r="F235" s="42" t="str">
        <f t="shared" si="3"/>
        <v>H13c_13</v>
      </c>
      <c r="G235" s="43">
        <v>33.024690999999997</v>
      </c>
      <c r="H235" s="43" t="s">
        <v>955</v>
      </c>
      <c r="I235" s="43">
        <v>3.0999840000000001</v>
      </c>
      <c r="J235" s="43">
        <v>12.893565000000001</v>
      </c>
      <c r="K235" s="43">
        <v>15.090285</v>
      </c>
      <c r="L235" s="43">
        <v>16.527967</v>
      </c>
      <c r="M235" s="43">
        <v>18.915125</v>
      </c>
      <c r="N235" s="43">
        <v>19.386766999999999</v>
      </c>
      <c r="O235" s="43">
        <v>20.328275000000001</v>
      </c>
      <c r="P235" s="43">
        <v>21.650558</v>
      </c>
      <c r="Q235" s="43">
        <v>17.734881999999999</v>
      </c>
    </row>
    <row r="236" spans="1:17" x14ac:dyDescent="0.35">
      <c r="A236" s="42" t="s">
        <v>630</v>
      </c>
      <c r="B236" s="42" t="s">
        <v>936</v>
      </c>
      <c r="C236" s="42" t="s">
        <v>465</v>
      </c>
      <c r="D236" s="42">
        <v>2013</v>
      </c>
      <c r="E236" s="42" t="s">
        <v>822</v>
      </c>
      <c r="F236" s="42" t="str">
        <f t="shared" si="3"/>
        <v>I11a_13</v>
      </c>
      <c r="G236" s="43">
        <v>57.654321000000003</v>
      </c>
      <c r="H236" s="43" t="s">
        <v>955</v>
      </c>
      <c r="I236" s="43">
        <v>2.9305699999999999</v>
      </c>
      <c r="J236" s="43">
        <v>10.313902000000001</v>
      </c>
      <c r="K236" s="43">
        <v>16.379639999999998</v>
      </c>
      <c r="L236" s="43">
        <v>15.038179</v>
      </c>
      <c r="M236" s="43">
        <v>17.608293</v>
      </c>
      <c r="N236" s="43">
        <v>16.401824000000001</v>
      </c>
      <c r="O236" s="43">
        <v>19.830863999999998</v>
      </c>
      <c r="P236" s="43">
        <v>16.605139000000001</v>
      </c>
      <c r="Q236" s="43">
        <v>17.329681000000001</v>
      </c>
    </row>
    <row r="237" spans="1:17" x14ac:dyDescent="0.35">
      <c r="A237" s="42" t="s">
        <v>630</v>
      </c>
      <c r="B237" s="42" t="s">
        <v>936</v>
      </c>
      <c r="C237" s="42" t="s">
        <v>459</v>
      </c>
      <c r="D237" s="42">
        <v>2013</v>
      </c>
      <c r="E237" s="42" t="s">
        <v>816</v>
      </c>
      <c r="F237" s="42" t="str">
        <f t="shared" si="3"/>
        <v>G11a_13</v>
      </c>
      <c r="G237" s="43">
        <v>14.5</v>
      </c>
      <c r="H237" s="43" t="s">
        <v>955</v>
      </c>
      <c r="I237" s="43">
        <v>0.57737899999999998</v>
      </c>
      <c r="J237" s="43">
        <v>4.6693100000000003</v>
      </c>
      <c r="K237" s="43">
        <v>11.350414000000001</v>
      </c>
      <c r="L237" s="43">
        <v>11.354552</v>
      </c>
      <c r="M237" s="43">
        <v>16.64903</v>
      </c>
      <c r="N237" s="43">
        <v>18.059999999999999</v>
      </c>
      <c r="O237" s="43">
        <v>19.802068999999999</v>
      </c>
      <c r="P237" s="43">
        <v>19.220897000000001</v>
      </c>
      <c r="Q237" s="43">
        <v>17.016552000000001</v>
      </c>
    </row>
    <row r="238" spans="1:17" x14ac:dyDescent="0.35">
      <c r="A238" s="42" t="s">
        <v>630</v>
      </c>
      <c r="B238" s="42" t="s">
        <v>936</v>
      </c>
      <c r="C238" s="42" t="s">
        <v>972</v>
      </c>
      <c r="D238" s="42">
        <v>2013</v>
      </c>
      <c r="E238" s="42" t="s">
        <v>973</v>
      </c>
      <c r="F238" s="42" t="str">
        <f t="shared" si="3"/>
        <v>K12c_13</v>
      </c>
      <c r="G238" s="43">
        <v>2.1234570000000001</v>
      </c>
      <c r="H238" s="43" t="s">
        <v>955</v>
      </c>
      <c r="I238" s="43">
        <v>2.5868199999999999</v>
      </c>
      <c r="J238" s="43">
        <v>5.0851050000000004</v>
      </c>
      <c r="K238" s="43">
        <v>13.17239</v>
      </c>
      <c r="L238" s="43">
        <v>10.416035000000001</v>
      </c>
      <c r="M238" s="43">
        <v>12.079967</v>
      </c>
      <c r="N238" s="43">
        <v>16.668105000000001</v>
      </c>
      <c r="O238" s="43">
        <v>18.582906999999999</v>
      </c>
      <c r="P238" s="43">
        <v>16.902156999999999</v>
      </c>
      <c r="Q238" s="43">
        <v>16.053070000000002</v>
      </c>
    </row>
    <row r="239" spans="1:17" x14ac:dyDescent="0.35">
      <c r="A239" s="42" t="s">
        <v>630</v>
      </c>
      <c r="B239" s="42" t="s">
        <v>936</v>
      </c>
      <c r="C239" s="42" t="s">
        <v>451</v>
      </c>
      <c r="D239" s="42">
        <v>2013</v>
      </c>
      <c r="E239" s="42" t="s">
        <v>851</v>
      </c>
      <c r="F239" s="42" t="str">
        <f t="shared" si="3"/>
        <v>I10a_13</v>
      </c>
      <c r="G239" s="43">
        <v>20.246914</v>
      </c>
      <c r="H239" s="43" t="s">
        <v>955</v>
      </c>
      <c r="I239" s="43" t="s">
        <v>955</v>
      </c>
      <c r="J239" s="43">
        <v>4.5345680000000002</v>
      </c>
      <c r="K239" s="43">
        <v>10.53163</v>
      </c>
      <c r="L239" s="43">
        <v>13.683468</v>
      </c>
      <c r="M239" s="43">
        <v>17.292397000000001</v>
      </c>
      <c r="N239" s="43">
        <v>18.647780000000001</v>
      </c>
      <c r="O239" s="43">
        <v>18.266684999999999</v>
      </c>
      <c r="P239" s="43">
        <v>20.256519999999998</v>
      </c>
      <c r="Q239" s="43">
        <v>15.360514</v>
      </c>
    </row>
    <row r="240" spans="1:17" x14ac:dyDescent="0.35">
      <c r="A240" s="42" t="s">
        <v>630</v>
      </c>
      <c r="B240" s="42" t="s">
        <v>923</v>
      </c>
      <c r="C240" s="42" t="s">
        <v>974</v>
      </c>
      <c r="D240" s="42">
        <v>2014</v>
      </c>
      <c r="E240" s="42" t="s">
        <v>975</v>
      </c>
      <c r="F240" s="42" t="str">
        <f t="shared" si="3"/>
        <v>K07a_14</v>
      </c>
      <c r="G240" s="43">
        <v>7.4506170000000003</v>
      </c>
      <c r="H240" s="43" t="s">
        <v>955</v>
      </c>
      <c r="I240" s="43" t="s">
        <v>955</v>
      </c>
      <c r="J240" s="43" t="s">
        <v>955</v>
      </c>
      <c r="K240" s="43">
        <v>9.7424140000000001</v>
      </c>
      <c r="L240" s="43">
        <v>24.177862000000001</v>
      </c>
      <c r="M240" s="43">
        <v>28.267168999999999</v>
      </c>
      <c r="N240" s="43">
        <v>30.096567</v>
      </c>
      <c r="O240" s="43">
        <v>26.304666000000001</v>
      </c>
      <c r="P240" s="43">
        <v>32.157066999999998</v>
      </c>
      <c r="Q240" s="46">
        <v>33.705798000000001</v>
      </c>
    </row>
    <row r="241" spans="1:17" x14ac:dyDescent="0.35">
      <c r="A241" s="42" t="s">
        <v>630</v>
      </c>
      <c r="B241" s="42" t="s">
        <v>923</v>
      </c>
      <c r="C241" s="42" t="s">
        <v>976</v>
      </c>
      <c r="D241" s="42">
        <v>2014</v>
      </c>
      <c r="E241" s="42" t="s">
        <v>977</v>
      </c>
      <c r="F241" s="42" t="str">
        <f t="shared" si="3"/>
        <v>K07b_14</v>
      </c>
      <c r="G241" s="43">
        <v>1.481481</v>
      </c>
      <c r="H241" s="43" t="s">
        <v>955</v>
      </c>
      <c r="I241" s="43" t="s">
        <v>955</v>
      </c>
      <c r="J241" s="43" t="s">
        <v>955</v>
      </c>
      <c r="K241" s="43">
        <v>6.9808500000000002</v>
      </c>
      <c r="L241" s="43">
        <v>18.022500000000001</v>
      </c>
      <c r="M241" s="43">
        <v>26.325949999999999</v>
      </c>
      <c r="N241" s="43">
        <v>33.499575</v>
      </c>
      <c r="O241" s="43">
        <v>34.672725</v>
      </c>
      <c r="P241" s="43">
        <v>25.75665</v>
      </c>
      <c r="Q241" s="46">
        <v>32.746949999999998</v>
      </c>
    </row>
    <row r="242" spans="1:17" x14ac:dyDescent="0.35">
      <c r="A242" s="42" t="s">
        <v>630</v>
      </c>
      <c r="B242" s="42" t="s">
        <v>923</v>
      </c>
      <c r="C242" s="42" t="s">
        <v>978</v>
      </c>
      <c r="D242" s="42">
        <v>2014</v>
      </c>
      <c r="E242" s="42" t="s">
        <v>979</v>
      </c>
      <c r="F242" s="42" t="str">
        <f t="shared" si="3"/>
        <v>K06c_14</v>
      </c>
      <c r="G242" s="43">
        <v>3.012346</v>
      </c>
      <c r="H242" s="43" t="s">
        <v>955</v>
      </c>
      <c r="I242" s="43" t="s">
        <v>955</v>
      </c>
      <c r="J242" s="43" t="s">
        <v>955</v>
      </c>
      <c r="K242" s="43">
        <v>13.074861</v>
      </c>
      <c r="L242" s="43">
        <v>26.952418000000002</v>
      </c>
      <c r="M242" s="43">
        <v>18.487877000000001</v>
      </c>
      <c r="N242" s="43">
        <v>23.842549000000002</v>
      </c>
      <c r="O242" s="43">
        <v>26.127479999999998</v>
      </c>
      <c r="P242" s="43">
        <v>34.599947</v>
      </c>
      <c r="Q242" s="46">
        <v>32.403652000000001</v>
      </c>
    </row>
    <row r="243" spans="1:17" x14ac:dyDescent="0.35">
      <c r="A243" s="42" t="s">
        <v>630</v>
      </c>
      <c r="B243" s="42" t="s">
        <v>936</v>
      </c>
      <c r="C243" s="42" t="s">
        <v>426</v>
      </c>
      <c r="D243" s="42">
        <v>2014</v>
      </c>
      <c r="E243" s="42" t="s">
        <v>891</v>
      </c>
      <c r="F243" s="42" t="str">
        <f t="shared" si="3"/>
        <v>I08c_14</v>
      </c>
      <c r="G243" s="43">
        <v>14.796296</v>
      </c>
      <c r="H243" s="43" t="s">
        <v>955</v>
      </c>
      <c r="I243" s="43" t="s">
        <v>955</v>
      </c>
      <c r="J243" s="43" t="s">
        <v>955</v>
      </c>
      <c r="K243" s="43">
        <v>6.6722099999999998</v>
      </c>
      <c r="L243" s="43">
        <v>13.785071</v>
      </c>
      <c r="M243" s="43">
        <v>24.675915</v>
      </c>
      <c r="N243" s="43">
        <v>28.651427000000002</v>
      </c>
      <c r="O243" s="43">
        <v>28.791732</v>
      </c>
      <c r="P243" s="43">
        <v>27.542365</v>
      </c>
      <c r="Q243" s="43">
        <v>29.249279000000001</v>
      </c>
    </row>
    <row r="244" spans="1:17" x14ac:dyDescent="0.35">
      <c r="A244" s="42" t="s">
        <v>630</v>
      </c>
      <c r="B244" s="42" t="s">
        <v>923</v>
      </c>
      <c r="C244" s="42" t="s">
        <v>374</v>
      </c>
      <c r="D244" s="42">
        <v>2014</v>
      </c>
      <c r="E244" s="42" t="s">
        <v>980</v>
      </c>
      <c r="F244" s="42" t="str">
        <f t="shared" si="3"/>
        <v>I07a_14</v>
      </c>
      <c r="G244" s="43">
        <v>3.561728</v>
      </c>
      <c r="H244" s="43" t="s">
        <v>955</v>
      </c>
      <c r="I244" s="43" t="s">
        <v>955</v>
      </c>
      <c r="J244" s="43" t="s">
        <v>955</v>
      </c>
      <c r="K244" s="43">
        <v>8.1120730000000005</v>
      </c>
      <c r="L244" s="43">
        <v>26.673005</v>
      </c>
      <c r="M244" s="43">
        <v>24.925025000000002</v>
      </c>
      <c r="N244" s="43">
        <v>26.101934</v>
      </c>
      <c r="O244" s="43">
        <v>30.724971</v>
      </c>
      <c r="P244" s="43">
        <v>31.89575</v>
      </c>
      <c r="Q244" s="43">
        <v>29.035622</v>
      </c>
    </row>
    <row r="245" spans="1:17" x14ac:dyDescent="0.35">
      <c r="A245" s="42" t="s">
        <v>630</v>
      </c>
      <c r="B245" s="42" t="s">
        <v>923</v>
      </c>
      <c r="C245" s="42" t="s">
        <v>505</v>
      </c>
      <c r="D245" s="42">
        <v>2014</v>
      </c>
      <c r="E245" s="42" t="s">
        <v>875</v>
      </c>
      <c r="F245" s="42" t="str">
        <f t="shared" si="3"/>
        <v>K06a_14</v>
      </c>
      <c r="G245" s="43">
        <v>23.839506</v>
      </c>
      <c r="H245" s="43" t="s">
        <v>955</v>
      </c>
      <c r="I245" s="43" t="s">
        <v>955</v>
      </c>
      <c r="J245" s="43" t="s">
        <v>955</v>
      </c>
      <c r="K245" s="43">
        <v>12.87879</v>
      </c>
      <c r="L245" s="43">
        <v>22.893847000000001</v>
      </c>
      <c r="M245" s="43">
        <v>23.520161999999999</v>
      </c>
      <c r="N245" s="43">
        <v>24.303649</v>
      </c>
      <c r="O245" s="43">
        <v>23.149933999999998</v>
      </c>
      <c r="P245" s="43">
        <v>26.487670999999999</v>
      </c>
      <c r="Q245" s="43">
        <v>27.800702000000001</v>
      </c>
    </row>
    <row r="246" spans="1:17" x14ac:dyDescent="0.35">
      <c r="A246" s="42" t="s">
        <v>630</v>
      </c>
      <c r="B246" s="42" t="s">
        <v>923</v>
      </c>
      <c r="C246" s="42" t="s">
        <v>507</v>
      </c>
      <c r="D246" s="42">
        <v>2014</v>
      </c>
      <c r="E246" s="42" t="s">
        <v>873</v>
      </c>
      <c r="F246" s="42" t="str">
        <f t="shared" si="3"/>
        <v>J07c_14</v>
      </c>
      <c r="G246" s="43">
        <v>15.308642000000001</v>
      </c>
      <c r="H246" s="43" t="s">
        <v>955</v>
      </c>
      <c r="I246" s="43" t="s">
        <v>955</v>
      </c>
      <c r="J246" s="43" t="s">
        <v>955</v>
      </c>
      <c r="K246" s="43">
        <v>5.1493789999999997</v>
      </c>
      <c r="L246" s="43">
        <v>19.193407000000001</v>
      </c>
      <c r="M246" s="43">
        <v>22.003298999999998</v>
      </c>
      <c r="N246" s="43">
        <v>23.486277000000001</v>
      </c>
      <c r="O246" s="43">
        <v>25.128420999999999</v>
      </c>
      <c r="P246" s="43">
        <v>29.820737999999999</v>
      </c>
      <c r="Q246" s="43">
        <v>27.454819000000001</v>
      </c>
    </row>
    <row r="247" spans="1:17" x14ac:dyDescent="0.35">
      <c r="A247" s="42" t="s">
        <v>630</v>
      </c>
      <c r="B247" s="42" t="s">
        <v>923</v>
      </c>
      <c r="C247" s="42" t="s">
        <v>416</v>
      </c>
      <c r="D247" s="42">
        <v>2014</v>
      </c>
      <c r="E247" s="42" t="s">
        <v>881</v>
      </c>
      <c r="F247" s="42" t="str">
        <f t="shared" si="3"/>
        <v>I06b_14</v>
      </c>
      <c r="G247" s="43">
        <v>49.592593000000001</v>
      </c>
      <c r="H247" s="43" t="s">
        <v>955</v>
      </c>
      <c r="I247" s="43" t="s">
        <v>955</v>
      </c>
      <c r="J247" s="43" t="s">
        <v>955</v>
      </c>
      <c r="K247" s="43">
        <v>10.974622999999999</v>
      </c>
      <c r="L247" s="43">
        <v>20.418009000000001</v>
      </c>
      <c r="M247" s="43">
        <v>23.212073</v>
      </c>
      <c r="N247" s="43">
        <v>25.870153999999999</v>
      </c>
      <c r="O247" s="43">
        <v>28.365062999999999</v>
      </c>
      <c r="P247" s="43">
        <v>27.865411999999999</v>
      </c>
      <c r="Q247" s="43">
        <v>26.624096999999999</v>
      </c>
    </row>
    <row r="248" spans="1:17" x14ac:dyDescent="0.35">
      <c r="A248" s="42" t="s">
        <v>630</v>
      </c>
      <c r="B248" s="42" t="s">
        <v>920</v>
      </c>
      <c r="C248" s="42" t="s">
        <v>409</v>
      </c>
      <c r="D248" s="42">
        <v>2014</v>
      </c>
      <c r="E248" s="42" t="s">
        <v>887</v>
      </c>
      <c r="F248" s="42" t="str">
        <f t="shared" si="3"/>
        <v>Z04c_14</v>
      </c>
      <c r="G248" s="43">
        <v>19.067900999999999</v>
      </c>
      <c r="H248" s="43" t="s">
        <v>955</v>
      </c>
      <c r="I248" s="43" t="s">
        <v>955</v>
      </c>
      <c r="J248" s="43" t="s">
        <v>955</v>
      </c>
      <c r="K248" s="43">
        <v>3.208901</v>
      </c>
      <c r="L248" s="43">
        <v>17.997261000000002</v>
      </c>
      <c r="M248" s="43">
        <v>24.033653999999999</v>
      </c>
      <c r="N248" s="43">
        <v>21.349333999999999</v>
      </c>
      <c r="O248" s="43">
        <v>21.882901</v>
      </c>
      <c r="P248" s="43">
        <v>20.965285999999999</v>
      </c>
      <c r="Q248" s="43">
        <v>26.220243</v>
      </c>
    </row>
    <row r="249" spans="1:17" x14ac:dyDescent="0.35">
      <c r="A249" s="42" t="s">
        <v>630</v>
      </c>
      <c r="B249" s="42" t="s">
        <v>923</v>
      </c>
      <c r="C249" s="42" t="s">
        <v>506</v>
      </c>
      <c r="D249" s="42">
        <v>2014</v>
      </c>
      <c r="E249" s="42" t="s">
        <v>872</v>
      </c>
      <c r="F249" s="42" t="str">
        <f t="shared" si="3"/>
        <v>K06b_14</v>
      </c>
      <c r="G249" s="43">
        <v>16.024691000000001</v>
      </c>
      <c r="H249" s="43" t="s">
        <v>955</v>
      </c>
      <c r="I249" s="43" t="s">
        <v>955</v>
      </c>
      <c r="J249" s="43" t="s">
        <v>955</v>
      </c>
      <c r="K249" s="43">
        <v>9.5189350000000008</v>
      </c>
      <c r="L249" s="43">
        <v>22.465456</v>
      </c>
      <c r="M249" s="43">
        <v>21.787147999999998</v>
      </c>
      <c r="N249" s="43">
        <v>21.688404999999999</v>
      </c>
      <c r="O249" s="43">
        <v>21.961545999999998</v>
      </c>
      <c r="P249" s="43">
        <v>25.358491999999998</v>
      </c>
      <c r="Q249" s="43">
        <v>26.199380999999999</v>
      </c>
    </row>
    <row r="250" spans="1:17" x14ac:dyDescent="0.35">
      <c r="A250" s="42" t="s">
        <v>630</v>
      </c>
      <c r="B250" s="42" t="s">
        <v>923</v>
      </c>
      <c r="C250" s="42" t="s">
        <v>501</v>
      </c>
      <c r="D250" s="42">
        <v>2014</v>
      </c>
      <c r="E250" s="42" t="s">
        <v>863</v>
      </c>
      <c r="F250" s="42" t="str">
        <f t="shared" si="3"/>
        <v>I06a_14</v>
      </c>
      <c r="G250" s="43">
        <v>50.586419999999997</v>
      </c>
      <c r="H250" s="43" t="s">
        <v>955</v>
      </c>
      <c r="I250" s="43" t="s">
        <v>955</v>
      </c>
      <c r="J250" s="43" t="s">
        <v>955</v>
      </c>
      <c r="K250" s="43">
        <v>13.183064</v>
      </c>
      <c r="L250" s="43">
        <v>20.195084000000001</v>
      </c>
      <c r="M250" s="43">
        <v>21.405861000000002</v>
      </c>
      <c r="N250" s="43">
        <v>22.749327000000001</v>
      </c>
      <c r="O250" s="43">
        <v>24.82348</v>
      </c>
      <c r="P250" s="43">
        <v>24.75018</v>
      </c>
      <c r="Q250" s="43">
        <v>25.614205999999999</v>
      </c>
    </row>
    <row r="251" spans="1:17" x14ac:dyDescent="0.35">
      <c r="A251" s="42" t="s">
        <v>630</v>
      </c>
      <c r="B251" s="42" t="s">
        <v>923</v>
      </c>
      <c r="C251" s="42" t="s">
        <v>247</v>
      </c>
      <c r="D251" s="42">
        <v>2014</v>
      </c>
      <c r="E251" s="42" t="s">
        <v>882</v>
      </c>
      <c r="F251" s="42" t="str">
        <f t="shared" si="3"/>
        <v>H06c_14</v>
      </c>
      <c r="G251" s="43">
        <v>50.993827000000003</v>
      </c>
      <c r="H251" s="43" t="s">
        <v>955</v>
      </c>
      <c r="I251" s="43" t="s">
        <v>955</v>
      </c>
      <c r="J251" s="43" t="s">
        <v>955</v>
      </c>
      <c r="K251" s="43">
        <v>11.813528</v>
      </c>
      <c r="L251" s="43">
        <v>20.521837000000001</v>
      </c>
      <c r="M251" s="43">
        <v>24.374631000000001</v>
      </c>
      <c r="N251" s="43">
        <v>23.849004000000001</v>
      </c>
      <c r="O251" s="43">
        <v>24.504788999999999</v>
      </c>
      <c r="P251" s="43">
        <v>25.450786000000001</v>
      </c>
      <c r="Q251" s="43">
        <v>24.878658000000001</v>
      </c>
    </row>
    <row r="252" spans="1:17" x14ac:dyDescent="0.35">
      <c r="A252" s="42" t="s">
        <v>630</v>
      </c>
      <c r="B252" s="42" t="s">
        <v>923</v>
      </c>
      <c r="C252" s="42" t="s">
        <v>418</v>
      </c>
      <c r="D252" s="42">
        <v>2014</v>
      </c>
      <c r="E252" s="42" t="s">
        <v>892</v>
      </c>
      <c r="F252" s="42" t="str">
        <f t="shared" si="3"/>
        <v>J06a_14</v>
      </c>
      <c r="G252" s="43">
        <v>26.592593000000001</v>
      </c>
      <c r="H252" s="43" t="s">
        <v>955</v>
      </c>
      <c r="I252" s="43" t="s">
        <v>955</v>
      </c>
      <c r="J252" s="43" t="s">
        <v>955</v>
      </c>
      <c r="K252" s="43">
        <v>12.092428</v>
      </c>
      <c r="L252" s="43">
        <v>21.948931999999999</v>
      </c>
      <c r="M252" s="43">
        <v>21.203590999999999</v>
      </c>
      <c r="N252" s="43">
        <v>22.957934999999999</v>
      </c>
      <c r="O252" s="43">
        <v>24.540368000000001</v>
      </c>
      <c r="P252" s="43">
        <v>26.506141</v>
      </c>
      <c r="Q252" s="43">
        <v>24.835450000000002</v>
      </c>
    </row>
    <row r="253" spans="1:17" x14ac:dyDescent="0.35">
      <c r="A253" s="42" t="s">
        <v>630</v>
      </c>
      <c r="B253" s="42" t="s">
        <v>936</v>
      </c>
      <c r="C253" s="42" t="s">
        <v>425</v>
      </c>
      <c r="D253" s="42">
        <v>2014</v>
      </c>
      <c r="E253" s="42" t="s">
        <v>857</v>
      </c>
      <c r="F253" s="42" t="str">
        <f t="shared" si="3"/>
        <v>I08b_14</v>
      </c>
      <c r="G253" s="43">
        <v>20.111111000000001</v>
      </c>
      <c r="H253" s="43" t="s">
        <v>955</v>
      </c>
      <c r="I253" s="43" t="s">
        <v>955</v>
      </c>
      <c r="J253" s="43" t="s">
        <v>955</v>
      </c>
      <c r="K253" s="43">
        <v>8.5987290000000005</v>
      </c>
      <c r="L253" s="43">
        <v>14.010762</v>
      </c>
      <c r="M253" s="43">
        <v>23.059673</v>
      </c>
      <c r="N253" s="43">
        <v>25.700619</v>
      </c>
      <c r="O253" s="43">
        <v>23.388912000000001</v>
      </c>
      <c r="P253" s="43">
        <v>28.756143999999999</v>
      </c>
      <c r="Q253" s="43">
        <v>24.804497000000001</v>
      </c>
    </row>
    <row r="254" spans="1:17" x14ac:dyDescent="0.35">
      <c r="A254" s="42" t="s">
        <v>630</v>
      </c>
      <c r="B254" s="42" t="s">
        <v>923</v>
      </c>
      <c r="C254" s="42" t="s">
        <v>504</v>
      </c>
      <c r="D254" s="42">
        <v>2014</v>
      </c>
      <c r="E254" s="42" t="s">
        <v>852</v>
      </c>
      <c r="F254" s="42" t="str">
        <f t="shared" si="3"/>
        <v>J06c_14</v>
      </c>
      <c r="G254" s="43">
        <v>34.030864000000001</v>
      </c>
      <c r="H254" s="43" t="s">
        <v>955</v>
      </c>
      <c r="I254" s="43" t="s">
        <v>955</v>
      </c>
      <c r="J254" s="43" t="s">
        <v>955</v>
      </c>
      <c r="K254" s="43">
        <v>10.821794000000001</v>
      </c>
      <c r="L254" s="43">
        <v>21.176335999999999</v>
      </c>
      <c r="M254" s="43">
        <v>22.874336</v>
      </c>
      <c r="N254" s="43">
        <v>22.477067000000002</v>
      </c>
      <c r="O254" s="43">
        <v>23.284362999999999</v>
      </c>
      <c r="P254" s="43">
        <v>25.144998000000001</v>
      </c>
      <c r="Q254" s="43">
        <v>24.427796000000001</v>
      </c>
    </row>
    <row r="255" spans="1:17" x14ac:dyDescent="0.35">
      <c r="A255" s="42" t="s">
        <v>630</v>
      </c>
      <c r="B255" s="42" t="s">
        <v>920</v>
      </c>
      <c r="C255" s="42" t="s">
        <v>490</v>
      </c>
      <c r="D255" s="42">
        <v>2014</v>
      </c>
      <c r="E255" s="42" t="s">
        <v>888</v>
      </c>
      <c r="F255" s="42" t="str">
        <f t="shared" si="3"/>
        <v>Z05c_14</v>
      </c>
      <c r="G255" s="43">
        <v>11.975308999999999</v>
      </c>
      <c r="H255" s="43" t="s">
        <v>955</v>
      </c>
      <c r="I255" s="43" t="s">
        <v>955</v>
      </c>
      <c r="J255" s="43" t="s">
        <v>955</v>
      </c>
      <c r="K255" s="43">
        <v>4.0085810000000004</v>
      </c>
      <c r="L255" s="43">
        <v>17.388195</v>
      </c>
      <c r="M255" s="43">
        <v>21.460773</v>
      </c>
      <c r="N255" s="43">
        <v>22.429234000000001</v>
      </c>
      <c r="O255" s="43">
        <v>22.302056</v>
      </c>
      <c r="P255" s="43">
        <v>19.898109000000002</v>
      </c>
      <c r="Q255" s="43">
        <v>24.318455</v>
      </c>
    </row>
    <row r="256" spans="1:17" x14ac:dyDescent="0.35">
      <c r="A256" s="42" t="s">
        <v>630</v>
      </c>
      <c r="B256" s="42" t="s">
        <v>923</v>
      </c>
      <c r="C256" s="42" t="s">
        <v>503</v>
      </c>
      <c r="D256" s="42">
        <v>2014</v>
      </c>
      <c r="E256" s="42" t="s">
        <v>874</v>
      </c>
      <c r="F256" s="42" t="str">
        <f t="shared" si="3"/>
        <v>J06b_14</v>
      </c>
      <c r="G256" s="43">
        <v>24.512346000000001</v>
      </c>
      <c r="H256" s="43" t="s">
        <v>955</v>
      </c>
      <c r="I256" s="43" t="s">
        <v>955</v>
      </c>
      <c r="J256" s="43" t="s">
        <v>955</v>
      </c>
      <c r="K256" s="43">
        <v>13.456811</v>
      </c>
      <c r="L256" s="43">
        <v>20.286062999999999</v>
      </c>
      <c r="M256" s="43">
        <v>22.062569</v>
      </c>
      <c r="N256" s="43">
        <v>22.174377</v>
      </c>
      <c r="O256" s="43">
        <v>24.720523</v>
      </c>
      <c r="P256" s="43">
        <v>24.854047000000001</v>
      </c>
      <c r="Q256" s="43">
        <v>24.286128999999999</v>
      </c>
    </row>
    <row r="257" spans="1:17" x14ac:dyDescent="0.35">
      <c r="A257" s="42" t="s">
        <v>630</v>
      </c>
      <c r="B257" s="42" t="s">
        <v>920</v>
      </c>
      <c r="C257" s="42" t="s">
        <v>118</v>
      </c>
      <c r="D257" s="42">
        <v>2014</v>
      </c>
      <c r="E257" s="42" t="s">
        <v>886</v>
      </c>
      <c r="F257" s="42" t="str">
        <f t="shared" si="3"/>
        <v>A05a_14</v>
      </c>
      <c r="G257" s="43">
        <v>16.320988</v>
      </c>
      <c r="H257" s="43" t="s">
        <v>955</v>
      </c>
      <c r="I257" s="43" t="s">
        <v>955</v>
      </c>
      <c r="J257" s="43" t="s">
        <v>955</v>
      </c>
      <c r="K257" s="43">
        <v>5.0193649999999996</v>
      </c>
      <c r="L257" s="43">
        <v>18.772455000000001</v>
      </c>
      <c r="M257" s="43">
        <v>24.518768999999999</v>
      </c>
      <c r="N257" s="43">
        <v>26.395707000000002</v>
      </c>
      <c r="O257" s="43">
        <v>23.084081000000001</v>
      </c>
      <c r="P257" s="43">
        <v>23.187812000000001</v>
      </c>
      <c r="Q257" s="43">
        <v>24.096091000000001</v>
      </c>
    </row>
    <row r="258" spans="1:17" x14ac:dyDescent="0.35">
      <c r="A258" s="42" t="s">
        <v>630</v>
      </c>
      <c r="B258" s="42" t="s">
        <v>923</v>
      </c>
      <c r="C258" s="42" t="s">
        <v>424</v>
      </c>
      <c r="D258" s="42">
        <v>2014</v>
      </c>
      <c r="E258" s="42" t="s">
        <v>885</v>
      </c>
      <c r="F258" s="42" t="str">
        <f t="shared" si="3"/>
        <v>J07b_14</v>
      </c>
      <c r="G258" s="43">
        <v>14.740741</v>
      </c>
      <c r="H258" s="43" t="s">
        <v>955</v>
      </c>
      <c r="I258" s="43" t="s">
        <v>955</v>
      </c>
      <c r="J258" s="43" t="s">
        <v>955</v>
      </c>
      <c r="K258" s="43">
        <v>4.1870349999999998</v>
      </c>
      <c r="L258" s="43">
        <v>19.067156000000001</v>
      </c>
      <c r="M258" s="43">
        <v>21.401848000000001</v>
      </c>
      <c r="N258" s="43">
        <v>22.352675999999999</v>
      </c>
      <c r="O258" s="43">
        <v>23.026523000000001</v>
      </c>
      <c r="P258" s="43">
        <v>24.246677999999999</v>
      </c>
      <c r="Q258" s="43">
        <v>23.962229000000001</v>
      </c>
    </row>
    <row r="259" spans="1:17" x14ac:dyDescent="0.35">
      <c r="A259" s="42" t="s">
        <v>630</v>
      </c>
      <c r="B259" s="42" t="s">
        <v>923</v>
      </c>
      <c r="C259" s="42" t="s">
        <v>499</v>
      </c>
      <c r="D259" s="42">
        <v>2014</v>
      </c>
      <c r="E259" s="42" t="s">
        <v>867</v>
      </c>
      <c r="F259" s="42" t="str">
        <f t="shared" si="3"/>
        <v>H06a_14</v>
      </c>
      <c r="G259" s="43">
        <v>53.907406999999999</v>
      </c>
      <c r="H259" s="43" t="s">
        <v>955</v>
      </c>
      <c r="I259" s="43" t="s">
        <v>955</v>
      </c>
      <c r="J259" s="43" t="s">
        <v>955</v>
      </c>
      <c r="K259" s="43">
        <v>13.014761</v>
      </c>
      <c r="L259" s="43">
        <v>14.859498</v>
      </c>
      <c r="M259" s="43">
        <v>19.030711</v>
      </c>
      <c r="N259" s="43">
        <v>20.313683000000001</v>
      </c>
      <c r="O259" s="43">
        <v>24.922196</v>
      </c>
      <c r="P259" s="43">
        <v>22.390578000000001</v>
      </c>
      <c r="Q259" s="43">
        <v>23.835740999999999</v>
      </c>
    </row>
    <row r="260" spans="1:17" x14ac:dyDescent="0.35">
      <c r="A260" s="42" t="s">
        <v>630</v>
      </c>
      <c r="B260" s="42" t="s">
        <v>936</v>
      </c>
      <c r="C260" s="42" t="s">
        <v>508</v>
      </c>
      <c r="D260" s="42">
        <v>2014</v>
      </c>
      <c r="E260" s="42" t="s">
        <v>856</v>
      </c>
      <c r="F260" s="42" t="str">
        <f t="shared" ref="F260:F323" si="4">CONCATENATE(C260,"_",MID(D260,3,2))</f>
        <v>I08a_14</v>
      </c>
      <c r="G260" s="43">
        <v>20.407406999999999</v>
      </c>
      <c r="H260" s="43" t="s">
        <v>955</v>
      </c>
      <c r="I260" s="43" t="s">
        <v>955</v>
      </c>
      <c r="J260" s="43" t="s">
        <v>955</v>
      </c>
      <c r="K260" s="43">
        <v>5.9849350000000001</v>
      </c>
      <c r="L260" s="43">
        <v>15.481486</v>
      </c>
      <c r="M260" s="43">
        <v>23.481795000000002</v>
      </c>
      <c r="N260" s="43">
        <v>20.174095999999999</v>
      </c>
      <c r="O260" s="43">
        <v>25.081676999999999</v>
      </c>
      <c r="P260" s="43">
        <v>24.835688000000001</v>
      </c>
      <c r="Q260" s="43">
        <v>23.095877999999999</v>
      </c>
    </row>
    <row r="261" spans="1:17" x14ac:dyDescent="0.35">
      <c r="A261" s="42" t="s">
        <v>630</v>
      </c>
      <c r="B261" s="42" t="s">
        <v>923</v>
      </c>
      <c r="C261" s="42" t="s">
        <v>502</v>
      </c>
      <c r="D261" s="42">
        <v>2014</v>
      </c>
      <c r="E261" s="42" t="s">
        <v>883</v>
      </c>
      <c r="F261" s="42" t="str">
        <f t="shared" si="4"/>
        <v>I06c_14</v>
      </c>
      <c r="G261" s="43">
        <v>31.333333</v>
      </c>
      <c r="H261" s="43" t="s">
        <v>955</v>
      </c>
      <c r="I261" s="43" t="s">
        <v>955</v>
      </c>
      <c r="J261" s="43" t="s">
        <v>955</v>
      </c>
      <c r="K261" s="43">
        <v>9.9986490000000003</v>
      </c>
      <c r="L261" s="43">
        <v>17.934989000000002</v>
      </c>
      <c r="M261" s="43">
        <v>17.692658000000002</v>
      </c>
      <c r="N261" s="43">
        <v>22.476989</v>
      </c>
      <c r="O261" s="43">
        <v>22.697043000000001</v>
      </c>
      <c r="P261" s="43">
        <v>26.029181000000001</v>
      </c>
      <c r="Q261" s="43">
        <v>22.861947000000001</v>
      </c>
    </row>
    <row r="262" spans="1:17" x14ac:dyDescent="0.35">
      <c r="A262" s="42" t="s">
        <v>630</v>
      </c>
      <c r="B262" s="42" t="s">
        <v>936</v>
      </c>
      <c r="C262" s="42" t="s">
        <v>514</v>
      </c>
      <c r="D262" s="42">
        <v>2014</v>
      </c>
      <c r="E262" s="42" t="s">
        <v>877</v>
      </c>
      <c r="F262" s="42" t="str">
        <f t="shared" si="4"/>
        <v>K09c_14</v>
      </c>
      <c r="G262" s="43">
        <v>14.808642000000001</v>
      </c>
      <c r="H262" s="43" t="s">
        <v>955</v>
      </c>
      <c r="I262" s="43" t="s">
        <v>955</v>
      </c>
      <c r="J262" s="43" t="s">
        <v>955</v>
      </c>
      <c r="K262" s="43">
        <v>9.7543039999999994</v>
      </c>
      <c r="L262" s="43">
        <v>16.102287</v>
      </c>
      <c r="M262" s="43">
        <v>26.314008999999999</v>
      </c>
      <c r="N262" s="43">
        <v>22.572089999999999</v>
      </c>
      <c r="O262" s="43">
        <v>24.647095</v>
      </c>
      <c r="P262" s="43">
        <v>26.242920000000002</v>
      </c>
      <c r="Q262" s="43">
        <v>22.853210000000001</v>
      </c>
    </row>
    <row r="263" spans="1:17" x14ac:dyDescent="0.35">
      <c r="A263" s="42" t="s">
        <v>630</v>
      </c>
      <c r="B263" s="42" t="s">
        <v>925</v>
      </c>
      <c r="C263" s="42" t="s">
        <v>15</v>
      </c>
      <c r="D263" s="42">
        <v>2014</v>
      </c>
      <c r="E263" s="42" t="s">
        <v>876</v>
      </c>
      <c r="F263" s="42" t="str">
        <f t="shared" si="4"/>
        <v>F12c_14</v>
      </c>
      <c r="G263" s="43">
        <v>28.327159999999999</v>
      </c>
      <c r="H263" s="43" t="s">
        <v>955</v>
      </c>
      <c r="I263" s="43" t="s">
        <v>955</v>
      </c>
      <c r="J263" s="43" t="s">
        <v>955</v>
      </c>
      <c r="K263" s="43">
        <v>0.12450899999999999</v>
      </c>
      <c r="L263" s="43">
        <v>17.020626</v>
      </c>
      <c r="M263" s="43">
        <v>24.096509000000001</v>
      </c>
      <c r="N263" s="43">
        <v>22.629413</v>
      </c>
      <c r="O263" s="43">
        <v>26.622046999999998</v>
      </c>
      <c r="P263" s="43">
        <v>23.168365000000001</v>
      </c>
      <c r="Q263" s="43">
        <v>22.817924000000001</v>
      </c>
    </row>
    <row r="264" spans="1:17" x14ac:dyDescent="0.35">
      <c r="A264" s="42" t="s">
        <v>630</v>
      </c>
      <c r="B264" s="42" t="s">
        <v>936</v>
      </c>
      <c r="C264" s="42" t="s">
        <v>512</v>
      </c>
      <c r="D264" s="42">
        <v>2014</v>
      </c>
      <c r="E264" s="42" t="s">
        <v>859</v>
      </c>
      <c r="F264" s="42" t="str">
        <f t="shared" si="4"/>
        <v>J09a_14</v>
      </c>
      <c r="G264" s="43">
        <v>65.851851999999994</v>
      </c>
      <c r="H264" s="43" t="s">
        <v>955</v>
      </c>
      <c r="I264" s="43" t="s">
        <v>955</v>
      </c>
      <c r="J264" s="43">
        <v>4.5322190000000004</v>
      </c>
      <c r="K264" s="43">
        <v>14.894539</v>
      </c>
      <c r="L264" s="43">
        <v>19.077413</v>
      </c>
      <c r="M264" s="43">
        <v>23.327988999999999</v>
      </c>
      <c r="N264" s="43">
        <v>20.139555000000001</v>
      </c>
      <c r="O264" s="43">
        <v>23.392659999999999</v>
      </c>
      <c r="P264" s="43">
        <v>24.593734999999999</v>
      </c>
      <c r="Q264" s="43">
        <v>22.548918</v>
      </c>
    </row>
    <row r="265" spans="1:17" x14ac:dyDescent="0.35">
      <c r="A265" s="42" t="s">
        <v>630</v>
      </c>
      <c r="B265" s="42" t="s">
        <v>936</v>
      </c>
      <c r="C265" s="42" t="s">
        <v>511</v>
      </c>
      <c r="D265" s="42">
        <v>2014</v>
      </c>
      <c r="E265" s="42" t="s">
        <v>858</v>
      </c>
      <c r="F265" s="42" t="str">
        <f t="shared" si="4"/>
        <v>I09c_14</v>
      </c>
      <c r="G265" s="43">
        <v>70.475308999999996</v>
      </c>
      <c r="H265" s="43" t="s">
        <v>955</v>
      </c>
      <c r="I265" s="43" t="s">
        <v>955</v>
      </c>
      <c r="J265" s="43">
        <v>4.2598750000000001</v>
      </c>
      <c r="K265" s="43">
        <v>13.260573000000001</v>
      </c>
      <c r="L265" s="43">
        <v>17.886747</v>
      </c>
      <c r="M265" s="43">
        <v>22.066825999999999</v>
      </c>
      <c r="N265" s="43">
        <v>20.521712000000001</v>
      </c>
      <c r="O265" s="43">
        <v>21.820905</v>
      </c>
      <c r="P265" s="43">
        <v>25.426352000000001</v>
      </c>
      <c r="Q265" s="43">
        <v>22.401775000000001</v>
      </c>
    </row>
    <row r="266" spans="1:17" x14ac:dyDescent="0.35">
      <c r="A266" s="42" t="s">
        <v>630</v>
      </c>
      <c r="B266" s="42" t="s">
        <v>923</v>
      </c>
      <c r="C266" s="42" t="s">
        <v>500</v>
      </c>
      <c r="D266" s="42">
        <v>2014</v>
      </c>
      <c r="E266" s="42" t="s">
        <v>880</v>
      </c>
      <c r="F266" s="42" t="str">
        <f t="shared" si="4"/>
        <v>H06b_14</v>
      </c>
      <c r="G266" s="43">
        <v>70.456789999999998</v>
      </c>
      <c r="H266" s="43" t="s">
        <v>955</v>
      </c>
      <c r="I266" s="43" t="s">
        <v>955</v>
      </c>
      <c r="J266" s="43" t="s">
        <v>955</v>
      </c>
      <c r="K266" s="43">
        <v>10.298681</v>
      </c>
      <c r="L266" s="43">
        <v>15.927663000000001</v>
      </c>
      <c r="M266" s="43">
        <v>18.632345000000001</v>
      </c>
      <c r="N266" s="43">
        <v>20.272241000000001</v>
      </c>
      <c r="O266" s="43">
        <v>22.098210999999999</v>
      </c>
      <c r="P266" s="43">
        <v>22.240808999999999</v>
      </c>
      <c r="Q266" s="43">
        <v>22.388829000000001</v>
      </c>
    </row>
    <row r="267" spans="1:17" x14ac:dyDescent="0.35">
      <c r="A267" s="42" t="s">
        <v>630</v>
      </c>
      <c r="B267" s="42" t="s">
        <v>923</v>
      </c>
      <c r="C267" s="42" t="s">
        <v>498</v>
      </c>
      <c r="D267" s="42">
        <v>2014</v>
      </c>
      <c r="E267" s="42" t="s">
        <v>870</v>
      </c>
      <c r="F267" s="42" t="str">
        <f t="shared" si="4"/>
        <v>I05c_14</v>
      </c>
      <c r="G267" s="43">
        <v>32.413580000000003</v>
      </c>
      <c r="H267" s="43" t="s">
        <v>955</v>
      </c>
      <c r="I267" s="43" t="s">
        <v>955</v>
      </c>
      <c r="J267" s="43">
        <v>4.8146180000000003</v>
      </c>
      <c r="K267" s="43">
        <v>12.743639999999999</v>
      </c>
      <c r="L267" s="43">
        <v>18.948384999999998</v>
      </c>
      <c r="M267" s="43">
        <v>19.078157999999998</v>
      </c>
      <c r="N267" s="43">
        <v>18.610008000000001</v>
      </c>
      <c r="O267" s="43">
        <v>19.605702000000001</v>
      </c>
      <c r="P267" s="43">
        <v>24.348466999999999</v>
      </c>
      <c r="Q267" s="43">
        <v>22.244472999999999</v>
      </c>
    </row>
    <row r="268" spans="1:17" x14ac:dyDescent="0.35">
      <c r="A268" s="42" t="s">
        <v>630</v>
      </c>
      <c r="B268" s="42" t="s">
        <v>936</v>
      </c>
      <c r="C268" s="42" t="s">
        <v>509</v>
      </c>
      <c r="D268" s="42">
        <v>2014</v>
      </c>
      <c r="E268" s="42" t="s">
        <v>862</v>
      </c>
      <c r="F268" s="42" t="str">
        <f t="shared" si="4"/>
        <v>J08b_14</v>
      </c>
      <c r="G268" s="43">
        <v>16.185185000000001</v>
      </c>
      <c r="H268" s="43" t="s">
        <v>955</v>
      </c>
      <c r="I268" s="43" t="s">
        <v>955</v>
      </c>
      <c r="J268" s="43" t="s">
        <v>955</v>
      </c>
      <c r="K268" s="43">
        <v>7.629632</v>
      </c>
      <c r="L268" s="43">
        <v>15.920484999999999</v>
      </c>
      <c r="M268" s="43">
        <v>23.899386</v>
      </c>
      <c r="N268" s="43">
        <v>21.449491999999999</v>
      </c>
      <c r="O268" s="43">
        <v>18.192253999999998</v>
      </c>
      <c r="P268" s="43">
        <v>24.722238000000001</v>
      </c>
      <c r="Q268" s="43">
        <v>22.137713999999999</v>
      </c>
    </row>
    <row r="269" spans="1:17" x14ac:dyDescent="0.35">
      <c r="A269" s="42" t="s">
        <v>630</v>
      </c>
      <c r="B269" s="42" t="s">
        <v>936</v>
      </c>
      <c r="C269" s="42" t="s">
        <v>513</v>
      </c>
      <c r="D269" s="42">
        <v>2014</v>
      </c>
      <c r="E269" s="42" t="s">
        <v>860</v>
      </c>
      <c r="F269" s="42" t="str">
        <f t="shared" si="4"/>
        <v>J09b_14</v>
      </c>
      <c r="G269" s="43">
        <v>61.049382999999999</v>
      </c>
      <c r="H269" s="43" t="s">
        <v>955</v>
      </c>
      <c r="I269" s="43" t="s">
        <v>955</v>
      </c>
      <c r="J269" s="43">
        <v>3.6192500000000001</v>
      </c>
      <c r="K269" s="43">
        <v>12.968354</v>
      </c>
      <c r="L269" s="43">
        <v>17.730236999999999</v>
      </c>
      <c r="M269" s="43">
        <v>20.897801000000001</v>
      </c>
      <c r="N269" s="43">
        <v>20.943684000000001</v>
      </c>
      <c r="O269" s="43">
        <v>21.060033000000001</v>
      </c>
      <c r="P269" s="43">
        <v>24.516152999999999</v>
      </c>
      <c r="Q269" s="43">
        <v>21.849574</v>
      </c>
    </row>
    <row r="270" spans="1:17" x14ac:dyDescent="0.35">
      <c r="A270" s="42" t="s">
        <v>630</v>
      </c>
      <c r="B270" s="42" t="s">
        <v>936</v>
      </c>
      <c r="C270" s="42" t="s">
        <v>263</v>
      </c>
      <c r="D270" s="42">
        <v>2014</v>
      </c>
      <c r="E270" s="42" t="s">
        <v>853</v>
      </c>
      <c r="F270" s="42" t="str">
        <f t="shared" si="4"/>
        <v>I09b_14</v>
      </c>
      <c r="G270" s="43">
        <v>55.858024999999998</v>
      </c>
      <c r="H270" s="43" t="s">
        <v>955</v>
      </c>
      <c r="I270" s="43" t="s">
        <v>955</v>
      </c>
      <c r="J270" s="43">
        <v>5.0162529999999999</v>
      </c>
      <c r="K270" s="43">
        <v>13.203295000000001</v>
      </c>
      <c r="L270" s="43">
        <v>16.225386</v>
      </c>
      <c r="M270" s="43">
        <v>22.396212999999999</v>
      </c>
      <c r="N270" s="43">
        <v>20.146971000000001</v>
      </c>
      <c r="O270" s="43">
        <v>24.257213</v>
      </c>
      <c r="P270" s="43">
        <v>22.960712000000001</v>
      </c>
      <c r="Q270" s="43">
        <v>21.812442999999998</v>
      </c>
    </row>
    <row r="271" spans="1:17" x14ac:dyDescent="0.35">
      <c r="A271" s="42" t="s">
        <v>630</v>
      </c>
      <c r="B271" s="42" t="s">
        <v>936</v>
      </c>
      <c r="C271" s="42" t="s">
        <v>453</v>
      </c>
      <c r="D271" s="42">
        <v>2014</v>
      </c>
      <c r="E271" s="42" t="s">
        <v>894</v>
      </c>
      <c r="F271" s="42" t="str">
        <f t="shared" si="4"/>
        <v>I10c_14</v>
      </c>
      <c r="G271" s="43">
        <v>41.932099000000001</v>
      </c>
      <c r="H271" s="43" t="s">
        <v>955</v>
      </c>
      <c r="I271" s="43" t="s">
        <v>955</v>
      </c>
      <c r="J271" s="43">
        <v>6.5692159999999999</v>
      </c>
      <c r="K271" s="43">
        <v>15.307342999999999</v>
      </c>
      <c r="L271" s="43">
        <v>18.677935000000002</v>
      </c>
      <c r="M271" s="43">
        <v>19.1172</v>
      </c>
      <c r="N271" s="43">
        <v>21.586804000000001</v>
      </c>
      <c r="O271" s="43">
        <v>25.227142000000001</v>
      </c>
      <c r="P271" s="43">
        <v>22.896612000000001</v>
      </c>
      <c r="Q271" s="43">
        <v>21.639699</v>
      </c>
    </row>
    <row r="272" spans="1:17" x14ac:dyDescent="0.35">
      <c r="A272" s="42" t="s">
        <v>630</v>
      </c>
      <c r="B272" s="42" t="s">
        <v>925</v>
      </c>
      <c r="C272" s="42" t="s">
        <v>981</v>
      </c>
      <c r="D272" s="42">
        <v>2014</v>
      </c>
      <c r="E272" s="42" t="s">
        <v>982</v>
      </c>
      <c r="F272" s="42" t="str">
        <f t="shared" si="4"/>
        <v>F11a_14</v>
      </c>
      <c r="G272" s="43">
        <v>6.3456789999999996</v>
      </c>
      <c r="H272" s="43" t="s">
        <v>955</v>
      </c>
      <c r="I272" s="43" t="s">
        <v>955</v>
      </c>
      <c r="J272" s="43" t="s">
        <v>955</v>
      </c>
      <c r="K272" s="43">
        <v>0.115039</v>
      </c>
      <c r="L272" s="43">
        <v>18.387315000000001</v>
      </c>
      <c r="M272" s="43">
        <v>27.182217000000001</v>
      </c>
      <c r="N272" s="43">
        <v>23.249521000000001</v>
      </c>
      <c r="O272" s="43">
        <v>27.198035000000001</v>
      </c>
      <c r="P272" s="43">
        <v>21.376436000000002</v>
      </c>
      <c r="Q272" s="43">
        <v>21.399128000000001</v>
      </c>
    </row>
    <row r="273" spans="1:17" x14ac:dyDescent="0.35">
      <c r="A273" s="42" t="s">
        <v>630</v>
      </c>
      <c r="B273" s="42" t="s">
        <v>936</v>
      </c>
      <c r="C273" s="42" t="s">
        <v>510</v>
      </c>
      <c r="D273" s="42">
        <v>2014</v>
      </c>
      <c r="E273" s="42" t="s">
        <v>893</v>
      </c>
      <c r="F273" s="42" t="str">
        <f t="shared" si="4"/>
        <v>I09a_14</v>
      </c>
      <c r="G273" s="43">
        <v>39.672840000000001</v>
      </c>
      <c r="H273" s="43" t="s">
        <v>955</v>
      </c>
      <c r="I273" s="43" t="s">
        <v>955</v>
      </c>
      <c r="J273" s="43">
        <v>6.2397600000000004</v>
      </c>
      <c r="K273" s="43">
        <v>18.965620000000001</v>
      </c>
      <c r="L273" s="43">
        <v>19.147103999999999</v>
      </c>
      <c r="M273" s="43">
        <v>22.685668</v>
      </c>
      <c r="N273" s="43">
        <v>20.427426000000001</v>
      </c>
      <c r="O273" s="43">
        <v>22.666464000000001</v>
      </c>
      <c r="P273" s="43">
        <v>23.973303000000001</v>
      </c>
      <c r="Q273" s="43">
        <v>21.278966</v>
      </c>
    </row>
    <row r="274" spans="1:17" x14ac:dyDescent="0.35">
      <c r="A274" s="42" t="s">
        <v>630</v>
      </c>
      <c r="B274" s="42" t="s">
        <v>920</v>
      </c>
      <c r="C274" s="42" t="s">
        <v>932</v>
      </c>
      <c r="D274" s="42">
        <v>2014</v>
      </c>
      <c r="E274" s="42" t="s">
        <v>983</v>
      </c>
      <c r="F274" s="42" t="str">
        <f t="shared" si="4"/>
        <v>A04a_14</v>
      </c>
      <c r="G274" s="43">
        <v>3.561728</v>
      </c>
      <c r="H274" s="43" t="s">
        <v>955</v>
      </c>
      <c r="I274" s="43" t="s">
        <v>955</v>
      </c>
      <c r="J274" s="43" t="s">
        <v>955</v>
      </c>
      <c r="K274" s="43">
        <v>6.2391059999999996</v>
      </c>
      <c r="L274" s="43">
        <v>21.935979</v>
      </c>
      <c r="M274" s="43">
        <v>22.500861</v>
      </c>
      <c r="N274" s="43">
        <v>17.395486999999999</v>
      </c>
      <c r="O274" s="43">
        <v>23.272690000000001</v>
      </c>
      <c r="P274" s="43">
        <v>21.370242999999999</v>
      </c>
      <c r="Q274" s="43">
        <v>21.235476999999999</v>
      </c>
    </row>
    <row r="275" spans="1:17" x14ac:dyDescent="0.35">
      <c r="A275" s="42" t="s">
        <v>630</v>
      </c>
      <c r="B275" s="42" t="s">
        <v>936</v>
      </c>
      <c r="C275" s="42" t="s">
        <v>427</v>
      </c>
      <c r="D275" s="42">
        <v>2014</v>
      </c>
      <c r="E275" s="42" t="s">
        <v>861</v>
      </c>
      <c r="F275" s="42" t="str">
        <f t="shared" si="4"/>
        <v>J09c_14</v>
      </c>
      <c r="G275" s="43">
        <v>42.574074000000003</v>
      </c>
      <c r="H275" s="43" t="s">
        <v>955</v>
      </c>
      <c r="I275" s="43" t="s">
        <v>955</v>
      </c>
      <c r="J275" s="43">
        <v>2.0694520000000001</v>
      </c>
      <c r="K275" s="43">
        <v>7.1325570000000003</v>
      </c>
      <c r="L275" s="43">
        <v>13.235708000000001</v>
      </c>
      <c r="M275" s="43">
        <v>21.753754000000001</v>
      </c>
      <c r="N275" s="43">
        <v>22.652729999999998</v>
      </c>
      <c r="O275" s="43">
        <v>21.305713000000001</v>
      </c>
      <c r="P275" s="43">
        <v>24.759011999999998</v>
      </c>
      <c r="Q275" s="43">
        <v>21.186672999999999</v>
      </c>
    </row>
    <row r="276" spans="1:17" x14ac:dyDescent="0.35">
      <c r="A276" s="42" t="s">
        <v>630</v>
      </c>
      <c r="B276" s="42" t="s">
        <v>923</v>
      </c>
      <c r="C276" s="42" t="s">
        <v>496</v>
      </c>
      <c r="D276" s="42">
        <v>2014</v>
      </c>
      <c r="E276" s="42" t="s">
        <v>869</v>
      </c>
      <c r="F276" s="42" t="str">
        <f t="shared" si="4"/>
        <v>I05a_14</v>
      </c>
      <c r="G276" s="43">
        <v>27.246914</v>
      </c>
      <c r="H276" s="43" t="s">
        <v>955</v>
      </c>
      <c r="I276" s="43" t="s">
        <v>955</v>
      </c>
      <c r="J276" s="43">
        <v>4.2841180000000003</v>
      </c>
      <c r="K276" s="43">
        <v>12.917719999999999</v>
      </c>
      <c r="L276" s="43">
        <v>17.944234000000002</v>
      </c>
      <c r="M276" s="43">
        <v>18.689536</v>
      </c>
      <c r="N276" s="43">
        <v>15.951347999999999</v>
      </c>
      <c r="O276" s="43">
        <v>19.99342</v>
      </c>
      <c r="P276" s="43">
        <v>20.186360000000001</v>
      </c>
      <c r="Q276" s="43">
        <v>20.948208000000001</v>
      </c>
    </row>
    <row r="277" spans="1:17" x14ac:dyDescent="0.35">
      <c r="A277" s="42" t="s">
        <v>630</v>
      </c>
      <c r="B277" s="42" t="s">
        <v>936</v>
      </c>
      <c r="C277" s="42" t="s">
        <v>452</v>
      </c>
      <c r="D277" s="42">
        <v>2014</v>
      </c>
      <c r="E277" s="42" t="s">
        <v>854</v>
      </c>
      <c r="F277" s="42" t="str">
        <f t="shared" si="4"/>
        <v>I10b_14</v>
      </c>
      <c r="G277" s="43">
        <v>26.660494</v>
      </c>
      <c r="H277" s="43" t="s">
        <v>955</v>
      </c>
      <c r="I277" s="43" t="s">
        <v>955</v>
      </c>
      <c r="J277" s="43">
        <v>5.6004959999999997</v>
      </c>
      <c r="K277" s="43">
        <v>13.850868999999999</v>
      </c>
      <c r="L277" s="43">
        <v>18.176445000000001</v>
      </c>
      <c r="M277" s="43">
        <v>18.867956</v>
      </c>
      <c r="N277" s="43">
        <v>21.703799</v>
      </c>
      <c r="O277" s="43">
        <v>23.379498999999999</v>
      </c>
      <c r="P277" s="43">
        <v>22.753554999999999</v>
      </c>
      <c r="Q277" s="43">
        <v>20.591367000000002</v>
      </c>
    </row>
    <row r="278" spans="1:17" x14ac:dyDescent="0.35">
      <c r="A278" s="42" t="s">
        <v>630</v>
      </c>
      <c r="B278" s="42" t="s">
        <v>923</v>
      </c>
      <c r="C278" s="42" t="s">
        <v>497</v>
      </c>
      <c r="D278" s="42">
        <v>2014</v>
      </c>
      <c r="E278" s="42" t="s">
        <v>868</v>
      </c>
      <c r="F278" s="42" t="str">
        <f t="shared" si="4"/>
        <v>I05b_14</v>
      </c>
      <c r="G278" s="43">
        <v>36.425925999999997</v>
      </c>
      <c r="H278" s="43" t="s">
        <v>955</v>
      </c>
      <c r="I278" s="43" t="s">
        <v>955</v>
      </c>
      <c r="J278" s="43">
        <v>4.499295</v>
      </c>
      <c r="K278" s="43">
        <v>12.006695000000001</v>
      </c>
      <c r="L278" s="43">
        <v>16.315769</v>
      </c>
      <c r="M278" s="43">
        <v>17.017565999999999</v>
      </c>
      <c r="N278" s="43">
        <v>18.228252999999999</v>
      </c>
      <c r="O278" s="43">
        <v>17.997482999999999</v>
      </c>
      <c r="P278" s="43">
        <v>21.637637999999999</v>
      </c>
      <c r="Q278" s="43">
        <v>20.572737</v>
      </c>
    </row>
    <row r="279" spans="1:17" x14ac:dyDescent="0.35">
      <c r="A279" s="42" t="s">
        <v>630</v>
      </c>
      <c r="B279" s="42" t="s">
        <v>925</v>
      </c>
      <c r="C279" s="42" t="s">
        <v>970</v>
      </c>
      <c r="D279" s="42">
        <v>2014</v>
      </c>
      <c r="E279" s="42" t="s">
        <v>984</v>
      </c>
      <c r="F279" s="42" t="str">
        <f t="shared" si="4"/>
        <v>E11c_14</v>
      </c>
      <c r="G279" s="43">
        <v>7.5432100000000002</v>
      </c>
      <c r="H279" s="43" t="s">
        <v>955</v>
      </c>
      <c r="I279" s="43" t="s">
        <v>955</v>
      </c>
      <c r="J279" s="43">
        <v>4.6110340000000001</v>
      </c>
      <c r="K279" s="43">
        <v>18.074534</v>
      </c>
      <c r="L279" s="43">
        <v>23.989654999999999</v>
      </c>
      <c r="M279" s="43">
        <v>28.032309000000001</v>
      </c>
      <c r="N279" s="43">
        <v>19.938859000000001</v>
      </c>
      <c r="O279" s="43">
        <v>29.391997</v>
      </c>
      <c r="P279" s="43">
        <v>27.088467999999999</v>
      </c>
      <c r="Q279" s="43">
        <v>20.426449999999999</v>
      </c>
    </row>
    <row r="280" spans="1:17" x14ac:dyDescent="0.35">
      <c r="A280" s="42" t="s">
        <v>630</v>
      </c>
      <c r="B280" s="42" t="s">
        <v>923</v>
      </c>
      <c r="C280" s="42" t="s">
        <v>985</v>
      </c>
      <c r="D280" s="42">
        <v>2014</v>
      </c>
      <c r="E280" s="42" t="s">
        <v>986</v>
      </c>
      <c r="F280" s="42" t="str">
        <f t="shared" si="4"/>
        <v>J05a_14</v>
      </c>
      <c r="G280" s="43">
        <v>8.2283950000000008</v>
      </c>
      <c r="H280" s="43" t="s">
        <v>955</v>
      </c>
      <c r="I280" s="43" t="s">
        <v>955</v>
      </c>
      <c r="J280" s="43">
        <v>4.8687500000000004</v>
      </c>
      <c r="K280" s="43">
        <v>7.2281409999999999</v>
      </c>
      <c r="L280" s="43">
        <v>12.507056</v>
      </c>
      <c r="M280" s="43">
        <v>15.15253</v>
      </c>
      <c r="N280" s="43">
        <v>15.45514</v>
      </c>
      <c r="O280" s="43">
        <v>16.470161999999998</v>
      </c>
      <c r="P280" s="43">
        <v>17.316742999999999</v>
      </c>
      <c r="Q280" s="43">
        <v>20.407745999999999</v>
      </c>
    </row>
    <row r="281" spans="1:17" x14ac:dyDescent="0.35">
      <c r="A281" s="42" t="s">
        <v>630</v>
      </c>
      <c r="B281" s="42" t="s">
        <v>936</v>
      </c>
      <c r="C281" s="42" t="s">
        <v>515</v>
      </c>
      <c r="D281" s="42">
        <v>2014</v>
      </c>
      <c r="E281" s="42" t="s">
        <v>878</v>
      </c>
      <c r="F281" s="42" t="str">
        <f t="shared" si="4"/>
        <v>L09a_14</v>
      </c>
      <c r="G281" s="43">
        <v>25.641974999999999</v>
      </c>
      <c r="H281" s="43" t="s">
        <v>955</v>
      </c>
      <c r="I281" s="43" t="s">
        <v>955</v>
      </c>
      <c r="J281" s="43" t="s">
        <v>955</v>
      </c>
      <c r="K281" s="43">
        <v>15.527002</v>
      </c>
      <c r="L281" s="43">
        <v>14.399241999999999</v>
      </c>
      <c r="M281" s="43">
        <v>22.890293</v>
      </c>
      <c r="N281" s="43">
        <v>21.381816000000001</v>
      </c>
      <c r="O281" s="43">
        <v>22.183236000000001</v>
      </c>
      <c r="P281" s="43">
        <v>24.994758999999998</v>
      </c>
      <c r="Q281" s="43">
        <v>20.009145</v>
      </c>
    </row>
    <row r="282" spans="1:17" x14ac:dyDescent="0.35">
      <c r="A282" s="42" t="s">
        <v>630</v>
      </c>
      <c r="B282" s="42" t="s">
        <v>936</v>
      </c>
      <c r="C282" s="42" t="s">
        <v>987</v>
      </c>
      <c r="D282" s="42">
        <v>2014</v>
      </c>
      <c r="E282" s="42" t="s">
        <v>988</v>
      </c>
      <c r="F282" s="42" t="str">
        <f t="shared" si="4"/>
        <v>J08c_14</v>
      </c>
      <c r="G282" s="43">
        <v>7.0617279999999996</v>
      </c>
      <c r="H282" s="43" t="s">
        <v>955</v>
      </c>
      <c r="I282" s="43" t="s">
        <v>955</v>
      </c>
      <c r="J282" s="43" t="s">
        <v>955</v>
      </c>
      <c r="K282" s="43">
        <v>4.258731</v>
      </c>
      <c r="L282" s="43">
        <v>14.085502999999999</v>
      </c>
      <c r="M282" s="43">
        <v>21.178529999999999</v>
      </c>
      <c r="N282" s="43">
        <v>20.241928000000001</v>
      </c>
      <c r="O282" s="43">
        <v>19.557393000000001</v>
      </c>
      <c r="P282" s="43">
        <v>23.552166</v>
      </c>
      <c r="Q282" s="43">
        <v>19.843017</v>
      </c>
    </row>
    <row r="283" spans="1:17" x14ac:dyDescent="0.35">
      <c r="A283" s="42" t="s">
        <v>630</v>
      </c>
      <c r="B283" s="42" t="s">
        <v>920</v>
      </c>
      <c r="C283" s="42" t="s">
        <v>491</v>
      </c>
      <c r="D283" s="42">
        <v>2014</v>
      </c>
      <c r="E283" s="42" t="s">
        <v>864</v>
      </c>
      <c r="F283" s="42" t="str">
        <f t="shared" si="4"/>
        <v>B05c_14</v>
      </c>
      <c r="G283" s="43">
        <v>40.222222000000002</v>
      </c>
      <c r="H283" s="43" t="s">
        <v>955</v>
      </c>
      <c r="I283" s="43" t="s">
        <v>955</v>
      </c>
      <c r="J283" s="43">
        <v>3.720431</v>
      </c>
      <c r="K283" s="43">
        <v>19.355046999999999</v>
      </c>
      <c r="L283" s="43">
        <v>21.335569</v>
      </c>
      <c r="M283" s="43">
        <v>25.355609999999999</v>
      </c>
      <c r="N283" s="43">
        <v>22.880983000000001</v>
      </c>
      <c r="O283" s="43">
        <v>24.299702</v>
      </c>
      <c r="P283" s="43">
        <v>22.189823000000001</v>
      </c>
      <c r="Q283" s="43">
        <v>19.426151999999998</v>
      </c>
    </row>
    <row r="284" spans="1:17" x14ac:dyDescent="0.35">
      <c r="A284" s="42" t="s">
        <v>630</v>
      </c>
      <c r="B284" s="42" t="s">
        <v>923</v>
      </c>
      <c r="C284" s="42" t="s">
        <v>494</v>
      </c>
      <c r="D284" s="42">
        <v>2014</v>
      </c>
      <c r="E284" s="42" t="s">
        <v>871</v>
      </c>
      <c r="F284" s="42" t="str">
        <f t="shared" si="4"/>
        <v>H05b_14</v>
      </c>
      <c r="G284" s="43">
        <v>55.148147999999999</v>
      </c>
      <c r="H284" s="43" t="s">
        <v>955</v>
      </c>
      <c r="I284" s="43" t="s">
        <v>955</v>
      </c>
      <c r="J284" s="43" t="s">
        <v>955</v>
      </c>
      <c r="K284" s="43">
        <v>13.113079000000001</v>
      </c>
      <c r="L284" s="43">
        <v>16.441858</v>
      </c>
      <c r="M284" s="43">
        <v>17.519220000000001</v>
      </c>
      <c r="N284" s="43">
        <v>16.19942</v>
      </c>
      <c r="O284" s="43">
        <v>18.497375000000002</v>
      </c>
      <c r="P284" s="43">
        <v>18.080535000000001</v>
      </c>
      <c r="Q284" s="43">
        <v>19.411441</v>
      </c>
    </row>
    <row r="285" spans="1:17" x14ac:dyDescent="0.35">
      <c r="A285" s="42" t="s">
        <v>630</v>
      </c>
      <c r="B285" s="42" t="s">
        <v>920</v>
      </c>
      <c r="C285" s="42" t="s">
        <v>492</v>
      </c>
      <c r="D285" s="42">
        <v>2014</v>
      </c>
      <c r="E285" s="42" t="s">
        <v>866</v>
      </c>
      <c r="F285" s="42" t="str">
        <f t="shared" si="4"/>
        <v>C05a_14</v>
      </c>
      <c r="G285" s="43">
        <v>35.666666999999997</v>
      </c>
      <c r="H285" s="43" t="s">
        <v>955</v>
      </c>
      <c r="I285" s="43" t="s">
        <v>955</v>
      </c>
      <c r="J285" s="43">
        <v>2.4819249999999999</v>
      </c>
      <c r="K285" s="43">
        <v>18.440579</v>
      </c>
      <c r="L285" s="43">
        <v>21.426925000000001</v>
      </c>
      <c r="M285" s="43">
        <v>22.901164000000001</v>
      </c>
      <c r="N285" s="43">
        <v>22.738178000000001</v>
      </c>
      <c r="O285" s="43">
        <v>25.667494999999999</v>
      </c>
      <c r="P285" s="43">
        <v>22.668645000000001</v>
      </c>
      <c r="Q285" s="43">
        <v>19.380617000000001</v>
      </c>
    </row>
    <row r="286" spans="1:17" x14ac:dyDescent="0.35">
      <c r="A286" s="42" t="s">
        <v>630</v>
      </c>
      <c r="B286" s="42" t="s">
        <v>925</v>
      </c>
      <c r="C286" s="42" t="s">
        <v>517</v>
      </c>
      <c r="D286" s="42">
        <v>2014</v>
      </c>
      <c r="E286" s="42" t="s">
        <v>855</v>
      </c>
      <c r="F286" s="42" t="str">
        <f t="shared" si="4"/>
        <v>F12a_14</v>
      </c>
      <c r="G286" s="43">
        <v>29.519037000000001</v>
      </c>
      <c r="H286" s="43" t="s">
        <v>955</v>
      </c>
      <c r="I286" s="43" t="s">
        <v>955</v>
      </c>
      <c r="J286" s="43" t="s">
        <v>955</v>
      </c>
      <c r="K286" s="43">
        <v>12.007946</v>
      </c>
      <c r="L286" s="43">
        <v>20.639088000000001</v>
      </c>
      <c r="M286" s="43">
        <v>27.449448</v>
      </c>
      <c r="N286" s="43">
        <v>26.351299999999998</v>
      </c>
      <c r="O286" s="43">
        <v>31.092106000000001</v>
      </c>
      <c r="P286" s="43">
        <v>26.926116</v>
      </c>
      <c r="Q286" s="43">
        <v>19.160957</v>
      </c>
    </row>
    <row r="287" spans="1:17" x14ac:dyDescent="0.35">
      <c r="A287" s="42" t="s">
        <v>630</v>
      </c>
      <c r="B287" s="42" t="s">
        <v>936</v>
      </c>
      <c r="C287" s="42" t="s">
        <v>516</v>
      </c>
      <c r="D287" s="42">
        <v>2014</v>
      </c>
      <c r="E287" s="42" t="s">
        <v>879</v>
      </c>
      <c r="F287" s="42" t="str">
        <f t="shared" si="4"/>
        <v>L09b_14</v>
      </c>
      <c r="G287" s="43">
        <v>36.259259</v>
      </c>
      <c r="H287" s="43" t="s">
        <v>955</v>
      </c>
      <c r="I287" s="43" t="s">
        <v>955</v>
      </c>
      <c r="J287" s="43" t="s">
        <v>955</v>
      </c>
      <c r="K287" s="43">
        <v>11.083872</v>
      </c>
      <c r="L287" s="43">
        <v>12.735837</v>
      </c>
      <c r="M287" s="43">
        <v>21.500419999999998</v>
      </c>
      <c r="N287" s="43">
        <v>21.256943</v>
      </c>
      <c r="O287" s="43">
        <v>21.316044999999999</v>
      </c>
      <c r="P287" s="43">
        <v>21.315135000000001</v>
      </c>
      <c r="Q287" s="43">
        <v>19.147743999999999</v>
      </c>
    </row>
    <row r="288" spans="1:17" x14ac:dyDescent="0.35">
      <c r="A288" s="42" t="s">
        <v>630</v>
      </c>
      <c r="B288" s="42" t="s">
        <v>920</v>
      </c>
      <c r="C288" s="42" t="s">
        <v>493</v>
      </c>
      <c r="D288" s="42">
        <v>2014</v>
      </c>
      <c r="E288" s="42" t="s">
        <v>889</v>
      </c>
      <c r="F288" s="42" t="str">
        <f t="shared" si="4"/>
        <v>C05b_14</v>
      </c>
      <c r="G288" s="43">
        <v>37.876542999999998</v>
      </c>
      <c r="H288" s="43" t="s">
        <v>955</v>
      </c>
      <c r="I288" s="43" t="s">
        <v>955</v>
      </c>
      <c r="J288" s="43">
        <v>2.2663899999999999</v>
      </c>
      <c r="K288" s="43">
        <v>12.360683999999999</v>
      </c>
      <c r="L288" s="43">
        <v>20.076118999999998</v>
      </c>
      <c r="M288" s="43">
        <v>20.887274000000001</v>
      </c>
      <c r="N288" s="43">
        <v>22.195003</v>
      </c>
      <c r="O288" s="43">
        <v>22.180983999999999</v>
      </c>
      <c r="P288" s="43">
        <v>19.248007999999999</v>
      </c>
      <c r="Q288" s="43">
        <v>19.008229</v>
      </c>
    </row>
    <row r="289" spans="1:17" x14ac:dyDescent="0.35">
      <c r="A289" s="42" t="s">
        <v>630</v>
      </c>
      <c r="B289" s="42" t="s">
        <v>936</v>
      </c>
      <c r="C289" s="42" t="s">
        <v>395</v>
      </c>
      <c r="D289" s="42">
        <v>2014</v>
      </c>
      <c r="E289" s="42" t="s">
        <v>989</v>
      </c>
      <c r="F289" s="42" t="str">
        <f t="shared" si="4"/>
        <v>H10c_14</v>
      </c>
      <c r="G289" s="43">
        <v>6.432099</v>
      </c>
      <c r="H289" s="43" t="s">
        <v>955</v>
      </c>
      <c r="I289" s="43" t="s">
        <v>955</v>
      </c>
      <c r="J289" s="43" t="s">
        <v>955</v>
      </c>
      <c r="K289" s="43">
        <v>0.83052199999999998</v>
      </c>
      <c r="L289" s="43">
        <v>8.8293110000000006</v>
      </c>
      <c r="M289" s="43">
        <v>17.113209000000001</v>
      </c>
      <c r="N289" s="43">
        <v>20.245024999999998</v>
      </c>
      <c r="O289" s="43">
        <v>21.103687000000001</v>
      </c>
      <c r="P289" s="43">
        <v>12.746073000000001</v>
      </c>
      <c r="Q289" s="43">
        <v>18.685192000000001</v>
      </c>
    </row>
    <row r="290" spans="1:17" x14ac:dyDescent="0.35">
      <c r="A290" s="42" t="s">
        <v>630</v>
      </c>
      <c r="B290" s="42" t="s">
        <v>920</v>
      </c>
      <c r="C290" s="42" t="s">
        <v>436</v>
      </c>
      <c r="D290" s="42">
        <v>2014</v>
      </c>
      <c r="E290" s="42" t="s">
        <v>865</v>
      </c>
      <c r="F290" s="42" t="str">
        <f t="shared" si="4"/>
        <v>C05c_14</v>
      </c>
      <c r="G290" s="43">
        <v>38.635801999999998</v>
      </c>
      <c r="H290" s="43" t="s">
        <v>955</v>
      </c>
      <c r="I290" s="43" t="s">
        <v>955</v>
      </c>
      <c r="J290" s="43">
        <v>2.3551470000000001</v>
      </c>
      <c r="K290" s="43">
        <v>10.579617000000001</v>
      </c>
      <c r="L290" s="43">
        <v>18.565473999999998</v>
      </c>
      <c r="M290" s="43">
        <v>18.958175000000001</v>
      </c>
      <c r="N290" s="43">
        <v>21.61138</v>
      </c>
      <c r="O290" s="43">
        <v>21.360240000000001</v>
      </c>
      <c r="P290" s="43">
        <v>20.547936</v>
      </c>
      <c r="Q290" s="43">
        <v>18.363614999999999</v>
      </c>
    </row>
    <row r="291" spans="1:17" x14ac:dyDescent="0.35">
      <c r="A291" s="42" t="s">
        <v>630</v>
      </c>
      <c r="B291" s="42" t="s">
        <v>920</v>
      </c>
      <c r="C291" s="42" t="s">
        <v>438</v>
      </c>
      <c r="D291" s="42">
        <v>2014</v>
      </c>
      <c r="E291" s="42" t="s">
        <v>890</v>
      </c>
      <c r="F291" s="42" t="str">
        <f t="shared" si="4"/>
        <v>D05a_14</v>
      </c>
      <c r="G291" s="43">
        <v>18.450617000000001</v>
      </c>
      <c r="H291" s="43" t="s">
        <v>955</v>
      </c>
      <c r="I291" s="43" t="s">
        <v>955</v>
      </c>
      <c r="J291" s="43">
        <v>1.8787990000000001</v>
      </c>
      <c r="K291" s="43">
        <v>9.1945429999999995</v>
      </c>
      <c r="L291" s="43">
        <v>19.251062999999998</v>
      </c>
      <c r="M291" s="43">
        <v>18.828644000000001</v>
      </c>
      <c r="N291" s="43">
        <v>22.685637</v>
      </c>
      <c r="O291" s="43">
        <v>19.269762</v>
      </c>
      <c r="P291" s="43">
        <v>18.614878999999998</v>
      </c>
      <c r="Q291" s="43">
        <v>18.349305000000001</v>
      </c>
    </row>
    <row r="292" spans="1:17" x14ac:dyDescent="0.35">
      <c r="A292" s="42" t="s">
        <v>630</v>
      </c>
      <c r="B292" s="42" t="s">
        <v>925</v>
      </c>
      <c r="C292" s="42" t="s">
        <v>518</v>
      </c>
      <c r="D292" s="42">
        <v>2014</v>
      </c>
      <c r="E292" s="42" t="s">
        <v>884</v>
      </c>
      <c r="F292" s="42" t="str">
        <f t="shared" si="4"/>
        <v>F12b_14</v>
      </c>
      <c r="G292" s="43">
        <v>42.450617000000001</v>
      </c>
      <c r="H292" s="43" t="s">
        <v>955</v>
      </c>
      <c r="I292" s="43" t="s">
        <v>955</v>
      </c>
      <c r="J292" s="43" t="s">
        <v>955</v>
      </c>
      <c r="K292" s="43">
        <v>0.47556399999999999</v>
      </c>
      <c r="L292" s="43">
        <v>16.414814</v>
      </c>
      <c r="M292" s="43">
        <v>24.003727000000001</v>
      </c>
      <c r="N292" s="43">
        <v>22.880492</v>
      </c>
      <c r="O292" s="43">
        <v>27.142880000000002</v>
      </c>
      <c r="P292" s="43">
        <v>26.382891000000001</v>
      </c>
      <c r="Q292" s="43">
        <v>17.613123999999999</v>
      </c>
    </row>
    <row r="293" spans="1:17" x14ac:dyDescent="0.35">
      <c r="A293" s="42" t="s">
        <v>630</v>
      </c>
      <c r="B293" s="42" t="s">
        <v>936</v>
      </c>
      <c r="C293" s="42" t="s">
        <v>990</v>
      </c>
      <c r="D293" s="42">
        <v>2014</v>
      </c>
      <c r="E293" s="42" t="s">
        <v>991</v>
      </c>
      <c r="F293" s="42" t="str">
        <f t="shared" si="4"/>
        <v>L09c_14</v>
      </c>
      <c r="G293" s="43">
        <v>9.0679010000000009</v>
      </c>
      <c r="H293" s="43" t="s">
        <v>955</v>
      </c>
      <c r="I293" s="43" t="s">
        <v>955</v>
      </c>
      <c r="J293" s="43" t="s">
        <v>955</v>
      </c>
      <c r="K293" s="43">
        <v>9.5572280000000003</v>
      </c>
      <c r="L293" s="43">
        <v>8.2602360000000008</v>
      </c>
      <c r="M293" s="43">
        <v>19.984717</v>
      </c>
      <c r="N293" s="43">
        <v>20.007165000000001</v>
      </c>
      <c r="O293" s="43">
        <v>20.480152</v>
      </c>
      <c r="P293" s="43">
        <v>22.316078999999998</v>
      </c>
      <c r="Q293" s="43">
        <v>17.495778999999999</v>
      </c>
    </row>
    <row r="294" spans="1:17" x14ac:dyDescent="0.35">
      <c r="A294" s="42" t="s">
        <v>630</v>
      </c>
      <c r="B294" s="42" t="s">
        <v>923</v>
      </c>
      <c r="C294" s="42" t="s">
        <v>495</v>
      </c>
      <c r="D294" s="42">
        <v>2014</v>
      </c>
      <c r="E294" s="42" t="s">
        <v>895</v>
      </c>
      <c r="F294" s="42" t="str">
        <f t="shared" si="4"/>
        <v>H05c_14</v>
      </c>
      <c r="G294" s="43">
        <v>40.376542999999998</v>
      </c>
      <c r="H294" s="43" t="s">
        <v>955</v>
      </c>
      <c r="I294" s="43" t="s">
        <v>955</v>
      </c>
      <c r="J294" s="43">
        <v>2.310673</v>
      </c>
      <c r="K294" s="43">
        <v>8.8465720000000001</v>
      </c>
      <c r="L294" s="43">
        <v>11.231669999999999</v>
      </c>
      <c r="M294" s="43">
        <v>12.406504</v>
      </c>
      <c r="N294" s="43">
        <v>11.334626</v>
      </c>
      <c r="O294" s="43">
        <v>13.059612</v>
      </c>
      <c r="P294" s="43">
        <v>13.398274000000001</v>
      </c>
      <c r="Q294" s="43">
        <v>13.438644</v>
      </c>
    </row>
    <row r="295" spans="1:17" x14ac:dyDescent="0.35">
      <c r="A295" s="42" t="s">
        <v>630</v>
      </c>
      <c r="B295" s="42" t="s">
        <v>923</v>
      </c>
      <c r="C295" s="42" t="s">
        <v>992</v>
      </c>
      <c r="D295" s="42">
        <v>2015</v>
      </c>
      <c r="E295" s="42" t="s">
        <v>993</v>
      </c>
      <c r="F295" s="42" t="str">
        <f t="shared" si="4"/>
        <v>F03a_15</v>
      </c>
      <c r="G295" s="43">
        <v>0.54320999999999997</v>
      </c>
      <c r="H295" s="43" t="s">
        <v>955</v>
      </c>
      <c r="I295" s="43" t="s">
        <v>955</v>
      </c>
      <c r="J295" s="43" t="s">
        <v>955</v>
      </c>
      <c r="K295" s="43" t="s">
        <v>955</v>
      </c>
      <c r="L295" s="43">
        <v>16.803818</v>
      </c>
      <c r="M295" s="43">
        <v>11.196687000000001</v>
      </c>
      <c r="N295" s="43">
        <v>50.877204999999996</v>
      </c>
      <c r="O295" s="43">
        <v>48.955295</v>
      </c>
      <c r="P295" s="43">
        <v>43.697659000000002</v>
      </c>
      <c r="Q295" s="45">
        <v>24.65</v>
      </c>
    </row>
    <row r="296" spans="1:17" x14ac:dyDescent="0.35">
      <c r="A296" s="42" t="s">
        <v>630</v>
      </c>
      <c r="B296" s="42" t="s">
        <v>936</v>
      </c>
      <c r="C296" s="42" t="s">
        <v>428</v>
      </c>
      <c r="D296" s="42">
        <v>2015</v>
      </c>
      <c r="E296" s="42" t="s">
        <v>994</v>
      </c>
      <c r="F296" s="42" t="str">
        <f t="shared" si="4"/>
        <v>J10c_15</v>
      </c>
      <c r="G296" s="43">
        <v>3.8827159999999998</v>
      </c>
      <c r="H296" s="43" t="s">
        <v>955</v>
      </c>
      <c r="I296" s="43" t="s">
        <v>955</v>
      </c>
      <c r="J296" s="43" t="s">
        <v>955</v>
      </c>
      <c r="K296" s="43" t="s">
        <v>955</v>
      </c>
      <c r="L296" s="43">
        <v>5.706315</v>
      </c>
      <c r="M296" s="43">
        <v>21.727440999999999</v>
      </c>
      <c r="N296" s="43">
        <v>20.487463000000002</v>
      </c>
      <c r="O296" s="43">
        <v>23.863192000000002</v>
      </c>
      <c r="P296" s="43">
        <v>30.364568999999999</v>
      </c>
      <c r="Q296" s="43">
        <v>29.763959</v>
      </c>
    </row>
    <row r="297" spans="1:17" x14ac:dyDescent="0.35">
      <c r="A297" s="42" t="s">
        <v>630</v>
      </c>
      <c r="B297" s="42" t="s">
        <v>920</v>
      </c>
      <c r="C297" s="42" t="s">
        <v>410</v>
      </c>
      <c r="D297" s="42">
        <v>2015</v>
      </c>
      <c r="E297" s="42" t="s">
        <v>995</v>
      </c>
      <c r="F297" s="42" t="str">
        <f t="shared" si="4"/>
        <v>A05c_15</v>
      </c>
      <c r="G297" s="43">
        <v>6.2777779999999996</v>
      </c>
      <c r="H297" s="43" t="s">
        <v>955</v>
      </c>
      <c r="I297" s="43" t="s">
        <v>955</v>
      </c>
      <c r="J297" s="43" t="s">
        <v>955</v>
      </c>
      <c r="K297" s="43" t="s">
        <v>955</v>
      </c>
      <c r="L297" s="43">
        <v>15.861345</v>
      </c>
      <c r="M297" s="43">
        <v>22.521854999999999</v>
      </c>
      <c r="N297" s="43">
        <v>22.120407</v>
      </c>
      <c r="O297" s="43">
        <v>24.349540000000001</v>
      </c>
      <c r="P297" s="43">
        <v>22.141273999999999</v>
      </c>
      <c r="Q297" s="43">
        <v>29.337928999999999</v>
      </c>
    </row>
    <row r="298" spans="1:17" x14ac:dyDescent="0.35">
      <c r="A298" s="42" t="s">
        <v>630</v>
      </c>
      <c r="B298" s="42" t="s">
        <v>923</v>
      </c>
      <c r="C298" s="42" t="s">
        <v>502</v>
      </c>
      <c r="D298" s="42">
        <v>2015</v>
      </c>
      <c r="E298" s="42" t="s">
        <v>900</v>
      </c>
      <c r="F298" s="42" t="str">
        <f t="shared" si="4"/>
        <v>I06c_15</v>
      </c>
      <c r="G298" s="43">
        <v>13.666667</v>
      </c>
      <c r="H298" s="43" t="s">
        <v>955</v>
      </c>
      <c r="I298" s="43" t="s">
        <v>955</v>
      </c>
      <c r="J298" s="43" t="s">
        <v>955</v>
      </c>
      <c r="K298" s="43" t="s">
        <v>955</v>
      </c>
      <c r="L298" s="43">
        <v>14.059170999999999</v>
      </c>
      <c r="M298" s="43">
        <v>21.848925999999999</v>
      </c>
      <c r="N298" s="43">
        <v>28.389438999999999</v>
      </c>
      <c r="O298" s="43">
        <v>29.065756</v>
      </c>
      <c r="P298" s="43">
        <v>31.658926999999998</v>
      </c>
      <c r="Q298" s="43">
        <v>28.489682999999999</v>
      </c>
    </row>
    <row r="299" spans="1:17" x14ac:dyDescent="0.35">
      <c r="A299" s="42" t="s">
        <v>630</v>
      </c>
      <c r="B299" s="42" t="s">
        <v>920</v>
      </c>
      <c r="C299" s="42" t="s">
        <v>412</v>
      </c>
      <c r="D299" s="42">
        <v>2015</v>
      </c>
      <c r="E299" s="42" t="s">
        <v>996</v>
      </c>
      <c r="F299" s="42" t="str">
        <f t="shared" si="4"/>
        <v>F05a_15</v>
      </c>
      <c r="G299" s="43">
        <v>2.925926</v>
      </c>
      <c r="H299" s="43" t="s">
        <v>955</v>
      </c>
      <c r="I299" s="43" t="s">
        <v>955</v>
      </c>
      <c r="J299" s="43" t="s">
        <v>955</v>
      </c>
      <c r="K299" s="43" t="s">
        <v>955</v>
      </c>
      <c r="L299" s="43">
        <v>16.493924</v>
      </c>
      <c r="M299" s="43">
        <v>30.372788</v>
      </c>
      <c r="N299" s="43">
        <v>26.678733999999999</v>
      </c>
      <c r="O299" s="43">
        <v>26.482215</v>
      </c>
      <c r="P299" s="43">
        <v>23.787683999999999</v>
      </c>
      <c r="Q299" s="43">
        <v>27.654152</v>
      </c>
    </row>
    <row r="300" spans="1:17" x14ac:dyDescent="0.35">
      <c r="A300" s="42" t="s">
        <v>630</v>
      </c>
      <c r="B300" s="42" t="s">
        <v>923</v>
      </c>
      <c r="C300" s="42" t="s">
        <v>414</v>
      </c>
      <c r="D300" s="42">
        <v>2015</v>
      </c>
      <c r="E300" s="42" t="s">
        <v>997</v>
      </c>
      <c r="F300" s="42" t="str">
        <f t="shared" si="4"/>
        <v>G05a_15</v>
      </c>
      <c r="G300" s="43">
        <v>7.7160489999999999</v>
      </c>
      <c r="H300" s="43" t="s">
        <v>955</v>
      </c>
      <c r="I300" s="43" t="s">
        <v>955</v>
      </c>
      <c r="J300" s="43" t="s">
        <v>955</v>
      </c>
      <c r="K300" s="43" t="s">
        <v>955</v>
      </c>
      <c r="L300" s="43">
        <v>8.3151360000000007</v>
      </c>
      <c r="M300" s="43">
        <v>17.866043999999999</v>
      </c>
      <c r="N300" s="43">
        <v>21.549109999999999</v>
      </c>
      <c r="O300" s="43">
        <v>22.151879999999998</v>
      </c>
      <c r="P300" s="43">
        <v>23.040029000000001</v>
      </c>
      <c r="Q300" s="43">
        <v>26.828626</v>
      </c>
    </row>
    <row r="301" spans="1:17" x14ac:dyDescent="0.35">
      <c r="A301" s="42" t="s">
        <v>630</v>
      </c>
      <c r="B301" s="42" t="s">
        <v>923</v>
      </c>
      <c r="C301" s="42" t="s">
        <v>998</v>
      </c>
      <c r="D301" s="42">
        <v>2015</v>
      </c>
      <c r="E301" s="42" t="s">
        <v>999</v>
      </c>
      <c r="F301" s="42" t="str">
        <f t="shared" si="4"/>
        <v>F03c_15</v>
      </c>
      <c r="G301" s="43">
        <v>7.8148150000000003</v>
      </c>
      <c r="H301" s="43" t="s">
        <v>955</v>
      </c>
      <c r="I301" s="43" t="s">
        <v>955</v>
      </c>
      <c r="J301" s="43" t="s">
        <v>955</v>
      </c>
      <c r="K301" s="43" t="s">
        <v>955</v>
      </c>
      <c r="L301" s="43">
        <v>6.4817910000000003</v>
      </c>
      <c r="M301" s="43">
        <v>18.332984</v>
      </c>
      <c r="N301" s="43">
        <v>25.013389</v>
      </c>
      <c r="O301" s="43">
        <v>21.558284</v>
      </c>
      <c r="P301" s="43">
        <v>23.014237000000001</v>
      </c>
      <c r="Q301" s="43">
        <v>26.729744</v>
      </c>
    </row>
    <row r="302" spans="1:17" x14ac:dyDescent="0.35">
      <c r="A302" s="42" t="s">
        <v>630</v>
      </c>
      <c r="B302" s="42" t="s">
        <v>920</v>
      </c>
      <c r="C302" s="42" t="s">
        <v>1000</v>
      </c>
      <c r="D302" s="42">
        <v>2015</v>
      </c>
      <c r="E302" s="42" t="s">
        <v>1001</v>
      </c>
      <c r="F302" s="42" t="str">
        <f t="shared" si="4"/>
        <v>Z05b_15</v>
      </c>
      <c r="G302" s="43">
        <v>2.3333330000000001</v>
      </c>
      <c r="H302" s="43" t="s">
        <v>955</v>
      </c>
      <c r="I302" s="43" t="s">
        <v>955</v>
      </c>
      <c r="J302" s="43" t="s">
        <v>955</v>
      </c>
      <c r="K302" s="43" t="s">
        <v>955</v>
      </c>
      <c r="L302" s="43">
        <v>15.817285999999999</v>
      </c>
      <c r="M302" s="43">
        <v>22.201882000000001</v>
      </c>
      <c r="N302" s="43">
        <v>23.994857</v>
      </c>
      <c r="O302" s="43">
        <v>21.056999999999999</v>
      </c>
      <c r="P302" s="43">
        <v>15.316286</v>
      </c>
      <c r="Q302" s="43">
        <v>26.542714</v>
      </c>
    </row>
    <row r="303" spans="1:17" x14ac:dyDescent="0.35">
      <c r="A303" s="42" t="s">
        <v>630</v>
      </c>
      <c r="B303" s="42" t="s">
        <v>920</v>
      </c>
      <c r="C303" s="42" t="s">
        <v>1002</v>
      </c>
      <c r="D303" s="42">
        <v>2015</v>
      </c>
      <c r="E303" s="42" t="s">
        <v>1003</v>
      </c>
      <c r="F303" s="42" t="str">
        <f t="shared" si="4"/>
        <v>E04a_15</v>
      </c>
      <c r="G303" s="43">
        <v>11.804688000000001</v>
      </c>
      <c r="H303" s="43" t="s">
        <v>955</v>
      </c>
      <c r="I303" s="43" t="s">
        <v>955</v>
      </c>
      <c r="J303" s="43" t="s">
        <v>955</v>
      </c>
      <c r="K303" s="43" t="s">
        <v>955</v>
      </c>
      <c r="L303" s="43">
        <v>5.1194069999999998</v>
      </c>
      <c r="M303" s="43">
        <v>16.009945999999999</v>
      </c>
      <c r="N303" s="43">
        <v>17.142258000000002</v>
      </c>
      <c r="O303" s="43">
        <v>17.219939</v>
      </c>
      <c r="P303" s="43">
        <v>19.883627000000001</v>
      </c>
      <c r="Q303" s="43">
        <v>25.563234999999999</v>
      </c>
    </row>
    <row r="304" spans="1:17" x14ac:dyDescent="0.35">
      <c r="A304" s="42" t="s">
        <v>630</v>
      </c>
      <c r="B304" s="42" t="s">
        <v>920</v>
      </c>
      <c r="C304" s="42" t="s">
        <v>121</v>
      </c>
      <c r="D304" s="42">
        <v>2015</v>
      </c>
      <c r="E304" s="42" t="s">
        <v>1004</v>
      </c>
      <c r="F304" s="42" t="str">
        <f t="shared" si="4"/>
        <v>E05c_15</v>
      </c>
      <c r="G304" s="43">
        <v>9.4876539999999991</v>
      </c>
      <c r="H304" s="43" t="s">
        <v>955</v>
      </c>
      <c r="I304" s="43" t="s">
        <v>955</v>
      </c>
      <c r="J304" s="43" t="s">
        <v>955</v>
      </c>
      <c r="K304" s="43" t="s">
        <v>955</v>
      </c>
      <c r="L304" s="43">
        <v>18.389372000000002</v>
      </c>
      <c r="M304" s="43">
        <v>32.015690999999997</v>
      </c>
      <c r="N304" s="43">
        <v>33.926194000000002</v>
      </c>
      <c r="O304" s="43">
        <v>26.619434999999999</v>
      </c>
      <c r="P304" s="43">
        <v>25.848855</v>
      </c>
      <c r="Q304" s="43">
        <v>25.205071</v>
      </c>
    </row>
    <row r="305" spans="1:17" x14ac:dyDescent="0.35">
      <c r="A305" s="42" t="s">
        <v>630</v>
      </c>
      <c r="B305" s="42" t="s">
        <v>923</v>
      </c>
      <c r="C305" s="42" t="s">
        <v>374</v>
      </c>
      <c r="D305" s="42">
        <v>2015</v>
      </c>
      <c r="E305" s="42" t="s">
        <v>901</v>
      </c>
      <c r="F305" s="42" t="str">
        <f t="shared" si="4"/>
        <v>I07a_15</v>
      </c>
      <c r="G305" s="43">
        <v>15.030863999999999</v>
      </c>
      <c r="H305" s="43" t="s">
        <v>955</v>
      </c>
      <c r="I305" s="43" t="s">
        <v>955</v>
      </c>
      <c r="J305" s="43" t="s">
        <v>955</v>
      </c>
      <c r="K305" s="43" t="s">
        <v>955</v>
      </c>
      <c r="L305" s="43">
        <v>14.646796</v>
      </c>
      <c r="M305" s="43">
        <v>20.65204</v>
      </c>
      <c r="N305" s="43">
        <v>25.537852999999998</v>
      </c>
      <c r="O305" s="43">
        <v>25.100553000000001</v>
      </c>
      <c r="P305" s="43">
        <v>26.037158999999999</v>
      </c>
      <c r="Q305" s="43">
        <v>25.096959999999999</v>
      </c>
    </row>
    <row r="306" spans="1:17" x14ac:dyDescent="0.35">
      <c r="A306" s="42" t="s">
        <v>630</v>
      </c>
      <c r="B306" s="42" t="s">
        <v>920</v>
      </c>
      <c r="C306" s="42" t="s">
        <v>1005</v>
      </c>
      <c r="D306" s="42">
        <v>2015</v>
      </c>
      <c r="E306" s="42" t="s">
        <v>1006</v>
      </c>
      <c r="F306" s="42" t="str">
        <f t="shared" si="4"/>
        <v>E04b_15</v>
      </c>
      <c r="G306" s="43">
        <v>4.7037040000000001</v>
      </c>
      <c r="H306" s="43" t="s">
        <v>955</v>
      </c>
      <c r="I306" s="43" t="s">
        <v>955</v>
      </c>
      <c r="J306" s="43" t="s">
        <v>955</v>
      </c>
      <c r="K306" s="43" t="s">
        <v>955</v>
      </c>
      <c r="L306" s="43">
        <v>10.800850000000001</v>
      </c>
      <c r="M306" s="43">
        <v>18.459205999999998</v>
      </c>
      <c r="N306" s="43">
        <v>21.011527999999998</v>
      </c>
      <c r="O306" s="43">
        <v>23.000598</v>
      </c>
      <c r="P306" s="43">
        <v>23.836323</v>
      </c>
      <c r="Q306" s="43">
        <v>25.082149999999999</v>
      </c>
    </row>
    <row r="307" spans="1:17" x14ac:dyDescent="0.35">
      <c r="A307" s="42" t="s">
        <v>630</v>
      </c>
      <c r="B307" s="42" t="s">
        <v>920</v>
      </c>
      <c r="C307" s="42" t="s">
        <v>1007</v>
      </c>
      <c r="D307" s="42">
        <v>2015</v>
      </c>
      <c r="E307" s="42" t="s">
        <v>1008</v>
      </c>
      <c r="F307" s="42" t="str">
        <f t="shared" si="4"/>
        <v>Y05c_15</v>
      </c>
      <c r="G307" s="43">
        <v>3.9319999999999999</v>
      </c>
      <c r="H307" s="43" t="s">
        <v>955</v>
      </c>
      <c r="I307" s="43" t="s">
        <v>955</v>
      </c>
      <c r="J307" s="43" t="s">
        <v>955</v>
      </c>
      <c r="K307" s="43" t="s">
        <v>955</v>
      </c>
      <c r="L307" s="43">
        <v>4.5838669999999997</v>
      </c>
      <c r="M307" s="43">
        <v>27.136140000000001</v>
      </c>
      <c r="N307" s="43">
        <v>28.956256</v>
      </c>
      <c r="O307" s="43">
        <v>21.220244000000001</v>
      </c>
      <c r="P307" s="43">
        <v>23.042981000000001</v>
      </c>
      <c r="Q307" s="43">
        <v>24.477620000000002</v>
      </c>
    </row>
    <row r="308" spans="1:17" x14ac:dyDescent="0.35">
      <c r="A308" s="42" t="s">
        <v>630</v>
      </c>
      <c r="B308" s="42" t="s">
        <v>923</v>
      </c>
      <c r="C308" s="42" t="s">
        <v>1009</v>
      </c>
      <c r="D308" s="42">
        <v>2015</v>
      </c>
      <c r="E308" s="42" t="s">
        <v>1010</v>
      </c>
      <c r="F308" s="42" t="str">
        <f t="shared" si="4"/>
        <v>F03b_15</v>
      </c>
      <c r="G308" s="43">
        <v>8.6728400000000008</v>
      </c>
      <c r="H308" s="43" t="s">
        <v>955</v>
      </c>
      <c r="I308" s="43" t="s">
        <v>955</v>
      </c>
      <c r="J308" s="43" t="s">
        <v>955</v>
      </c>
      <c r="K308" s="43" t="s">
        <v>955</v>
      </c>
      <c r="L308" s="43">
        <v>6.0617979999999996</v>
      </c>
      <c r="M308" s="43">
        <v>19.435386999999999</v>
      </c>
      <c r="N308" s="43">
        <v>24.451623000000001</v>
      </c>
      <c r="O308" s="43">
        <v>23.256397</v>
      </c>
      <c r="P308" s="43">
        <v>24.32283</v>
      </c>
      <c r="Q308" s="43">
        <v>24.463614</v>
      </c>
    </row>
    <row r="309" spans="1:17" x14ac:dyDescent="0.35">
      <c r="A309" s="42" t="s">
        <v>630</v>
      </c>
      <c r="B309" s="42" t="s">
        <v>923</v>
      </c>
      <c r="C309" s="42" t="s">
        <v>529</v>
      </c>
      <c r="D309" s="42">
        <v>2015</v>
      </c>
      <c r="E309" s="42" t="s">
        <v>910</v>
      </c>
      <c r="F309" s="42" t="str">
        <f t="shared" si="4"/>
        <v>J07a_15</v>
      </c>
      <c r="G309" s="43">
        <v>36.228394999999999</v>
      </c>
      <c r="H309" s="43" t="s">
        <v>955</v>
      </c>
      <c r="I309" s="43" t="s">
        <v>955</v>
      </c>
      <c r="J309" s="43" t="s">
        <v>955</v>
      </c>
      <c r="K309" s="43" t="s">
        <v>955</v>
      </c>
      <c r="L309" s="43">
        <v>11.616441</v>
      </c>
      <c r="M309" s="43">
        <v>21.83653</v>
      </c>
      <c r="N309" s="43">
        <v>23.735139</v>
      </c>
      <c r="O309" s="43">
        <v>24.388079999999999</v>
      </c>
      <c r="P309" s="43">
        <v>28.601846999999999</v>
      </c>
      <c r="Q309" s="43">
        <v>24.422225000000001</v>
      </c>
    </row>
    <row r="310" spans="1:17" x14ac:dyDescent="0.35">
      <c r="A310" s="42" t="s">
        <v>630</v>
      </c>
      <c r="B310" s="42" t="s">
        <v>920</v>
      </c>
      <c r="C310" s="42" t="s">
        <v>1011</v>
      </c>
      <c r="D310" s="42">
        <v>2015</v>
      </c>
      <c r="E310" s="42" t="s">
        <v>1012</v>
      </c>
      <c r="F310" s="42" t="str">
        <f t="shared" si="4"/>
        <v>F04a_15</v>
      </c>
      <c r="G310" s="43">
        <v>4.7407409999999999</v>
      </c>
      <c r="H310" s="43" t="s">
        <v>955</v>
      </c>
      <c r="I310" s="43" t="s">
        <v>955</v>
      </c>
      <c r="J310" s="43" t="s">
        <v>955</v>
      </c>
      <c r="K310" s="43" t="s">
        <v>955</v>
      </c>
      <c r="L310" s="43">
        <v>7.8825229999999999</v>
      </c>
      <c r="M310" s="43">
        <v>16.410081999999999</v>
      </c>
      <c r="N310" s="43">
        <v>18.944929999999999</v>
      </c>
      <c r="O310" s="43">
        <v>23.493586000000001</v>
      </c>
      <c r="P310" s="43">
        <v>24.250008000000001</v>
      </c>
      <c r="Q310" s="43">
        <v>24.223641000000001</v>
      </c>
    </row>
    <row r="311" spans="1:17" x14ac:dyDescent="0.35">
      <c r="A311" s="42" t="s">
        <v>630</v>
      </c>
      <c r="B311" s="42" t="s">
        <v>920</v>
      </c>
      <c r="C311" s="42" t="s">
        <v>527</v>
      </c>
      <c r="D311" s="42">
        <v>2015</v>
      </c>
      <c r="E311" s="42" t="s">
        <v>911</v>
      </c>
      <c r="F311" s="42" t="str">
        <f t="shared" si="4"/>
        <v>E05b_15</v>
      </c>
      <c r="G311" s="43">
        <v>18.901235</v>
      </c>
      <c r="H311" s="43" t="s">
        <v>955</v>
      </c>
      <c r="I311" s="43" t="s">
        <v>955</v>
      </c>
      <c r="J311" s="43" t="s">
        <v>955</v>
      </c>
      <c r="K311" s="43" t="s">
        <v>955</v>
      </c>
      <c r="L311" s="43">
        <v>16.750122999999999</v>
      </c>
      <c r="M311" s="43">
        <v>27.369123999999999</v>
      </c>
      <c r="N311" s="43">
        <v>27.693428999999998</v>
      </c>
      <c r="O311" s="43">
        <v>27.079184000000001</v>
      </c>
      <c r="P311" s="43">
        <v>25.373844999999999</v>
      </c>
      <c r="Q311" s="43">
        <v>24.188154999999998</v>
      </c>
    </row>
    <row r="312" spans="1:17" x14ac:dyDescent="0.35">
      <c r="A312" s="42" t="s">
        <v>630</v>
      </c>
      <c r="B312" s="42" t="s">
        <v>920</v>
      </c>
      <c r="C312" s="42" t="s">
        <v>526</v>
      </c>
      <c r="D312" s="42">
        <v>2015</v>
      </c>
      <c r="E312" s="42" t="s">
        <v>899</v>
      </c>
      <c r="F312" s="42" t="str">
        <f t="shared" si="4"/>
        <v>B05a_15</v>
      </c>
      <c r="G312" s="43">
        <v>14.265432000000001</v>
      </c>
      <c r="H312" s="43" t="s">
        <v>955</v>
      </c>
      <c r="I312" s="43" t="s">
        <v>955</v>
      </c>
      <c r="J312" s="43" t="s">
        <v>955</v>
      </c>
      <c r="K312" s="43" t="s">
        <v>955</v>
      </c>
      <c r="L312" s="43">
        <v>12.136751</v>
      </c>
      <c r="M312" s="43">
        <v>18.658787</v>
      </c>
      <c r="N312" s="43">
        <v>20.065218000000002</v>
      </c>
      <c r="O312" s="43">
        <v>22.783957999999998</v>
      </c>
      <c r="P312" s="43">
        <v>21.984683</v>
      </c>
      <c r="Q312" s="43">
        <v>24.125381999999998</v>
      </c>
    </row>
    <row r="313" spans="1:17" x14ac:dyDescent="0.35">
      <c r="A313" s="42" t="s">
        <v>630</v>
      </c>
      <c r="B313" s="42" t="s">
        <v>923</v>
      </c>
      <c r="C313" s="42" t="s">
        <v>528</v>
      </c>
      <c r="D313" s="42">
        <v>2015</v>
      </c>
      <c r="E313" s="42" t="s">
        <v>904</v>
      </c>
      <c r="F313" s="42" t="str">
        <f t="shared" si="4"/>
        <v>I07c_15</v>
      </c>
      <c r="G313" s="43">
        <v>29.802468999999999</v>
      </c>
      <c r="H313" s="43" t="s">
        <v>955</v>
      </c>
      <c r="I313" s="43" t="s">
        <v>955</v>
      </c>
      <c r="J313" s="43" t="s">
        <v>955</v>
      </c>
      <c r="K313" s="43" t="s">
        <v>955</v>
      </c>
      <c r="L313" s="43">
        <v>10.556105000000001</v>
      </c>
      <c r="M313" s="43">
        <v>20.922364999999999</v>
      </c>
      <c r="N313" s="43">
        <v>24.526793000000001</v>
      </c>
      <c r="O313" s="43">
        <v>26.164946</v>
      </c>
      <c r="P313" s="43">
        <v>26.674803000000001</v>
      </c>
      <c r="Q313" s="43">
        <v>23.980495999999999</v>
      </c>
    </row>
    <row r="314" spans="1:17" x14ac:dyDescent="0.35">
      <c r="A314" s="42" t="s">
        <v>630</v>
      </c>
      <c r="B314" s="42" t="s">
        <v>920</v>
      </c>
      <c r="C314" s="42" t="s">
        <v>524</v>
      </c>
      <c r="D314" s="42">
        <v>2015</v>
      </c>
      <c r="E314" s="42" t="s">
        <v>897</v>
      </c>
      <c r="F314" s="42" t="str">
        <f t="shared" si="4"/>
        <v>Z04a_15</v>
      </c>
      <c r="G314" s="43">
        <v>18.932099000000001</v>
      </c>
      <c r="H314" s="43" t="s">
        <v>955</v>
      </c>
      <c r="I314" s="43" t="s">
        <v>955</v>
      </c>
      <c r="J314" s="43" t="s">
        <v>955</v>
      </c>
      <c r="K314" s="43" t="s">
        <v>955</v>
      </c>
      <c r="L314" s="43">
        <v>18.904295999999999</v>
      </c>
      <c r="M314" s="43">
        <v>28.623207000000001</v>
      </c>
      <c r="N314" s="43">
        <v>25.397079000000002</v>
      </c>
      <c r="O314" s="43">
        <v>25.338077999999999</v>
      </c>
      <c r="P314" s="43">
        <v>22.289815999999998</v>
      </c>
      <c r="Q314" s="43">
        <v>23.617560999999998</v>
      </c>
    </row>
    <row r="315" spans="1:17" x14ac:dyDescent="0.35">
      <c r="A315" s="42" t="s">
        <v>630</v>
      </c>
      <c r="B315" s="42" t="s">
        <v>923</v>
      </c>
      <c r="C315" s="42" t="s">
        <v>418</v>
      </c>
      <c r="D315" s="42">
        <v>2015</v>
      </c>
      <c r="E315" s="42" t="s">
        <v>1013</v>
      </c>
      <c r="F315" s="42" t="str">
        <f t="shared" si="4"/>
        <v>J06a_15</v>
      </c>
      <c r="G315" s="43">
        <v>6.2160489999999999</v>
      </c>
      <c r="H315" s="43" t="s">
        <v>955</v>
      </c>
      <c r="I315" s="43" t="s">
        <v>955</v>
      </c>
      <c r="J315" s="43" t="s">
        <v>955</v>
      </c>
      <c r="K315" s="43" t="s">
        <v>955</v>
      </c>
      <c r="L315" s="43">
        <v>7.6658010000000001</v>
      </c>
      <c r="M315" s="43">
        <v>16.634401</v>
      </c>
      <c r="N315" s="43">
        <v>20.120978999999998</v>
      </c>
      <c r="O315" s="43">
        <v>23.357762000000001</v>
      </c>
      <c r="P315" s="43">
        <v>27.89714</v>
      </c>
      <c r="Q315" s="43">
        <v>23.374171</v>
      </c>
    </row>
    <row r="316" spans="1:17" x14ac:dyDescent="0.35">
      <c r="A316" s="42" t="s">
        <v>630</v>
      </c>
      <c r="B316" s="42" t="s">
        <v>920</v>
      </c>
      <c r="C316" s="42" t="s">
        <v>1014</v>
      </c>
      <c r="D316" s="42">
        <v>2015</v>
      </c>
      <c r="E316" s="42" t="s">
        <v>1015</v>
      </c>
      <c r="F316" s="42" t="str">
        <f t="shared" si="4"/>
        <v>Y04b_15</v>
      </c>
      <c r="G316" s="43">
        <v>2.7283949999999999</v>
      </c>
      <c r="H316" s="43" t="s">
        <v>955</v>
      </c>
      <c r="I316" s="43" t="s">
        <v>955</v>
      </c>
      <c r="J316" s="43" t="s">
        <v>955</v>
      </c>
      <c r="K316" s="43" t="s">
        <v>955</v>
      </c>
      <c r="L316" s="43">
        <v>19.700959000000001</v>
      </c>
      <c r="M316" s="43">
        <v>22.737493000000001</v>
      </c>
      <c r="N316" s="43">
        <v>23.816932000000001</v>
      </c>
      <c r="O316" s="43">
        <v>19.791855000000002</v>
      </c>
      <c r="P316" s="43">
        <v>20.519023000000001</v>
      </c>
      <c r="Q316" s="43">
        <v>23.230872999999999</v>
      </c>
    </row>
    <row r="317" spans="1:17" x14ac:dyDescent="0.35">
      <c r="A317" s="42" t="s">
        <v>630</v>
      </c>
      <c r="B317" s="42" t="s">
        <v>923</v>
      </c>
      <c r="C317" s="42" t="s">
        <v>424</v>
      </c>
      <c r="D317" s="42">
        <v>2015</v>
      </c>
      <c r="E317" s="42" t="s">
        <v>1016</v>
      </c>
      <c r="F317" s="42" t="str">
        <f t="shared" si="4"/>
        <v>J07b_15</v>
      </c>
      <c r="G317" s="43">
        <v>7.0555560000000002</v>
      </c>
      <c r="H317" s="43" t="s">
        <v>955</v>
      </c>
      <c r="I317" s="43" t="s">
        <v>955</v>
      </c>
      <c r="J317" s="43" t="s">
        <v>955</v>
      </c>
      <c r="K317" s="43" t="s">
        <v>955</v>
      </c>
      <c r="L317" s="43">
        <v>10.095024</v>
      </c>
      <c r="M317" s="43">
        <v>22.360023999999999</v>
      </c>
      <c r="N317" s="43">
        <v>21.589227999999999</v>
      </c>
      <c r="O317" s="43">
        <v>21.219449000000001</v>
      </c>
      <c r="P317" s="43">
        <v>21.928535</v>
      </c>
      <c r="Q317" s="43">
        <v>23.125181000000001</v>
      </c>
    </row>
    <row r="318" spans="1:17" x14ac:dyDescent="0.35">
      <c r="A318" s="42" t="s">
        <v>630</v>
      </c>
      <c r="B318" s="42" t="s">
        <v>920</v>
      </c>
      <c r="C318" s="42" t="s">
        <v>525</v>
      </c>
      <c r="D318" s="42">
        <v>2015</v>
      </c>
      <c r="E318" s="42" t="s">
        <v>896</v>
      </c>
      <c r="F318" s="42" t="str">
        <f t="shared" si="4"/>
        <v>Z04b_15</v>
      </c>
      <c r="G318" s="43">
        <v>26.765432000000001</v>
      </c>
      <c r="H318" s="43" t="s">
        <v>955</v>
      </c>
      <c r="I318" s="43" t="s">
        <v>955</v>
      </c>
      <c r="J318" s="43" t="s">
        <v>955</v>
      </c>
      <c r="K318" s="43" t="s">
        <v>955</v>
      </c>
      <c r="L318" s="43">
        <v>17.396916999999998</v>
      </c>
      <c r="M318" s="43">
        <v>27.80039</v>
      </c>
      <c r="N318" s="43">
        <v>23.904228</v>
      </c>
      <c r="O318" s="43">
        <v>21.452596</v>
      </c>
      <c r="P318" s="43">
        <v>19.559781000000001</v>
      </c>
      <c r="Q318" s="43">
        <v>22.636323999999998</v>
      </c>
    </row>
    <row r="319" spans="1:17" x14ac:dyDescent="0.35">
      <c r="A319" s="42" t="s">
        <v>630</v>
      </c>
      <c r="B319" s="42" t="s">
        <v>923</v>
      </c>
      <c r="C319" s="42" t="s">
        <v>448</v>
      </c>
      <c r="D319" s="42">
        <v>2015</v>
      </c>
      <c r="E319" s="42" t="s">
        <v>903</v>
      </c>
      <c r="F319" s="42" t="str">
        <f t="shared" si="4"/>
        <v>I07b_15</v>
      </c>
      <c r="G319" s="43">
        <v>26.765432000000001</v>
      </c>
      <c r="H319" s="43" t="s">
        <v>955</v>
      </c>
      <c r="I319" s="43" t="s">
        <v>955</v>
      </c>
      <c r="J319" s="43" t="s">
        <v>955</v>
      </c>
      <c r="K319" s="43" t="s">
        <v>955</v>
      </c>
      <c r="L319" s="43">
        <v>13.020974000000001</v>
      </c>
      <c r="M319" s="43">
        <v>25.051918000000001</v>
      </c>
      <c r="N319" s="43">
        <v>26.709937</v>
      </c>
      <c r="O319" s="43">
        <v>25.487016000000001</v>
      </c>
      <c r="P319" s="43">
        <v>27.797608</v>
      </c>
      <c r="Q319" s="43">
        <v>22.565636000000001</v>
      </c>
    </row>
    <row r="320" spans="1:17" x14ac:dyDescent="0.35">
      <c r="A320" s="42" t="s">
        <v>630</v>
      </c>
      <c r="B320" s="42" t="s">
        <v>923</v>
      </c>
      <c r="C320" s="42" t="s">
        <v>523</v>
      </c>
      <c r="D320" s="42">
        <v>2015</v>
      </c>
      <c r="E320" s="42" t="s">
        <v>907</v>
      </c>
      <c r="F320" s="42" t="str">
        <f t="shared" si="4"/>
        <v>G04b_15</v>
      </c>
      <c r="G320" s="43">
        <v>15.290122999999999</v>
      </c>
      <c r="H320" s="43" t="s">
        <v>955</v>
      </c>
      <c r="I320" s="43" t="s">
        <v>955</v>
      </c>
      <c r="J320" s="43" t="s">
        <v>955</v>
      </c>
      <c r="K320" s="43" t="s">
        <v>955</v>
      </c>
      <c r="L320" s="43">
        <v>7.9353189999999998</v>
      </c>
      <c r="M320" s="43">
        <v>22.726704000000002</v>
      </c>
      <c r="N320" s="43">
        <v>21.186945000000001</v>
      </c>
      <c r="O320" s="43">
        <v>24.855587</v>
      </c>
      <c r="P320" s="43">
        <v>24.851467</v>
      </c>
      <c r="Q320" s="43">
        <v>22.096878</v>
      </c>
    </row>
    <row r="321" spans="1:17" x14ac:dyDescent="0.35">
      <c r="A321" s="42" t="s">
        <v>630</v>
      </c>
      <c r="B321" s="42" t="s">
        <v>923</v>
      </c>
      <c r="C321" s="42" t="s">
        <v>426</v>
      </c>
      <c r="D321" s="42">
        <v>2015</v>
      </c>
      <c r="E321" s="42" t="s">
        <v>1017</v>
      </c>
      <c r="F321" s="42" t="str">
        <f t="shared" si="4"/>
        <v>I08c_15</v>
      </c>
      <c r="G321" s="43">
        <v>10.938272</v>
      </c>
      <c r="H321" s="43" t="s">
        <v>955</v>
      </c>
      <c r="I321" s="43" t="s">
        <v>955</v>
      </c>
      <c r="J321" s="43" t="s">
        <v>955</v>
      </c>
      <c r="K321" s="43" t="s">
        <v>955</v>
      </c>
      <c r="L321" s="43">
        <v>10.315889</v>
      </c>
      <c r="M321" s="43">
        <v>15.160059</v>
      </c>
      <c r="N321" s="43">
        <v>19.474831999999999</v>
      </c>
      <c r="O321" s="43">
        <v>22.503098000000001</v>
      </c>
      <c r="P321" s="43">
        <v>19.602730999999999</v>
      </c>
      <c r="Q321" s="43">
        <v>22.031359999999999</v>
      </c>
    </row>
    <row r="322" spans="1:17" x14ac:dyDescent="0.35">
      <c r="A322" s="42" t="s">
        <v>630</v>
      </c>
      <c r="B322" s="42" t="s">
        <v>923</v>
      </c>
      <c r="C322" s="42" t="s">
        <v>522</v>
      </c>
      <c r="D322" s="42">
        <v>2015</v>
      </c>
      <c r="E322" s="42" t="s">
        <v>908</v>
      </c>
      <c r="F322" s="42" t="str">
        <f t="shared" si="4"/>
        <v>G04a_15</v>
      </c>
      <c r="G322" s="43">
        <v>32.567900999999999</v>
      </c>
      <c r="H322" s="43" t="s">
        <v>955</v>
      </c>
      <c r="I322" s="43" t="s">
        <v>955</v>
      </c>
      <c r="J322" s="43" t="s">
        <v>955</v>
      </c>
      <c r="K322" s="43" t="s">
        <v>955</v>
      </c>
      <c r="L322" s="43">
        <v>9.9459590000000002</v>
      </c>
      <c r="M322" s="43">
        <v>23.286104999999999</v>
      </c>
      <c r="N322" s="43">
        <v>21.109096999999998</v>
      </c>
      <c r="O322" s="43">
        <v>22.699406</v>
      </c>
      <c r="P322" s="43">
        <v>25.890554000000002</v>
      </c>
      <c r="Q322" s="43">
        <v>21.935462999999999</v>
      </c>
    </row>
    <row r="323" spans="1:17" x14ac:dyDescent="0.35">
      <c r="A323" s="42" t="s">
        <v>630</v>
      </c>
      <c r="B323" s="42" t="s">
        <v>923</v>
      </c>
      <c r="C323" s="42" t="s">
        <v>419</v>
      </c>
      <c r="D323" s="42">
        <v>2015</v>
      </c>
      <c r="E323" s="42" t="s">
        <v>902</v>
      </c>
      <c r="F323" s="42" t="str">
        <f t="shared" si="4"/>
        <v>H07c_15</v>
      </c>
      <c r="G323" s="43">
        <v>8.419753</v>
      </c>
      <c r="H323" s="43" t="s">
        <v>955</v>
      </c>
      <c r="I323" s="43" t="s">
        <v>955</v>
      </c>
      <c r="J323" s="43" t="s">
        <v>955</v>
      </c>
      <c r="K323" s="43" t="s">
        <v>955</v>
      </c>
      <c r="L323" s="43">
        <v>12.895865000000001</v>
      </c>
      <c r="M323" s="43">
        <v>25.508358000000001</v>
      </c>
      <c r="N323" s="43">
        <v>22.687125999999999</v>
      </c>
      <c r="O323" s="43">
        <v>28.298929999999999</v>
      </c>
      <c r="P323" s="43">
        <v>28.436344999999999</v>
      </c>
      <c r="Q323" s="43">
        <v>21.852779000000002</v>
      </c>
    </row>
    <row r="324" spans="1:17" x14ac:dyDescent="0.35">
      <c r="A324" s="42" t="s">
        <v>630</v>
      </c>
      <c r="B324" s="42" t="s">
        <v>923</v>
      </c>
      <c r="C324" s="42" t="s">
        <v>974</v>
      </c>
      <c r="D324" s="42">
        <v>2015</v>
      </c>
      <c r="E324" s="42" t="s">
        <v>1018</v>
      </c>
      <c r="F324" s="42" t="str">
        <f t="shared" ref="F324:F341" si="5">CONCATENATE(C324,"_",MID(D324,3,2))</f>
        <v>K07a_15</v>
      </c>
      <c r="G324" s="43">
        <v>2.5925929999999999</v>
      </c>
      <c r="H324" s="43" t="s">
        <v>955</v>
      </c>
      <c r="I324" s="43" t="s">
        <v>955</v>
      </c>
      <c r="J324" s="43" t="s">
        <v>955</v>
      </c>
      <c r="K324" s="43" t="s">
        <v>955</v>
      </c>
      <c r="L324" s="43">
        <v>8.4382710000000003</v>
      </c>
      <c r="M324" s="43">
        <v>14.043053</v>
      </c>
      <c r="N324" s="43">
        <v>21.858429000000001</v>
      </c>
      <c r="O324" s="43">
        <v>20.068328999999999</v>
      </c>
      <c r="P324" s="43">
        <v>23.221543</v>
      </c>
      <c r="Q324" s="43">
        <v>21.630856999999999</v>
      </c>
    </row>
    <row r="325" spans="1:17" x14ac:dyDescent="0.35">
      <c r="A325" s="42" t="s">
        <v>630</v>
      </c>
      <c r="B325" s="42" t="s">
        <v>920</v>
      </c>
      <c r="C325" s="42" t="s">
        <v>1019</v>
      </c>
      <c r="D325" s="42">
        <v>2015</v>
      </c>
      <c r="E325" s="42" t="s">
        <v>1020</v>
      </c>
      <c r="F325" s="42" t="str">
        <f t="shared" si="5"/>
        <v>Y04c_15</v>
      </c>
      <c r="G325" s="43">
        <v>11.611110999999999</v>
      </c>
      <c r="H325" s="43" t="s">
        <v>955</v>
      </c>
      <c r="I325" s="43" t="s">
        <v>955</v>
      </c>
      <c r="J325" s="43" t="s">
        <v>955</v>
      </c>
      <c r="K325" s="43" t="s">
        <v>955</v>
      </c>
      <c r="L325" s="43">
        <v>13.960335000000001</v>
      </c>
      <c r="M325" s="43">
        <v>23.079623999999999</v>
      </c>
      <c r="N325" s="43">
        <v>23.38045</v>
      </c>
      <c r="O325" s="43">
        <v>16.770316000000001</v>
      </c>
      <c r="P325" s="43">
        <v>15.667837</v>
      </c>
      <c r="Q325" s="43">
        <v>21.398211</v>
      </c>
    </row>
    <row r="326" spans="1:17" x14ac:dyDescent="0.35">
      <c r="A326" s="42" t="s">
        <v>630</v>
      </c>
      <c r="B326" s="42" t="s">
        <v>923</v>
      </c>
      <c r="C326" s="42" t="s">
        <v>415</v>
      </c>
      <c r="D326" s="42">
        <v>2015</v>
      </c>
      <c r="E326" s="42" t="s">
        <v>1021</v>
      </c>
      <c r="F326" s="42" t="str">
        <f t="shared" si="5"/>
        <v>G05b_15</v>
      </c>
      <c r="G326" s="43">
        <v>9.5555559999999993</v>
      </c>
      <c r="H326" s="43" t="s">
        <v>955</v>
      </c>
      <c r="I326" s="43" t="s">
        <v>955</v>
      </c>
      <c r="J326" s="43" t="s">
        <v>955</v>
      </c>
      <c r="K326" s="43" t="s">
        <v>955</v>
      </c>
      <c r="L326" s="43">
        <v>5.9025350000000003</v>
      </c>
      <c r="M326" s="43">
        <v>12.730829</v>
      </c>
      <c r="N326" s="43">
        <v>19.768919</v>
      </c>
      <c r="O326" s="43">
        <v>20.123058</v>
      </c>
      <c r="P326" s="43">
        <v>17.999686000000001</v>
      </c>
      <c r="Q326" s="43">
        <v>21.24586</v>
      </c>
    </row>
    <row r="327" spans="1:17" x14ac:dyDescent="0.35">
      <c r="A327" s="42" t="s">
        <v>630</v>
      </c>
      <c r="B327" s="42" t="s">
        <v>920</v>
      </c>
      <c r="C327" s="42" t="s">
        <v>119</v>
      </c>
      <c r="D327" s="42">
        <v>2015</v>
      </c>
      <c r="E327" s="42" t="s">
        <v>1022</v>
      </c>
      <c r="F327" s="42" t="str">
        <f t="shared" si="5"/>
        <v>E05a_15</v>
      </c>
      <c r="G327" s="43">
        <v>9.0717590000000001</v>
      </c>
      <c r="H327" s="43" t="s">
        <v>955</v>
      </c>
      <c r="I327" s="43" t="s">
        <v>955</v>
      </c>
      <c r="J327" s="43" t="s">
        <v>955</v>
      </c>
      <c r="K327" s="43" t="s">
        <v>955</v>
      </c>
      <c r="L327" s="43">
        <v>9.167351</v>
      </c>
      <c r="M327" s="43">
        <v>22.280678999999999</v>
      </c>
      <c r="N327" s="43">
        <v>20.071740999999999</v>
      </c>
      <c r="O327" s="43">
        <v>22.067605</v>
      </c>
      <c r="P327" s="43">
        <v>20.539456000000001</v>
      </c>
      <c r="Q327" s="43">
        <v>21.200407999999999</v>
      </c>
    </row>
    <row r="328" spans="1:17" x14ac:dyDescent="0.35">
      <c r="A328" s="42" t="s">
        <v>630</v>
      </c>
      <c r="B328" s="42" t="s">
        <v>920</v>
      </c>
      <c r="C328" s="42" t="s">
        <v>1023</v>
      </c>
      <c r="D328" s="42">
        <v>2015</v>
      </c>
      <c r="E328" s="42" t="s">
        <v>1024</v>
      </c>
      <c r="F328" s="42" t="str">
        <f t="shared" si="5"/>
        <v>E04c_15</v>
      </c>
      <c r="G328" s="43">
        <v>8.2839510000000001</v>
      </c>
      <c r="H328" s="43" t="s">
        <v>955</v>
      </c>
      <c r="I328" s="43" t="s">
        <v>955</v>
      </c>
      <c r="J328" s="43" t="s">
        <v>955</v>
      </c>
      <c r="K328" s="43" t="s">
        <v>955</v>
      </c>
      <c r="L328" s="43">
        <v>7.7449760000000003</v>
      </c>
      <c r="M328" s="43">
        <v>16.261051999999999</v>
      </c>
      <c r="N328" s="43">
        <v>16.567215999999998</v>
      </c>
      <c r="O328" s="43">
        <v>21.726832000000002</v>
      </c>
      <c r="P328" s="43">
        <v>19.001079000000001</v>
      </c>
      <c r="Q328" s="43">
        <v>21.145346</v>
      </c>
    </row>
    <row r="329" spans="1:17" x14ac:dyDescent="0.35">
      <c r="A329" s="42" t="s">
        <v>630</v>
      </c>
      <c r="B329" s="42" t="s">
        <v>923</v>
      </c>
      <c r="C329" s="42" t="s">
        <v>1025</v>
      </c>
      <c r="D329" s="42">
        <v>2015</v>
      </c>
      <c r="E329" s="42" t="s">
        <v>1026</v>
      </c>
      <c r="F329" s="42" t="str">
        <f t="shared" si="5"/>
        <v>J08a_15</v>
      </c>
      <c r="G329" s="43">
        <v>13.339506</v>
      </c>
      <c r="H329" s="43" t="s">
        <v>955</v>
      </c>
      <c r="I329" s="43" t="s">
        <v>955</v>
      </c>
      <c r="J329" s="43" t="s">
        <v>955</v>
      </c>
      <c r="K329" s="43" t="s">
        <v>955</v>
      </c>
      <c r="L329" s="43">
        <v>3.4065729999999999</v>
      </c>
      <c r="M329" s="43">
        <v>17.698360999999998</v>
      </c>
      <c r="N329" s="43">
        <v>20.474595999999998</v>
      </c>
      <c r="O329" s="43">
        <v>21.313832000000001</v>
      </c>
      <c r="P329" s="43">
        <v>23.995190999999998</v>
      </c>
      <c r="Q329" s="43">
        <v>20.849347999999999</v>
      </c>
    </row>
    <row r="330" spans="1:17" x14ac:dyDescent="0.35">
      <c r="A330" s="42" t="s">
        <v>630</v>
      </c>
      <c r="B330" s="42" t="s">
        <v>923</v>
      </c>
      <c r="C330" s="42" t="s">
        <v>521</v>
      </c>
      <c r="D330" s="42">
        <v>2015</v>
      </c>
      <c r="E330" s="42" t="s">
        <v>905</v>
      </c>
      <c r="F330" s="42" t="str">
        <f t="shared" si="5"/>
        <v>F04c_15</v>
      </c>
      <c r="G330" s="43">
        <v>61.802469000000002</v>
      </c>
      <c r="H330" s="43" t="s">
        <v>955</v>
      </c>
      <c r="I330" s="43" t="s">
        <v>955</v>
      </c>
      <c r="J330" s="43" t="s">
        <v>955</v>
      </c>
      <c r="K330" s="43" t="s">
        <v>955</v>
      </c>
      <c r="L330" s="43">
        <v>10.150145</v>
      </c>
      <c r="M330" s="43">
        <v>21.955010999999999</v>
      </c>
      <c r="N330" s="43">
        <v>24.549714999999999</v>
      </c>
      <c r="O330" s="43">
        <v>21.691803</v>
      </c>
      <c r="P330" s="43">
        <v>23.551244000000001</v>
      </c>
      <c r="Q330" s="43">
        <v>20.720272000000001</v>
      </c>
    </row>
    <row r="331" spans="1:17" x14ac:dyDescent="0.35">
      <c r="A331" s="42" t="s">
        <v>630</v>
      </c>
      <c r="B331" s="42" t="s">
        <v>923</v>
      </c>
      <c r="C331" s="42" t="s">
        <v>223</v>
      </c>
      <c r="D331" s="42">
        <v>2015</v>
      </c>
      <c r="E331" s="42" t="s">
        <v>1027</v>
      </c>
      <c r="F331" s="42" t="str">
        <f t="shared" si="5"/>
        <v>F05c_15</v>
      </c>
      <c r="G331" s="43">
        <v>8.5246910000000007</v>
      </c>
      <c r="H331" s="43" t="s">
        <v>955</v>
      </c>
      <c r="I331" s="43" t="s">
        <v>955</v>
      </c>
      <c r="J331" s="43" t="s">
        <v>955</v>
      </c>
      <c r="K331" s="43" t="s">
        <v>955</v>
      </c>
      <c r="L331" s="43">
        <v>8.963374</v>
      </c>
      <c r="M331" s="43">
        <v>19.870297000000001</v>
      </c>
      <c r="N331" s="43">
        <v>25.294053999999999</v>
      </c>
      <c r="O331" s="43">
        <v>22.920594999999999</v>
      </c>
      <c r="P331" s="43">
        <v>22.654074999999999</v>
      </c>
      <c r="Q331" s="43">
        <v>20.514526</v>
      </c>
    </row>
    <row r="332" spans="1:17" x14ac:dyDescent="0.35">
      <c r="A332" s="42" t="s">
        <v>630</v>
      </c>
      <c r="B332" s="42" t="s">
        <v>936</v>
      </c>
      <c r="C332" s="42" t="s">
        <v>427</v>
      </c>
      <c r="D332" s="42">
        <v>2015</v>
      </c>
      <c r="E332" s="42" t="s">
        <v>1028</v>
      </c>
      <c r="F332" s="42" t="str">
        <f t="shared" si="5"/>
        <v>J09c_15</v>
      </c>
      <c r="G332" s="43">
        <v>0.98148100000000005</v>
      </c>
      <c r="H332" s="43" t="s">
        <v>955</v>
      </c>
      <c r="I332" s="43" t="s">
        <v>955</v>
      </c>
      <c r="J332" s="43" t="s">
        <v>955</v>
      </c>
      <c r="K332" s="43" t="s">
        <v>955</v>
      </c>
      <c r="L332" s="43">
        <v>16.533169999999998</v>
      </c>
      <c r="M332" s="43">
        <v>15.186296</v>
      </c>
      <c r="N332" s="43">
        <v>22.781887000000001</v>
      </c>
      <c r="O332" s="43">
        <v>20.763508999999999</v>
      </c>
      <c r="P332" s="43">
        <v>21.02</v>
      </c>
      <c r="Q332" s="43">
        <v>19.509283</v>
      </c>
    </row>
    <row r="333" spans="1:17" x14ac:dyDescent="0.35">
      <c r="A333" s="42" t="s">
        <v>630</v>
      </c>
      <c r="B333" s="42" t="s">
        <v>936</v>
      </c>
      <c r="C333" s="42" t="s">
        <v>1029</v>
      </c>
      <c r="D333" s="42">
        <v>2015</v>
      </c>
      <c r="E333" s="42" t="s">
        <v>1030</v>
      </c>
      <c r="F333" s="42" t="str">
        <f t="shared" si="5"/>
        <v>K09a_15</v>
      </c>
      <c r="G333" s="43">
        <v>15.765432000000001</v>
      </c>
      <c r="H333" s="43" t="s">
        <v>955</v>
      </c>
      <c r="I333" s="43" t="s">
        <v>955</v>
      </c>
      <c r="J333" s="43" t="s">
        <v>955</v>
      </c>
      <c r="K333" s="43" t="s">
        <v>955</v>
      </c>
      <c r="L333" s="43">
        <v>5.2410870000000003</v>
      </c>
      <c r="M333" s="43">
        <v>16.672170000000001</v>
      </c>
      <c r="N333" s="43">
        <v>19.045656000000001</v>
      </c>
      <c r="O333" s="43">
        <v>19.888513</v>
      </c>
      <c r="P333" s="43">
        <v>20.240231999999999</v>
      </c>
      <c r="Q333" s="43">
        <v>18.712966000000002</v>
      </c>
    </row>
    <row r="334" spans="1:17" x14ac:dyDescent="0.35">
      <c r="A334" s="42" t="s">
        <v>630</v>
      </c>
      <c r="B334" s="42" t="s">
        <v>920</v>
      </c>
      <c r="C334" s="42" t="s">
        <v>519</v>
      </c>
      <c r="D334" s="42">
        <v>2015</v>
      </c>
      <c r="E334" s="42" t="s">
        <v>906</v>
      </c>
      <c r="F334" s="42" t="str">
        <f t="shared" si="5"/>
        <v>D04c_15</v>
      </c>
      <c r="G334" s="43">
        <v>14.419753</v>
      </c>
      <c r="H334" s="43" t="s">
        <v>955</v>
      </c>
      <c r="I334" s="43" t="s">
        <v>955</v>
      </c>
      <c r="J334" s="43" t="s">
        <v>955</v>
      </c>
      <c r="K334" s="43" t="s">
        <v>955</v>
      </c>
      <c r="L334" s="43">
        <v>9.9286720000000006</v>
      </c>
      <c r="M334" s="43">
        <v>20.255991000000002</v>
      </c>
      <c r="N334" s="43">
        <v>19.555675000000001</v>
      </c>
      <c r="O334" s="43">
        <v>22.374516</v>
      </c>
      <c r="P334" s="43">
        <v>23.670031000000002</v>
      </c>
      <c r="Q334" s="43">
        <v>18.583812999999999</v>
      </c>
    </row>
    <row r="335" spans="1:17" x14ac:dyDescent="0.35">
      <c r="A335" s="42" t="s">
        <v>630</v>
      </c>
      <c r="B335" s="42" t="s">
        <v>923</v>
      </c>
      <c r="C335" s="42" t="s">
        <v>413</v>
      </c>
      <c r="D335" s="42">
        <v>2015</v>
      </c>
      <c r="E335" s="42" t="s">
        <v>1031</v>
      </c>
      <c r="F335" s="42" t="str">
        <f t="shared" si="5"/>
        <v>F05b_15</v>
      </c>
      <c r="G335" s="43">
        <v>5.3395060000000001</v>
      </c>
      <c r="H335" s="43" t="s">
        <v>955</v>
      </c>
      <c r="I335" s="43" t="s">
        <v>955</v>
      </c>
      <c r="J335" s="43" t="s">
        <v>955</v>
      </c>
      <c r="K335" s="43" t="s">
        <v>955</v>
      </c>
      <c r="L335" s="43">
        <v>8.5833779999999997</v>
      </c>
      <c r="M335" s="43">
        <v>19.559726000000001</v>
      </c>
      <c r="N335" s="43">
        <v>23.629901</v>
      </c>
      <c r="O335" s="43">
        <v>19.582148</v>
      </c>
      <c r="P335" s="43">
        <v>20.984525000000001</v>
      </c>
      <c r="Q335" s="43">
        <v>18.547221</v>
      </c>
    </row>
    <row r="336" spans="1:17" x14ac:dyDescent="0.35">
      <c r="A336" s="42" t="s">
        <v>630</v>
      </c>
      <c r="B336" s="42" t="s">
        <v>923</v>
      </c>
      <c r="C336" s="42" t="s">
        <v>425</v>
      </c>
      <c r="D336" s="42">
        <v>2015</v>
      </c>
      <c r="E336" s="42" t="s">
        <v>1032</v>
      </c>
      <c r="F336" s="42" t="str">
        <f t="shared" si="5"/>
        <v>I08b_15</v>
      </c>
      <c r="G336" s="43">
        <v>4.8888889999999998</v>
      </c>
      <c r="H336" s="43" t="s">
        <v>955</v>
      </c>
      <c r="I336" s="43" t="s">
        <v>955</v>
      </c>
      <c r="J336" s="43" t="s">
        <v>955</v>
      </c>
      <c r="K336" s="43" t="s">
        <v>955</v>
      </c>
      <c r="L336" s="43">
        <v>10.258977</v>
      </c>
      <c r="M336" s="43">
        <v>22.997022000000001</v>
      </c>
      <c r="N336" s="43">
        <v>25.588840999999999</v>
      </c>
      <c r="O336" s="43">
        <v>25.678227</v>
      </c>
      <c r="P336" s="43">
        <v>26.635294999999999</v>
      </c>
      <c r="Q336" s="43">
        <v>18.456544999999998</v>
      </c>
    </row>
    <row r="337" spans="1:17" x14ac:dyDescent="0.35">
      <c r="A337" s="42" t="s">
        <v>630</v>
      </c>
      <c r="B337" s="42" t="s">
        <v>920</v>
      </c>
      <c r="C337" s="42" t="s">
        <v>929</v>
      </c>
      <c r="D337" s="42">
        <v>2015</v>
      </c>
      <c r="E337" s="42" t="s">
        <v>1033</v>
      </c>
      <c r="F337" s="42" t="str">
        <f t="shared" si="5"/>
        <v>A05b_15</v>
      </c>
      <c r="G337" s="43">
        <v>0.68518500000000004</v>
      </c>
      <c r="H337" s="43" t="s">
        <v>955</v>
      </c>
      <c r="I337" s="43" t="s">
        <v>955</v>
      </c>
      <c r="J337" s="43" t="s">
        <v>955</v>
      </c>
      <c r="K337" s="43" t="s">
        <v>955</v>
      </c>
      <c r="L337" s="43">
        <v>11.877081</v>
      </c>
      <c r="M337" s="43">
        <v>7.8542560000000003</v>
      </c>
      <c r="N337" s="43">
        <v>17.401135</v>
      </c>
      <c r="O337" s="43">
        <v>17.612756999999998</v>
      </c>
      <c r="P337" s="43">
        <v>17.662378</v>
      </c>
      <c r="Q337" s="43">
        <v>18.031621999999999</v>
      </c>
    </row>
    <row r="338" spans="1:17" x14ac:dyDescent="0.35">
      <c r="A338" s="42" t="s">
        <v>630</v>
      </c>
      <c r="B338" s="42" t="s">
        <v>920</v>
      </c>
      <c r="C338" s="42" t="s">
        <v>1034</v>
      </c>
      <c r="D338" s="42">
        <v>2015</v>
      </c>
      <c r="E338" s="42" t="s">
        <v>1035</v>
      </c>
      <c r="F338" s="42" t="str">
        <f t="shared" si="5"/>
        <v>Z05a_15</v>
      </c>
      <c r="G338" s="43">
        <v>2.2530860000000001</v>
      </c>
      <c r="H338" s="43" t="s">
        <v>955</v>
      </c>
      <c r="I338" s="43" t="s">
        <v>955</v>
      </c>
      <c r="J338" s="43" t="s">
        <v>955</v>
      </c>
      <c r="K338" s="43" t="s">
        <v>955</v>
      </c>
      <c r="L338" s="43">
        <v>16.025129</v>
      </c>
      <c r="M338" s="43">
        <v>21.907048</v>
      </c>
      <c r="N338" s="43">
        <v>20.33211</v>
      </c>
      <c r="O338" s="43">
        <v>18.294460000000001</v>
      </c>
      <c r="P338" s="43">
        <v>16.451654999999999</v>
      </c>
      <c r="Q338" s="43">
        <v>17.901222000000001</v>
      </c>
    </row>
    <row r="339" spans="1:17" x14ac:dyDescent="0.35">
      <c r="A339" s="42" t="s">
        <v>630</v>
      </c>
      <c r="B339" s="42" t="s">
        <v>920</v>
      </c>
      <c r="C339" s="42" t="s">
        <v>409</v>
      </c>
      <c r="D339" s="42">
        <v>2015</v>
      </c>
      <c r="E339" s="42" t="s">
        <v>1036</v>
      </c>
      <c r="F339" s="42" t="str">
        <f t="shared" si="5"/>
        <v>Z04c_15</v>
      </c>
      <c r="G339" s="43">
        <v>3.8271600000000001</v>
      </c>
      <c r="H339" s="43" t="s">
        <v>955</v>
      </c>
      <c r="I339" s="43" t="s">
        <v>955</v>
      </c>
      <c r="J339" s="43" t="s">
        <v>955</v>
      </c>
      <c r="K339" s="43" t="s">
        <v>955</v>
      </c>
      <c r="L339" s="43">
        <v>14.245547999999999</v>
      </c>
      <c r="M339" s="43">
        <v>21.155857000000001</v>
      </c>
      <c r="N339" s="43">
        <v>21.549918999999999</v>
      </c>
      <c r="O339" s="43">
        <v>21.552271000000001</v>
      </c>
      <c r="P339" s="43">
        <v>15.918851999999999</v>
      </c>
      <c r="Q339" s="43">
        <v>17.797006</v>
      </c>
    </row>
    <row r="340" spans="1:17" x14ac:dyDescent="0.35">
      <c r="A340" s="42" t="s">
        <v>630</v>
      </c>
      <c r="B340" s="42" t="s">
        <v>923</v>
      </c>
      <c r="C340" s="42" t="s">
        <v>520</v>
      </c>
      <c r="D340" s="42">
        <v>2015</v>
      </c>
      <c r="E340" s="42" t="s">
        <v>909</v>
      </c>
      <c r="F340" s="42" t="str">
        <f t="shared" si="5"/>
        <v>F04b_15</v>
      </c>
      <c r="G340" s="43">
        <v>26.395061999999999</v>
      </c>
      <c r="H340" s="43" t="s">
        <v>955</v>
      </c>
      <c r="I340" s="43" t="s">
        <v>955</v>
      </c>
      <c r="J340" s="43" t="s">
        <v>955</v>
      </c>
      <c r="K340" s="43" t="s">
        <v>955</v>
      </c>
      <c r="L340" s="43">
        <v>7.3717579999999998</v>
      </c>
      <c r="M340" s="43">
        <v>12.959118999999999</v>
      </c>
      <c r="N340" s="43">
        <v>19.297587</v>
      </c>
      <c r="O340" s="43">
        <v>17.955404000000001</v>
      </c>
      <c r="P340" s="43">
        <v>15.30381</v>
      </c>
      <c r="Q340" s="43">
        <v>16.488727999999998</v>
      </c>
    </row>
    <row r="341" spans="1:17" x14ac:dyDescent="0.35">
      <c r="A341" s="42" t="s">
        <v>630</v>
      </c>
      <c r="B341" s="42" t="s">
        <v>923</v>
      </c>
      <c r="C341" s="42" t="s">
        <v>416</v>
      </c>
      <c r="D341" s="42">
        <v>2015</v>
      </c>
      <c r="E341" s="42" t="s">
        <v>898</v>
      </c>
      <c r="F341" s="42" t="str">
        <f t="shared" si="5"/>
        <v>I06b_15</v>
      </c>
      <c r="G341" s="43">
        <v>12.493827</v>
      </c>
      <c r="H341" s="43" t="s">
        <v>955</v>
      </c>
      <c r="I341" s="43" t="s">
        <v>955</v>
      </c>
      <c r="J341" s="43" t="s">
        <v>955</v>
      </c>
      <c r="K341" s="43" t="s">
        <v>955</v>
      </c>
      <c r="L341" s="43">
        <v>8.1101650000000003</v>
      </c>
      <c r="M341" s="43">
        <v>14.078818999999999</v>
      </c>
      <c r="N341" s="43">
        <v>15.347339</v>
      </c>
      <c r="O341" s="43">
        <v>16.217528999999999</v>
      </c>
      <c r="P341" s="43">
        <v>17.962150000000001</v>
      </c>
      <c r="Q341" s="43">
        <v>16.385852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1539C-6F93-417E-A696-9ACC9BD79D40}">
  <sheetPr>
    <tabColor theme="9" tint="-0.249977111117893"/>
  </sheetPr>
  <dimension ref="A1:AY1012"/>
  <sheetViews>
    <sheetView zoomScale="90" workbookViewId="0">
      <selection activeCell="J17" sqref="J17"/>
    </sheetView>
  </sheetViews>
  <sheetFormatPr baseColWidth="10" defaultRowHeight="14" outlineLevelRow="1" x14ac:dyDescent="0.3"/>
  <cols>
    <col min="1" max="1" width="17.08984375" style="79" customWidth="1"/>
    <col min="2" max="2" width="7" style="79" customWidth="1"/>
    <col min="3" max="3" width="10.90625" style="79"/>
    <col min="4" max="4" width="10.36328125" style="79" bestFit="1" customWidth="1"/>
    <col min="5" max="5" width="14.81640625" style="79" customWidth="1"/>
    <col min="6" max="6" width="10.90625" style="79"/>
    <col min="7" max="7" width="10.36328125" style="79" bestFit="1" customWidth="1"/>
    <col min="8" max="8" width="11" style="79" bestFit="1" customWidth="1"/>
    <col min="9" max="9" width="10.36328125" style="79" bestFit="1" customWidth="1"/>
    <col min="10" max="10" width="12.6328125" style="79" customWidth="1"/>
    <col min="11" max="11" width="10.26953125" style="79" bestFit="1" customWidth="1"/>
    <col min="12" max="12" width="4.90625" style="79" bestFit="1" customWidth="1"/>
    <col min="13" max="13" width="6.453125" style="79" bestFit="1" customWidth="1"/>
    <col min="14" max="14" width="4.90625" style="79" bestFit="1" customWidth="1"/>
    <col min="15" max="15" width="7.54296875" style="79" bestFit="1" customWidth="1"/>
    <col min="16" max="16" width="15.08984375" style="79" bestFit="1" customWidth="1"/>
    <col min="17" max="17" width="5.26953125" style="79" customWidth="1"/>
    <col min="18" max="18" width="11.36328125" style="79" bestFit="1" customWidth="1"/>
    <col min="19" max="19" width="4.90625" style="79" bestFit="1" customWidth="1"/>
    <col min="20" max="20" width="6.90625" style="79" bestFit="1" customWidth="1"/>
    <col min="21" max="21" width="6.81640625" style="79" bestFit="1" customWidth="1"/>
    <col min="22" max="22" width="11.54296875" style="79" bestFit="1" customWidth="1"/>
    <col min="23" max="23" width="18.26953125" style="79" bestFit="1" customWidth="1"/>
    <col min="24" max="24" width="5.54296875" style="79" bestFit="1" customWidth="1"/>
    <col min="25" max="27" width="5" style="79" bestFit="1" customWidth="1"/>
    <col min="28" max="28" width="7.54296875" style="104" bestFit="1" customWidth="1"/>
    <col min="29" max="29" width="5.7265625" style="104" customWidth="1"/>
    <col min="30" max="30" width="9.36328125" style="104" bestFit="1" customWidth="1"/>
    <col min="31" max="31" width="10.54296875" style="104" customWidth="1"/>
    <col min="32" max="32" width="4.90625" style="104" bestFit="1" customWidth="1"/>
    <col min="33" max="38" width="10.90625" style="79"/>
    <col min="39" max="40" width="8.7265625" style="79" customWidth="1"/>
    <col min="41" max="51" width="7.54296875" style="79" customWidth="1"/>
    <col min="52" max="16384" width="10.90625" style="79"/>
  </cols>
  <sheetData>
    <row r="1" spans="1:36" s="67" customFormat="1" ht="23.5" customHeight="1" x14ac:dyDescent="0.25">
      <c r="A1" s="66" t="s">
        <v>1041</v>
      </c>
      <c r="B1" s="66" t="s">
        <v>1042</v>
      </c>
      <c r="C1" s="66" t="s">
        <v>1043</v>
      </c>
      <c r="D1" s="66" t="s">
        <v>1044</v>
      </c>
      <c r="E1" s="66" t="s">
        <v>1045</v>
      </c>
      <c r="F1" s="66" t="s">
        <v>1046</v>
      </c>
      <c r="G1" s="66" t="s">
        <v>1047</v>
      </c>
      <c r="H1" s="66" t="s">
        <v>1048</v>
      </c>
      <c r="I1" s="66" t="s">
        <v>1049</v>
      </c>
      <c r="J1" s="66" t="s">
        <v>1050</v>
      </c>
      <c r="K1" s="66" t="s">
        <v>1051</v>
      </c>
      <c r="L1" s="66" t="s">
        <v>1052</v>
      </c>
      <c r="M1" s="66" t="s">
        <v>1053</v>
      </c>
      <c r="N1" s="66" t="s">
        <v>1054</v>
      </c>
      <c r="O1" s="66" t="s">
        <v>1055</v>
      </c>
      <c r="P1" s="66" t="s">
        <v>1056</v>
      </c>
      <c r="Q1" s="66" t="s">
        <v>1057</v>
      </c>
      <c r="R1" s="66" t="s">
        <v>1058</v>
      </c>
      <c r="S1" s="66" t="s">
        <v>1059</v>
      </c>
      <c r="T1" s="66" t="s">
        <v>1060</v>
      </c>
      <c r="U1" s="66" t="s">
        <v>1061</v>
      </c>
      <c r="V1" s="66" t="s">
        <v>1062</v>
      </c>
      <c r="W1" s="66" t="s">
        <v>1063</v>
      </c>
      <c r="X1" s="66" t="s">
        <v>1064</v>
      </c>
      <c r="Y1" s="66" t="s">
        <v>1065</v>
      </c>
      <c r="Z1" s="66" t="s">
        <v>1066</v>
      </c>
      <c r="AA1" s="66" t="s">
        <v>1067</v>
      </c>
      <c r="AB1" s="66" t="s">
        <v>1068</v>
      </c>
      <c r="AC1" s="66" t="s">
        <v>1069</v>
      </c>
      <c r="AD1" s="66" t="s">
        <v>1070</v>
      </c>
      <c r="AE1" s="66" t="s">
        <v>1071</v>
      </c>
      <c r="AF1" s="66" t="s">
        <v>1072</v>
      </c>
      <c r="AG1" s="66" t="s">
        <v>1073</v>
      </c>
    </row>
    <row r="2" spans="1:36" x14ac:dyDescent="0.3">
      <c r="A2" s="68" t="s">
        <v>650</v>
      </c>
      <c r="B2" s="69" t="s">
        <v>1074</v>
      </c>
      <c r="C2" s="70" t="str">
        <f>MID(A2,1,4)</f>
        <v>B02c</v>
      </c>
      <c r="D2" s="69">
        <v>2006</v>
      </c>
      <c r="E2" s="70" t="s">
        <v>650</v>
      </c>
      <c r="F2" s="70" t="s">
        <v>1075</v>
      </c>
      <c r="G2" s="70">
        <f>2023-D2</f>
        <v>17</v>
      </c>
      <c r="H2" s="71">
        <f>VLOOKUP(E2,[4]DENSIDAD!A$2:F$341,6,FALSE)</f>
        <v>6.1604938271604937</v>
      </c>
      <c r="I2" s="70" t="str">
        <f>VLOOKUP(E2,[4]Cruzamientos!A$2:C$358,3,FALSE)</f>
        <v>CIRAD</v>
      </c>
      <c r="J2" s="72" t="str">
        <f>VLOOKUP(E2,[4]Cruzamientos!A$2:B$358,2,FALSE)</f>
        <v>1001-B</v>
      </c>
      <c r="K2" s="70" t="s">
        <v>1076</v>
      </c>
      <c r="L2" s="73">
        <v>0.24</v>
      </c>
      <c r="M2" s="74">
        <v>69</v>
      </c>
      <c r="N2" s="74">
        <v>19</v>
      </c>
      <c r="O2" s="74">
        <v>12</v>
      </c>
      <c r="P2" s="73" t="s">
        <v>1077</v>
      </c>
      <c r="Q2" s="73">
        <v>1.54</v>
      </c>
      <c r="R2" s="72"/>
      <c r="S2" s="73">
        <v>4.28</v>
      </c>
      <c r="T2" s="75">
        <v>0.48</v>
      </c>
      <c r="U2" s="76">
        <v>1.1000000000000001</v>
      </c>
      <c r="V2" s="69">
        <v>47</v>
      </c>
      <c r="W2" s="73">
        <v>4.8000000000000007</v>
      </c>
      <c r="X2" s="73">
        <v>1.26</v>
      </c>
      <c r="Y2" s="73">
        <v>0.58333333333333337</v>
      </c>
      <c r="Z2" s="73">
        <v>0.11794871794871795</v>
      </c>
      <c r="AA2" s="73">
        <v>0.15652173913043477</v>
      </c>
      <c r="AB2" s="73">
        <v>1.35</v>
      </c>
      <c r="AC2" s="71">
        <f>SUM(X2:AB2)</f>
        <v>3.4678037904124861</v>
      </c>
      <c r="AD2" s="77">
        <f>AB2/AC2</f>
        <v>0.3892953816280999</v>
      </c>
      <c r="AE2" s="77">
        <f>SUM(X2:AA2)/AC2</f>
        <v>0.61070461837190015</v>
      </c>
      <c r="AF2" s="77">
        <f>AA2/AC2</f>
        <v>4.5135696420649254E-2</v>
      </c>
      <c r="AG2" s="78"/>
      <c r="AI2" s="80"/>
      <c r="AJ2" s="80"/>
    </row>
    <row r="3" spans="1:36" outlineLevel="1" x14ac:dyDescent="0.3">
      <c r="A3" s="68" t="s">
        <v>652</v>
      </c>
      <c r="B3" s="69" t="s">
        <v>1074</v>
      </c>
      <c r="C3" s="70" t="str">
        <f>MID(E3,1,4)</f>
        <v>A04c</v>
      </c>
      <c r="D3" s="69">
        <f>MID(E3,6,2)+2000</f>
        <v>2008</v>
      </c>
      <c r="E3" s="70" t="s">
        <v>652</v>
      </c>
      <c r="F3" s="70" t="s">
        <v>1075</v>
      </c>
      <c r="G3" s="70">
        <v>15</v>
      </c>
      <c r="H3" s="71">
        <f>VLOOKUP(E3,[4]DENSIDAD!A$2:F$341,6,FALSE)</f>
        <v>34.814814814814817</v>
      </c>
      <c r="I3" s="70" t="str">
        <f>VLOOKUP(E3,[4]Cruzamientos!A$2:C$358,3,FALSE)</f>
        <v>CIRAD</v>
      </c>
      <c r="J3" s="72" t="str">
        <f>VLOOKUP(E3,[4]Cruzamientos!A$2:B$358,2,FALSE)</f>
        <v>1001-M, 2501-B, 2501-M</v>
      </c>
      <c r="K3" s="70" t="s">
        <v>1076</v>
      </c>
      <c r="L3" s="73">
        <v>0.16500000000000001</v>
      </c>
      <c r="M3" s="74">
        <v>68</v>
      </c>
      <c r="N3" s="74">
        <v>19</v>
      </c>
      <c r="O3" s="74">
        <v>13</v>
      </c>
      <c r="P3" s="70" t="s">
        <v>1077</v>
      </c>
      <c r="Q3" s="73">
        <v>1.5249999999999999</v>
      </c>
      <c r="R3" s="72"/>
      <c r="S3" s="73">
        <v>4.3450000000000006</v>
      </c>
      <c r="T3" s="75">
        <v>0.54</v>
      </c>
      <c r="U3" s="76">
        <v>4.8000000000000007</v>
      </c>
      <c r="V3" s="69">
        <v>76</v>
      </c>
      <c r="W3" s="73">
        <v>6.5600000000000005</v>
      </c>
      <c r="X3" s="73">
        <v>2.48</v>
      </c>
      <c r="Y3" s="73">
        <v>0.65000000000000013</v>
      </c>
      <c r="Z3" s="73">
        <v>0.23076923076923075</v>
      </c>
      <c r="AA3" s="73">
        <v>0.17826086956521739</v>
      </c>
      <c r="AB3" s="73">
        <v>1.0249999999999999</v>
      </c>
      <c r="AC3" s="71">
        <v>4.5640301003344481</v>
      </c>
      <c r="AD3" s="77">
        <v>0.21942765020085298</v>
      </c>
      <c r="AE3" s="77">
        <v>0.78057234979914702</v>
      </c>
      <c r="AF3" s="77">
        <v>4.0314553088959898E-2</v>
      </c>
      <c r="AG3" s="78"/>
      <c r="AI3" s="80"/>
      <c r="AJ3" s="80"/>
    </row>
    <row r="4" spans="1:36" outlineLevel="1" x14ac:dyDescent="0.3">
      <c r="A4" s="68" t="s">
        <v>651</v>
      </c>
      <c r="B4" s="69" t="s">
        <v>1074</v>
      </c>
      <c r="C4" s="70" t="str">
        <f t="shared" ref="C4:C30" si="0">MID(E4,1,4)</f>
        <v>A05c</v>
      </c>
      <c r="D4" s="69">
        <f t="shared" ref="D4:D30" si="1">MID(E4,6,2)+2000</f>
        <v>2008</v>
      </c>
      <c r="E4" s="70" t="s">
        <v>651</v>
      </c>
      <c r="F4" s="70" t="s">
        <v>1075</v>
      </c>
      <c r="G4" s="70">
        <v>15</v>
      </c>
      <c r="H4" s="71">
        <f>VLOOKUP(E4,[4]DENSIDAD!A$2:F$341,6,FALSE)</f>
        <v>47.654320987654323</v>
      </c>
      <c r="I4" s="70" t="str">
        <f>VLOOKUP(E4,[4]Cruzamientos!A$2:C$358,3,FALSE)</f>
        <v>CIRAD</v>
      </c>
      <c r="J4" s="72" t="str">
        <f>VLOOKUP(E4,[4]Cruzamientos!A$2:B$358,2,FALSE)</f>
        <v>2501-M, 2101-B, 2101-M</v>
      </c>
      <c r="K4" s="70" t="s">
        <v>1076</v>
      </c>
      <c r="L4" s="73">
        <v>0.27</v>
      </c>
      <c r="M4" s="74">
        <v>79</v>
      </c>
      <c r="N4" s="74">
        <v>13</v>
      </c>
      <c r="O4" s="74">
        <v>8</v>
      </c>
      <c r="P4" s="70" t="s">
        <v>1078</v>
      </c>
      <c r="Q4" s="73">
        <v>1.62</v>
      </c>
      <c r="R4" s="72"/>
      <c r="S4" s="73">
        <v>3.57</v>
      </c>
      <c r="T4" s="75">
        <v>0.81</v>
      </c>
      <c r="U4" s="76">
        <v>6.5</v>
      </c>
      <c r="V4" s="69">
        <v>24</v>
      </c>
      <c r="W4" s="73">
        <v>4.8000000000000007</v>
      </c>
      <c r="X4" s="73">
        <v>0.98</v>
      </c>
      <c r="Y4" s="73">
        <v>0.2</v>
      </c>
      <c r="Z4" s="73">
        <v>6.6666666666666666E-2</v>
      </c>
      <c r="AA4" s="73">
        <v>0.1391304347826087</v>
      </c>
      <c r="AB4" s="73">
        <v>1.1499999999999999</v>
      </c>
      <c r="AC4" s="71">
        <v>2.5357971014492753</v>
      </c>
      <c r="AD4" s="77">
        <v>0.45350631536834884</v>
      </c>
      <c r="AE4" s="77">
        <v>0.54649368463165116</v>
      </c>
      <c r="AF4" s="77">
        <v>5.4866548551180207E-2</v>
      </c>
      <c r="AG4" s="78"/>
      <c r="AI4" s="80"/>
      <c r="AJ4" s="80"/>
    </row>
    <row r="5" spans="1:36" outlineLevel="1" x14ac:dyDescent="0.3">
      <c r="A5" s="68" t="s">
        <v>655</v>
      </c>
      <c r="B5" s="69" t="s">
        <v>1074</v>
      </c>
      <c r="C5" s="70" t="str">
        <f t="shared" si="0"/>
        <v>B03c</v>
      </c>
      <c r="D5" s="69">
        <f t="shared" si="1"/>
        <v>2008</v>
      </c>
      <c r="E5" s="70" t="s">
        <v>655</v>
      </c>
      <c r="F5" s="70" t="s">
        <v>1075</v>
      </c>
      <c r="G5" s="70">
        <v>15</v>
      </c>
      <c r="H5" s="71">
        <f>VLOOKUP(E5,[4]DENSIDAD!A$2:F$341,6,FALSE)</f>
        <v>55.876543209876544</v>
      </c>
      <c r="I5" s="70" t="str">
        <f>VLOOKUP(E5,[4]Cruzamientos!A$2:C$358,3,FALSE)</f>
        <v>CIRAD</v>
      </c>
      <c r="J5" s="72" t="str">
        <f>VLOOKUP(E5,[4]Cruzamientos!A$2:B$358,2,FALSE)</f>
        <v>2501-B, 2101-B, 2501-M</v>
      </c>
      <c r="K5" s="70" t="s">
        <v>1076</v>
      </c>
      <c r="L5" s="73">
        <v>0.21200000000000002</v>
      </c>
      <c r="M5" s="74">
        <v>74.2</v>
      </c>
      <c r="N5" s="74">
        <v>16.600000000000001</v>
      </c>
      <c r="O5" s="74">
        <v>9.1999999999999993</v>
      </c>
      <c r="P5" s="71" t="s">
        <v>1078</v>
      </c>
      <c r="Q5" s="73">
        <v>1.5940000000000001</v>
      </c>
      <c r="R5" s="72"/>
      <c r="S5" s="73">
        <v>4.5920000000000005</v>
      </c>
      <c r="T5" s="75">
        <v>1.472</v>
      </c>
      <c r="U5" s="76">
        <v>1.8200000000000003</v>
      </c>
      <c r="V5" s="69">
        <v>57</v>
      </c>
      <c r="W5" s="73">
        <v>5.3760000000000003</v>
      </c>
      <c r="X5" s="73">
        <v>1.8820000000000001</v>
      </c>
      <c r="Y5" s="73">
        <v>0.82666666666666677</v>
      </c>
      <c r="Z5" s="73">
        <v>0.13435897435897434</v>
      </c>
      <c r="AA5" s="73">
        <v>0.11826086956521739</v>
      </c>
      <c r="AB5" s="73">
        <v>0.41000000000000003</v>
      </c>
      <c r="AC5" s="71">
        <v>3.3712865105908585</v>
      </c>
      <c r="AD5" s="77">
        <v>0.13609999056010355</v>
      </c>
      <c r="AE5" s="77">
        <v>0.86390000943989642</v>
      </c>
      <c r="AF5" s="77">
        <v>3.8401609272750173E-2</v>
      </c>
      <c r="AG5" s="78"/>
      <c r="AI5" s="80"/>
      <c r="AJ5" s="80"/>
    </row>
    <row r="6" spans="1:36" outlineLevel="1" x14ac:dyDescent="0.3">
      <c r="A6" s="68" t="s">
        <v>654</v>
      </c>
      <c r="B6" s="69" t="s">
        <v>1074</v>
      </c>
      <c r="C6" s="70" t="str">
        <f t="shared" si="0"/>
        <v>B04a</v>
      </c>
      <c r="D6" s="69">
        <f t="shared" si="1"/>
        <v>2008</v>
      </c>
      <c r="E6" s="70" t="s">
        <v>654</v>
      </c>
      <c r="F6" s="70" t="s">
        <v>1075</v>
      </c>
      <c r="G6" s="70">
        <v>15</v>
      </c>
      <c r="H6" s="71">
        <f>VLOOKUP(E6,[4]DENSIDAD!A$2:F$341,6,FALSE)</f>
        <v>25.33</v>
      </c>
      <c r="I6" s="70" t="str">
        <f>VLOOKUP(E6,[4]Cruzamientos!A$2:C$358,3,FALSE)</f>
        <v>CIRAD</v>
      </c>
      <c r="J6" s="72" t="str">
        <f>VLOOKUP(E6,[4]Cruzamientos!A$2:B$358,2,FALSE)</f>
        <v>1001-B, 2101-M, 2501-M</v>
      </c>
      <c r="K6" s="70" t="s">
        <v>1076</v>
      </c>
      <c r="L6" s="73">
        <v>8.5000000000000006E-2</v>
      </c>
      <c r="M6" s="74">
        <v>60</v>
      </c>
      <c r="N6" s="74">
        <v>23</v>
      </c>
      <c r="O6" s="74">
        <v>17</v>
      </c>
      <c r="P6" s="70" t="s">
        <v>1079</v>
      </c>
      <c r="Q6" s="73">
        <v>1.4750000000000001</v>
      </c>
      <c r="R6" s="72"/>
      <c r="S6" s="73">
        <v>4.4250000000000007</v>
      </c>
      <c r="T6" s="75">
        <v>0.77500000000000002</v>
      </c>
      <c r="U6" s="76">
        <v>4.9000000000000004</v>
      </c>
      <c r="V6" s="69">
        <v>50.5</v>
      </c>
      <c r="W6" s="73">
        <v>9.120000000000001</v>
      </c>
      <c r="X6" s="73">
        <v>5.08</v>
      </c>
      <c r="Y6" s="73">
        <v>0.81666666666666665</v>
      </c>
      <c r="Z6" s="73">
        <v>0.16153846153846152</v>
      </c>
      <c r="AA6" s="73">
        <v>0.19565217391304349</v>
      </c>
      <c r="AB6" s="73">
        <v>1.825</v>
      </c>
      <c r="AC6" s="71">
        <v>8.0788573021181698</v>
      </c>
      <c r="AD6" s="77">
        <v>0.27420468941733583</v>
      </c>
      <c r="AE6" s="77">
        <v>0.72579531058266411</v>
      </c>
      <c r="AF6" s="77">
        <v>2.6326317586848932E-2</v>
      </c>
      <c r="AG6" s="78"/>
      <c r="AI6" s="80"/>
      <c r="AJ6" s="80"/>
    </row>
    <row r="7" spans="1:36" outlineLevel="1" x14ac:dyDescent="0.3">
      <c r="A7" s="68" t="s">
        <v>656</v>
      </c>
      <c r="B7" s="69" t="s">
        <v>1074</v>
      </c>
      <c r="C7" s="70" t="str">
        <f t="shared" si="0"/>
        <v>B04b</v>
      </c>
      <c r="D7" s="69">
        <f t="shared" si="1"/>
        <v>2008</v>
      </c>
      <c r="E7" s="70" t="s">
        <v>656</v>
      </c>
      <c r="F7" s="70" t="s">
        <v>1075</v>
      </c>
      <c r="G7" s="70">
        <v>15</v>
      </c>
      <c r="H7" s="71">
        <f>VLOOKUP(E7,[4]DENSIDAD!A$2:F$341,6,FALSE)</f>
        <v>32.74</v>
      </c>
      <c r="I7" s="70" t="str">
        <f>VLOOKUP(E7,[4]Cruzamientos!A$2:C$358,3,FALSE)</f>
        <v>CIRAD</v>
      </c>
      <c r="J7" s="72" t="str">
        <f>VLOOKUP(E7,[4]Cruzamientos!A$2:B$358,2,FALSE)</f>
        <v>1001-M, 1001-B</v>
      </c>
      <c r="K7" s="70" t="s">
        <v>1076</v>
      </c>
      <c r="L7" s="73">
        <v>0.23500000000000001</v>
      </c>
      <c r="M7" s="74">
        <v>71</v>
      </c>
      <c r="N7" s="74">
        <v>16</v>
      </c>
      <c r="O7" s="74">
        <v>13</v>
      </c>
      <c r="P7" s="70" t="s">
        <v>1077</v>
      </c>
      <c r="Q7" s="73">
        <v>1.5350000000000001</v>
      </c>
      <c r="R7" s="72"/>
      <c r="S7" s="73">
        <v>4.28</v>
      </c>
      <c r="T7" s="75">
        <v>0.91</v>
      </c>
      <c r="U7" s="76">
        <v>4.5</v>
      </c>
      <c r="V7" s="69">
        <v>49.5</v>
      </c>
      <c r="W7" s="73">
        <v>7.68</v>
      </c>
      <c r="X7" s="73">
        <v>3.165</v>
      </c>
      <c r="Y7" s="73">
        <v>0.59166666666666667</v>
      </c>
      <c r="Z7" s="73">
        <v>0.13589743589743591</v>
      </c>
      <c r="AA7" s="73">
        <v>0.2</v>
      </c>
      <c r="AB7" s="73">
        <v>0.75</v>
      </c>
      <c r="AC7" s="71">
        <v>4.8425641025641024</v>
      </c>
      <c r="AD7" s="77">
        <v>0.14726308556017315</v>
      </c>
      <c r="AE7" s="77">
        <v>0.85273691443982691</v>
      </c>
      <c r="AF7" s="77">
        <v>4.4563202409624914E-2</v>
      </c>
      <c r="AG7" s="78"/>
      <c r="AI7" s="80"/>
      <c r="AJ7" s="80"/>
    </row>
    <row r="8" spans="1:36" outlineLevel="1" x14ac:dyDescent="0.3">
      <c r="A8" s="68" t="s">
        <v>657</v>
      </c>
      <c r="B8" s="69" t="s">
        <v>1074</v>
      </c>
      <c r="C8" s="70" t="str">
        <f t="shared" si="0"/>
        <v>B04c</v>
      </c>
      <c r="D8" s="69">
        <f t="shared" si="1"/>
        <v>2008</v>
      </c>
      <c r="E8" s="70" t="s">
        <v>657</v>
      </c>
      <c r="F8" s="70" t="s">
        <v>1075</v>
      </c>
      <c r="G8" s="70">
        <v>15</v>
      </c>
      <c r="H8" s="71">
        <f>VLOOKUP(E8,[4]DENSIDAD!A$2:F$341,6,FALSE)</f>
        <v>40.364197530864196</v>
      </c>
      <c r="I8" s="70" t="str">
        <f>VLOOKUP(E8,[4]Cruzamientos!A$2:C$358,3,FALSE)</f>
        <v>CIRAD</v>
      </c>
      <c r="J8" s="72" t="str">
        <f>VLOOKUP(E8,[4]Cruzamientos!A$2:B$358,2,FALSE)</f>
        <v>1001-B, 2501-B</v>
      </c>
      <c r="K8" s="70" t="s">
        <v>1076</v>
      </c>
      <c r="L8" s="73">
        <v>0.27</v>
      </c>
      <c r="M8" s="74">
        <v>64</v>
      </c>
      <c r="N8" s="74">
        <v>23</v>
      </c>
      <c r="O8" s="74">
        <v>13</v>
      </c>
      <c r="P8" s="70" t="s">
        <v>1077</v>
      </c>
      <c r="Q8" s="73">
        <v>1.52</v>
      </c>
      <c r="R8" s="72"/>
      <c r="S8" s="73">
        <v>3.84</v>
      </c>
      <c r="T8" s="75">
        <v>0.77500000000000002</v>
      </c>
      <c r="U8" s="76">
        <v>7.3500000000000005</v>
      </c>
      <c r="V8" s="69">
        <v>49</v>
      </c>
      <c r="W8" s="73">
        <v>8.8000000000000007</v>
      </c>
      <c r="X8" s="73">
        <v>2.9249999999999998</v>
      </c>
      <c r="Y8" s="73">
        <v>0.42500000000000004</v>
      </c>
      <c r="Z8" s="73">
        <v>0.15384615384615383</v>
      </c>
      <c r="AA8" s="73">
        <v>0.16956521739130434</v>
      </c>
      <c r="AB8" s="73">
        <v>2.4000000000000004</v>
      </c>
      <c r="AC8" s="71">
        <v>6.0734113712374578</v>
      </c>
      <c r="AD8" s="77">
        <v>0.39956356256397885</v>
      </c>
      <c r="AE8" s="77">
        <v>0.60043643743602126</v>
      </c>
      <c r="AF8" s="77">
        <v>2.8709731568348627E-2</v>
      </c>
      <c r="AG8" s="78"/>
      <c r="AI8" s="80"/>
      <c r="AJ8" s="80"/>
    </row>
    <row r="9" spans="1:36" outlineLevel="1" x14ac:dyDescent="0.3">
      <c r="A9" s="68" t="s">
        <v>675</v>
      </c>
      <c r="B9" s="69" t="s">
        <v>1074</v>
      </c>
      <c r="C9" s="70" t="str">
        <f t="shared" si="0"/>
        <v>B05a</v>
      </c>
      <c r="D9" s="69">
        <f t="shared" si="1"/>
        <v>2008</v>
      </c>
      <c r="E9" s="70" t="s">
        <v>675</v>
      </c>
      <c r="F9" s="70" t="s">
        <v>1075</v>
      </c>
      <c r="G9" s="70">
        <v>15</v>
      </c>
      <c r="H9" s="71">
        <f>VLOOKUP(E9,[4]DENSIDAD!A$2:F$341,6,FALSE)</f>
        <v>47.179012345679013</v>
      </c>
      <c r="I9" s="70" t="str">
        <f>VLOOKUP(E9,[4]Cruzamientos!A$2:C$358,3,FALSE)</f>
        <v>CIRAD</v>
      </c>
      <c r="J9" s="72" t="str">
        <f>VLOOKUP(E9,[4]Cruzamientos!A$2:B$358,2,FALSE)</f>
        <v>1001-M, 2101-B, 2501-B</v>
      </c>
      <c r="K9" s="70" t="s">
        <v>1076</v>
      </c>
      <c r="L9" s="73">
        <v>0.1525</v>
      </c>
      <c r="M9" s="74">
        <v>68.5</v>
      </c>
      <c r="N9" s="74">
        <v>18.5</v>
      </c>
      <c r="O9" s="74">
        <v>13</v>
      </c>
      <c r="P9" s="70" t="s">
        <v>1080</v>
      </c>
      <c r="Q9" s="73">
        <v>1.5300000000000002</v>
      </c>
      <c r="R9" s="72"/>
      <c r="S9" s="73">
        <v>4.7100000000000009</v>
      </c>
      <c r="T9" s="75">
        <v>0.78500000000000003</v>
      </c>
      <c r="U9" s="76">
        <v>2.0499999999999998</v>
      </c>
      <c r="V9" s="69">
        <v>80</v>
      </c>
      <c r="W9" s="73">
        <v>6.5200000000000005</v>
      </c>
      <c r="X9" s="73">
        <v>2.8975</v>
      </c>
      <c r="Y9" s="73">
        <v>0.9291666666666667</v>
      </c>
      <c r="Z9" s="73">
        <v>0.21410256410256409</v>
      </c>
      <c r="AA9" s="73">
        <v>0.13695652173913042</v>
      </c>
      <c r="AB9" s="73">
        <v>1.1625000000000001</v>
      </c>
      <c r="AC9" s="71">
        <v>5.3402257525083616</v>
      </c>
      <c r="AD9" s="77">
        <v>0.19563887341632397</v>
      </c>
      <c r="AE9" s="77">
        <v>0.80436112658367598</v>
      </c>
      <c r="AF9" s="77">
        <v>2.7659548679221897E-2</v>
      </c>
      <c r="AG9" s="78"/>
      <c r="AI9" s="80"/>
      <c r="AJ9" s="80"/>
    </row>
    <row r="10" spans="1:36" outlineLevel="1" x14ac:dyDescent="0.3">
      <c r="A10" s="68" t="s">
        <v>653</v>
      </c>
      <c r="B10" s="69" t="s">
        <v>1074</v>
      </c>
      <c r="C10" s="70" t="str">
        <f t="shared" si="0"/>
        <v>B05b</v>
      </c>
      <c r="D10" s="69">
        <f t="shared" si="1"/>
        <v>2008</v>
      </c>
      <c r="E10" s="70" t="s">
        <v>653</v>
      </c>
      <c r="F10" s="70" t="s">
        <v>1075</v>
      </c>
      <c r="G10" s="70">
        <v>15</v>
      </c>
      <c r="H10" s="71">
        <f>VLOOKUP(E10,[4]DENSIDAD!A$2:F$341,6,FALSE)</f>
        <v>68.759259259259252</v>
      </c>
      <c r="I10" s="70" t="str">
        <f>VLOOKUP(E10,[4]Cruzamientos!A$2:C$358,3,FALSE)</f>
        <v>CIRAD</v>
      </c>
      <c r="J10" s="72" t="str">
        <f>VLOOKUP(E10,[4]Cruzamientos!A$2:B$358,2,FALSE)</f>
        <v>1001-M, 1001-B, 2101-B</v>
      </c>
      <c r="K10" s="70" t="s">
        <v>1076</v>
      </c>
      <c r="L10" s="73">
        <v>0.245</v>
      </c>
      <c r="M10" s="74">
        <v>50.5</v>
      </c>
      <c r="N10" s="74">
        <v>30</v>
      </c>
      <c r="O10" s="74">
        <v>19.5</v>
      </c>
      <c r="P10" s="70" t="s">
        <v>1077</v>
      </c>
      <c r="Q10" s="73">
        <v>1.4424999999999999</v>
      </c>
      <c r="R10" s="72"/>
      <c r="S10" s="73">
        <v>4.7100000000000009</v>
      </c>
      <c r="T10" s="75">
        <v>1.5250000000000001</v>
      </c>
      <c r="U10" s="76">
        <v>2.4499999999999997</v>
      </c>
      <c r="V10" s="69">
        <v>126.5</v>
      </c>
      <c r="W10" s="73">
        <v>11.4</v>
      </c>
      <c r="X10" s="73">
        <v>5.3984392419175027</v>
      </c>
      <c r="Y10" s="73">
        <v>1.5958333333333332</v>
      </c>
      <c r="Z10" s="73">
        <v>0.32435897435897437</v>
      </c>
      <c r="AA10" s="73">
        <v>0.16521739130434782</v>
      </c>
      <c r="AB10" s="73">
        <v>2.0374999999999996</v>
      </c>
      <c r="AC10" s="71">
        <v>9.5213489409141587</v>
      </c>
      <c r="AD10" s="77">
        <v>0.19777701156364658</v>
      </c>
      <c r="AE10" s="77">
        <v>0.80222298843635342</v>
      </c>
      <c r="AF10" s="77">
        <v>1.9919908662905626E-2</v>
      </c>
      <c r="AG10" s="78"/>
      <c r="AI10" s="80"/>
      <c r="AJ10" s="80"/>
    </row>
    <row r="11" spans="1:36" outlineLevel="1" x14ac:dyDescent="0.3">
      <c r="A11" s="68" t="s">
        <v>670</v>
      </c>
      <c r="B11" s="69" t="s">
        <v>1074</v>
      </c>
      <c r="C11" s="70" t="str">
        <f t="shared" si="0"/>
        <v>B05c</v>
      </c>
      <c r="D11" s="69">
        <f t="shared" si="1"/>
        <v>2008</v>
      </c>
      <c r="E11" s="70" t="s">
        <v>670</v>
      </c>
      <c r="F11" s="70" t="s">
        <v>1075</v>
      </c>
      <c r="G11" s="70">
        <v>15</v>
      </c>
      <c r="H11" s="71">
        <f>VLOOKUP(E11,[4]DENSIDAD!A$2:F$341,6,FALSE)</f>
        <v>21.092592592592592</v>
      </c>
      <c r="I11" s="70" t="str">
        <f>VLOOKUP(E11,[4]Cruzamientos!A$2:C$358,3,FALSE)</f>
        <v>CIRAD</v>
      </c>
      <c r="J11" s="72" t="str">
        <f>VLOOKUP(E11,[4]Cruzamientos!A$2:B$358,2,FALSE)</f>
        <v>2101-M, 2501-M</v>
      </c>
      <c r="K11" s="70" t="s">
        <v>1076</v>
      </c>
      <c r="L11" s="73">
        <v>0.28999999999999998</v>
      </c>
      <c r="M11" s="74">
        <v>49</v>
      </c>
      <c r="N11" s="74">
        <v>29</v>
      </c>
      <c r="O11" s="74">
        <v>22</v>
      </c>
      <c r="P11" s="70" t="s">
        <v>1079</v>
      </c>
      <c r="Q11" s="73">
        <v>1.41</v>
      </c>
      <c r="R11" s="72"/>
      <c r="S11" s="73">
        <v>5.83</v>
      </c>
      <c r="T11" s="75">
        <v>1.17</v>
      </c>
      <c r="U11" s="76">
        <v>1.3</v>
      </c>
      <c r="V11" s="69">
        <v>91</v>
      </c>
      <c r="W11" s="73">
        <v>10.88</v>
      </c>
      <c r="X11" s="73">
        <v>8.76</v>
      </c>
      <c r="Y11" s="73">
        <v>1.35</v>
      </c>
      <c r="Z11" s="73">
        <v>0.24615384615384611</v>
      </c>
      <c r="AA11" s="73">
        <v>0.17391304347826086</v>
      </c>
      <c r="AB11" s="73">
        <v>0.15</v>
      </c>
      <c r="AC11" s="71">
        <v>10.680066889632107</v>
      </c>
      <c r="AD11" s="77">
        <v>1.4044855856250822E-2</v>
      </c>
      <c r="AE11" s="77">
        <v>0.98595514414374918</v>
      </c>
      <c r="AF11" s="77">
        <v>1.628389084782704E-2</v>
      </c>
      <c r="AG11" s="78"/>
      <c r="AI11" s="80"/>
      <c r="AJ11" s="80"/>
    </row>
    <row r="12" spans="1:36" outlineLevel="1" x14ac:dyDescent="0.3">
      <c r="A12" s="68" t="s">
        <v>658</v>
      </c>
      <c r="B12" s="69" t="s">
        <v>1074</v>
      </c>
      <c r="C12" s="70" t="str">
        <f t="shared" si="0"/>
        <v>C03a</v>
      </c>
      <c r="D12" s="69">
        <f t="shared" si="1"/>
        <v>2008</v>
      </c>
      <c r="E12" s="70" t="s">
        <v>658</v>
      </c>
      <c r="F12" s="70" t="s">
        <v>1075</v>
      </c>
      <c r="G12" s="70">
        <v>15</v>
      </c>
      <c r="H12" s="71">
        <f>VLOOKUP(E12,[4]DENSIDAD!A$2:F$341,6,FALSE)</f>
        <v>48.216049382716051</v>
      </c>
      <c r="I12" s="70" t="str">
        <f>VLOOKUP(E12,[4]Cruzamientos!A$2:C$358,3,FALSE)</f>
        <v>CIRAD</v>
      </c>
      <c r="J12" s="72" t="str">
        <f>VLOOKUP(E12,[4]Cruzamientos!A$2:B$358,2,FALSE)</f>
        <v>2501-B</v>
      </c>
      <c r="K12" s="70" t="s">
        <v>1076</v>
      </c>
      <c r="L12" s="73">
        <v>0.245</v>
      </c>
      <c r="M12" s="74">
        <v>70</v>
      </c>
      <c r="N12" s="74">
        <v>18</v>
      </c>
      <c r="O12" s="74">
        <v>12</v>
      </c>
      <c r="P12" s="70" t="s">
        <v>1077</v>
      </c>
      <c r="Q12" s="73">
        <v>1.54</v>
      </c>
      <c r="R12" s="72"/>
      <c r="S12" s="73">
        <v>4.0999999999999996</v>
      </c>
      <c r="T12" s="75">
        <v>1.085</v>
      </c>
      <c r="U12" s="76">
        <v>2.7</v>
      </c>
      <c r="V12" s="69">
        <v>81.5</v>
      </c>
      <c r="W12" s="73">
        <v>5.44</v>
      </c>
      <c r="X12" s="73">
        <v>1.06</v>
      </c>
      <c r="Y12" s="73">
        <v>0.48333333333333334</v>
      </c>
      <c r="Z12" s="73">
        <v>0.17948717948717946</v>
      </c>
      <c r="AA12" s="73">
        <v>0.12608695652173912</v>
      </c>
      <c r="AB12" s="73">
        <v>1.35</v>
      </c>
      <c r="AC12" s="71">
        <v>3.1989074693422523</v>
      </c>
      <c r="AD12" s="77">
        <v>0.39597229121444055</v>
      </c>
      <c r="AE12" s="77">
        <v>0.60402770878555934</v>
      </c>
      <c r="AF12" s="77">
        <v>4.0944724845219965E-2</v>
      </c>
      <c r="AG12" s="78"/>
      <c r="AI12" s="80"/>
      <c r="AJ12" s="80"/>
    </row>
    <row r="13" spans="1:36" outlineLevel="1" x14ac:dyDescent="0.3">
      <c r="A13" s="68" t="s">
        <v>672</v>
      </c>
      <c r="B13" s="69" t="s">
        <v>1074</v>
      </c>
      <c r="C13" s="70" t="str">
        <f>MID(E13,1,4)</f>
        <v>C05a</v>
      </c>
      <c r="D13" s="69">
        <f>MID(E13,6,2)+2000</f>
        <v>2008</v>
      </c>
      <c r="E13" s="70" t="s">
        <v>672</v>
      </c>
      <c r="F13" s="70" t="str">
        <f>F15</f>
        <v>8.5 x 8.5</v>
      </c>
      <c r="G13" s="70">
        <f>G15</f>
        <v>15</v>
      </c>
      <c r="H13" s="71">
        <f>VLOOKUP(E13,[4]DENSIDAD!A$2:F$341,6,FALSE)</f>
        <v>25.993827160493801</v>
      </c>
      <c r="I13" s="70" t="str">
        <f>VLOOKUP(E13,[4]Cruzamientos!A$2:C$358,3,FALSE)</f>
        <v>CIRAD, ASD</v>
      </c>
      <c r="J13" s="72" t="str">
        <f>VLOOKUP(E13,[4]Cruzamientos!A$2:B$358,2,FALSE)</f>
        <v>2501-M, 2501-B, CR</v>
      </c>
      <c r="K13" s="70" t="str">
        <f>K15</f>
        <v>Industrial</v>
      </c>
      <c r="L13" s="70">
        <f t="shared" ref="L13:AF13" si="2">L15</f>
        <v>0.20499999999999999</v>
      </c>
      <c r="M13" s="70">
        <f t="shared" si="2"/>
        <v>38.5</v>
      </c>
      <c r="N13" s="70">
        <f t="shared" si="2"/>
        <v>38.5</v>
      </c>
      <c r="O13" s="70">
        <f t="shared" si="2"/>
        <v>23</v>
      </c>
      <c r="P13" s="70" t="str">
        <f t="shared" si="2"/>
        <v>Fco</v>
      </c>
      <c r="Q13" s="70">
        <f t="shared" si="2"/>
        <v>1.385</v>
      </c>
      <c r="R13" s="70"/>
      <c r="S13" s="70">
        <f t="shared" si="2"/>
        <v>4.8674999999999997</v>
      </c>
      <c r="T13" s="70">
        <f t="shared" si="2"/>
        <v>1.835</v>
      </c>
      <c r="U13" s="70">
        <f t="shared" si="2"/>
        <v>5.9749999999999996</v>
      </c>
      <c r="V13" s="70">
        <f t="shared" si="2"/>
        <v>98.75</v>
      </c>
      <c r="W13" s="70">
        <f t="shared" si="2"/>
        <v>15.8</v>
      </c>
      <c r="X13" s="70">
        <f t="shared" si="2"/>
        <v>9.82</v>
      </c>
      <c r="Y13" s="70">
        <f t="shared" si="2"/>
        <v>2.3958333333333335</v>
      </c>
      <c r="Z13" s="70">
        <f t="shared" si="2"/>
        <v>0.26025641025641028</v>
      </c>
      <c r="AA13" s="70">
        <f t="shared" si="2"/>
        <v>0.16956521739130434</v>
      </c>
      <c r="AB13" s="70">
        <f t="shared" si="2"/>
        <v>0.89999999999999991</v>
      </c>
      <c r="AC13" s="70">
        <f t="shared" si="2"/>
        <v>13.545654960981047</v>
      </c>
      <c r="AD13" s="77">
        <f t="shared" si="2"/>
        <v>7.0352607122880439E-2</v>
      </c>
      <c r="AE13" s="77">
        <f t="shared" si="2"/>
        <v>0.92964739287711962</v>
      </c>
      <c r="AF13" s="77">
        <f t="shared" si="2"/>
        <v>1.2845062275989902E-2</v>
      </c>
      <c r="AG13" s="78"/>
      <c r="AI13" s="80"/>
      <c r="AJ13" s="80"/>
    </row>
    <row r="14" spans="1:36" outlineLevel="1" x14ac:dyDescent="0.3">
      <c r="A14" s="68" t="s">
        <v>671</v>
      </c>
      <c r="B14" s="69" t="s">
        <v>1074</v>
      </c>
      <c r="C14" s="70" t="str">
        <f>MID(E14,1,4)</f>
        <v>C05b</v>
      </c>
      <c r="D14" s="69">
        <f>MID(E14,6,2)+2000</f>
        <v>2008</v>
      </c>
      <c r="E14" s="70" t="s">
        <v>671</v>
      </c>
      <c r="F14" s="70" t="str">
        <f>F15</f>
        <v>8.5 x 8.5</v>
      </c>
      <c r="G14" s="70">
        <f>G15</f>
        <v>15</v>
      </c>
      <c r="H14" s="71">
        <f>VLOOKUP(E14,[4]DENSIDAD!A$2:F$341,6,FALSE)</f>
        <v>14.395061728395101</v>
      </c>
      <c r="I14" s="70" t="str">
        <f>VLOOKUP(E14,[4]Cruzamientos!A$2:C$358,3,FALSE)</f>
        <v>CIRAD</v>
      </c>
      <c r="J14" s="72" t="str">
        <f>VLOOKUP(E14,[4]Cruzamientos!A$2:B$358,2,FALSE)</f>
        <v>2101-M, 2501-M</v>
      </c>
      <c r="K14" s="70" t="str">
        <f>K15</f>
        <v>Industrial</v>
      </c>
      <c r="L14" s="70">
        <f t="shared" ref="L14:AF14" si="3">L15</f>
        <v>0.20499999999999999</v>
      </c>
      <c r="M14" s="70">
        <f t="shared" si="3"/>
        <v>38.5</v>
      </c>
      <c r="N14" s="70">
        <f t="shared" si="3"/>
        <v>38.5</v>
      </c>
      <c r="O14" s="70">
        <f t="shared" si="3"/>
        <v>23</v>
      </c>
      <c r="P14" s="70" t="str">
        <f t="shared" si="3"/>
        <v>Fco</v>
      </c>
      <c r="Q14" s="70">
        <f t="shared" si="3"/>
        <v>1.385</v>
      </c>
      <c r="R14" s="70"/>
      <c r="S14" s="70">
        <f t="shared" si="3"/>
        <v>4.8674999999999997</v>
      </c>
      <c r="T14" s="70">
        <f t="shared" si="3"/>
        <v>1.835</v>
      </c>
      <c r="U14" s="70">
        <f t="shared" si="3"/>
        <v>5.9749999999999996</v>
      </c>
      <c r="V14" s="70">
        <f t="shared" si="3"/>
        <v>98.75</v>
      </c>
      <c r="W14" s="70">
        <f t="shared" si="3"/>
        <v>15.8</v>
      </c>
      <c r="X14" s="70">
        <f t="shared" si="3"/>
        <v>9.82</v>
      </c>
      <c r="Y14" s="70">
        <f t="shared" si="3"/>
        <v>2.3958333333333335</v>
      </c>
      <c r="Z14" s="70">
        <f t="shared" si="3"/>
        <v>0.26025641025641028</v>
      </c>
      <c r="AA14" s="70">
        <f t="shared" si="3"/>
        <v>0.16956521739130434</v>
      </c>
      <c r="AB14" s="70">
        <f t="shared" si="3"/>
        <v>0.89999999999999991</v>
      </c>
      <c r="AC14" s="70">
        <f t="shared" si="3"/>
        <v>13.545654960981047</v>
      </c>
      <c r="AD14" s="77">
        <f t="shared" si="3"/>
        <v>7.0352607122880439E-2</v>
      </c>
      <c r="AE14" s="77">
        <f t="shared" si="3"/>
        <v>0.92964739287711962</v>
      </c>
      <c r="AF14" s="77">
        <f t="shared" si="3"/>
        <v>1.2845062275989902E-2</v>
      </c>
      <c r="AG14" s="78"/>
      <c r="AI14" s="80"/>
      <c r="AJ14" s="80"/>
    </row>
    <row r="15" spans="1:36" outlineLevel="1" x14ac:dyDescent="0.3">
      <c r="A15" s="68" t="s">
        <v>659</v>
      </c>
      <c r="B15" s="69" t="s">
        <v>1074</v>
      </c>
      <c r="C15" s="70" t="str">
        <f t="shared" si="0"/>
        <v>C06c</v>
      </c>
      <c r="D15" s="69">
        <f t="shared" si="1"/>
        <v>2008</v>
      </c>
      <c r="E15" s="70" t="s">
        <v>659</v>
      </c>
      <c r="F15" s="70" t="s">
        <v>1075</v>
      </c>
      <c r="G15" s="70">
        <v>15</v>
      </c>
      <c r="H15" s="71">
        <f>VLOOKUP(E15,[4]DENSIDAD!A$2:F$341,6,FALSE)</f>
        <v>67.271604938271608</v>
      </c>
      <c r="I15" s="70" t="str">
        <f>VLOOKUP(E15,[4]Cruzamientos!A$2:C$358,3,FALSE)</f>
        <v>CIRAD</v>
      </c>
      <c r="J15" s="72" t="str">
        <f>VLOOKUP(E15,[4]Cruzamientos!A$2:B$358,2,FALSE)</f>
        <v>2101-M, 2501-B</v>
      </c>
      <c r="K15" s="70" t="s">
        <v>1076</v>
      </c>
      <c r="L15" s="73">
        <v>0.20499999999999999</v>
      </c>
      <c r="M15" s="74">
        <v>38.5</v>
      </c>
      <c r="N15" s="74">
        <v>38.5</v>
      </c>
      <c r="O15" s="74">
        <v>23</v>
      </c>
      <c r="P15" s="70" t="s">
        <v>1079</v>
      </c>
      <c r="Q15" s="73">
        <v>1.385</v>
      </c>
      <c r="R15" s="72"/>
      <c r="S15" s="73">
        <v>4.8674999999999997</v>
      </c>
      <c r="T15" s="75">
        <v>1.835</v>
      </c>
      <c r="U15" s="76">
        <v>5.9749999999999996</v>
      </c>
      <c r="V15" s="69">
        <v>98.75</v>
      </c>
      <c r="W15" s="73">
        <v>15.8</v>
      </c>
      <c r="X15" s="73">
        <v>9.82</v>
      </c>
      <c r="Y15" s="73">
        <v>2.3958333333333335</v>
      </c>
      <c r="Z15" s="73">
        <v>0.26025641025641028</v>
      </c>
      <c r="AA15" s="73">
        <v>0.16956521739130434</v>
      </c>
      <c r="AB15" s="73">
        <v>0.89999999999999991</v>
      </c>
      <c r="AC15" s="71">
        <v>13.545654960981047</v>
      </c>
      <c r="AD15" s="77">
        <v>7.0352607122880439E-2</v>
      </c>
      <c r="AE15" s="77">
        <v>0.92964739287711962</v>
      </c>
      <c r="AF15" s="77">
        <v>1.2845062275989902E-2</v>
      </c>
      <c r="AG15" s="78"/>
      <c r="AI15" s="80"/>
      <c r="AJ15" s="80"/>
    </row>
    <row r="16" spans="1:36" outlineLevel="1" x14ac:dyDescent="0.3">
      <c r="A16" s="68" t="s">
        <v>660</v>
      </c>
      <c r="B16" s="69" t="s">
        <v>1074</v>
      </c>
      <c r="C16" s="70" t="str">
        <f t="shared" si="0"/>
        <v>D06a</v>
      </c>
      <c r="D16" s="69">
        <f t="shared" si="1"/>
        <v>2008</v>
      </c>
      <c r="E16" s="70" t="s">
        <v>660</v>
      </c>
      <c r="F16" s="70" t="s">
        <v>1075</v>
      </c>
      <c r="G16" s="70">
        <v>15</v>
      </c>
      <c r="H16" s="71">
        <f>VLOOKUP(E16,[4]DENSIDAD!A$2:F$341,6,FALSE)</f>
        <v>65.790123456790127</v>
      </c>
      <c r="I16" s="70" t="str">
        <f>VLOOKUP(E16,[4]Cruzamientos!A$2:C$358,3,FALSE)</f>
        <v>CIRAD</v>
      </c>
      <c r="J16" s="72" t="str">
        <f>VLOOKUP(E16,[4]Cruzamientos!A$2:B$358,2,FALSE)</f>
        <v>1001-M, 1001-B, 2101-M</v>
      </c>
      <c r="K16" s="70" t="s">
        <v>1076</v>
      </c>
      <c r="L16" s="73">
        <v>0.39</v>
      </c>
      <c r="M16" s="74">
        <v>34</v>
      </c>
      <c r="N16" s="74">
        <v>39</v>
      </c>
      <c r="O16" s="74">
        <v>27</v>
      </c>
      <c r="P16" s="70" t="s">
        <v>1079</v>
      </c>
      <c r="Q16" s="73">
        <v>1.3525</v>
      </c>
      <c r="R16" s="72"/>
      <c r="S16" s="73">
        <v>5.61</v>
      </c>
      <c r="T16" s="75">
        <v>2.8600000000000003</v>
      </c>
      <c r="U16" s="76">
        <v>2.3000000000000003</v>
      </c>
      <c r="V16" s="69">
        <v>144.5</v>
      </c>
      <c r="W16" s="73">
        <v>21.12</v>
      </c>
      <c r="X16" s="73">
        <v>15.567753623188407</v>
      </c>
      <c r="Y16" s="73">
        <v>3.4958333333333336</v>
      </c>
      <c r="Z16" s="73">
        <v>0.46153846153846156</v>
      </c>
      <c r="AA16" s="73">
        <v>0.15434782608695652</v>
      </c>
      <c r="AB16" s="73">
        <v>0.26249999999999996</v>
      </c>
      <c r="AC16" s="71">
        <v>19.941973244147157</v>
      </c>
      <c r="AD16" s="77">
        <v>1.6140409834174241E-2</v>
      </c>
      <c r="AE16" s="77">
        <v>0.9838595901658258</v>
      </c>
      <c r="AF16" s="77">
        <v>8.9191411349592176E-3</v>
      </c>
      <c r="AG16" s="78"/>
      <c r="AI16" s="80"/>
      <c r="AJ16" s="80"/>
    </row>
    <row r="17" spans="1:36" outlineLevel="1" x14ac:dyDescent="0.3">
      <c r="A17" s="68" t="s">
        <v>661</v>
      </c>
      <c r="B17" s="69" t="s">
        <v>1074</v>
      </c>
      <c r="C17" s="70" t="str">
        <f t="shared" si="0"/>
        <v>D06b</v>
      </c>
      <c r="D17" s="69">
        <f t="shared" si="1"/>
        <v>2008</v>
      </c>
      <c r="E17" s="70" t="s">
        <v>661</v>
      </c>
      <c r="F17" s="70" t="s">
        <v>1075</v>
      </c>
      <c r="G17" s="70">
        <v>15</v>
      </c>
      <c r="H17" s="71">
        <f>VLOOKUP(E17,[4]DENSIDAD!A$2:F$341,6,FALSE)</f>
        <v>67.820987654320987</v>
      </c>
      <c r="I17" s="70" t="str">
        <f>VLOOKUP(E17,[4]Cruzamientos!A$2:C$358,3,FALSE)</f>
        <v>CIRAD</v>
      </c>
      <c r="J17" s="72" t="str">
        <f>VLOOKUP(E17,[4]Cruzamientos!A$2:B$358,2,FALSE)</f>
        <v>2101-B, 2101-M</v>
      </c>
      <c r="K17" s="70" t="s">
        <v>1076</v>
      </c>
      <c r="L17" s="73">
        <v>0.41750000000000004</v>
      </c>
      <c r="M17" s="74">
        <v>29</v>
      </c>
      <c r="N17" s="74">
        <v>39</v>
      </c>
      <c r="O17" s="74">
        <v>32</v>
      </c>
      <c r="P17" s="70" t="s">
        <v>1081</v>
      </c>
      <c r="Q17" s="73">
        <v>1.3175000000000001</v>
      </c>
      <c r="R17" s="72"/>
      <c r="S17" s="73">
        <v>5.4</v>
      </c>
      <c r="T17" s="75">
        <v>3.6949999999999998</v>
      </c>
      <c r="U17" s="76">
        <v>6.95</v>
      </c>
      <c r="V17" s="69">
        <v>134</v>
      </c>
      <c r="W17" s="73">
        <v>23.800000000000004</v>
      </c>
      <c r="X17" s="73">
        <v>16.3675</v>
      </c>
      <c r="Y17" s="73">
        <v>4.0458333333333334</v>
      </c>
      <c r="Z17" s="73">
        <v>0.35256410256410253</v>
      </c>
      <c r="AA17" s="73">
        <v>0.17391304347826086</v>
      </c>
      <c r="AB17" s="73">
        <v>0.23749999999999999</v>
      </c>
      <c r="AC17" s="71">
        <v>21.177310479375699</v>
      </c>
      <c r="AD17" s="77">
        <v>1.6703556140124282E-2</v>
      </c>
      <c r="AE17" s="77">
        <v>0.98329644385987569</v>
      </c>
      <c r="AF17" s="77">
        <v>8.6065847610181066E-3</v>
      </c>
      <c r="AG17" s="78"/>
      <c r="AI17" s="80"/>
      <c r="AJ17" s="80"/>
    </row>
    <row r="18" spans="1:36" outlineLevel="1" x14ac:dyDescent="0.3">
      <c r="A18" s="68" t="s">
        <v>662</v>
      </c>
      <c r="B18" s="69" t="s">
        <v>1074</v>
      </c>
      <c r="C18" s="70" t="str">
        <f t="shared" si="0"/>
        <v>D06c</v>
      </c>
      <c r="D18" s="69">
        <f t="shared" si="1"/>
        <v>2008</v>
      </c>
      <c r="E18" s="70" t="s">
        <v>662</v>
      </c>
      <c r="F18" s="70" t="s">
        <v>1075</v>
      </c>
      <c r="G18" s="70">
        <v>15</v>
      </c>
      <c r="H18" s="71">
        <f>VLOOKUP(E18,[4]DENSIDAD!A$2:F$341,6,FALSE)</f>
        <v>65.358024691358025</v>
      </c>
      <c r="I18" s="70" t="str">
        <f>VLOOKUP(E18,[4]Cruzamientos!A$2:C$358,3,FALSE)</f>
        <v>CIRAD</v>
      </c>
      <c r="J18" s="72" t="str">
        <f>VLOOKUP(E18,[4]Cruzamientos!A$2:B$358,2,FALSE)</f>
        <v>2501-M, 1001-B</v>
      </c>
      <c r="K18" s="70" t="s">
        <v>1076</v>
      </c>
      <c r="L18" s="73">
        <v>0.30249999999999999</v>
      </c>
      <c r="M18" s="74">
        <v>30.5</v>
      </c>
      <c r="N18" s="74">
        <v>39.5</v>
      </c>
      <c r="O18" s="74">
        <v>30</v>
      </c>
      <c r="P18" s="70" t="s">
        <v>1081</v>
      </c>
      <c r="Q18" s="73">
        <v>1.3275000000000001</v>
      </c>
      <c r="R18" s="72"/>
      <c r="S18" s="73">
        <v>5.1825000000000001</v>
      </c>
      <c r="T18" s="75">
        <v>2.5249999999999999</v>
      </c>
      <c r="U18" s="76">
        <v>6</v>
      </c>
      <c r="V18" s="69">
        <v>214.25</v>
      </c>
      <c r="W18" s="73">
        <v>23.4</v>
      </c>
      <c r="X18" s="73">
        <v>15.5175</v>
      </c>
      <c r="Y18" s="73">
        <v>2.6916666666666664</v>
      </c>
      <c r="Z18" s="73">
        <v>0.44230769230769229</v>
      </c>
      <c r="AA18" s="73">
        <v>0.18478260869565216</v>
      </c>
      <c r="AB18" s="73">
        <v>1.2625000000000002</v>
      </c>
      <c r="AC18" s="71">
        <v>20.09875696767001</v>
      </c>
      <c r="AD18" s="77">
        <v>6.706738465318729E-2</v>
      </c>
      <c r="AE18" s="77">
        <v>0.93293261534681271</v>
      </c>
      <c r="AF18" s="77">
        <v>9.5657260579052172E-3</v>
      </c>
      <c r="AG18" s="78"/>
      <c r="AI18" s="80"/>
      <c r="AJ18" s="80"/>
    </row>
    <row r="19" spans="1:36" outlineLevel="1" x14ac:dyDescent="0.3">
      <c r="A19" s="68" t="s">
        <v>922</v>
      </c>
      <c r="B19" s="69" t="s">
        <v>1074</v>
      </c>
      <c r="C19" s="70" t="str">
        <f>MID(E19,1,4)</f>
        <v>D07a</v>
      </c>
      <c r="D19" s="69">
        <f>MID(E19,6,2)+2000</f>
        <v>2008</v>
      </c>
      <c r="E19" s="70" t="s">
        <v>922</v>
      </c>
      <c r="F19" s="70" t="str">
        <f>F20</f>
        <v>8.5 x 8.5</v>
      </c>
      <c r="G19" s="70">
        <f>G20</f>
        <v>15</v>
      </c>
      <c r="H19" s="71">
        <f>VLOOKUP(E19,[4]DENSIDAD!A$2:F$341,6,FALSE)</f>
        <v>9.8209876543209873</v>
      </c>
      <c r="I19" s="70" t="str">
        <f>VLOOKUP(E19,[4]Cruzamientos!A$2:C$358,3,FALSE)</f>
        <v>CIRAD</v>
      </c>
      <c r="J19" s="72" t="str">
        <f>VLOOKUP(E19,[4]Cruzamientos!A$2:B$358,2,FALSE)</f>
        <v>2501-M, 2101-M</v>
      </c>
      <c r="K19" s="70" t="str">
        <f t="shared" ref="K19:AF19" si="4">K20</f>
        <v>Industrial</v>
      </c>
      <c r="L19" s="70">
        <f t="shared" si="4"/>
        <v>0.2</v>
      </c>
      <c r="M19" s="70">
        <f t="shared" si="4"/>
        <v>35</v>
      </c>
      <c r="N19" s="70">
        <f t="shared" si="4"/>
        <v>37</v>
      </c>
      <c r="O19" s="70">
        <f t="shared" si="4"/>
        <v>28</v>
      </c>
      <c r="P19" s="70" t="str">
        <f t="shared" si="4"/>
        <v>Fco Arc</v>
      </c>
      <c r="Q19" s="70">
        <f t="shared" si="4"/>
        <v>1.35</v>
      </c>
      <c r="R19" s="70"/>
      <c r="S19" s="70">
        <f t="shared" si="4"/>
        <v>4.78</v>
      </c>
      <c r="T19" s="70">
        <f t="shared" si="4"/>
        <v>1.84</v>
      </c>
      <c r="U19" s="70">
        <f t="shared" si="4"/>
        <v>4.2</v>
      </c>
      <c r="V19" s="70">
        <f t="shared" si="4"/>
        <v>137</v>
      </c>
      <c r="W19" s="70">
        <f t="shared" si="4"/>
        <v>17.600000000000001</v>
      </c>
      <c r="X19" s="70">
        <f t="shared" si="4"/>
        <v>9.44</v>
      </c>
      <c r="Y19" s="70">
        <f t="shared" si="4"/>
        <v>2.6833333333333336</v>
      </c>
      <c r="Z19" s="70">
        <f t="shared" si="4"/>
        <v>0.30769230769230765</v>
      </c>
      <c r="AA19" s="70">
        <f t="shared" si="4"/>
        <v>0.29565217391304349</v>
      </c>
      <c r="AB19" s="70">
        <f t="shared" si="4"/>
        <v>0.6</v>
      </c>
      <c r="AC19" s="70">
        <f t="shared" si="4"/>
        <v>13.326677814938684</v>
      </c>
      <c r="AD19" s="77">
        <f t="shared" si="4"/>
        <v>4.5022473592587604E-2</v>
      </c>
      <c r="AE19" s="77">
        <f t="shared" si="4"/>
        <v>0.9549775264074124</v>
      </c>
      <c r="AF19" s="77">
        <f t="shared" si="4"/>
        <v>2.2184986987651867E-2</v>
      </c>
      <c r="AG19" s="78"/>
      <c r="AI19" s="80"/>
      <c r="AJ19" s="80"/>
    </row>
    <row r="20" spans="1:36" outlineLevel="1" x14ac:dyDescent="0.3">
      <c r="A20" s="68" t="s">
        <v>924</v>
      </c>
      <c r="B20" s="69" t="s">
        <v>1074</v>
      </c>
      <c r="C20" s="70" t="str">
        <f t="shared" si="0"/>
        <v>D07b</v>
      </c>
      <c r="D20" s="69">
        <f t="shared" si="1"/>
        <v>2008</v>
      </c>
      <c r="E20" s="70" t="s">
        <v>924</v>
      </c>
      <c r="F20" s="70" t="s">
        <v>1075</v>
      </c>
      <c r="G20" s="70">
        <v>15</v>
      </c>
      <c r="H20" s="71">
        <f>VLOOKUP(E20,[4]DENSIDAD!A$2:F$341,6,FALSE)</f>
        <v>9.5061728395061724</v>
      </c>
      <c r="I20" s="70" t="str">
        <f>VLOOKUP(E20,[4]Cruzamientos!A$2:C$358,3,FALSE)</f>
        <v>CIRAD</v>
      </c>
      <c r="J20" s="72" t="str">
        <f>VLOOKUP(E20,[4]Cruzamientos!A$2:B$358,2,FALSE)</f>
        <v>1001-B, 2101-M</v>
      </c>
      <c r="K20" s="70" t="s">
        <v>1076</v>
      </c>
      <c r="L20" s="73">
        <v>0.2</v>
      </c>
      <c r="M20" s="74">
        <v>35</v>
      </c>
      <c r="N20" s="74">
        <v>37</v>
      </c>
      <c r="O20" s="74">
        <v>28</v>
      </c>
      <c r="P20" s="70" t="s">
        <v>1081</v>
      </c>
      <c r="Q20" s="73">
        <v>1.35</v>
      </c>
      <c r="R20" s="72"/>
      <c r="S20" s="73">
        <v>4.78</v>
      </c>
      <c r="T20" s="75">
        <v>1.84</v>
      </c>
      <c r="U20" s="76">
        <v>4.2</v>
      </c>
      <c r="V20" s="69">
        <v>137</v>
      </c>
      <c r="W20" s="73">
        <v>17.600000000000001</v>
      </c>
      <c r="X20" s="73">
        <v>9.44</v>
      </c>
      <c r="Y20" s="73">
        <v>2.6833333333333336</v>
      </c>
      <c r="Z20" s="73">
        <v>0.30769230769230765</v>
      </c>
      <c r="AA20" s="73">
        <v>0.29565217391304349</v>
      </c>
      <c r="AB20" s="73">
        <v>0.6</v>
      </c>
      <c r="AC20" s="71">
        <v>13.326677814938684</v>
      </c>
      <c r="AD20" s="77">
        <v>4.5022473592587604E-2</v>
      </c>
      <c r="AE20" s="77">
        <v>0.9549775264074124</v>
      </c>
      <c r="AF20" s="77">
        <v>2.2184986987651867E-2</v>
      </c>
      <c r="AG20" s="78"/>
      <c r="AI20" s="80"/>
      <c r="AJ20" s="80"/>
    </row>
    <row r="21" spans="1:36" outlineLevel="1" x14ac:dyDescent="0.3">
      <c r="A21" s="68" t="s">
        <v>921</v>
      </c>
      <c r="B21" s="69" t="s">
        <v>1074</v>
      </c>
      <c r="C21" s="70" t="str">
        <f t="shared" si="0"/>
        <v>D07c</v>
      </c>
      <c r="D21" s="69">
        <f t="shared" si="1"/>
        <v>2008</v>
      </c>
      <c r="E21" s="70" t="s">
        <v>921</v>
      </c>
      <c r="F21" s="70" t="s">
        <v>1075</v>
      </c>
      <c r="G21" s="70">
        <v>15</v>
      </c>
      <c r="H21" s="71">
        <f>VLOOKUP(E21,[4]DENSIDAD!A$2:F$341,6,FALSE)</f>
        <v>9.1419753086419746</v>
      </c>
      <c r="I21" s="70" t="str">
        <f>VLOOKUP(E21,[4]Cruzamientos!A$2:C$358,3,FALSE)</f>
        <v>CIRAD</v>
      </c>
      <c r="J21" s="72" t="str">
        <f>VLOOKUP(E21,[4]Cruzamientos!A$2:B$358,2,FALSE)</f>
        <v>2101-M, 2101-B</v>
      </c>
      <c r="K21" s="70" t="s">
        <v>1076</v>
      </c>
      <c r="L21" s="73">
        <v>0.14000000000000001</v>
      </c>
      <c r="M21" s="74">
        <v>43</v>
      </c>
      <c r="N21" s="74">
        <v>39</v>
      </c>
      <c r="O21" s="74">
        <v>18</v>
      </c>
      <c r="P21" s="70" t="s">
        <v>1079</v>
      </c>
      <c r="Q21" s="73">
        <v>1.43</v>
      </c>
      <c r="R21" s="72"/>
      <c r="S21" s="73">
        <v>4.24</v>
      </c>
      <c r="T21" s="75">
        <v>2.4900000000000002</v>
      </c>
      <c r="U21" s="76">
        <v>5.9</v>
      </c>
      <c r="V21" s="69">
        <v>79</v>
      </c>
      <c r="W21" s="73">
        <v>21.44</v>
      </c>
      <c r="X21" s="73">
        <v>8.1999999999999993</v>
      </c>
      <c r="Y21" s="73">
        <v>1.7666666666666668</v>
      </c>
      <c r="Z21" s="73">
        <v>0.31282051282051276</v>
      </c>
      <c r="AA21" s="73">
        <v>0.18260869565217391</v>
      </c>
      <c r="AB21" s="73">
        <v>8.6999999999999993</v>
      </c>
      <c r="AC21" s="71">
        <v>19.162095875139354</v>
      </c>
      <c r="AD21" s="77">
        <v>0.45402131670196172</v>
      </c>
      <c r="AE21" s="77">
        <v>0.54597868329803823</v>
      </c>
      <c r="AF21" s="77">
        <v>9.5296828093365295E-3</v>
      </c>
      <c r="AG21" s="78"/>
      <c r="AI21" s="80"/>
      <c r="AJ21" s="80"/>
    </row>
    <row r="22" spans="1:36" outlineLevel="1" x14ac:dyDescent="0.3">
      <c r="A22" s="68" t="s">
        <v>663</v>
      </c>
      <c r="B22" s="69" t="s">
        <v>1074</v>
      </c>
      <c r="C22" s="70" t="str">
        <f t="shared" si="0"/>
        <v>E06a</v>
      </c>
      <c r="D22" s="69">
        <f t="shared" si="1"/>
        <v>2008</v>
      </c>
      <c r="E22" s="70" t="s">
        <v>663</v>
      </c>
      <c r="F22" s="70" t="s">
        <v>1075</v>
      </c>
      <c r="G22" s="70">
        <v>15</v>
      </c>
      <c r="H22" s="71">
        <f>VLOOKUP(E22,[4]DENSIDAD!A$2:F$341,6,FALSE)</f>
        <v>66.080246913580254</v>
      </c>
      <c r="I22" s="70" t="str">
        <f>VLOOKUP(E22,[4]Cruzamientos!A$2:C$358,3,FALSE)</f>
        <v>CIRAD</v>
      </c>
      <c r="J22" s="72" t="str">
        <f>VLOOKUP(E22,[4]Cruzamientos!A$2:B$358,2,FALSE)</f>
        <v>2501-B</v>
      </c>
      <c r="K22" s="70" t="s">
        <v>1076</v>
      </c>
      <c r="L22" s="73">
        <v>0.315</v>
      </c>
      <c r="M22" s="74">
        <v>37</v>
      </c>
      <c r="N22" s="74">
        <v>42.5</v>
      </c>
      <c r="O22" s="74">
        <v>20.5</v>
      </c>
      <c r="P22" s="70" t="s">
        <v>1079</v>
      </c>
      <c r="Q22" s="73">
        <v>1.4049999999999998</v>
      </c>
      <c r="R22" s="72"/>
      <c r="S22" s="73">
        <v>5.2649999999999997</v>
      </c>
      <c r="T22" s="75">
        <v>2.6799999999999997</v>
      </c>
      <c r="U22" s="76">
        <v>5.3250000000000002</v>
      </c>
      <c r="V22" s="69">
        <v>107.25</v>
      </c>
      <c r="W22" s="73">
        <v>12.88</v>
      </c>
      <c r="X22" s="73">
        <v>7.3775000000000004</v>
      </c>
      <c r="Y22" s="73">
        <v>1.9416666666666667</v>
      </c>
      <c r="Z22" s="73">
        <v>0.16794871794871793</v>
      </c>
      <c r="AA22" s="73">
        <v>0.16086956521739129</v>
      </c>
      <c r="AB22" s="73">
        <v>0.38750000000000001</v>
      </c>
      <c r="AC22" s="71">
        <v>10.035484949832775</v>
      </c>
      <c r="AD22" s="77">
        <v>3.4967834114069618E-2</v>
      </c>
      <c r="AE22" s="77">
        <v>0.96503216588593033</v>
      </c>
      <c r="AF22" s="77">
        <v>1.9704614771606045E-2</v>
      </c>
      <c r="AG22" s="78"/>
      <c r="AI22" s="80"/>
      <c r="AJ22" s="80"/>
    </row>
    <row r="23" spans="1:36" outlineLevel="1" x14ac:dyDescent="0.3">
      <c r="A23" s="68" t="s">
        <v>665</v>
      </c>
      <c r="B23" s="69" t="s">
        <v>1074</v>
      </c>
      <c r="C23" s="70" t="str">
        <f t="shared" si="0"/>
        <v>E06b</v>
      </c>
      <c r="D23" s="69">
        <f t="shared" si="1"/>
        <v>2008</v>
      </c>
      <c r="E23" s="70" t="s">
        <v>665</v>
      </c>
      <c r="F23" s="70" t="s">
        <v>1075</v>
      </c>
      <c r="G23" s="70">
        <v>15</v>
      </c>
      <c r="H23" s="71">
        <f>VLOOKUP(E23,[4]DENSIDAD!A$2:F$341,6,FALSE)</f>
        <v>66</v>
      </c>
      <c r="I23" s="70" t="str">
        <f>VLOOKUP(E23,[4]Cruzamientos!A$2:C$358,3,FALSE)</f>
        <v>CIRAD</v>
      </c>
      <c r="J23" s="72" t="str">
        <f>VLOOKUP(E23,[4]Cruzamientos!A$2:B$358,2,FALSE)</f>
        <v>2501-M, 2501-B</v>
      </c>
      <c r="K23" s="70" t="s">
        <v>1076</v>
      </c>
      <c r="L23" s="73">
        <v>0.16500000000000001</v>
      </c>
      <c r="M23" s="74">
        <v>37.5</v>
      </c>
      <c r="N23" s="74">
        <v>36.5</v>
      </c>
      <c r="O23" s="74">
        <v>26</v>
      </c>
      <c r="P23" s="70" t="s">
        <v>1081</v>
      </c>
      <c r="Q23" s="73">
        <v>1.3674999999999999</v>
      </c>
      <c r="R23" s="72"/>
      <c r="S23" s="73">
        <v>4.7525000000000004</v>
      </c>
      <c r="T23" s="75">
        <v>1.9550000000000001</v>
      </c>
      <c r="U23" s="76">
        <v>4.05</v>
      </c>
      <c r="V23" s="69">
        <v>166.75</v>
      </c>
      <c r="W23" s="73">
        <v>18.68</v>
      </c>
      <c r="X23" s="73">
        <v>9.500041806020068</v>
      </c>
      <c r="Y23" s="73">
        <v>2.7125000000000004</v>
      </c>
      <c r="Z23" s="73">
        <v>0.29230769230769227</v>
      </c>
      <c r="AA23" s="73">
        <v>0.17391304347826086</v>
      </c>
      <c r="AB23" s="73">
        <v>3.1624999999999996</v>
      </c>
      <c r="AC23" s="71">
        <v>15.841262541806021</v>
      </c>
      <c r="AD23" s="77">
        <v>0.20728647236505465</v>
      </c>
      <c r="AE23" s="77">
        <v>0.79271352763494529</v>
      </c>
      <c r="AF23" s="77">
        <v>1.1139316482849014E-2</v>
      </c>
      <c r="AG23" s="78"/>
      <c r="AI23" s="80"/>
      <c r="AJ23" s="80"/>
    </row>
    <row r="24" spans="1:36" outlineLevel="1" x14ac:dyDescent="0.3">
      <c r="A24" s="68" t="s">
        <v>664</v>
      </c>
      <c r="B24" s="69" t="s">
        <v>1074</v>
      </c>
      <c r="C24" s="70" t="str">
        <f t="shared" si="0"/>
        <v>E06c</v>
      </c>
      <c r="D24" s="69">
        <f t="shared" si="1"/>
        <v>2008</v>
      </c>
      <c r="E24" s="70" t="s">
        <v>664</v>
      </c>
      <c r="F24" s="70" t="s">
        <v>1075</v>
      </c>
      <c r="G24" s="70">
        <v>15</v>
      </c>
      <c r="H24" s="71">
        <f>VLOOKUP(E24,[4]DENSIDAD!A$2:F$341,6,FALSE)</f>
        <v>66.944444444444443</v>
      </c>
      <c r="I24" s="70" t="str">
        <f>VLOOKUP(E24,[4]Cruzamientos!A$2:C$358,3,FALSE)</f>
        <v>CIRAD</v>
      </c>
      <c r="J24" s="72" t="str">
        <f>VLOOKUP(E24,[4]Cruzamientos!A$2:B$358,2,FALSE)</f>
        <v>1001-M</v>
      </c>
      <c r="K24" s="70" t="s">
        <v>1076</v>
      </c>
      <c r="L24" s="73">
        <v>0.245</v>
      </c>
      <c r="M24" s="74">
        <v>32</v>
      </c>
      <c r="N24" s="74">
        <v>42</v>
      </c>
      <c r="O24" s="74">
        <v>26</v>
      </c>
      <c r="P24" s="71" t="s">
        <v>1081</v>
      </c>
      <c r="Q24" s="73">
        <v>1.355</v>
      </c>
      <c r="R24" s="72"/>
      <c r="S24" s="73">
        <v>4.9400000000000004</v>
      </c>
      <c r="T24" s="75">
        <v>1.895</v>
      </c>
      <c r="U24" s="76">
        <v>4.6749999999999998</v>
      </c>
      <c r="V24" s="69">
        <v>150.5</v>
      </c>
      <c r="W24" s="73">
        <v>16.880000000000003</v>
      </c>
      <c r="X24" s="73">
        <v>11.1225</v>
      </c>
      <c r="Y24" s="73">
        <v>2.5583333333333336</v>
      </c>
      <c r="Z24" s="73">
        <v>0.29871794871794871</v>
      </c>
      <c r="AA24" s="73">
        <v>0.16739130434782606</v>
      </c>
      <c r="AB24" s="73">
        <v>0.95</v>
      </c>
      <c r="AC24" s="71">
        <v>15.096942586399106</v>
      </c>
      <c r="AD24" s="77">
        <v>7.8910418830172441E-2</v>
      </c>
      <c r="AE24" s="77">
        <v>0.92108958116982764</v>
      </c>
      <c r="AF24" s="77">
        <v>1.2133790192876689E-2</v>
      </c>
      <c r="AG24" s="78"/>
      <c r="AI24" s="80"/>
      <c r="AJ24" s="80"/>
    </row>
    <row r="25" spans="1:36" outlineLevel="1" x14ac:dyDescent="0.3">
      <c r="A25" s="68" t="s">
        <v>666</v>
      </c>
      <c r="B25" s="69" t="s">
        <v>1074</v>
      </c>
      <c r="C25" s="70" t="str">
        <f t="shared" si="0"/>
        <v>F05a</v>
      </c>
      <c r="D25" s="69">
        <f t="shared" si="1"/>
        <v>2008</v>
      </c>
      <c r="E25" s="70" t="s">
        <v>666</v>
      </c>
      <c r="F25" s="70" t="s">
        <v>1075</v>
      </c>
      <c r="G25" s="70">
        <v>15</v>
      </c>
      <c r="H25" s="71">
        <f>VLOOKUP(E25,[4]DENSIDAD!A$2:F$341,6,FALSE)</f>
        <v>18.814814814814813</v>
      </c>
      <c r="I25" s="70" t="str">
        <f>VLOOKUP(E25,[4]Cruzamientos!A$2:C$358,3,FALSE)</f>
        <v>CIRAD</v>
      </c>
      <c r="J25" s="72" t="str">
        <f>VLOOKUP(E25,[4]Cruzamientos!A$2:B$358,2,FALSE)</f>
        <v>1001-M, 2101-M</v>
      </c>
      <c r="K25" s="70" t="s">
        <v>1076</v>
      </c>
      <c r="L25" s="73">
        <v>0.32</v>
      </c>
      <c r="M25" s="74">
        <v>39</v>
      </c>
      <c r="N25" s="74">
        <v>35</v>
      </c>
      <c r="O25" s="74">
        <v>26</v>
      </c>
      <c r="P25" s="71" t="s">
        <v>1081</v>
      </c>
      <c r="Q25" s="73">
        <v>1.37</v>
      </c>
      <c r="R25" s="72"/>
      <c r="S25" s="73">
        <v>5.4700000000000006</v>
      </c>
      <c r="T25" s="75">
        <v>3.1550000000000002</v>
      </c>
      <c r="U25" s="76">
        <v>4.0999999999999996</v>
      </c>
      <c r="V25" s="69">
        <v>333</v>
      </c>
      <c r="W25" s="73">
        <v>21.44</v>
      </c>
      <c r="X25" s="73">
        <v>15.149999999999999</v>
      </c>
      <c r="Y25" s="73">
        <v>2.4500000000000002</v>
      </c>
      <c r="Z25" s="73">
        <v>0.72307692307692295</v>
      </c>
      <c r="AA25" s="73">
        <v>0.17391304347826086</v>
      </c>
      <c r="AB25" s="73">
        <v>0.125</v>
      </c>
      <c r="AC25" s="71">
        <v>18.621989966555184</v>
      </c>
      <c r="AD25" s="77">
        <v>6.763426209283576E-3</v>
      </c>
      <c r="AE25" s="77">
        <v>0.9932365737907165</v>
      </c>
      <c r="AF25" s="77">
        <v>9.8659529542874762E-3</v>
      </c>
      <c r="AG25" s="78"/>
      <c r="AI25" s="80"/>
      <c r="AJ25" s="80"/>
    </row>
    <row r="26" spans="1:36" outlineLevel="1" x14ac:dyDescent="0.3">
      <c r="A26" s="68" t="s">
        <v>674</v>
      </c>
      <c r="B26" s="69" t="s">
        <v>1074</v>
      </c>
      <c r="C26" s="70" t="str">
        <f t="shared" si="0"/>
        <v>F05b</v>
      </c>
      <c r="D26" s="69">
        <f t="shared" si="1"/>
        <v>2008</v>
      </c>
      <c r="E26" s="70" t="s">
        <v>674</v>
      </c>
      <c r="F26" s="70" t="s">
        <v>1075</v>
      </c>
      <c r="G26" s="70">
        <v>15</v>
      </c>
      <c r="H26" s="71">
        <f>VLOOKUP(E26,[4]DENSIDAD!A$2:F$341,6,FALSE)</f>
        <v>15.074074074074074</v>
      </c>
      <c r="I26" s="70" t="str">
        <f>VLOOKUP(E26,[4]Cruzamientos!A$2:C$358,3,FALSE)</f>
        <v>CIRAD</v>
      </c>
      <c r="J26" s="72" t="str">
        <f>VLOOKUP(E26,[4]Cruzamientos!A$2:B$358,2,FALSE)</f>
        <v>1001-M, 2501-B</v>
      </c>
      <c r="K26" s="70" t="s">
        <v>1076</v>
      </c>
      <c r="L26" s="73">
        <v>0.25</v>
      </c>
      <c r="M26" s="74">
        <v>37</v>
      </c>
      <c r="N26" s="74">
        <v>27</v>
      </c>
      <c r="O26" s="74">
        <v>36</v>
      </c>
      <c r="P26" s="71" t="s">
        <v>1081</v>
      </c>
      <c r="Q26" s="73">
        <v>1.32</v>
      </c>
      <c r="R26" s="72"/>
      <c r="S26" s="73">
        <v>4.7</v>
      </c>
      <c r="T26" s="75">
        <v>3.93</v>
      </c>
      <c r="U26" s="76">
        <v>3.7</v>
      </c>
      <c r="V26" s="69">
        <v>408</v>
      </c>
      <c r="W26" s="73">
        <v>30.400000000000002</v>
      </c>
      <c r="X26" s="73">
        <v>14.8</v>
      </c>
      <c r="Y26" s="73">
        <v>4.8666666666666671</v>
      </c>
      <c r="Z26" s="73">
        <v>0.95384615384615379</v>
      </c>
      <c r="AA26" s="73">
        <v>0.17391304347826086</v>
      </c>
      <c r="AB26" s="73">
        <v>4.8499999999999996</v>
      </c>
      <c r="AC26" s="71">
        <v>25.644425863991081</v>
      </c>
      <c r="AD26" s="77">
        <v>0.1891249203909916</v>
      </c>
      <c r="AE26" s="77">
        <v>0.81087507960900851</v>
      </c>
      <c r="AF26" s="77">
        <v>6.781709382016732E-3</v>
      </c>
      <c r="AG26" s="78"/>
      <c r="AI26" s="80"/>
      <c r="AJ26" s="80"/>
    </row>
    <row r="27" spans="1:36" outlineLevel="1" x14ac:dyDescent="0.3">
      <c r="A27" s="68" t="s">
        <v>673</v>
      </c>
      <c r="B27" s="69" t="s">
        <v>1074</v>
      </c>
      <c r="C27" s="70" t="str">
        <f t="shared" si="0"/>
        <v>F05c</v>
      </c>
      <c r="D27" s="69">
        <f t="shared" si="1"/>
        <v>2008</v>
      </c>
      <c r="E27" s="70" t="s">
        <v>673</v>
      </c>
      <c r="F27" s="70" t="s">
        <v>1075</v>
      </c>
      <c r="G27" s="70">
        <v>15</v>
      </c>
      <c r="H27" s="71">
        <f>VLOOKUP(E27,[4]DENSIDAD!A$2:F$341,6,FALSE)</f>
        <v>13.407407407407407</v>
      </c>
      <c r="I27" s="70" t="str">
        <f>VLOOKUP(E27,[4]Cruzamientos!A$2:C$358,3,FALSE)</f>
        <v>CIRAD</v>
      </c>
      <c r="J27" s="72" t="str">
        <f>VLOOKUP(E27,[4]Cruzamientos!A$2:B$358,2,FALSE)</f>
        <v>1001-M, 2501-M</v>
      </c>
      <c r="K27" s="70" t="s">
        <v>1076</v>
      </c>
      <c r="L27" s="73">
        <v>0.28999999999999998</v>
      </c>
      <c r="M27" s="74">
        <v>33</v>
      </c>
      <c r="N27" s="74">
        <v>33</v>
      </c>
      <c r="O27" s="74">
        <v>34</v>
      </c>
      <c r="P27" s="71" t="s">
        <v>1081</v>
      </c>
      <c r="Q27" s="73">
        <v>1.32</v>
      </c>
      <c r="R27" s="72"/>
      <c r="S27" s="73">
        <v>5.32</v>
      </c>
      <c r="T27" s="75">
        <v>5.31</v>
      </c>
      <c r="U27" s="76">
        <v>3.6</v>
      </c>
      <c r="V27" s="69">
        <v>292</v>
      </c>
      <c r="W27" s="73">
        <v>30.72</v>
      </c>
      <c r="X27" s="73">
        <v>21.4</v>
      </c>
      <c r="Y27" s="73">
        <v>4.2666666666666666</v>
      </c>
      <c r="Z27" s="73">
        <v>0.58974358974358965</v>
      </c>
      <c r="AA27" s="73">
        <v>0.14782608695652175</v>
      </c>
      <c r="AB27" s="73">
        <v>0.2</v>
      </c>
      <c r="AC27" s="71">
        <v>26.604236343366775</v>
      </c>
      <c r="AD27" s="77">
        <v>7.5175997318136121E-3</v>
      </c>
      <c r="AE27" s="77">
        <v>0.99248240026818646</v>
      </c>
      <c r="AF27" s="77">
        <v>5.5564867582970174E-3</v>
      </c>
      <c r="AG27" s="78"/>
      <c r="AI27" s="80"/>
      <c r="AJ27" s="80"/>
    </row>
    <row r="28" spans="1:36" outlineLevel="1" x14ac:dyDescent="0.3">
      <c r="A28" s="68" t="s">
        <v>667</v>
      </c>
      <c r="B28" s="69" t="s">
        <v>1074</v>
      </c>
      <c r="C28" s="70" t="str">
        <f t="shared" si="0"/>
        <v>F06a</v>
      </c>
      <c r="D28" s="69">
        <f t="shared" si="1"/>
        <v>2008</v>
      </c>
      <c r="E28" s="70" t="s">
        <v>667</v>
      </c>
      <c r="F28" s="70" t="s">
        <v>1075</v>
      </c>
      <c r="G28" s="70">
        <v>15</v>
      </c>
      <c r="H28" s="71">
        <f>VLOOKUP(E28,[4]DENSIDAD!A$2:F$341,6,FALSE)</f>
        <v>67.31481481481481</v>
      </c>
      <c r="I28" s="70" t="str">
        <f>VLOOKUP(E28,[4]Cruzamientos!A$2:C$358,3,FALSE)</f>
        <v>CIRAD</v>
      </c>
      <c r="J28" s="72" t="str">
        <f>VLOOKUP(E28,[4]Cruzamientos!A$2:B$358,2,FALSE)</f>
        <v>2501-M, 2101-B, 2501-B</v>
      </c>
      <c r="K28" s="70" t="s">
        <v>1076</v>
      </c>
      <c r="L28" s="73">
        <v>0.17749999999999999</v>
      </c>
      <c r="M28" s="74">
        <v>34.5</v>
      </c>
      <c r="N28" s="74">
        <v>33</v>
      </c>
      <c r="O28" s="74">
        <v>32.5</v>
      </c>
      <c r="P28" s="71" t="s">
        <v>1081</v>
      </c>
      <c r="Q28" s="73">
        <v>1.3275000000000001</v>
      </c>
      <c r="R28" s="72"/>
      <c r="S28" s="73">
        <v>4.4950000000000001</v>
      </c>
      <c r="T28" s="75">
        <v>1.8725000000000001</v>
      </c>
      <c r="U28" s="76">
        <v>4.4000000000000004</v>
      </c>
      <c r="V28" s="69">
        <v>210.75</v>
      </c>
      <c r="W28" s="73">
        <v>22.8</v>
      </c>
      <c r="X28" s="73">
        <v>10.4375</v>
      </c>
      <c r="Y28" s="73">
        <v>2.9250000000000003</v>
      </c>
      <c r="Z28" s="73">
        <v>0.48717948717948711</v>
      </c>
      <c r="AA28" s="73">
        <v>0.18043478260869567</v>
      </c>
      <c r="AB28" s="73">
        <v>4.9874999999999998</v>
      </c>
      <c r="AC28" s="71">
        <v>19.017614269788183</v>
      </c>
      <c r="AD28" s="77">
        <v>0.25907760038432054</v>
      </c>
      <c r="AE28" s="77">
        <v>0.74092239961567952</v>
      </c>
      <c r="AF28" s="77">
        <v>9.9972033795300459E-3</v>
      </c>
      <c r="AG28" s="78"/>
      <c r="AI28" s="80"/>
      <c r="AJ28" s="80"/>
    </row>
    <row r="29" spans="1:36" outlineLevel="1" x14ac:dyDescent="0.3">
      <c r="A29" s="68" t="s">
        <v>668</v>
      </c>
      <c r="B29" s="69" t="s">
        <v>1074</v>
      </c>
      <c r="C29" s="70" t="str">
        <f t="shared" si="0"/>
        <v>F06b</v>
      </c>
      <c r="D29" s="69">
        <f t="shared" si="1"/>
        <v>2008</v>
      </c>
      <c r="E29" s="70" t="s">
        <v>668</v>
      </c>
      <c r="F29" s="70" t="s">
        <v>1075</v>
      </c>
      <c r="G29" s="70">
        <v>15</v>
      </c>
      <c r="H29" s="71">
        <f>VLOOKUP(E29,[4]DENSIDAD!A$2:F$341,6,FALSE)</f>
        <v>66.006172839506178</v>
      </c>
      <c r="I29" s="70" t="str">
        <f>VLOOKUP(E29,[4]Cruzamientos!A$2:C$358,3,FALSE)</f>
        <v>CIRAD</v>
      </c>
      <c r="J29" s="72" t="str">
        <f>VLOOKUP(E29,[4]Cruzamientos!A$2:B$358,2,FALSE)</f>
        <v>2101-B, 2501-M</v>
      </c>
      <c r="K29" s="70" t="s">
        <v>1076</v>
      </c>
      <c r="L29" s="73">
        <v>0.1225</v>
      </c>
      <c r="M29" s="74">
        <v>32</v>
      </c>
      <c r="N29" s="74">
        <v>34.5</v>
      </c>
      <c r="O29" s="74">
        <v>33.5</v>
      </c>
      <c r="P29" s="71" t="s">
        <v>1081</v>
      </c>
      <c r="Q29" s="73">
        <v>1.3149999999999999</v>
      </c>
      <c r="R29" s="72"/>
      <c r="S29" s="73">
        <v>4.57</v>
      </c>
      <c r="T29" s="75">
        <v>2.145</v>
      </c>
      <c r="U29" s="76">
        <v>4.7750000000000004</v>
      </c>
      <c r="V29" s="69">
        <v>257.25</v>
      </c>
      <c r="W29" s="73">
        <v>20.840000000000003</v>
      </c>
      <c r="X29" s="73">
        <v>9.3774999999999995</v>
      </c>
      <c r="Y29" s="73">
        <v>2.9541666666666666</v>
      </c>
      <c r="Z29" s="73">
        <v>0.60769230769230764</v>
      </c>
      <c r="AA29" s="73">
        <v>0.19130434782608696</v>
      </c>
      <c r="AB29" s="73">
        <v>3.4624999999999995</v>
      </c>
      <c r="AC29" s="71">
        <v>16.59316332218506</v>
      </c>
      <c r="AD29" s="77">
        <v>0.20381161795721975</v>
      </c>
      <c r="AE29" s="77">
        <v>0.79618838204278009</v>
      </c>
      <c r="AF29" s="77">
        <v>1.1535063746578183E-2</v>
      </c>
      <c r="AG29" s="78"/>
      <c r="AI29" s="80"/>
      <c r="AJ29" s="80"/>
    </row>
    <row r="30" spans="1:36" outlineLevel="1" x14ac:dyDescent="0.3">
      <c r="A30" s="68" t="s">
        <v>669</v>
      </c>
      <c r="B30" s="69" t="s">
        <v>1074</v>
      </c>
      <c r="C30" s="70" t="str">
        <f t="shared" si="0"/>
        <v>F06c</v>
      </c>
      <c r="D30" s="69">
        <f t="shared" si="1"/>
        <v>2008</v>
      </c>
      <c r="E30" s="70" t="s">
        <v>669</v>
      </c>
      <c r="F30" s="70" t="s">
        <v>1075</v>
      </c>
      <c r="G30" s="70">
        <v>15</v>
      </c>
      <c r="H30" s="71">
        <f>VLOOKUP(E30,[4]DENSIDAD!A$2:F$341,6,FALSE)</f>
        <v>58.592592592592595</v>
      </c>
      <c r="I30" s="70" t="str">
        <f>VLOOKUP(E30,[4]Cruzamientos!A$2:C$358,3,FALSE)</f>
        <v>CIRAD</v>
      </c>
      <c r="J30" s="72" t="str">
        <f>VLOOKUP(E30,[4]Cruzamientos!A$2:B$358,2,FALSE)</f>
        <v>2101-B, 2501-M</v>
      </c>
      <c r="K30" s="70" t="s">
        <v>1076</v>
      </c>
      <c r="L30" s="73">
        <v>0.13333333333333333</v>
      </c>
      <c r="M30" s="74">
        <v>33.666666666666664</v>
      </c>
      <c r="N30" s="74">
        <v>37.666666666666664</v>
      </c>
      <c r="O30" s="74">
        <v>28.666666666666668</v>
      </c>
      <c r="P30" s="71" t="s">
        <v>1081</v>
      </c>
      <c r="Q30" s="73">
        <v>1.3433333333333335</v>
      </c>
      <c r="R30" s="72"/>
      <c r="S30" s="73">
        <v>4.5533333333333337</v>
      </c>
      <c r="T30" s="75">
        <v>2.1133333333333333</v>
      </c>
      <c r="U30" s="76">
        <v>4.0666666666666664</v>
      </c>
      <c r="V30" s="69">
        <v>166.33333333333334</v>
      </c>
      <c r="W30" s="73">
        <v>17.440000000000001</v>
      </c>
      <c r="X30" s="73">
        <v>9.9266666666666676</v>
      </c>
      <c r="Y30" s="73">
        <v>2.4666666666666668</v>
      </c>
      <c r="Z30" s="73">
        <v>0.37435897435897436</v>
      </c>
      <c r="AA30" s="73">
        <v>0.19710144927536233</v>
      </c>
      <c r="AB30" s="73">
        <v>2.6833333333333336</v>
      </c>
      <c r="AC30" s="71">
        <v>15.648127090301003</v>
      </c>
      <c r="AD30" s="77">
        <v>0.18085942130627122</v>
      </c>
      <c r="AE30" s="77">
        <v>0.8191405786937288</v>
      </c>
      <c r="AF30" s="77">
        <v>1.2718158142389456E-2</v>
      </c>
      <c r="AG30" s="78"/>
      <c r="AI30" s="80"/>
      <c r="AJ30" s="80"/>
    </row>
    <row r="31" spans="1:36" outlineLevel="1" x14ac:dyDescent="0.3">
      <c r="A31" s="68" t="s">
        <v>933</v>
      </c>
      <c r="B31" s="69" t="s">
        <v>1074</v>
      </c>
      <c r="C31" s="70" t="s">
        <v>932</v>
      </c>
      <c r="D31" s="69">
        <v>2009</v>
      </c>
      <c r="E31" s="70" t="s">
        <v>933</v>
      </c>
      <c r="F31" s="70" t="s">
        <v>1075</v>
      </c>
      <c r="G31" s="70">
        <v>14</v>
      </c>
      <c r="H31" s="71">
        <f>VLOOKUP(E31,[4]DENSIDAD!A$2:F$341,6,FALSE)</f>
        <v>4.5493827160493829</v>
      </c>
      <c r="I31" s="70" t="str">
        <f>VLOOKUP(E31,[4]Cruzamientos!A$2:C$358,3,FALSE)</f>
        <v>CIRAD</v>
      </c>
      <c r="J31" s="72">
        <f>VLOOKUP(E31,[4]Cruzamientos!A$2:B$358,2,FALSE)</f>
        <v>7001</v>
      </c>
      <c r="K31" s="70" t="s">
        <v>1076</v>
      </c>
      <c r="L31" s="73">
        <v>0.15</v>
      </c>
      <c r="M31" s="74">
        <v>71</v>
      </c>
      <c r="N31" s="74">
        <v>13</v>
      </c>
      <c r="O31" s="74">
        <v>16</v>
      </c>
      <c r="P31" s="70" t="s">
        <v>1077</v>
      </c>
      <c r="Q31" s="73">
        <v>1.5</v>
      </c>
      <c r="R31" s="72"/>
      <c r="S31" s="73">
        <v>4.41</v>
      </c>
      <c r="T31" s="75">
        <v>1.01</v>
      </c>
      <c r="U31" s="76">
        <v>6.3</v>
      </c>
      <c r="V31" s="69">
        <v>45</v>
      </c>
      <c r="W31" s="73">
        <v>5.9200000000000008</v>
      </c>
      <c r="X31" s="73">
        <v>2.0699999999999998</v>
      </c>
      <c r="Y31" s="73">
        <v>0.81666666666666665</v>
      </c>
      <c r="Z31" s="73">
        <v>0.15384615384615383</v>
      </c>
      <c r="AA31" s="73">
        <v>0.18260869565217391</v>
      </c>
      <c r="AB31" s="73">
        <v>1.1499999999999999</v>
      </c>
      <c r="AC31" s="71">
        <v>4.3731215161649946</v>
      </c>
      <c r="AD31" s="77">
        <v>0.26297005371314069</v>
      </c>
      <c r="AE31" s="77">
        <v>0.73702994628685925</v>
      </c>
      <c r="AF31" s="77">
        <v>4.1757059568816299E-2</v>
      </c>
      <c r="AG31" s="78"/>
      <c r="AI31" s="80"/>
      <c r="AJ31" s="80"/>
    </row>
    <row r="32" spans="1:36" outlineLevel="1" x14ac:dyDescent="0.3">
      <c r="A32" s="68" t="s">
        <v>927</v>
      </c>
      <c r="B32" s="69" t="s">
        <v>1074</v>
      </c>
      <c r="C32" s="70" t="s">
        <v>926</v>
      </c>
      <c r="D32" s="69">
        <v>2009</v>
      </c>
      <c r="E32" s="70" t="s">
        <v>927</v>
      </c>
      <c r="F32" s="70" t="s">
        <v>1075</v>
      </c>
      <c r="G32" s="70">
        <v>14</v>
      </c>
      <c r="H32" s="71">
        <f>VLOOKUP(E32,[4]DENSIDAD!A$2:F$341,6,FALSE)</f>
        <v>4.9506172839506171</v>
      </c>
      <c r="I32" s="70" t="str">
        <f>VLOOKUP(E32,[4]Cruzamientos!A$2:C$358,3,FALSE)</f>
        <v>CIRAD</v>
      </c>
      <c r="J32" s="72">
        <f>VLOOKUP(E32,[4]Cruzamientos!A$2:B$358,2,FALSE)</f>
        <v>7001</v>
      </c>
      <c r="K32" s="70" t="s">
        <v>1076</v>
      </c>
      <c r="L32" s="73">
        <v>0.18</v>
      </c>
      <c r="M32" s="74">
        <v>73</v>
      </c>
      <c r="N32" s="74">
        <v>13</v>
      </c>
      <c r="O32" s="74">
        <v>14</v>
      </c>
      <c r="P32" s="70" t="s">
        <v>1077</v>
      </c>
      <c r="Q32" s="73">
        <v>1.52</v>
      </c>
      <c r="R32" s="72"/>
      <c r="S32" s="73">
        <v>4.28</v>
      </c>
      <c r="T32" s="75">
        <v>1.41</v>
      </c>
      <c r="U32" s="76">
        <v>6.5</v>
      </c>
      <c r="V32" s="69">
        <v>39</v>
      </c>
      <c r="W32" s="73">
        <v>6.4</v>
      </c>
      <c r="X32" s="73">
        <v>1.89</v>
      </c>
      <c r="Y32" s="73">
        <v>0.6166666666666667</v>
      </c>
      <c r="Z32" s="73">
        <v>0.13846153846153847</v>
      </c>
      <c r="AA32" s="73">
        <v>0.18260869565217391</v>
      </c>
      <c r="AB32" s="73">
        <v>1.2</v>
      </c>
      <c r="AC32" s="71">
        <v>4.0277369007803792</v>
      </c>
      <c r="AD32" s="77">
        <v>0.29793405814751667</v>
      </c>
      <c r="AE32" s="77">
        <v>0.70206594185248328</v>
      </c>
      <c r="AF32" s="77">
        <v>4.5337791457230797E-2</v>
      </c>
      <c r="AG32" s="78"/>
      <c r="AI32" s="80"/>
      <c r="AJ32" s="80"/>
    </row>
    <row r="33" spans="1:51" outlineLevel="1" x14ac:dyDescent="0.3">
      <c r="A33" s="68" t="s">
        <v>931</v>
      </c>
      <c r="B33" s="69" t="s">
        <v>1074</v>
      </c>
      <c r="C33" s="70" t="str">
        <f>MID(E33,1,4)</f>
        <v>A05a</v>
      </c>
      <c r="D33" s="69">
        <f>MID(E33,6,2)+2000</f>
        <v>2009</v>
      </c>
      <c r="E33" s="70" t="s">
        <v>931</v>
      </c>
      <c r="F33" s="70" t="str">
        <f>F34</f>
        <v>8.5 x 8.5</v>
      </c>
      <c r="G33" s="70">
        <f>G34</f>
        <v>14</v>
      </c>
      <c r="H33" s="71">
        <f>VLOOKUP(E33,[4]DENSIDAD!A$2:F$341,6,FALSE)</f>
        <v>5.6851851851851851</v>
      </c>
      <c r="I33" s="70" t="str">
        <f>VLOOKUP(E33,[4]Cruzamientos!A$2:C$358,3,FALSE)</f>
        <v>CIRAD</v>
      </c>
      <c r="J33" s="72">
        <f>VLOOKUP(E33,[4]Cruzamientos!A$2:B$358,2,FALSE)</f>
        <v>7001</v>
      </c>
      <c r="K33" s="70" t="str">
        <f>K34</f>
        <v>Industrial</v>
      </c>
      <c r="L33" s="70">
        <f t="shared" ref="L33:AF33" si="5">L34</f>
        <v>0.27</v>
      </c>
      <c r="M33" s="70">
        <f t="shared" si="5"/>
        <v>75</v>
      </c>
      <c r="N33" s="70">
        <f t="shared" si="5"/>
        <v>15</v>
      </c>
      <c r="O33" s="70">
        <f t="shared" si="5"/>
        <v>10</v>
      </c>
      <c r="P33" s="70" t="str">
        <f t="shared" si="5"/>
        <v>Fco Ao</v>
      </c>
      <c r="Q33" s="70">
        <f t="shared" si="5"/>
        <v>1.58</v>
      </c>
      <c r="R33" s="70"/>
      <c r="S33" s="70">
        <f t="shared" si="5"/>
        <v>3.9</v>
      </c>
      <c r="T33" s="70">
        <f t="shared" si="5"/>
        <v>0.74</v>
      </c>
      <c r="U33" s="70">
        <f t="shared" si="5"/>
        <v>6.2</v>
      </c>
      <c r="V33" s="70">
        <f t="shared" si="5"/>
        <v>26</v>
      </c>
      <c r="W33" s="70">
        <f t="shared" si="5"/>
        <v>5.44</v>
      </c>
      <c r="X33" s="70">
        <f t="shared" si="5"/>
        <v>1.68</v>
      </c>
      <c r="Y33" s="70">
        <f t="shared" si="5"/>
        <v>0.31666666666666671</v>
      </c>
      <c r="Z33" s="70">
        <f t="shared" si="5"/>
        <v>7.179487179487179E-2</v>
      </c>
      <c r="AA33" s="70">
        <f t="shared" si="5"/>
        <v>0.13043478260869565</v>
      </c>
      <c r="AB33" s="70">
        <f t="shared" si="5"/>
        <v>0.9</v>
      </c>
      <c r="AC33" s="70">
        <f t="shared" si="5"/>
        <v>3.0988963210702343</v>
      </c>
      <c r="AD33" s="77">
        <f t="shared" si="5"/>
        <v>0.29042597968852868</v>
      </c>
      <c r="AE33" s="77">
        <f t="shared" si="5"/>
        <v>0.70957402031147143</v>
      </c>
      <c r="AF33" s="77">
        <f t="shared" si="5"/>
        <v>4.2090721693989655E-2</v>
      </c>
      <c r="AG33" s="78"/>
      <c r="AI33" s="80"/>
      <c r="AJ33" s="80"/>
    </row>
    <row r="34" spans="1:51" outlineLevel="1" x14ac:dyDescent="0.3">
      <c r="A34" s="68" t="s">
        <v>930</v>
      </c>
      <c r="B34" s="69" t="s">
        <v>1074</v>
      </c>
      <c r="C34" s="70" t="s">
        <v>929</v>
      </c>
      <c r="D34" s="69">
        <v>2009</v>
      </c>
      <c r="E34" s="70" t="s">
        <v>930</v>
      </c>
      <c r="F34" s="70" t="s">
        <v>1075</v>
      </c>
      <c r="G34" s="70">
        <v>14</v>
      </c>
      <c r="H34" s="71">
        <f>VLOOKUP(E34,[4]DENSIDAD!A$2:F$341,6,FALSE)</f>
        <v>13.802469135802468</v>
      </c>
      <c r="I34" s="70" t="str">
        <f>VLOOKUP(E34,[4]Cruzamientos!A$2:C$358,3,FALSE)</f>
        <v>CIRAD</v>
      </c>
      <c r="J34" s="72" t="str">
        <f>VLOOKUP(E34,[4]Cruzamientos!A$2:B$358,2,FALSE)</f>
        <v>2101, 7001</v>
      </c>
      <c r="K34" s="70" t="s">
        <v>1076</v>
      </c>
      <c r="L34" s="73">
        <v>0.27</v>
      </c>
      <c r="M34" s="74">
        <v>75</v>
      </c>
      <c r="N34" s="74">
        <v>15</v>
      </c>
      <c r="O34" s="74">
        <v>10</v>
      </c>
      <c r="P34" s="70" t="s">
        <v>1077</v>
      </c>
      <c r="Q34" s="73">
        <v>1.58</v>
      </c>
      <c r="R34" s="72"/>
      <c r="S34" s="73">
        <v>3.9</v>
      </c>
      <c r="T34" s="75">
        <v>0.74</v>
      </c>
      <c r="U34" s="76">
        <v>6.2</v>
      </c>
      <c r="V34" s="69">
        <v>26</v>
      </c>
      <c r="W34" s="73">
        <v>5.44</v>
      </c>
      <c r="X34" s="73">
        <v>1.68</v>
      </c>
      <c r="Y34" s="73">
        <v>0.31666666666666671</v>
      </c>
      <c r="Z34" s="73">
        <v>7.179487179487179E-2</v>
      </c>
      <c r="AA34" s="73">
        <v>0.13043478260869565</v>
      </c>
      <c r="AB34" s="73">
        <v>0.9</v>
      </c>
      <c r="AC34" s="71">
        <v>3.0988963210702343</v>
      </c>
      <c r="AD34" s="77">
        <v>0.29042597968852868</v>
      </c>
      <c r="AE34" s="77">
        <v>0.70957402031147143</v>
      </c>
      <c r="AF34" s="77">
        <v>4.2090721693989655E-2</v>
      </c>
      <c r="AG34" s="78"/>
      <c r="AI34" s="80"/>
      <c r="AJ34" s="80"/>
    </row>
    <row r="35" spans="1:51" outlineLevel="1" x14ac:dyDescent="0.3">
      <c r="A35" s="68" t="s">
        <v>706</v>
      </c>
      <c r="B35" s="69" t="s">
        <v>1074</v>
      </c>
      <c r="C35" s="70" t="s">
        <v>221</v>
      </c>
      <c r="D35" s="69">
        <v>2009</v>
      </c>
      <c r="E35" s="70" t="s">
        <v>706</v>
      </c>
      <c r="F35" s="70" t="s">
        <v>1075</v>
      </c>
      <c r="G35" s="70">
        <v>14</v>
      </c>
      <c r="H35" s="71">
        <f>VLOOKUP(E35,[4]DENSIDAD!A$2:F$341,6,FALSE)</f>
        <v>32.111111111111114</v>
      </c>
      <c r="I35" s="70" t="str">
        <f>VLOOKUP(E35,[4]Cruzamientos!A$2:C$358,3,FALSE)</f>
        <v>CIRAD</v>
      </c>
      <c r="J35" s="72">
        <f>VLOOKUP(E35,[4]Cruzamientos!A$2:B$358,2,FALSE)</f>
        <v>2501</v>
      </c>
      <c r="K35" s="70" t="s">
        <v>1076</v>
      </c>
      <c r="L35" s="73">
        <v>0.315</v>
      </c>
      <c r="M35" s="74">
        <v>40</v>
      </c>
      <c r="N35" s="74">
        <v>39.5</v>
      </c>
      <c r="O35" s="74">
        <v>20.5</v>
      </c>
      <c r="P35" s="71" t="s">
        <v>1081</v>
      </c>
      <c r="Q35" s="73">
        <v>1.415</v>
      </c>
      <c r="R35" s="72"/>
      <c r="S35" s="73">
        <v>4.8100000000000005</v>
      </c>
      <c r="T35" s="75">
        <v>1.575</v>
      </c>
      <c r="U35" s="76">
        <v>8.0499999999999989</v>
      </c>
      <c r="V35" s="69">
        <v>224.25</v>
      </c>
      <c r="W35" s="73">
        <v>18.080000000000002</v>
      </c>
      <c r="X35" s="73">
        <v>10.557500000000001</v>
      </c>
      <c r="Y35" s="73">
        <v>2.3624999999999998</v>
      </c>
      <c r="Z35" s="73">
        <v>0.54487179487179482</v>
      </c>
      <c r="AA35" s="73">
        <v>0.16304347826086957</v>
      </c>
      <c r="AB35" s="73">
        <v>2.0374999999999996</v>
      </c>
      <c r="AC35" s="71">
        <v>15.665415273132664</v>
      </c>
      <c r="AD35" s="77">
        <v>0.11106135249047444</v>
      </c>
      <c r="AE35" s="77">
        <v>0.88893864750952556</v>
      </c>
      <c r="AF35" s="77">
        <v>1.2175434552795454E-2</v>
      </c>
      <c r="AG35" s="78"/>
      <c r="AI35" s="80"/>
      <c r="AJ35" s="80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</row>
    <row r="36" spans="1:51" outlineLevel="1" x14ac:dyDescent="0.3">
      <c r="A36" s="68" t="s">
        <v>677</v>
      </c>
      <c r="B36" s="69" t="s">
        <v>1074</v>
      </c>
      <c r="C36" s="70" t="s">
        <v>222</v>
      </c>
      <c r="D36" s="69">
        <v>2009</v>
      </c>
      <c r="E36" s="70" t="s">
        <v>677</v>
      </c>
      <c r="F36" s="70" t="s">
        <v>1075</v>
      </c>
      <c r="G36" s="70">
        <v>14</v>
      </c>
      <c r="H36" s="71">
        <f>VLOOKUP(E36,[4]DENSIDAD!A$2:F$341,6,FALSE)</f>
        <v>58.580246913580247</v>
      </c>
      <c r="I36" s="70" t="str">
        <f>VLOOKUP(E36,[4]Cruzamientos!A$2:C$358,3,FALSE)</f>
        <v>CIRAD</v>
      </c>
      <c r="J36" s="72">
        <f>VLOOKUP(E36,[4]Cruzamientos!A$2:B$358,2,FALSE)</f>
        <v>2501</v>
      </c>
      <c r="K36" s="70" t="s">
        <v>1076</v>
      </c>
      <c r="L36" s="73">
        <v>0.32999999999999996</v>
      </c>
      <c r="M36" s="74">
        <v>35.5</v>
      </c>
      <c r="N36" s="74">
        <v>39.5</v>
      </c>
      <c r="O36" s="74">
        <v>25</v>
      </c>
      <c r="P36" s="70" t="s">
        <v>1079</v>
      </c>
      <c r="Q36" s="73">
        <v>1.37</v>
      </c>
      <c r="R36" s="72"/>
      <c r="S36" s="73">
        <v>5.0125000000000002</v>
      </c>
      <c r="T36" s="75">
        <v>2.5099999999999998</v>
      </c>
      <c r="U36" s="76">
        <v>7.2</v>
      </c>
      <c r="V36" s="69">
        <v>122.75</v>
      </c>
      <c r="W36" s="73">
        <v>21.68</v>
      </c>
      <c r="X36" s="73">
        <v>13.775</v>
      </c>
      <c r="Y36" s="73">
        <v>2.8458333333333337</v>
      </c>
      <c r="Z36" s="73">
        <v>0.27692307692307694</v>
      </c>
      <c r="AA36" s="73">
        <v>0.14565217391304347</v>
      </c>
      <c r="AB36" s="73">
        <v>0.36250000000000004</v>
      </c>
      <c r="AC36" s="71">
        <v>17.405908584169453</v>
      </c>
      <c r="AD36" s="77">
        <v>3.1182268061499527E-2</v>
      </c>
      <c r="AE36" s="77">
        <v>0.9688177319385004</v>
      </c>
      <c r="AF36" s="77">
        <v>9.980081720723101E-3</v>
      </c>
      <c r="AG36" s="78"/>
      <c r="AI36" s="80"/>
      <c r="AJ36" s="80"/>
    </row>
    <row r="37" spans="1:51" outlineLevel="1" x14ac:dyDescent="0.3">
      <c r="A37" s="68" t="s">
        <v>709</v>
      </c>
      <c r="B37" s="69" t="s">
        <v>1074</v>
      </c>
      <c r="C37" s="70" t="s">
        <v>594</v>
      </c>
      <c r="D37" s="69">
        <v>2009</v>
      </c>
      <c r="E37" s="70" t="s">
        <v>709</v>
      </c>
      <c r="F37" s="70" t="s">
        <v>1075</v>
      </c>
      <c r="G37" s="70">
        <v>14</v>
      </c>
      <c r="H37" s="71">
        <f>VLOOKUP(E37,[4]DENSIDAD!A$2:F$341,6,FALSE)</f>
        <v>48.191358024691361</v>
      </c>
      <c r="I37" s="70" t="str">
        <f>VLOOKUP(E37,[4]Cruzamientos!A$2:C$358,3,FALSE)</f>
        <v>CIRAD</v>
      </c>
      <c r="J37" s="72" t="str">
        <f>VLOOKUP(E37,[4]Cruzamientos!A$2:B$358,2,FALSE)</f>
        <v>1001, 2501</v>
      </c>
      <c r="K37" s="70" t="s">
        <v>1076</v>
      </c>
      <c r="L37" s="73">
        <v>0.35333333333333333</v>
      </c>
      <c r="M37" s="74">
        <v>31</v>
      </c>
      <c r="N37" s="74">
        <v>42</v>
      </c>
      <c r="O37" s="74">
        <v>27</v>
      </c>
      <c r="P37" s="70" t="s">
        <v>1081</v>
      </c>
      <c r="Q37" s="73">
        <v>1.3500000000000003</v>
      </c>
      <c r="R37" s="72"/>
      <c r="S37" s="73">
        <v>5.0533333333333337</v>
      </c>
      <c r="T37" s="75">
        <v>2.4366666666666665</v>
      </c>
      <c r="U37" s="76">
        <v>9.9666666666666668</v>
      </c>
      <c r="V37" s="69">
        <v>203</v>
      </c>
      <c r="W37" s="73">
        <v>20.266666666666669</v>
      </c>
      <c r="X37" s="73">
        <v>12.966666666666667</v>
      </c>
      <c r="Y37" s="73">
        <v>3.1500000000000004</v>
      </c>
      <c r="Z37" s="73">
        <v>0.44102564102564101</v>
      </c>
      <c r="AA37" s="73">
        <v>0.15362318840579711</v>
      </c>
      <c r="AB37" s="73">
        <v>1.3166666666666667</v>
      </c>
      <c r="AC37" s="71">
        <v>18.027982162764769</v>
      </c>
      <c r="AD37" s="77">
        <v>8.6949635006548398E-2</v>
      </c>
      <c r="AE37" s="77">
        <v>0.9130503649934516</v>
      </c>
      <c r="AF37" s="77">
        <v>8.7459160384436574E-3</v>
      </c>
      <c r="AG37" s="78"/>
      <c r="AI37" s="80"/>
      <c r="AJ37" s="80"/>
    </row>
    <row r="38" spans="1:51" outlineLevel="1" x14ac:dyDescent="0.3">
      <c r="A38" s="68" t="s">
        <v>678</v>
      </c>
      <c r="B38" s="69" t="s">
        <v>1074</v>
      </c>
      <c r="C38" s="70" t="s">
        <v>595</v>
      </c>
      <c r="D38" s="69">
        <v>2009</v>
      </c>
      <c r="E38" s="70" t="s">
        <v>678</v>
      </c>
      <c r="F38" s="70" t="s">
        <v>1075</v>
      </c>
      <c r="G38" s="70">
        <v>14</v>
      </c>
      <c r="H38" s="71">
        <f>VLOOKUP(E38,[4]DENSIDAD!A$2:F$341,6,FALSE)</f>
        <v>64.820987654320987</v>
      </c>
      <c r="I38" s="70" t="str">
        <f>VLOOKUP(E38,[4]Cruzamientos!A$2:C$358,3,FALSE)</f>
        <v>CIRAD</v>
      </c>
      <c r="J38" s="72" t="str">
        <f>VLOOKUP(E38,[4]Cruzamientos!A$2:B$358,2,FALSE)</f>
        <v>2501, 2101</v>
      </c>
      <c r="K38" s="70" t="s">
        <v>1076</v>
      </c>
      <c r="L38" s="73">
        <v>0.21249999999999999</v>
      </c>
      <c r="M38" s="74">
        <v>38.5</v>
      </c>
      <c r="N38" s="74">
        <v>33</v>
      </c>
      <c r="O38" s="74">
        <v>28.5</v>
      </c>
      <c r="P38" s="70" t="s">
        <v>1079</v>
      </c>
      <c r="Q38" s="73">
        <v>1.3574999999999999</v>
      </c>
      <c r="R38" s="72"/>
      <c r="S38" s="73">
        <v>4.8224999999999998</v>
      </c>
      <c r="T38" s="75">
        <v>2.3199999999999998</v>
      </c>
      <c r="U38" s="76">
        <v>8.5250000000000004</v>
      </c>
      <c r="V38" s="69">
        <v>203.75</v>
      </c>
      <c r="W38" s="73">
        <v>23.76</v>
      </c>
      <c r="X38" s="73">
        <v>12.21</v>
      </c>
      <c r="Y38" s="73">
        <v>4.1875</v>
      </c>
      <c r="Z38" s="73">
        <v>0.41282051282051274</v>
      </c>
      <c r="AA38" s="73">
        <v>0.20869565217391303</v>
      </c>
      <c r="AB38" s="73">
        <v>2.2375000000000003</v>
      </c>
      <c r="AC38" s="71">
        <v>19.256516164994427</v>
      </c>
      <c r="AD38" s="77">
        <v>0.12138888785022522</v>
      </c>
      <c r="AE38" s="77">
        <v>0.87861111214977483</v>
      </c>
      <c r="AF38" s="77">
        <v>1.2303370861884301E-2</v>
      </c>
      <c r="AG38" s="78"/>
      <c r="AI38" s="80"/>
      <c r="AJ38" s="80"/>
    </row>
    <row r="39" spans="1:51" outlineLevel="1" x14ac:dyDescent="0.3">
      <c r="A39" s="68" t="s">
        <v>676</v>
      </c>
      <c r="B39" s="69" t="s">
        <v>1074</v>
      </c>
      <c r="C39" s="70" t="str">
        <f>MID(E39,1,4)</f>
        <v>C05a</v>
      </c>
      <c r="D39" s="69">
        <f>MID(E39,6,2)+2000</f>
        <v>2009</v>
      </c>
      <c r="E39" s="70" t="s">
        <v>676</v>
      </c>
      <c r="F39" s="70" t="str">
        <f>F40</f>
        <v>8.5 x 8.5</v>
      </c>
      <c r="G39" s="70">
        <f>G40</f>
        <v>14</v>
      </c>
      <c r="H39" s="71">
        <f>VLOOKUP(E39,[4]DENSIDAD!A$2:F$341,6,FALSE)</f>
        <v>14.851851851851851</v>
      </c>
      <c r="I39" s="70" t="str">
        <f>VLOOKUP(E39,[4]Cruzamientos!A$2:C$358,3,FALSE)</f>
        <v>CIRAD</v>
      </c>
      <c r="J39" s="72">
        <f>VLOOKUP(E39,[4]Cruzamientos!A$2:B$358,2,FALSE)</f>
        <v>1001</v>
      </c>
      <c r="K39" s="70" t="str">
        <f t="shared" ref="K39:AF39" si="6">K40</f>
        <v>Industrial</v>
      </c>
      <c r="L39" s="70">
        <f t="shared" si="6"/>
        <v>0.2175</v>
      </c>
      <c r="M39" s="70">
        <f t="shared" si="6"/>
        <v>38</v>
      </c>
      <c r="N39" s="70">
        <f t="shared" si="6"/>
        <v>38</v>
      </c>
      <c r="O39" s="70">
        <f t="shared" si="6"/>
        <v>24</v>
      </c>
      <c r="P39" s="70" t="str">
        <f t="shared" si="6"/>
        <v>Fco</v>
      </c>
      <c r="Q39" s="70">
        <f t="shared" si="6"/>
        <v>1.3774999999999999</v>
      </c>
      <c r="R39" s="70"/>
      <c r="S39" s="70">
        <f t="shared" si="6"/>
        <v>4.7825000000000006</v>
      </c>
      <c r="T39" s="70">
        <f t="shared" si="6"/>
        <v>1.9775</v>
      </c>
      <c r="U39" s="70">
        <f t="shared" si="6"/>
        <v>6.3249999999999993</v>
      </c>
      <c r="V39" s="70">
        <f t="shared" si="6"/>
        <v>106.5</v>
      </c>
      <c r="W39" s="70">
        <f t="shared" si="6"/>
        <v>16.64</v>
      </c>
      <c r="X39" s="70">
        <f t="shared" si="6"/>
        <v>11.059999999999999</v>
      </c>
      <c r="Y39" s="70">
        <f t="shared" si="6"/>
        <v>1.6208333333333331</v>
      </c>
      <c r="Z39" s="70">
        <f t="shared" si="6"/>
        <v>0.35769230769230764</v>
      </c>
      <c r="AA39" s="70">
        <f t="shared" si="6"/>
        <v>0.21956521739130436</v>
      </c>
      <c r="AB39" s="70">
        <f t="shared" si="6"/>
        <v>2.1375000000000002</v>
      </c>
      <c r="AC39" s="70">
        <f t="shared" si="6"/>
        <v>15.395590858416945</v>
      </c>
      <c r="AD39" s="77">
        <f t="shared" si="6"/>
        <v>0.13787398429278369</v>
      </c>
      <c r="AE39" s="77">
        <f t="shared" si="6"/>
        <v>0.86212601570721614</v>
      </c>
      <c r="AF39" s="77">
        <f t="shared" si="6"/>
        <v>1.4419831218965118E-2</v>
      </c>
      <c r="AG39" s="78"/>
      <c r="AI39" s="80"/>
      <c r="AJ39" s="80"/>
    </row>
    <row r="40" spans="1:51" outlineLevel="1" x14ac:dyDescent="0.3">
      <c r="A40" s="68" t="s">
        <v>681</v>
      </c>
      <c r="B40" s="69" t="s">
        <v>1074</v>
      </c>
      <c r="C40" s="70" t="s">
        <v>581</v>
      </c>
      <c r="D40" s="69">
        <v>2009</v>
      </c>
      <c r="E40" s="70" t="s">
        <v>681</v>
      </c>
      <c r="F40" s="70" t="s">
        <v>1075</v>
      </c>
      <c r="G40" s="70">
        <v>14</v>
      </c>
      <c r="H40" s="71">
        <f>VLOOKUP(E40,[4]DENSIDAD!A$2:F$341,6,FALSE)</f>
        <v>65.290123456790127</v>
      </c>
      <c r="I40" s="70" t="str">
        <f>VLOOKUP(E40,[4]Cruzamientos!A$2:C$358,3,FALSE)</f>
        <v>CIRAD</v>
      </c>
      <c r="J40" s="72">
        <f>VLOOKUP(E40,[4]Cruzamientos!A$2:B$358,2,FALSE)</f>
        <v>2101</v>
      </c>
      <c r="K40" s="70" t="s">
        <v>1076</v>
      </c>
      <c r="L40" s="73">
        <v>0.2175</v>
      </c>
      <c r="M40" s="74">
        <v>38</v>
      </c>
      <c r="N40" s="74">
        <v>38</v>
      </c>
      <c r="O40" s="74">
        <v>24</v>
      </c>
      <c r="P40" s="70" t="s">
        <v>1079</v>
      </c>
      <c r="Q40" s="73">
        <v>1.3774999999999999</v>
      </c>
      <c r="R40" s="72"/>
      <c r="S40" s="73">
        <v>4.7825000000000006</v>
      </c>
      <c r="T40" s="75">
        <v>1.9775</v>
      </c>
      <c r="U40" s="76">
        <v>6.3249999999999993</v>
      </c>
      <c r="V40" s="69">
        <v>106.5</v>
      </c>
      <c r="W40" s="73">
        <v>16.64</v>
      </c>
      <c r="X40" s="73">
        <v>11.059999999999999</v>
      </c>
      <c r="Y40" s="73">
        <v>1.6208333333333331</v>
      </c>
      <c r="Z40" s="73">
        <v>0.35769230769230764</v>
      </c>
      <c r="AA40" s="73">
        <v>0.21956521739130436</v>
      </c>
      <c r="AB40" s="73">
        <v>2.1375000000000002</v>
      </c>
      <c r="AC40" s="71">
        <v>15.395590858416945</v>
      </c>
      <c r="AD40" s="77">
        <v>0.13787398429278369</v>
      </c>
      <c r="AE40" s="77">
        <v>0.86212601570721614</v>
      </c>
      <c r="AF40" s="77">
        <v>1.4419831218965118E-2</v>
      </c>
      <c r="AG40" s="78"/>
      <c r="AI40" s="80"/>
      <c r="AJ40" s="80"/>
    </row>
    <row r="41" spans="1:51" outlineLevel="1" x14ac:dyDescent="0.3">
      <c r="A41" s="68" t="s">
        <v>679</v>
      </c>
      <c r="B41" s="69" t="s">
        <v>1074</v>
      </c>
      <c r="C41" s="70" t="s">
        <v>224</v>
      </c>
      <c r="D41" s="69">
        <v>2009</v>
      </c>
      <c r="E41" s="70" t="s">
        <v>679</v>
      </c>
      <c r="F41" s="70" t="s">
        <v>1075</v>
      </c>
      <c r="G41" s="70">
        <v>14</v>
      </c>
      <c r="H41" s="71">
        <f>VLOOKUP(E41,[4]DENSIDAD!A$2:F$341,6,FALSE)</f>
        <v>59.746913580246911</v>
      </c>
      <c r="I41" s="70" t="str">
        <f>VLOOKUP(E41,[4]Cruzamientos!A$2:C$358,3,FALSE)</f>
        <v>CIRAD</v>
      </c>
      <c r="J41" s="72" t="str">
        <f>VLOOKUP(E41,[4]Cruzamientos!A$2:B$358,2,FALSE)</f>
        <v>7001, 2501</v>
      </c>
      <c r="K41" s="70" t="s">
        <v>1076</v>
      </c>
      <c r="L41" s="73">
        <v>0.32750000000000001</v>
      </c>
      <c r="M41" s="74">
        <v>36</v>
      </c>
      <c r="N41" s="74">
        <v>36.5</v>
      </c>
      <c r="O41" s="74">
        <v>27.5</v>
      </c>
      <c r="P41" s="70" t="s">
        <v>1081</v>
      </c>
      <c r="Q41" s="73">
        <v>1.355</v>
      </c>
      <c r="R41" s="72"/>
      <c r="S41" s="73">
        <v>4.9800000000000004</v>
      </c>
      <c r="T41" s="75">
        <v>2.0975000000000001</v>
      </c>
      <c r="U41" s="76">
        <v>5.875</v>
      </c>
      <c r="V41" s="69">
        <v>147.5</v>
      </c>
      <c r="W41" s="73">
        <v>18.600000000000001</v>
      </c>
      <c r="X41" s="73">
        <v>13.225</v>
      </c>
      <c r="Y41" s="73">
        <v>2.291666666666667</v>
      </c>
      <c r="Z41" s="73">
        <v>0.28076923076923077</v>
      </c>
      <c r="AA41" s="73">
        <v>0.14565217391304347</v>
      </c>
      <c r="AB41" s="73">
        <v>0.375</v>
      </c>
      <c r="AC41" s="71">
        <v>16.318088071348939</v>
      </c>
      <c r="AD41" s="77">
        <v>2.2237518079710986E-2</v>
      </c>
      <c r="AE41" s="77">
        <v>0.97776248192028903</v>
      </c>
      <c r="AF41" s="77">
        <v>8.9543139997372827E-3</v>
      </c>
      <c r="AG41" s="78"/>
      <c r="AI41" s="80"/>
      <c r="AJ41" s="80"/>
      <c r="AM41" s="82"/>
      <c r="AN41" s="82"/>
      <c r="AO41" s="82"/>
      <c r="AP41" s="83"/>
      <c r="AQ41" s="82"/>
      <c r="AR41" s="82"/>
      <c r="AS41" s="82"/>
      <c r="AT41" s="82"/>
      <c r="AU41" s="82"/>
      <c r="AV41" s="82"/>
      <c r="AW41" s="82"/>
      <c r="AX41" s="82"/>
      <c r="AY41" s="82"/>
    </row>
    <row r="42" spans="1:51" outlineLevel="1" x14ac:dyDescent="0.3">
      <c r="A42" s="68" t="s">
        <v>682</v>
      </c>
      <c r="B42" s="69" t="s">
        <v>1074</v>
      </c>
      <c r="C42" s="70" t="s">
        <v>582</v>
      </c>
      <c r="D42" s="69">
        <v>2009</v>
      </c>
      <c r="E42" s="70" t="s">
        <v>682</v>
      </c>
      <c r="F42" s="70" t="s">
        <v>1075</v>
      </c>
      <c r="G42" s="70">
        <v>14</v>
      </c>
      <c r="H42" s="71">
        <f>VLOOKUP(E42,[4]DENSIDAD!A$2:F$341,6,FALSE)</f>
        <v>64.333333333333329</v>
      </c>
      <c r="I42" s="70" t="str">
        <f>VLOOKUP(E42,[4]Cruzamientos!A$2:C$358,3,FALSE)</f>
        <v>CIRAD</v>
      </c>
      <c r="J42" s="72" t="str">
        <f>VLOOKUP(E42,[4]Cruzamientos!A$2:B$358,2,FALSE)</f>
        <v>7001, 2501</v>
      </c>
      <c r="K42" s="70" t="s">
        <v>1076</v>
      </c>
      <c r="L42" s="73">
        <v>0.185</v>
      </c>
      <c r="M42" s="74">
        <v>41</v>
      </c>
      <c r="N42" s="74">
        <v>36</v>
      </c>
      <c r="O42" s="74">
        <v>23</v>
      </c>
      <c r="P42" s="70" t="s">
        <v>1079</v>
      </c>
      <c r="Q42" s="73">
        <v>1.3900000000000001</v>
      </c>
      <c r="R42" s="72"/>
      <c r="S42" s="73">
        <v>4.66</v>
      </c>
      <c r="T42" s="75">
        <v>1.5874999999999999</v>
      </c>
      <c r="U42" s="76">
        <v>5.8250000000000002</v>
      </c>
      <c r="V42" s="69">
        <v>130.25</v>
      </c>
      <c r="W42" s="73">
        <v>14.52</v>
      </c>
      <c r="X42" s="73">
        <v>8.9275000000000002</v>
      </c>
      <c r="Y42" s="73">
        <v>2.416666666666667</v>
      </c>
      <c r="Z42" s="73">
        <v>0.27820512820512816</v>
      </c>
      <c r="AA42" s="73">
        <v>0.17826086956521736</v>
      </c>
      <c r="AB42" s="73">
        <v>1.2250000000000001</v>
      </c>
      <c r="AC42" s="71">
        <v>13.025632664437012</v>
      </c>
      <c r="AD42" s="77">
        <v>0.103125688367778</v>
      </c>
      <c r="AE42" s="77">
        <v>0.89687431163222187</v>
      </c>
      <c r="AF42" s="77">
        <v>1.4418780525697165E-2</v>
      </c>
      <c r="AG42" s="78"/>
      <c r="AI42" s="80"/>
      <c r="AJ42" s="80"/>
      <c r="AM42" s="82"/>
      <c r="AN42" s="82"/>
      <c r="AO42" s="82"/>
      <c r="AP42" s="82"/>
      <c r="AQ42" s="82"/>
      <c r="AR42" s="82"/>
      <c r="AS42" s="82"/>
      <c r="AT42" s="82"/>
      <c r="AU42" s="83"/>
      <c r="AV42" s="83"/>
      <c r="AW42" s="83"/>
      <c r="AX42" s="82"/>
      <c r="AY42" s="82"/>
    </row>
    <row r="43" spans="1:51" outlineLevel="1" x14ac:dyDescent="0.3">
      <c r="A43" s="68" t="s">
        <v>714</v>
      </c>
      <c r="B43" s="69" t="s">
        <v>1074</v>
      </c>
      <c r="C43" s="70" t="s">
        <v>583</v>
      </c>
      <c r="D43" s="69">
        <v>2009</v>
      </c>
      <c r="E43" s="70" t="s">
        <v>714</v>
      </c>
      <c r="F43" s="70" t="s">
        <v>1075</v>
      </c>
      <c r="G43" s="70">
        <v>14</v>
      </c>
      <c r="H43" s="71">
        <f>VLOOKUP(E43,[4]DENSIDAD!A$2:F$341,6,FALSE)</f>
        <v>60.820987654320987</v>
      </c>
      <c r="I43" s="70" t="str">
        <f>VLOOKUP(E43,[4]Cruzamientos!A$2:C$358,3,FALSE)</f>
        <v>CIRAD</v>
      </c>
      <c r="J43" s="72" t="str">
        <f>VLOOKUP(E43,[4]Cruzamientos!A$2:B$358,2,FALSE)</f>
        <v>2501, 7001</v>
      </c>
      <c r="K43" s="70" t="s">
        <v>1076</v>
      </c>
      <c r="L43" s="73">
        <v>0.24249999999999999</v>
      </c>
      <c r="M43" s="74">
        <v>50.5</v>
      </c>
      <c r="N43" s="74">
        <v>25.5</v>
      </c>
      <c r="O43" s="74">
        <v>24</v>
      </c>
      <c r="P43" s="70" t="s">
        <v>1080</v>
      </c>
      <c r="Q43" s="73">
        <v>1.4075000000000002</v>
      </c>
      <c r="R43" s="72"/>
      <c r="S43" s="73">
        <v>4.4725000000000001</v>
      </c>
      <c r="T43" s="75">
        <v>1.3125</v>
      </c>
      <c r="U43" s="76">
        <v>6.9499999999999993</v>
      </c>
      <c r="V43" s="69">
        <v>140.75</v>
      </c>
      <c r="W43" s="73">
        <v>15</v>
      </c>
      <c r="X43" s="73">
        <v>9.1325000000000003</v>
      </c>
      <c r="Y43" s="73">
        <v>2.0375000000000001</v>
      </c>
      <c r="Z43" s="73">
        <v>0.3</v>
      </c>
      <c r="AA43" s="73">
        <v>0.18043478260869567</v>
      </c>
      <c r="AB43" s="73">
        <v>1.7000000000000002</v>
      </c>
      <c r="AC43" s="71">
        <v>13.350434782608694</v>
      </c>
      <c r="AD43" s="77">
        <v>0.17855800447372061</v>
      </c>
      <c r="AE43" s="77">
        <v>0.82144199552627939</v>
      </c>
      <c r="AF43" s="77">
        <v>1.6093522875736115E-2</v>
      </c>
      <c r="AG43" s="78"/>
      <c r="AI43" s="80"/>
      <c r="AJ43" s="80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</row>
    <row r="44" spans="1:51" outlineLevel="1" x14ac:dyDescent="0.3">
      <c r="A44" s="68" t="s">
        <v>680</v>
      </c>
      <c r="B44" s="69" t="s">
        <v>1074</v>
      </c>
      <c r="C44" s="70" t="s">
        <v>596</v>
      </c>
      <c r="D44" s="69">
        <v>2009</v>
      </c>
      <c r="E44" s="70" t="s">
        <v>680</v>
      </c>
      <c r="F44" s="70" t="s">
        <v>1075</v>
      </c>
      <c r="G44" s="70">
        <v>14</v>
      </c>
      <c r="H44" s="71">
        <f>VLOOKUP(E44,[4]DENSIDAD!A$2:F$341,6,FALSE)</f>
        <v>65.561728395061735</v>
      </c>
      <c r="I44" s="70" t="str">
        <f>VLOOKUP(E44,[4]Cruzamientos!A$2:C$358,3,FALSE)</f>
        <v>CIRAD</v>
      </c>
      <c r="J44" s="72">
        <f>VLOOKUP(E44,[4]Cruzamientos!A$2:B$358,2,FALSE)</f>
        <v>2101</v>
      </c>
      <c r="K44" s="70" t="s">
        <v>1076</v>
      </c>
      <c r="L44" s="73">
        <v>0.18500000000000003</v>
      </c>
      <c r="M44" s="74">
        <v>44</v>
      </c>
      <c r="N44" s="74">
        <v>34</v>
      </c>
      <c r="O44" s="74">
        <v>22</v>
      </c>
      <c r="P44" s="70" t="s">
        <v>1079</v>
      </c>
      <c r="Q44" s="73">
        <v>1.405</v>
      </c>
      <c r="R44" s="72"/>
      <c r="S44" s="73">
        <v>4.6974999999999998</v>
      </c>
      <c r="T44" s="75">
        <v>1.915</v>
      </c>
      <c r="U44" s="76">
        <v>4.8249999999999993</v>
      </c>
      <c r="V44" s="69">
        <v>118.5</v>
      </c>
      <c r="W44" s="73">
        <v>14.615</v>
      </c>
      <c r="X44" s="73">
        <v>7.39</v>
      </c>
      <c r="Y44" s="73">
        <v>3.666666666666667</v>
      </c>
      <c r="Z44" s="73">
        <v>0.28846153846153844</v>
      </c>
      <c r="AA44" s="73">
        <v>0.19347826086956521</v>
      </c>
      <c r="AB44" s="73">
        <v>1.0125</v>
      </c>
      <c r="AC44" s="71">
        <v>12.551106465997769</v>
      </c>
      <c r="AD44" s="77">
        <v>9.2278029394996339E-2</v>
      </c>
      <c r="AE44" s="77">
        <v>0.90772197060500359</v>
      </c>
      <c r="AF44" s="77">
        <v>1.7219071748979291E-2</v>
      </c>
      <c r="AG44" s="78"/>
      <c r="AI44" s="80"/>
      <c r="AJ44" s="80"/>
    </row>
    <row r="45" spans="1:51" outlineLevel="1" x14ac:dyDescent="0.3">
      <c r="A45" s="68" t="s">
        <v>683</v>
      </c>
      <c r="B45" s="69" t="s">
        <v>1074</v>
      </c>
      <c r="C45" s="70" t="s">
        <v>597</v>
      </c>
      <c r="D45" s="69">
        <v>2009</v>
      </c>
      <c r="E45" s="70" t="s">
        <v>683</v>
      </c>
      <c r="F45" s="70" t="s">
        <v>1075</v>
      </c>
      <c r="G45" s="70">
        <v>14</v>
      </c>
      <c r="H45" s="71">
        <f>VLOOKUP(E45,[4]DENSIDAD!A$2:F$341,6,FALSE)</f>
        <v>65.746913580246911</v>
      </c>
      <c r="I45" s="70" t="str">
        <f>VLOOKUP(E45,[4]Cruzamientos!A$2:C$358,3,FALSE)</f>
        <v>CIRAD</v>
      </c>
      <c r="J45" s="72" t="str">
        <f>VLOOKUP(E45,[4]Cruzamientos!A$2:B$358,2,FALSE)</f>
        <v>2501, 1001</v>
      </c>
      <c r="K45" s="70" t="s">
        <v>1076</v>
      </c>
      <c r="L45" s="73">
        <v>0.21</v>
      </c>
      <c r="M45" s="74">
        <v>49</v>
      </c>
      <c r="N45" s="74">
        <v>31</v>
      </c>
      <c r="O45" s="74">
        <v>20</v>
      </c>
      <c r="P45" s="70" t="s">
        <v>1079</v>
      </c>
      <c r="Q45" s="73">
        <v>1.425</v>
      </c>
      <c r="R45" s="72"/>
      <c r="S45" s="73">
        <v>4.7175000000000002</v>
      </c>
      <c r="T45" s="75">
        <v>1.7000000000000002</v>
      </c>
      <c r="U45" s="76">
        <v>1.9499999999999997</v>
      </c>
      <c r="V45" s="69">
        <v>88.75</v>
      </c>
      <c r="W45" s="73">
        <v>14.120000000000001</v>
      </c>
      <c r="X45" s="73">
        <v>7.2475000000000005</v>
      </c>
      <c r="Y45" s="73">
        <v>2.3958333333333335</v>
      </c>
      <c r="Z45" s="73">
        <v>0.22307692307692306</v>
      </c>
      <c r="AA45" s="73">
        <v>0.16956521739130434</v>
      </c>
      <c r="AB45" s="73">
        <v>1.5249999999999999</v>
      </c>
      <c r="AC45" s="71">
        <v>11.560975473801561</v>
      </c>
      <c r="AD45" s="77">
        <v>0.17139744342804489</v>
      </c>
      <c r="AE45" s="77">
        <v>0.82860255657195503</v>
      </c>
      <c r="AF45" s="77">
        <v>1.6389834444278877E-2</v>
      </c>
      <c r="AG45" s="78"/>
      <c r="AI45" s="80"/>
      <c r="AJ45" s="80"/>
    </row>
    <row r="46" spans="1:51" outlineLevel="1" x14ac:dyDescent="0.3">
      <c r="A46" s="68" t="s">
        <v>684</v>
      </c>
      <c r="B46" s="69" t="s">
        <v>1074</v>
      </c>
      <c r="C46" s="70" t="s">
        <v>598</v>
      </c>
      <c r="D46" s="69">
        <v>2009</v>
      </c>
      <c r="E46" s="70" t="s">
        <v>684</v>
      </c>
      <c r="F46" s="70" t="s">
        <v>1075</v>
      </c>
      <c r="G46" s="70">
        <v>14</v>
      </c>
      <c r="H46" s="71">
        <f>VLOOKUP(E46,[4]DENSIDAD!A$2:F$341,6,FALSE)</f>
        <v>64.938271604938265</v>
      </c>
      <c r="I46" s="70" t="str">
        <f>VLOOKUP(E46,[4]Cruzamientos!A$2:C$358,3,FALSE)</f>
        <v>CIRAD</v>
      </c>
      <c r="J46" s="72">
        <f>VLOOKUP(E46,[4]Cruzamientos!A$2:B$358,2,FALSE)</f>
        <v>1001</v>
      </c>
      <c r="K46" s="70" t="s">
        <v>1076</v>
      </c>
      <c r="L46" s="73">
        <v>0.1825</v>
      </c>
      <c r="M46" s="74">
        <v>36</v>
      </c>
      <c r="N46" s="74">
        <v>33.5</v>
      </c>
      <c r="O46" s="74">
        <v>30.5</v>
      </c>
      <c r="P46" s="70" t="s">
        <v>1081</v>
      </c>
      <c r="Q46" s="73">
        <v>1.335</v>
      </c>
      <c r="R46" s="72"/>
      <c r="S46" s="73">
        <v>4.4775</v>
      </c>
      <c r="T46" s="75">
        <v>1.7925</v>
      </c>
      <c r="U46" s="76">
        <v>3.05</v>
      </c>
      <c r="V46" s="69">
        <v>184.5</v>
      </c>
      <c r="W46" s="73">
        <v>19.12</v>
      </c>
      <c r="X46" s="73">
        <v>8.0325000000000006</v>
      </c>
      <c r="Y46" s="73">
        <v>3.2</v>
      </c>
      <c r="Z46" s="73">
        <v>0.46538461538461534</v>
      </c>
      <c r="AA46" s="73">
        <v>0.18913043478260869</v>
      </c>
      <c r="AB46" s="73">
        <v>4.1875</v>
      </c>
      <c r="AC46" s="71">
        <v>16.074515050167225</v>
      </c>
      <c r="AD46" s="77">
        <v>0.27555616273710776</v>
      </c>
      <c r="AE46" s="77">
        <v>0.72444383726289219</v>
      </c>
      <c r="AF46" s="77">
        <v>1.2323196122705458E-2</v>
      </c>
      <c r="AG46" s="78"/>
      <c r="AI46" s="80"/>
      <c r="AJ46" s="80"/>
    </row>
    <row r="47" spans="1:51" outlineLevel="1" x14ac:dyDescent="0.3">
      <c r="A47" s="68" t="s">
        <v>713</v>
      </c>
      <c r="B47" s="69" t="s">
        <v>1074</v>
      </c>
      <c r="C47" s="70" t="s">
        <v>584</v>
      </c>
      <c r="D47" s="69">
        <v>2009</v>
      </c>
      <c r="E47" s="70" t="s">
        <v>713</v>
      </c>
      <c r="F47" s="70" t="s">
        <v>1075</v>
      </c>
      <c r="G47" s="70">
        <v>14</v>
      </c>
      <c r="H47" s="71">
        <f>VLOOKUP(E47,[4]DENSIDAD!A$2:F$341,6,FALSE)</f>
        <v>51.561728395061728</v>
      </c>
      <c r="I47" s="70" t="str">
        <f>VLOOKUP(E47,[4]Cruzamientos!A$2:C$358,3,FALSE)</f>
        <v>CIRAD</v>
      </c>
      <c r="J47" s="72">
        <f>VLOOKUP(E47,[4]Cruzamientos!A$2:B$358,2,FALSE)</f>
        <v>7001</v>
      </c>
      <c r="K47" s="70" t="s">
        <v>1076</v>
      </c>
      <c r="L47" s="73">
        <v>0.25</v>
      </c>
      <c r="M47" s="74">
        <v>39.5</v>
      </c>
      <c r="N47" s="74">
        <v>32.5</v>
      </c>
      <c r="O47" s="74">
        <v>28</v>
      </c>
      <c r="P47" s="71" t="s">
        <v>1081</v>
      </c>
      <c r="Q47" s="73">
        <v>1.3625000000000003</v>
      </c>
      <c r="R47" s="72"/>
      <c r="S47" s="73">
        <v>4.4400000000000004</v>
      </c>
      <c r="T47" s="75">
        <v>2.0525000000000002</v>
      </c>
      <c r="U47" s="76">
        <v>6.25</v>
      </c>
      <c r="V47" s="69">
        <v>189.25</v>
      </c>
      <c r="W47" s="73">
        <v>17.68</v>
      </c>
      <c r="X47" s="73">
        <v>9.1025000000000009</v>
      </c>
      <c r="Y47" s="73">
        <v>2.1416666666666666</v>
      </c>
      <c r="Z47" s="73">
        <v>0.36153846153846148</v>
      </c>
      <c r="AA47" s="73">
        <v>0.23043478260869563</v>
      </c>
      <c r="AB47" s="73">
        <v>2.6500000000000004</v>
      </c>
      <c r="AC47" s="71">
        <v>14.486139910813822</v>
      </c>
      <c r="AD47" s="77">
        <v>0.20294542224900003</v>
      </c>
      <c r="AE47" s="77">
        <v>0.79705457775099997</v>
      </c>
      <c r="AF47" s="77">
        <v>1.8189838362901764E-2</v>
      </c>
      <c r="AG47" s="78"/>
      <c r="AI47" s="80"/>
      <c r="AJ47" s="80"/>
    </row>
    <row r="48" spans="1:51" outlineLevel="1" x14ac:dyDescent="0.3">
      <c r="A48" s="68" t="s">
        <v>707</v>
      </c>
      <c r="B48" s="69" t="s">
        <v>1074</v>
      </c>
      <c r="C48" s="70" t="s">
        <v>585</v>
      </c>
      <c r="D48" s="69">
        <v>2009</v>
      </c>
      <c r="E48" s="70" t="s">
        <v>707</v>
      </c>
      <c r="F48" s="70" t="s">
        <v>1075</v>
      </c>
      <c r="G48" s="70">
        <v>14</v>
      </c>
      <c r="H48" s="71">
        <f>VLOOKUP(E48,[4]DENSIDAD!A$2:F$341,6,FALSE)</f>
        <v>37.055555555555557</v>
      </c>
      <c r="I48" s="70" t="str">
        <f>VLOOKUP(E48,[4]Cruzamientos!A$2:C$358,3,FALSE)</f>
        <v>CIRAD</v>
      </c>
      <c r="J48" s="72" t="str">
        <f>VLOOKUP(E48,[4]Cruzamientos!A$2:B$358,2,FALSE)</f>
        <v>2101-M</v>
      </c>
      <c r="K48" s="70" t="s">
        <v>1076</v>
      </c>
      <c r="L48" s="73">
        <v>0.25666666666666665</v>
      </c>
      <c r="M48" s="74">
        <v>32.333333333333336</v>
      </c>
      <c r="N48" s="74">
        <v>37.666666666666664</v>
      </c>
      <c r="O48" s="74">
        <v>30</v>
      </c>
      <c r="P48" s="71" t="s">
        <v>1081</v>
      </c>
      <c r="Q48" s="73">
        <v>1.3333333333333333</v>
      </c>
      <c r="R48" s="72"/>
      <c r="S48" s="73">
        <v>4.8533333333333335</v>
      </c>
      <c r="T48" s="75">
        <v>2.436666666666667</v>
      </c>
      <c r="U48" s="76">
        <v>5.3666666666666671</v>
      </c>
      <c r="V48" s="69">
        <v>142.66666666666666</v>
      </c>
      <c r="W48" s="73">
        <v>20</v>
      </c>
      <c r="X48" s="73">
        <v>11.666666666666666</v>
      </c>
      <c r="Y48" s="73">
        <v>2.661111111111111</v>
      </c>
      <c r="Z48" s="73">
        <v>0.25982905982905979</v>
      </c>
      <c r="AA48" s="73">
        <v>0.19130434782608696</v>
      </c>
      <c r="AB48" s="73">
        <v>1.2333333333333332</v>
      </c>
      <c r="AC48" s="71">
        <v>16.012244518766256</v>
      </c>
      <c r="AD48" s="77">
        <v>6.7140744344702477E-2</v>
      </c>
      <c r="AE48" s="77">
        <v>0.93285925565529748</v>
      </c>
      <c r="AF48" s="77">
        <v>1.2195650303440796E-2</v>
      </c>
      <c r="AG48" s="78"/>
      <c r="AI48" s="80"/>
      <c r="AJ48" s="80"/>
    </row>
    <row r="49" spans="1:36" outlineLevel="1" x14ac:dyDescent="0.3">
      <c r="A49" s="68" t="s">
        <v>715</v>
      </c>
      <c r="B49" s="69" t="s">
        <v>1074</v>
      </c>
      <c r="C49" s="70" t="s">
        <v>586</v>
      </c>
      <c r="D49" s="69">
        <v>2009</v>
      </c>
      <c r="E49" s="70" t="s">
        <v>715</v>
      </c>
      <c r="F49" s="70" t="s">
        <v>1075</v>
      </c>
      <c r="G49" s="70">
        <v>14</v>
      </c>
      <c r="H49" s="71">
        <f>VLOOKUP(E49,[4]DENSIDAD!A$2:F$341,6,FALSE)</f>
        <v>25.746913580246915</v>
      </c>
      <c r="I49" s="70" t="str">
        <f>VLOOKUP(E49,[4]Cruzamientos!A$2:C$358,3,FALSE)</f>
        <v>CIRAD</v>
      </c>
      <c r="J49" s="72" t="str">
        <f>VLOOKUP(E49,[4]Cruzamientos!A$2:B$358,2,FALSE)</f>
        <v>2101-B</v>
      </c>
      <c r="K49" s="70" t="s">
        <v>1076</v>
      </c>
      <c r="L49" s="73">
        <v>0.24</v>
      </c>
      <c r="M49" s="74">
        <v>36</v>
      </c>
      <c r="N49" s="74">
        <v>38</v>
      </c>
      <c r="O49" s="74">
        <v>26</v>
      </c>
      <c r="P49" s="71" t="s">
        <v>1081</v>
      </c>
      <c r="Q49" s="73">
        <v>1.3599999999999999</v>
      </c>
      <c r="R49" s="72"/>
      <c r="S49" s="73">
        <v>5.2450000000000001</v>
      </c>
      <c r="T49" s="75">
        <v>2.4749999999999996</v>
      </c>
      <c r="U49" s="76">
        <v>4.3499999999999996</v>
      </c>
      <c r="V49" s="69">
        <v>192</v>
      </c>
      <c r="W49" s="73">
        <v>18.560000000000002</v>
      </c>
      <c r="X49" s="73">
        <v>12.55</v>
      </c>
      <c r="Y49" s="73">
        <v>3.2666666666666666</v>
      </c>
      <c r="Z49" s="73">
        <v>0.35641025641025637</v>
      </c>
      <c r="AA49" s="73">
        <v>0.18695652173913044</v>
      </c>
      <c r="AB49" s="73">
        <v>0.375</v>
      </c>
      <c r="AC49" s="71">
        <v>16.735033444816054</v>
      </c>
      <c r="AD49" s="77">
        <v>2.2092983742138764E-2</v>
      </c>
      <c r="AE49" s="77">
        <v>0.97790701625786114</v>
      </c>
      <c r="AF49" s="77">
        <v>1.1181020602112681E-2</v>
      </c>
      <c r="AG49" s="78"/>
      <c r="AI49" s="80"/>
      <c r="AJ49" s="80"/>
    </row>
    <row r="50" spans="1:36" outlineLevel="1" x14ac:dyDescent="0.3">
      <c r="A50" s="68" t="s">
        <v>685</v>
      </c>
      <c r="B50" s="69" t="s">
        <v>1074</v>
      </c>
      <c r="C50" s="70" t="s">
        <v>599</v>
      </c>
      <c r="D50" s="69">
        <v>2009</v>
      </c>
      <c r="E50" s="70" t="s">
        <v>685</v>
      </c>
      <c r="F50" s="70" t="s">
        <v>1075</v>
      </c>
      <c r="G50" s="70">
        <v>14</v>
      </c>
      <c r="H50" s="71">
        <f>VLOOKUP(E50,[4]DENSIDAD!A$2:F$341,6,FALSE)</f>
        <v>65.956790123456784</v>
      </c>
      <c r="I50" s="70" t="str">
        <f>VLOOKUP(E50,[4]Cruzamientos!A$2:C$358,3,FALSE)</f>
        <v>CIRAD</v>
      </c>
      <c r="J50" s="72" t="str">
        <f>VLOOKUP(E50,[4]Cruzamientos!A$2:B$358,2,FALSE)</f>
        <v>2501, 1001</v>
      </c>
      <c r="K50" s="70" t="s">
        <v>1076</v>
      </c>
      <c r="L50" s="73">
        <v>0.1825</v>
      </c>
      <c r="M50" s="74">
        <v>35</v>
      </c>
      <c r="N50" s="74">
        <v>37</v>
      </c>
      <c r="O50" s="74">
        <v>28</v>
      </c>
      <c r="P50" s="71" t="s">
        <v>1081</v>
      </c>
      <c r="Q50" s="73">
        <v>1.3525</v>
      </c>
      <c r="R50" s="72"/>
      <c r="S50" s="73">
        <v>4.62</v>
      </c>
      <c r="T50" s="75">
        <v>2.7174999999999998</v>
      </c>
      <c r="U50" s="76">
        <v>3.1999999999999997</v>
      </c>
      <c r="V50" s="69">
        <v>134.25</v>
      </c>
      <c r="W50" s="73">
        <v>20.000000000000004</v>
      </c>
      <c r="X50" s="73">
        <v>9.2125000000000004</v>
      </c>
      <c r="Y50" s="73">
        <v>3.0208333333333335</v>
      </c>
      <c r="Z50" s="73">
        <v>0.2961538461538461</v>
      </c>
      <c r="AA50" s="73">
        <v>0.19130434782608693</v>
      </c>
      <c r="AB50" s="73">
        <v>3.3125</v>
      </c>
      <c r="AC50" s="71">
        <v>16.033291527313263</v>
      </c>
      <c r="AD50" s="77">
        <v>0.22094907273935549</v>
      </c>
      <c r="AE50" s="77">
        <v>0.77905092726064451</v>
      </c>
      <c r="AF50" s="77">
        <v>1.2573452122560844E-2</v>
      </c>
      <c r="AG50" s="78"/>
      <c r="AI50" s="80"/>
      <c r="AJ50" s="80"/>
    </row>
    <row r="51" spans="1:36" outlineLevel="1" x14ac:dyDescent="0.3">
      <c r="A51" s="68" t="s">
        <v>686</v>
      </c>
      <c r="B51" s="69" t="s">
        <v>1074</v>
      </c>
      <c r="C51" s="70" t="s">
        <v>600</v>
      </c>
      <c r="D51" s="69">
        <v>2009</v>
      </c>
      <c r="E51" s="70" t="s">
        <v>686</v>
      </c>
      <c r="F51" s="70" t="s">
        <v>1075</v>
      </c>
      <c r="G51" s="70">
        <v>14</v>
      </c>
      <c r="H51" s="71">
        <f>VLOOKUP(E51,[4]DENSIDAD!A$2:F$341,6,FALSE)</f>
        <v>64.691358024691354</v>
      </c>
      <c r="I51" s="70" t="str">
        <f>VLOOKUP(E51,[4]Cruzamientos!A$2:C$358,3,FALSE)</f>
        <v>CIRAD</v>
      </c>
      <c r="J51" s="72" t="str">
        <f>VLOOKUP(E51,[4]Cruzamientos!A$2:B$358,2,FALSE)</f>
        <v>1001, 2501</v>
      </c>
      <c r="K51" s="70" t="s">
        <v>1076</v>
      </c>
      <c r="L51" s="73">
        <v>0.21000000000000002</v>
      </c>
      <c r="M51" s="74">
        <v>32.5</v>
      </c>
      <c r="N51" s="74">
        <v>38</v>
      </c>
      <c r="O51" s="74">
        <v>29.5</v>
      </c>
      <c r="P51" s="71" t="s">
        <v>1081</v>
      </c>
      <c r="Q51" s="73">
        <v>1.3375000000000001</v>
      </c>
      <c r="R51" s="72"/>
      <c r="S51" s="73">
        <v>4.7825000000000006</v>
      </c>
      <c r="T51" s="75">
        <v>3.1574999999999998</v>
      </c>
      <c r="U51" s="76">
        <v>5.65</v>
      </c>
      <c r="V51" s="69">
        <v>273</v>
      </c>
      <c r="W51" s="73">
        <v>21.16</v>
      </c>
      <c r="X51" s="73">
        <v>10.906828316610927</v>
      </c>
      <c r="Y51" s="73">
        <v>3.8291666666666666</v>
      </c>
      <c r="Z51" s="73">
        <v>0.47307692307692301</v>
      </c>
      <c r="AA51" s="73">
        <v>0.20434782608695651</v>
      </c>
      <c r="AB51" s="73">
        <v>1.8875</v>
      </c>
      <c r="AC51" s="71">
        <v>17.300919732441471</v>
      </c>
      <c r="AD51" s="77">
        <v>0.11310421597928334</v>
      </c>
      <c r="AE51" s="77">
        <v>0.88689578402071656</v>
      </c>
      <c r="AF51" s="77">
        <v>1.186567739459635E-2</v>
      </c>
      <c r="AG51" s="78"/>
      <c r="AI51" s="80"/>
      <c r="AJ51" s="80"/>
    </row>
    <row r="52" spans="1:36" outlineLevel="1" x14ac:dyDescent="0.3">
      <c r="A52" s="68" t="s">
        <v>687</v>
      </c>
      <c r="B52" s="69" t="s">
        <v>1074</v>
      </c>
      <c r="C52" s="70" t="s">
        <v>601</v>
      </c>
      <c r="D52" s="69">
        <v>2009</v>
      </c>
      <c r="E52" s="70" t="s">
        <v>687</v>
      </c>
      <c r="F52" s="70" t="s">
        <v>1075</v>
      </c>
      <c r="G52" s="70">
        <v>14</v>
      </c>
      <c r="H52" s="71">
        <f>VLOOKUP(E52,[4]DENSIDAD!A$2:F$341,6,FALSE)</f>
        <v>63.530864197530867</v>
      </c>
      <c r="I52" s="70" t="str">
        <f>VLOOKUP(E52,[4]Cruzamientos!A$2:C$358,3,FALSE)</f>
        <v>CIRAD</v>
      </c>
      <c r="J52" s="72" t="str">
        <f>VLOOKUP(E52,[4]Cruzamientos!A$2:B$358,2,FALSE)</f>
        <v>2501, 2101</v>
      </c>
      <c r="K52" s="70" t="s">
        <v>1076</v>
      </c>
      <c r="L52" s="73">
        <v>0.21000000000000002</v>
      </c>
      <c r="M52" s="74">
        <v>29</v>
      </c>
      <c r="N52" s="74">
        <v>36.5</v>
      </c>
      <c r="O52" s="74">
        <v>34.5</v>
      </c>
      <c r="P52" s="71" t="s">
        <v>1081</v>
      </c>
      <c r="Q52" s="73">
        <v>1.3075000000000001</v>
      </c>
      <c r="R52" s="72"/>
      <c r="S52" s="73">
        <v>4.4850000000000003</v>
      </c>
      <c r="T52" s="75">
        <v>2.11</v>
      </c>
      <c r="U52" s="76">
        <v>2.8249999999999997</v>
      </c>
      <c r="V52" s="69">
        <v>249.5</v>
      </c>
      <c r="W52" s="73">
        <v>21.880000000000003</v>
      </c>
      <c r="X52" s="73">
        <v>8.58</v>
      </c>
      <c r="Y52" s="73">
        <v>3.5500000000000003</v>
      </c>
      <c r="Z52" s="73">
        <v>0.38076923076923075</v>
      </c>
      <c r="AA52" s="73">
        <v>0.17391304347826086</v>
      </c>
      <c r="AB52" s="73">
        <v>5.1875</v>
      </c>
      <c r="AC52" s="71">
        <v>17.872182274247493</v>
      </c>
      <c r="AD52" s="77">
        <v>0.2838035223561286</v>
      </c>
      <c r="AE52" s="77">
        <v>0.7161964776438714</v>
      </c>
      <c r="AF52" s="77">
        <v>1.0221967122778355E-2</v>
      </c>
      <c r="AG52" s="78"/>
      <c r="AI52" s="80"/>
      <c r="AJ52" s="80"/>
    </row>
    <row r="53" spans="1:36" outlineLevel="1" x14ac:dyDescent="0.3">
      <c r="A53" s="68" t="s">
        <v>928</v>
      </c>
      <c r="B53" s="69" t="s">
        <v>1074</v>
      </c>
      <c r="C53" s="70" t="str">
        <f>MID(E53,1,4)</f>
        <v>E05a</v>
      </c>
      <c r="D53" s="69">
        <f>MID(E53,6,2)+2000</f>
        <v>2009</v>
      </c>
      <c r="E53" s="70" t="s">
        <v>928</v>
      </c>
      <c r="F53" s="70" t="str">
        <f>F54</f>
        <v>8.5 x 8.5</v>
      </c>
      <c r="G53" s="70">
        <f>G54</f>
        <v>14</v>
      </c>
      <c r="H53" s="71">
        <f>VLOOKUP(E53,[4]DENSIDAD!A$2:F$341,6,FALSE)</f>
        <v>10.358024691358001</v>
      </c>
      <c r="I53" s="70"/>
      <c r="J53" s="72" t="str">
        <f>VLOOKUP(E53,[4]Cruzamientos!A$2:B$358,2,FALSE)</f>
        <v xml:space="preserve"> </v>
      </c>
      <c r="K53" s="70" t="str">
        <f t="shared" ref="K53:Q53" si="7">K54</f>
        <v>Industrial</v>
      </c>
      <c r="L53" s="70">
        <f t="shared" si="7"/>
        <v>0.21</v>
      </c>
      <c r="M53" s="70">
        <f t="shared" si="7"/>
        <v>45</v>
      </c>
      <c r="N53" s="70">
        <f t="shared" si="7"/>
        <v>39</v>
      </c>
      <c r="O53" s="70">
        <f t="shared" si="7"/>
        <v>16</v>
      </c>
      <c r="P53" s="70" t="str">
        <f t="shared" si="7"/>
        <v>Fco</v>
      </c>
      <c r="Q53" s="70">
        <f t="shared" si="7"/>
        <v>1.45</v>
      </c>
      <c r="R53" s="70"/>
      <c r="S53" s="70">
        <f t="shared" ref="S53:AF53" si="8">S54</f>
        <v>5.83</v>
      </c>
      <c r="T53" s="70">
        <f t="shared" si="8"/>
        <v>3.03</v>
      </c>
      <c r="U53" s="70">
        <f t="shared" si="8"/>
        <v>8.4</v>
      </c>
      <c r="V53" s="70">
        <f t="shared" si="8"/>
        <v>56</v>
      </c>
      <c r="W53" s="70">
        <f t="shared" si="8"/>
        <v>14.4</v>
      </c>
      <c r="X53" s="70">
        <f t="shared" si="8"/>
        <v>11.544648829431438</v>
      </c>
      <c r="Y53" s="70">
        <f t="shared" si="8"/>
        <v>2.4833333333333334</v>
      </c>
      <c r="Z53" s="70">
        <f t="shared" si="8"/>
        <v>0.15897435897435896</v>
      </c>
      <c r="AA53" s="70">
        <f t="shared" si="8"/>
        <v>0.11304347826086956</v>
      </c>
      <c r="AB53" s="70">
        <f t="shared" si="8"/>
        <v>0.1</v>
      </c>
      <c r="AC53" s="70">
        <f t="shared" si="8"/>
        <v>14.4</v>
      </c>
      <c r="AD53" s="77">
        <f t="shared" si="8"/>
        <v>6.9444444444444449E-3</v>
      </c>
      <c r="AE53" s="77">
        <f t="shared" si="8"/>
        <v>0.99305555555555558</v>
      </c>
      <c r="AF53" s="77">
        <f t="shared" si="8"/>
        <v>7.85024154589372E-3</v>
      </c>
      <c r="AG53" s="78"/>
      <c r="AI53" s="80"/>
      <c r="AJ53" s="80"/>
    </row>
    <row r="54" spans="1:36" outlineLevel="1" x14ac:dyDescent="0.3">
      <c r="A54" s="68" t="s">
        <v>708</v>
      </c>
      <c r="B54" s="69" t="s">
        <v>1074</v>
      </c>
      <c r="C54" s="70" t="s">
        <v>527</v>
      </c>
      <c r="D54" s="69">
        <v>2009</v>
      </c>
      <c r="E54" s="70" t="s">
        <v>708</v>
      </c>
      <c r="F54" s="70" t="s">
        <v>1075</v>
      </c>
      <c r="G54" s="70">
        <v>14</v>
      </c>
      <c r="H54" s="71">
        <f>VLOOKUP(E54,[4]DENSIDAD!A$2:F$341,6,FALSE)</f>
        <v>21.37037037037037</v>
      </c>
      <c r="I54" s="70"/>
      <c r="J54" s="72" t="str">
        <f>VLOOKUP(E54,[4]Cruzamientos!A$2:B$358,2,FALSE)</f>
        <v xml:space="preserve"> </v>
      </c>
      <c r="K54" s="70" t="s">
        <v>1076</v>
      </c>
      <c r="L54" s="73">
        <v>0.21</v>
      </c>
      <c r="M54" s="74">
        <v>45</v>
      </c>
      <c r="N54" s="74">
        <v>39</v>
      </c>
      <c r="O54" s="74">
        <v>16</v>
      </c>
      <c r="P54" s="71" t="s">
        <v>1079</v>
      </c>
      <c r="Q54" s="73">
        <v>1.45</v>
      </c>
      <c r="R54" s="72"/>
      <c r="S54" s="73">
        <v>5.83</v>
      </c>
      <c r="T54" s="75">
        <v>3.03</v>
      </c>
      <c r="U54" s="76">
        <v>8.4</v>
      </c>
      <c r="V54" s="69">
        <v>56</v>
      </c>
      <c r="W54" s="73">
        <v>14.4</v>
      </c>
      <c r="X54" s="73">
        <v>11.544648829431438</v>
      </c>
      <c r="Y54" s="73">
        <v>2.4833333333333334</v>
      </c>
      <c r="Z54" s="73">
        <v>0.15897435897435896</v>
      </c>
      <c r="AA54" s="73">
        <v>0.11304347826086956</v>
      </c>
      <c r="AB54" s="73">
        <v>0.1</v>
      </c>
      <c r="AC54" s="71">
        <v>14.4</v>
      </c>
      <c r="AD54" s="77">
        <v>6.9444444444444449E-3</v>
      </c>
      <c r="AE54" s="77">
        <v>0.99305555555555558</v>
      </c>
      <c r="AF54" s="77">
        <v>7.85024154589372E-3</v>
      </c>
      <c r="AG54" s="78"/>
      <c r="AI54" s="80"/>
      <c r="AJ54" s="80"/>
    </row>
    <row r="55" spans="1:36" outlineLevel="1" x14ac:dyDescent="0.3">
      <c r="A55" s="68" t="s">
        <v>934</v>
      </c>
      <c r="B55" s="69" t="s">
        <v>1074</v>
      </c>
      <c r="C55" s="70" t="str">
        <f>MID(E55,1,4)</f>
        <v>E05c</v>
      </c>
      <c r="D55" s="69">
        <v>2009</v>
      </c>
      <c r="E55" s="70" t="s">
        <v>934</v>
      </c>
      <c r="F55" s="70" t="s">
        <v>1075</v>
      </c>
      <c r="G55" s="70">
        <v>15</v>
      </c>
      <c r="H55" s="71">
        <f>VLOOKUP(E55,[4]DENSIDAD!A$2:F$341,6,FALSE)</f>
        <v>5.9691358024691361</v>
      </c>
      <c r="I55" s="70" t="str">
        <f>VLOOKUP(E55,[4]Cruzamientos!A$2:C$358,3,FALSE)</f>
        <v>CIRAD</v>
      </c>
      <c r="J55" s="72" t="str">
        <f>VLOOKUP(E55,[4]Cruzamientos!A$2:B$358,2,FALSE)</f>
        <v>G - 75 , S - 725 , S - 615, S - 695</v>
      </c>
      <c r="K55" s="70" t="s">
        <v>1076</v>
      </c>
      <c r="L55" s="73">
        <v>0.33</v>
      </c>
      <c r="M55" s="74">
        <v>37</v>
      </c>
      <c r="N55" s="74">
        <v>47</v>
      </c>
      <c r="O55" s="74">
        <v>16</v>
      </c>
      <c r="P55" s="70" t="s">
        <v>1079</v>
      </c>
      <c r="Q55" s="73">
        <v>1.43</v>
      </c>
      <c r="R55" s="72"/>
      <c r="S55" s="73">
        <v>4.57</v>
      </c>
      <c r="T55" s="75">
        <v>1.52</v>
      </c>
      <c r="U55" s="76">
        <v>4.9000000000000004</v>
      </c>
      <c r="V55" s="69">
        <v>80</v>
      </c>
      <c r="W55" s="73">
        <v>11.520000000000001</v>
      </c>
      <c r="X55" s="73">
        <v>6.16</v>
      </c>
      <c r="Y55" s="73">
        <v>1.0666666666666667</v>
      </c>
      <c r="Z55" s="73">
        <v>0.20512820512820512</v>
      </c>
      <c r="AA55" s="73">
        <v>0.14782608695652175</v>
      </c>
      <c r="AB55" s="73">
        <v>0.5</v>
      </c>
      <c r="AC55" s="71">
        <v>8.0796209587513932</v>
      </c>
      <c r="AD55" s="77">
        <v>6.1884091166235708E-2</v>
      </c>
      <c r="AE55" s="77">
        <v>0.93811590883376428</v>
      </c>
      <c r="AF55" s="77">
        <v>1.829616608393056E-2</v>
      </c>
      <c r="AG55" s="78"/>
      <c r="AI55" s="80"/>
      <c r="AJ55" s="80"/>
    </row>
    <row r="56" spans="1:36" outlineLevel="1" x14ac:dyDescent="0.3">
      <c r="A56" s="68" t="s">
        <v>688</v>
      </c>
      <c r="B56" s="69" t="s">
        <v>1074</v>
      </c>
      <c r="C56" s="70" t="s">
        <v>587</v>
      </c>
      <c r="D56" s="69">
        <v>2009</v>
      </c>
      <c r="E56" s="70" t="s">
        <v>688</v>
      </c>
      <c r="F56" s="70" t="s">
        <v>1075</v>
      </c>
      <c r="G56" s="70">
        <v>14</v>
      </c>
      <c r="H56" s="71">
        <f>VLOOKUP(E56,[4]DENSIDAD!A$2:F$341,6,FALSE)</f>
        <v>47.209876543209873</v>
      </c>
      <c r="I56" s="70" t="str">
        <f>VLOOKUP(E56,[4]Cruzamientos!A$2:C$358,3,FALSE)</f>
        <v>CIRAD</v>
      </c>
      <c r="J56" s="72" t="str">
        <f>VLOOKUP(E56,[4]Cruzamientos!A$2:B$358,2,FALSE)</f>
        <v>2501-M</v>
      </c>
      <c r="K56" s="70" t="s">
        <v>1076</v>
      </c>
      <c r="L56" s="73">
        <v>0.18333333333333335</v>
      </c>
      <c r="M56" s="74">
        <v>44.333333333333336</v>
      </c>
      <c r="N56" s="74">
        <v>31.666666666666668</v>
      </c>
      <c r="O56" s="74">
        <v>24</v>
      </c>
      <c r="P56" s="71" t="s">
        <v>1081</v>
      </c>
      <c r="Q56" s="73">
        <v>1.4033333333333333</v>
      </c>
      <c r="R56" s="72"/>
      <c r="S56" s="73">
        <v>5.09</v>
      </c>
      <c r="T56" s="75">
        <v>2.5066666666666664</v>
      </c>
      <c r="U56" s="76">
        <v>1.7000000000000002</v>
      </c>
      <c r="V56" s="69">
        <v>121</v>
      </c>
      <c r="W56" s="73">
        <v>15.946666666666667</v>
      </c>
      <c r="X56" s="73">
        <v>10.356666666666667</v>
      </c>
      <c r="Y56" s="73">
        <v>2.3444444444444446</v>
      </c>
      <c r="Z56" s="73">
        <v>0.27008547008547007</v>
      </c>
      <c r="AA56" s="73">
        <v>0.1681159420289855</v>
      </c>
      <c r="AB56" s="73">
        <v>0.68333333333333324</v>
      </c>
      <c r="AC56" s="71">
        <v>13.822645856558902</v>
      </c>
      <c r="AD56" s="77">
        <v>6.6000983435723429E-2</v>
      </c>
      <c r="AE56" s="77">
        <v>0.93399901656427653</v>
      </c>
      <c r="AF56" s="77">
        <v>1.6136166123756349E-2</v>
      </c>
      <c r="AG56" s="78"/>
      <c r="AI56" s="80"/>
      <c r="AJ56" s="80"/>
    </row>
    <row r="57" spans="1:36" outlineLevel="1" x14ac:dyDescent="0.3">
      <c r="A57" s="68" t="s">
        <v>690</v>
      </c>
      <c r="B57" s="69" t="s">
        <v>1074</v>
      </c>
      <c r="C57" s="70" t="s">
        <v>588</v>
      </c>
      <c r="D57" s="69">
        <v>2009</v>
      </c>
      <c r="E57" s="70" t="s">
        <v>690</v>
      </c>
      <c r="F57" s="70" t="s">
        <v>1075</v>
      </c>
      <c r="G57" s="70">
        <v>14</v>
      </c>
      <c r="H57" s="71">
        <f>VLOOKUP(E57,[4]DENSIDAD!A$2:F$341,6,FALSE)</f>
        <v>54.722222222222221</v>
      </c>
      <c r="I57" s="70" t="str">
        <f>VLOOKUP(E57,[4]Cruzamientos!A$2:C$358,3,FALSE)</f>
        <v>CIRAD</v>
      </c>
      <c r="J57" s="72" t="str">
        <f>VLOOKUP(E57,[4]Cruzamientos!A$2:B$358,2,FALSE)</f>
        <v>2501-M</v>
      </c>
      <c r="K57" s="70" t="s">
        <v>1076</v>
      </c>
      <c r="L57" s="73">
        <v>0.27</v>
      </c>
      <c r="M57" s="74">
        <v>36</v>
      </c>
      <c r="N57" s="74">
        <v>36</v>
      </c>
      <c r="O57" s="74">
        <v>28</v>
      </c>
      <c r="P57" s="71" t="s">
        <v>1081</v>
      </c>
      <c r="Q57" s="73">
        <v>1.35</v>
      </c>
      <c r="R57" s="72"/>
      <c r="S57" s="73">
        <v>4.6099999999999994</v>
      </c>
      <c r="T57" s="75">
        <v>2.6349999999999998</v>
      </c>
      <c r="U57" s="76">
        <v>4.0999999999999996</v>
      </c>
      <c r="V57" s="69">
        <v>201</v>
      </c>
      <c r="W57" s="73">
        <v>21.28</v>
      </c>
      <c r="X57" s="73">
        <v>9.2100000000000009</v>
      </c>
      <c r="Y57" s="73">
        <v>2.4750000000000001</v>
      </c>
      <c r="Z57" s="73">
        <v>0.40769230769230769</v>
      </c>
      <c r="AA57" s="73">
        <v>0.18260869565217391</v>
      </c>
      <c r="AB57" s="73">
        <v>3.7750000000000004</v>
      </c>
      <c r="AC57" s="71">
        <v>16.05030100334448</v>
      </c>
      <c r="AD57" s="77">
        <v>0.24121765507755188</v>
      </c>
      <c r="AE57" s="77">
        <v>0.75878234492244823</v>
      </c>
      <c r="AF57" s="77">
        <v>1.1328848987965282E-2</v>
      </c>
      <c r="AG57" s="78"/>
      <c r="AI57" s="80"/>
      <c r="AJ57" s="80"/>
    </row>
    <row r="58" spans="1:36" outlineLevel="1" x14ac:dyDescent="0.3">
      <c r="A58" s="68" t="s">
        <v>711</v>
      </c>
      <c r="B58" s="69" t="s">
        <v>1074</v>
      </c>
      <c r="C58" s="70" t="s">
        <v>589</v>
      </c>
      <c r="D58" s="69">
        <v>2009</v>
      </c>
      <c r="E58" s="70" t="s">
        <v>711</v>
      </c>
      <c r="F58" s="70" t="s">
        <v>1075</v>
      </c>
      <c r="G58" s="70">
        <v>14</v>
      </c>
      <c r="H58" s="71">
        <f>VLOOKUP(E58,[4]DENSIDAD!A$2:F$341,6,FALSE)</f>
        <v>62.438271604938272</v>
      </c>
      <c r="I58" s="70" t="str">
        <f>VLOOKUP(E58,[4]Cruzamientos!A$2:C$358,3,FALSE)</f>
        <v>CIRAD</v>
      </c>
      <c r="J58" s="72" t="str">
        <f>VLOOKUP(E58,[4]Cruzamientos!A$2:B$358,2,FALSE)</f>
        <v>2501-M</v>
      </c>
      <c r="K58" s="70" t="s">
        <v>1076</v>
      </c>
      <c r="L58" s="73">
        <v>0.22250000000000003</v>
      </c>
      <c r="M58" s="74">
        <v>28.5</v>
      </c>
      <c r="N58" s="74">
        <v>35</v>
      </c>
      <c r="O58" s="74">
        <v>36.5</v>
      </c>
      <c r="P58" s="71" t="s">
        <v>1081</v>
      </c>
      <c r="Q58" s="73">
        <v>1.2975000000000001</v>
      </c>
      <c r="R58" s="72"/>
      <c r="S58" s="73">
        <v>5.2524999999999995</v>
      </c>
      <c r="T58" s="75">
        <v>2.5650000000000004</v>
      </c>
      <c r="U58" s="76">
        <v>5.35</v>
      </c>
      <c r="V58" s="69">
        <v>495.75</v>
      </c>
      <c r="W58" s="73">
        <v>25.240000000000002</v>
      </c>
      <c r="X58" s="73">
        <v>15.174999999999999</v>
      </c>
      <c r="Y58" s="73">
        <v>4.6083333333333334</v>
      </c>
      <c r="Z58" s="73">
        <v>1.2487179487179487</v>
      </c>
      <c r="AA58" s="73">
        <v>0.21739130434782608</v>
      </c>
      <c r="AB58" s="73">
        <v>1.875</v>
      </c>
      <c r="AC58" s="71">
        <v>23.124442586399105</v>
      </c>
      <c r="AD58" s="77">
        <v>9.0118633228473466E-2</v>
      </c>
      <c r="AE58" s="77">
        <v>0.90988136677152653</v>
      </c>
      <c r="AF58" s="77">
        <v>9.6155524085841312E-3</v>
      </c>
      <c r="AG58" s="78"/>
      <c r="AI58" s="80"/>
      <c r="AJ58" s="80"/>
    </row>
    <row r="59" spans="1:36" outlineLevel="1" x14ac:dyDescent="0.3">
      <c r="A59" s="68" t="s">
        <v>689</v>
      </c>
      <c r="B59" s="69" t="s">
        <v>1074</v>
      </c>
      <c r="C59" s="70" t="s">
        <v>602</v>
      </c>
      <c r="D59" s="69">
        <v>2009</v>
      </c>
      <c r="E59" s="70" t="s">
        <v>689</v>
      </c>
      <c r="F59" s="70" t="s">
        <v>1075</v>
      </c>
      <c r="G59" s="70">
        <v>14</v>
      </c>
      <c r="H59" s="71">
        <f>VLOOKUP(E59,[4]DENSIDAD!A$2:F$341,6,FALSE)</f>
        <v>57.314814814814817</v>
      </c>
      <c r="I59" s="70" t="str">
        <f>VLOOKUP(E59,[4]Cruzamientos!A$2:C$358,3,FALSE)</f>
        <v>CIRAD</v>
      </c>
      <c r="J59" s="72" t="str">
        <f>VLOOKUP(E59,[4]Cruzamientos!A$2:B$358,2,FALSE)</f>
        <v>2501, 2101</v>
      </c>
      <c r="K59" s="70" t="s">
        <v>1076</v>
      </c>
      <c r="L59" s="73">
        <v>0.1875</v>
      </c>
      <c r="M59" s="74">
        <v>39.5</v>
      </c>
      <c r="N59" s="74">
        <v>36.25</v>
      </c>
      <c r="O59" s="74">
        <v>24.25</v>
      </c>
      <c r="P59" s="71" t="s">
        <v>1081</v>
      </c>
      <c r="Q59" s="73">
        <v>1.395</v>
      </c>
      <c r="R59" s="72"/>
      <c r="S59" s="73">
        <v>4.41</v>
      </c>
      <c r="T59" s="75">
        <v>1.7275</v>
      </c>
      <c r="U59" s="76">
        <v>7.6000000000000005</v>
      </c>
      <c r="V59" s="69">
        <v>175.5</v>
      </c>
      <c r="W59" s="73">
        <v>18.840000000000003</v>
      </c>
      <c r="X59" s="73">
        <v>4.814102564102563</v>
      </c>
      <c r="Y59" s="73">
        <v>3.041666666666667</v>
      </c>
      <c r="Z59" s="73">
        <v>0.42051282051282052</v>
      </c>
      <c r="AA59" s="73">
        <v>0.17608695652173914</v>
      </c>
      <c r="AB59" s="73">
        <v>3.4125000000000001</v>
      </c>
      <c r="AC59" s="71">
        <v>11.86486900780379</v>
      </c>
      <c r="AD59" s="77">
        <v>0.30743998837034392</v>
      </c>
      <c r="AE59" s="77">
        <v>0.69256001162965619</v>
      </c>
      <c r="AF59" s="77">
        <v>1.7511439485154327E-2</v>
      </c>
      <c r="AG59" s="78"/>
      <c r="AI59" s="80"/>
      <c r="AJ59" s="80"/>
    </row>
    <row r="60" spans="1:36" outlineLevel="1" x14ac:dyDescent="0.3">
      <c r="A60" s="68" t="s">
        <v>691</v>
      </c>
      <c r="B60" s="69" t="s">
        <v>1074</v>
      </c>
      <c r="C60" s="70" t="s">
        <v>603</v>
      </c>
      <c r="D60" s="69">
        <v>2009</v>
      </c>
      <c r="E60" s="70" t="s">
        <v>691</v>
      </c>
      <c r="F60" s="70" t="s">
        <v>1075</v>
      </c>
      <c r="G60" s="70">
        <v>14</v>
      </c>
      <c r="H60" s="71">
        <f>VLOOKUP(E60,[4]DENSIDAD!A$2:F$341,6,FALSE)</f>
        <v>60.129629629629626</v>
      </c>
      <c r="I60" s="70" t="str">
        <f>VLOOKUP(E60,[4]Cruzamientos!A$2:C$358,3,FALSE)</f>
        <v>CIRAD</v>
      </c>
      <c r="J60" s="72" t="str">
        <f>VLOOKUP(E60,[4]Cruzamientos!A$2:B$358,2,FALSE)</f>
        <v>1001, 2501, 2001</v>
      </c>
      <c r="K60" s="70" t="s">
        <v>1076</v>
      </c>
      <c r="L60" s="73">
        <v>0.19</v>
      </c>
      <c r="M60" s="74">
        <v>39</v>
      </c>
      <c r="N60" s="74">
        <v>41</v>
      </c>
      <c r="O60" s="74">
        <v>20</v>
      </c>
      <c r="P60" s="71" t="s">
        <v>1079</v>
      </c>
      <c r="Q60" s="73">
        <v>1.4049999999999998</v>
      </c>
      <c r="R60" s="72"/>
      <c r="S60" s="73">
        <v>4.3900000000000006</v>
      </c>
      <c r="T60" s="75">
        <v>1.335</v>
      </c>
      <c r="U60" s="76">
        <v>9</v>
      </c>
      <c r="V60" s="69">
        <v>257</v>
      </c>
      <c r="W60" s="73">
        <v>14.64</v>
      </c>
      <c r="X60" s="73">
        <v>6.62</v>
      </c>
      <c r="Y60" s="73">
        <v>1.6833333333333336</v>
      </c>
      <c r="Z60" s="73">
        <v>0.24358974358974356</v>
      </c>
      <c r="AA60" s="73">
        <v>0.16956521739130434</v>
      </c>
      <c r="AB60" s="73">
        <v>1.7250000000000001</v>
      </c>
      <c r="AC60" s="71">
        <v>10.441488294314382</v>
      </c>
      <c r="AD60" s="77">
        <v>0.15216579224283719</v>
      </c>
      <c r="AE60" s="77">
        <v>0.84783420775716278</v>
      </c>
      <c r="AF60" s="77">
        <v>1.7307641329899415E-2</v>
      </c>
      <c r="AG60" s="78"/>
      <c r="AI60" s="80"/>
      <c r="AJ60" s="80"/>
    </row>
    <row r="61" spans="1:36" outlineLevel="1" x14ac:dyDescent="0.3">
      <c r="A61" s="68" t="s">
        <v>710</v>
      </c>
      <c r="B61" s="69" t="s">
        <v>1074</v>
      </c>
      <c r="C61" s="70" t="s">
        <v>604</v>
      </c>
      <c r="D61" s="69">
        <v>2009</v>
      </c>
      <c r="E61" s="70" t="s">
        <v>710</v>
      </c>
      <c r="F61" s="70" t="s">
        <v>1075</v>
      </c>
      <c r="G61" s="70">
        <v>14</v>
      </c>
      <c r="H61" s="71">
        <f>VLOOKUP(E61,[4]DENSIDAD!A$2:F$341,6,FALSE)</f>
        <v>71.753086419753089</v>
      </c>
      <c r="I61" s="70" t="str">
        <f>VLOOKUP(E61,[4]Cruzamientos!A$2:C$358,3,FALSE)</f>
        <v>CIRAD</v>
      </c>
      <c r="J61" s="72" t="str">
        <f>VLOOKUP(E61,[4]Cruzamientos!A$2:B$358,2,FALSE)</f>
        <v>1001, 2101</v>
      </c>
      <c r="K61" s="70" t="s">
        <v>1076</v>
      </c>
      <c r="L61" s="73">
        <v>0.16250000000000001</v>
      </c>
      <c r="M61" s="74">
        <v>55</v>
      </c>
      <c r="N61" s="74">
        <v>25.75</v>
      </c>
      <c r="O61" s="74">
        <v>19.25</v>
      </c>
      <c r="P61" s="71" t="s">
        <v>1079</v>
      </c>
      <c r="Q61" s="73">
        <v>1.4450000000000001</v>
      </c>
      <c r="R61" s="72"/>
      <c r="S61" s="73">
        <v>4.1724999999999994</v>
      </c>
      <c r="T61" s="75">
        <v>1.145</v>
      </c>
      <c r="U61" s="76">
        <v>7.3250000000000002</v>
      </c>
      <c r="V61" s="69">
        <v>159.75</v>
      </c>
      <c r="W61" s="73">
        <v>12.290000000000001</v>
      </c>
      <c r="X61" s="73">
        <v>4.3325418060200676</v>
      </c>
      <c r="Y61" s="73">
        <v>2.95</v>
      </c>
      <c r="Z61" s="73">
        <v>0.3923076923076923</v>
      </c>
      <c r="AA61" s="73">
        <v>0.15217391304347827</v>
      </c>
      <c r="AB61" s="73">
        <v>3.9249999999999998</v>
      </c>
      <c r="AC61" s="71">
        <v>11.752023411371237</v>
      </c>
      <c r="AD61" s="77">
        <v>0.37228995958797395</v>
      </c>
      <c r="AE61" s="77">
        <v>0.62771004041202605</v>
      </c>
      <c r="AF61" s="77">
        <v>1.3388801614899914E-2</v>
      </c>
      <c r="AG61" s="78"/>
      <c r="AI61" s="80"/>
      <c r="AJ61" s="80"/>
    </row>
    <row r="62" spans="1:36" outlineLevel="1" x14ac:dyDescent="0.3">
      <c r="A62" s="68" t="s">
        <v>692</v>
      </c>
      <c r="B62" s="69" t="s">
        <v>1074</v>
      </c>
      <c r="C62" s="70" t="s">
        <v>590</v>
      </c>
      <c r="D62" s="69">
        <v>2009</v>
      </c>
      <c r="E62" s="70" t="s">
        <v>692</v>
      </c>
      <c r="F62" s="70" t="s">
        <v>1075</v>
      </c>
      <c r="G62" s="70">
        <v>14</v>
      </c>
      <c r="H62" s="71">
        <f>VLOOKUP(E62,[4]DENSIDAD!A$2:F$341,6,FALSE)</f>
        <v>64.129629629629633</v>
      </c>
      <c r="I62" s="70" t="str">
        <f>VLOOKUP(E62,[4]Cruzamientos!A$2:C$358,3,FALSE)</f>
        <v>CIRAD</v>
      </c>
      <c r="J62" s="72" t="str">
        <f>VLOOKUP(E62,[4]Cruzamientos!A$2:B$358,2,FALSE)</f>
        <v>2101-M</v>
      </c>
      <c r="K62" s="70" t="s">
        <v>1076</v>
      </c>
      <c r="L62" s="73">
        <v>0.26999999999999996</v>
      </c>
      <c r="M62" s="74">
        <v>34.5</v>
      </c>
      <c r="N62" s="74">
        <v>36</v>
      </c>
      <c r="O62" s="74">
        <v>29.5</v>
      </c>
      <c r="P62" s="71" t="s">
        <v>1081</v>
      </c>
      <c r="Q62" s="73">
        <v>1.34</v>
      </c>
      <c r="R62" s="72"/>
      <c r="S62" s="73">
        <v>5.6</v>
      </c>
      <c r="T62" s="75">
        <v>3.1374999999999997</v>
      </c>
      <c r="U62" s="76">
        <v>3.95</v>
      </c>
      <c r="V62" s="69">
        <v>279.5</v>
      </c>
      <c r="W62" s="73">
        <v>24.48</v>
      </c>
      <c r="X62" s="73">
        <v>14.41</v>
      </c>
      <c r="Y62" s="73">
        <v>4.1333333333333337</v>
      </c>
      <c r="Z62" s="73">
        <v>0.5576923076923076</v>
      </c>
      <c r="AA62" s="73">
        <v>0.21086956521739131</v>
      </c>
      <c r="AB62" s="73">
        <v>1.625</v>
      </c>
      <c r="AC62" s="71">
        <v>20.93689520624303</v>
      </c>
      <c r="AD62" s="77">
        <v>0.11707430521423821</v>
      </c>
      <c r="AE62" s="77">
        <v>0.88292569478576177</v>
      </c>
      <c r="AF62" s="77">
        <v>1.0894386500228222E-2</v>
      </c>
      <c r="AG62" s="78"/>
      <c r="AI62" s="80"/>
      <c r="AJ62" s="80"/>
    </row>
    <row r="63" spans="1:36" outlineLevel="1" x14ac:dyDescent="0.3">
      <c r="A63" s="68" t="s">
        <v>694</v>
      </c>
      <c r="B63" s="69" t="s">
        <v>1074</v>
      </c>
      <c r="C63" s="70" t="s">
        <v>591</v>
      </c>
      <c r="D63" s="69">
        <v>2009</v>
      </c>
      <c r="E63" s="70" t="s">
        <v>694</v>
      </c>
      <c r="F63" s="70" t="s">
        <v>1075</v>
      </c>
      <c r="G63" s="70">
        <v>14</v>
      </c>
      <c r="H63" s="71">
        <f>VLOOKUP(E63,[4]DENSIDAD!A$2:F$341,6,FALSE)</f>
        <v>63.870370370370374</v>
      </c>
      <c r="I63" s="70" t="str">
        <f>VLOOKUP(E63,[4]Cruzamientos!A$2:C$358,3,FALSE)</f>
        <v>CIRAD</v>
      </c>
      <c r="J63" s="72" t="str">
        <f>VLOOKUP(E63,[4]Cruzamientos!A$2:B$358,2,FALSE)</f>
        <v>2101-M</v>
      </c>
      <c r="K63" s="70" t="s">
        <v>1076</v>
      </c>
      <c r="L63" s="73">
        <v>0.13</v>
      </c>
      <c r="M63" s="74">
        <v>37</v>
      </c>
      <c r="N63" s="74">
        <v>36</v>
      </c>
      <c r="O63" s="74">
        <v>27</v>
      </c>
      <c r="P63" s="71" t="s">
        <v>1081</v>
      </c>
      <c r="Q63" s="73">
        <v>1.3574999999999999</v>
      </c>
      <c r="R63" s="72"/>
      <c r="S63" s="73">
        <v>4.5250000000000004</v>
      </c>
      <c r="T63" s="75">
        <v>2.1749999999999998</v>
      </c>
      <c r="U63" s="76">
        <v>3.7250000000000005</v>
      </c>
      <c r="V63" s="69">
        <v>111.5</v>
      </c>
      <c r="W63" s="73">
        <v>18.96</v>
      </c>
      <c r="X63" s="73">
        <v>7.6099999999999994</v>
      </c>
      <c r="Y63" s="73">
        <v>2.2583333333333333</v>
      </c>
      <c r="Z63" s="73">
        <v>0.241025641025641</v>
      </c>
      <c r="AA63" s="73">
        <v>0.19347826086956521</v>
      </c>
      <c r="AB63" s="73">
        <v>4.5374999999999996</v>
      </c>
      <c r="AC63" s="71">
        <v>14.840337235228539</v>
      </c>
      <c r="AD63" s="77">
        <v>0.27353610478085649</v>
      </c>
      <c r="AE63" s="77">
        <v>0.72646389521914345</v>
      </c>
      <c r="AF63" s="77">
        <v>1.3493820418966549E-2</v>
      </c>
      <c r="AG63" s="78"/>
      <c r="AI63" s="80"/>
      <c r="AJ63" s="80"/>
    </row>
    <row r="64" spans="1:36" outlineLevel="1" x14ac:dyDescent="0.3">
      <c r="A64" s="68" t="s">
        <v>696</v>
      </c>
      <c r="B64" s="69" t="s">
        <v>1074</v>
      </c>
      <c r="C64" s="70" t="s">
        <v>592</v>
      </c>
      <c r="D64" s="69">
        <v>2009</v>
      </c>
      <c r="E64" s="70" t="s">
        <v>696</v>
      </c>
      <c r="F64" s="70" t="s">
        <v>1075</v>
      </c>
      <c r="G64" s="70">
        <v>14</v>
      </c>
      <c r="H64" s="71">
        <f>VLOOKUP(E64,[4]DENSIDAD!A$2:F$341,6,FALSE)</f>
        <v>60.314814814814817</v>
      </c>
      <c r="I64" s="70" t="str">
        <f>VLOOKUP(E64,[4]Cruzamientos!A$2:C$358,3,FALSE)</f>
        <v>CIRAD</v>
      </c>
      <c r="J64" s="72" t="str">
        <f>VLOOKUP(E64,[4]Cruzamientos!A$2:B$358,2,FALSE)</f>
        <v>1001-M</v>
      </c>
      <c r="K64" s="70" t="s">
        <v>1076</v>
      </c>
      <c r="L64" s="73">
        <v>0.14499999999999999</v>
      </c>
      <c r="M64" s="74">
        <v>46</v>
      </c>
      <c r="N64" s="74">
        <v>33</v>
      </c>
      <c r="O64" s="74">
        <v>21</v>
      </c>
      <c r="P64" s="71" t="s">
        <v>1077</v>
      </c>
      <c r="Q64" s="73">
        <v>1.4175000000000002</v>
      </c>
      <c r="R64" s="72"/>
      <c r="S64" s="73">
        <v>4.8125</v>
      </c>
      <c r="T64" s="75">
        <v>1.6199999999999999</v>
      </c>
      <c r="U64" s="76">
        <v>8.2249999999999996</v>
      </c>
      <c r="V64" s="69">
        <v>324.25</v>
      </c>
      <c r="W64" s="73">
        <v>14.879999999999999</v>
      </c>
      <c r="X64" s="73">
        <v>7.9949999999999992</v>
      </c>
      <c r="Y64" s="73">
        <v>2.4625000000000004</v>
      </c>
      <c r="Z64" s="73">
        <v>0.58205128205128198</v>
      </c>
      <c r="AA64" s="73">
        <v>0.15</v>
      </c>
      <c r="AB64" s="73">
        <v>1.6124999999999998</v>
      </c>
      <c r="AC64" s="71">
        <v>12.802051282051282</v>
      </c>
      <c r="AD64" s="77">
        <v>0.18238437964922988</v>
      </c>
      <c r="AE64" s="77">
        <v>0.81761562035077007</v>
      </c>
      <c r="AF64" s="77">
        <v>1.3974314438521497E-2</v>
      </c>
      <c r="AG64" s="78"/>
      <c r="AI64" s="80"/>
      <c r="AJ64" s="80"/>
    </row>
    <row r="65" spans="1:36" outlineLevel="1" x14ac:dyDescent="0.3">
      <c r="A65" s="68" t="s">
        <v>693</v>
      </c>
      <c r="B65" s="69" t="s">
        <v>1074</v>
      </c>
      <c r="C65" s="70" t="s">
        <v>605</v>
      </c>
      <c r="D65" s="69">
        <v>2009</v>
      </c>
      <c r="E65" s="70" t="s">
        <v>693</v>
      </c>
      <c r="F65" s="70" t="s">
        <v>1075</v>
      </c>
      <c r="G65" s="70">
        <v>14</v>
      </c>
      <c r="H65" s="71">
        <f>VLOOKUP(E65,[4]DENSIDAD!A$2:F$341,6,FALSE)</f>
        <v>63.981481481481481</v>
      </c>
      <c r="I65" s="70" t="str">
        <f>VLOOKUP(E65,[4]Cruzamientos!A$2:C$358,3,FALSE)</f>
        <v>CIRAD</v>
      </c>
      <c r="J65" s="72" t="str">
        <f>VLOOKUP(E65,[4]Cruzamientos!A$2:B$358,2,FALSE)</f>
        <v>2501 - B</v>
      </c>
      <c r="K65" s="70" t="s">
        <v>1076</v>
      </c>
      <c r="L65" s="73">
        <v>0.23249999999999998</v>
      </c>
      <c r="M65" s="74">
        <v>49.5</v>
      </c>
      <c r="N65" s="74">
        <v>24.5</v>
      </c>
      <c r="O65" s="74">
        <v>26</v>
      </c>
      <c r="P65" s="71" t="s">
        <v>1080</v>
      </c>
      <c r="Q65" s="73">
        <v>1.3975</v>
      </c>
      <c r="R65" s="72"/>
      <c r="S65" s="73">
        <v>4.2550000000000008</v>
      </c>
      <c r="T65" s="75">
        <v>1.1475</v>
      </c>
      <c r="U65" s="76">
        <v>12.65</v>
      </c>
      <c r="V65" s="69">
        <v>171.75</v>
      </c>
      <c r="W65" s="73">
        <v>16.495000000000001</v>
      </c>
      <c r="X65" s="73">
        <v>7.7850000000000001</v>
      </c>
      <c r="Y65" s="73">
        <v>2.6708333333333334</v>
      </c>
      <c r="Z65" s="73">
        <v>0.30769230769230771</v>
      </c>
      <c r="AA65" s="73">
        <v>0.15869565217391304</v>
      </c>
      <c r="AB65" s="73">
        <v>3.6749999999999998</v>
      </c>
      <c r="AC65" s="71">
        <v>14.597221293199553</v>
      </c>
      <c r="AD65" s="77">
        <v>0.28070264841734011</v>
      </c>
      <c r="AE65" s="77">
        <v>0.71929735158265995</v>
      </c>
      <c r="AF65" s="77">
        <v>1.3007465263426908E-2</v>
      </c>
      <c r="AG65" s="78"/>
      <c r="AI65" s="80"/>
      <c r="AJ65" s="80"/>
    </row>
    <row r="66" spans="1:36" outlineLevel="1" x14ac:dyDescent="0.3">
      <c r="A66" s="68" t="s">
        <v>695</v>
      </c>
      <c r="B66" s="69" t="s">
        <v>1074</v>
      </c>
      <c r="C66" s="70" t="s">
        <v>606</v>
      </c>
      <c r="D66" s="69">
        <v>2009</v>
      </c>
      <c r="E66" s="70" t="s">
        <v>695</v>
      </c>
      <c r="F66" s="70" t="s">
        <v>1075</v>
      </c>
      <c r="G66" s="70">
        <v>14</v>
      </c>
      <c r="H66" s="71">
        <f>VLOOKUP(E66,[4]DENSIDAD!A$2:F$341,6,FALSE)</f>
        <v>61.685185185185183</v>
      </c>
      <c r="I66" s="70" t="str">
        <f>VLOOKUP(E66,[4]Cruzamientos!A$2:C$358,3,FALSE)</f>
        <v>CIRAD</v>
      </c>
      <c r="J66" s="72" t="str">
        <f>VLOOKUP(E66,[4]Cruzamientos!A$2:B$358,2,FALSE)</f>
        <v>2501, 2101-B</v>
      </c>
      <c r="K66" s="70" t="s">
        <v>1076</v>
      </c>
      <c r="L66" s="73">
        <v>0.15000000000000002</v>
      </c>
      <c r="M66" s="74">
        <v>52</v>
      </c>
      <c r="N66" s="74">
        <v>29.5</v>
      </c>
      <c r="O66" s="74">
        <v>18.5</v>
      </c>
      <c r="P66" s="71" t="s">
        <v>1079</v>
      </c>
      <c r="Q66" s="73">
        <v>1.4424999999999999</v>
      </c>
      <c r="R66" s="72"/>
      <c r="S66" s="73">
        <v>4.807500000000001</v>
      </c>
      <c r="T66" s="75">
        <v>1.3325</v>
      </c>
      <c r="U66" s="76">
        <v>9.5</v>
      </c>
      <c r="V66" s="69">
        <v>144.5</v>
      </c>
      <c r="W66" s="73">
        <v>12.16</v>
      </c>
      <c r="X66" s="73">
        <v>6.3501616499442601</v>
      </c>
      <c r="Y66" s="73">
        <v>4.4249999999999998</v>
      </c>
      <c r="Z66" s="73">
        <v>0.42179487179487174</v>
      </c>
      <c r="AA66" s="73">
        <v>0.16304347826086957</v>
      </c>
      <c r="AB66" s="73">
        <v>0.79999999999999993</v>
      </c>
      <c r="AC66" s="71">
        <v>12.160000000000002</v>
      </c>
      <c r="AD66" s="77">
        <v>6.4436477511667256E-2</v>
      </c>
      <c r="AE66" s="77">
        <v>0.93556352248833274</v>
      </c>
      <c r="AF66" s="77">
        <v>1.4048644077622708E-2</v>
      </c>
      <c r="AG66" s="78"/>
      <c r="AI66" s="80"/>
      <c r="AJ66" s="80"/>
    </row>
    <row r="67" spans="1:36" outlineLevel="1" x14ac:dyDescent="0.3">
      <c r="A67" s="68" t="s">
        <v>697</v>
      </c>
      <c r="B67" s="69" t="s">
        <v>1074</v>
      </c>
      <c r="C67" s="70" t="s">
        <v>607</v>
      </c>
      <c r="D67" s="69">
        <v>2009</v>
      </c>
      <c r="E67" s="70" t="s">
        <v>697</v>
      </c>
      <c r="F67" s="70" t="s">
        <v>1075</v>
      </c>
      <c r="G67" s="70">
        <v>14</v>
      </c>
      <c r="H67" s="71">
        <f>VLOOKUP(E67,[4]DENSIDAD!A$2:F$341,6,FALSE)</f>
        <v>61.592592592592595</v>
      </c>
      <c r="I67" s="70" t="str">
        <f>VLOOKUP(E67,[4]Cruzamientos!A$2:C$358,3,FALSE)</f>
        <v>CIRAD</v>
      </c>
      <c r="J67" s="72" t="str">
        <f>VLOOKUP(E67,[4]Cruzamientos!A$2:B$358,2,FALSE)</f>
        <v>1001 - M, 2101</v>
      </c>
      <c r="K67" s="70" t="s">
        <v>1076</v>
      </c>
      <c r="L67" s="73">
        <v>0.13750000000000001</v>
      </c>
      <c r="M67" s="74">
        <v>44</v>
      </c>
      <c r="N67" s="74">
        <v>31.5</v>
      </c>
      <c r="O67" s="74">
        <v>24.5</v>
      </c>
      <c r="P67" s="71" t="s">
        <v>1079</v>
      </c>
      <c r="Q67" s="73">
        <v>1.3875</v>
      </c>
      <c r="R67" s="72"/>
      <c r="S67" s="73">
        <v>4.5875000000000004</v>
      </c>
      <c r="T67" s="75">
        <v>1.5274999999999999</v>
      </c>
      <c r="U67" s="76">
        <v>5.375</v>
      </c>
      <c r="V67" s="69">
        <v>139.5</v>
      </c>
      <c r="W67" s="73">
        <v>17.28</v>
      </c>
      <c r="X67" s="73">
        <v>7.7472045707915269</v>
      </c>
      <c r="Y67" s="73">
        <v>4.5166666666666666</v>
      </c>
      <c r="Z67" s="73">
        <v>0.38461538461538458</v>
      </c>
      <c r="AA67" s="73">
        <v>0.17391304347826086</v>
      </c>
      <c r="AB67" s="73">
        <v>3.7625000000000002</v>
      </c>
      <c r="AC67" s="71">
        <v>16.584899665551841</v>
      </c>
      <c r="AD67" s="77">
        <v>0.22255674772064943</v>
      </c>
      <c r="AE67" s="77">
        <v>0.77744325227935063</v>
      </c>
      <c r="AF67" s="77">
        <v>1.1200992978800716E-2</v>
      </c>
      <c r="AG67" s="78"/>
      <c r="AI67" s="80"/>
      <c r="AJ67" s="80"/>
    </row>
    <row r="68" spans="1:36" outlineLevel="1" x14ac:dyDescent="0.3">
      <c r="A68" s="68" t="s">
        <v>698</v>
      </c>
      <c r="B68" s="69" t="s">
        <v>1074</v>
      </c>
      <c r="C68" s="70" t="s">
        <v>593</v>
      </c>
      <c r="D68" s="69">
        <v>2009</v>
      </c>
      <c r="E68" s="70" t="s">
        <v>698</v>
      </c>
      <c r="F68" s="70" t="s">
        <v>1075</v>
      </c>
      <c r="G68" s="70">
        <v>14</v>
      </c>
      <c r="H68" s="71">
        <f>VLOOKUP(E68,[4]DENSIDAD!A$2:F$341,6,FALSE)</f>
        <v>57.388888888888886</v>
      </c>
      <c r="I68" s="70" t="str">
        <f>VLOOKUP(E68,[4]Cruzamientos!A$2:C$358,3,FALSE)</f>
        <v>CIRAD</v>
      </c>
      <c r="J68" s="72" t="str">
        <f>VLOOKUP(E68,[4]Cruzamientos!A$2:B$358,2,FALSE)</f>
        <v>1001-M</v>
      </c>
      <c r="K68" s="70" t="s">
        <v>1076</v>
      </c>
      <c r="L68" s="73">
        <v>0.18</v>
      </c>
      <c r="M68" s="74">
        <v>55.5</v>
      </c>
      <c r="N68" s="74">
        <v>27.75</v>
      </c>
      <c r="O68" s="74">
        <v>16.75</v>
      </c>
      <c r="P68" s="71" t="s">
        <v>1077</v>
      </c>
      <c r="Q68" s="73">
        <v>1.4675</v>
      </c>
      <c r="R68" s="72"/>
      <c r="S68" s="73">
        <v>4.16</v>
      </c>
      <c r="T68" s="75">
        <v>1.1074999999999999</v>
      </c>
      <c r="U68" s="76">
        <v>11.025</v>
      </c>
      <c r="V68" s="69">
        <v>140.75</v>
      </c>
      <c r="W68" s="73">
        <v>11.240000000000002</v>
      </c>
      <c r="X68" s="73">
        <v>2.3674999999999997</v>
      </c>
      <c r="Y68" s="73">
        <v>1.8958333333333335</v>
      </c>
      <c r="Z68" s="73">
        <v>0.3487179487179487</v>
      </c>
      <c r="AA68" s="73">
        <v>0.17391304347826086</v>
      </c>
      <c r="AB68" s="73">
        <v>4.1875</v>
      </c>
      <c r="AC68" s="71">
        <v>8.9734643255295428</v>
      </c>
      <c r="AD68" s="77">
        <v>0.46928654256789781</v>
      </c>
      <c r="AE68" s="77">
        <v>0.53071345743210219</v>
      </c>
      <c r="AF68" s="77">
        <v>1.9384088996042419E-2</v>
      </c>
      <c r="AG68" s="78"/>
      <c r="AI68" s="80"/>
      <c r="AJ68" s="80"/>
    </row>
    <row r="69" spans="1:36" outlineLevel="1" x14ac:dyDescent="0.3">
      <c r="A69" s="68" t="s">
        <v>700</v>
      </c>
      <c r="B69" s="69" t="s">
        <v>1074</v>
      </c>
      <c r="C69" s="70" t="s">
        <v>245</v>
      </c>
      <c r="D69" s="69">
        <v>2009</v>
      </c>
      <c r="E69" s="70" t="s">
        <v>700</v>
      </c>
      <c r="F69" s="70" t="s">
        <v>1075</v>
      </c>
      <c r="G69" s="70">
        <v>14</v>
      </c>
      <c r="H69" s="71">
        <f>VLOOKUP(E69,[4]DENSIDAD!A$2:F$341,6,FALSE)</f>
        <v>56.203703703703702</v>
      </c>
      <c r="I69" s="70" t="str">
        <f>VLOOKUP(E69,[4]Cruzamientos!A$2:C$358,3,FALSE)</f>
        <v>CIRAD</v>
      </c>
      <c r="J69" s="72" t="str">
        <f>VLOOKUP(E69,[4]Cruzamientos!A$2:B$358,2,FALSE)</f>
        <v>1001-M</v>
      </c>
      <c r="K69" s="70" t="s">
        <v>1076</v>
      </c>
      <c r="L69" s="73">
        <v>9.6666666666666679E-2</v>
      </c>
      <c r="M69" s="74">
        <v>51</v>
      </c>
      <c r="N69" s="74">
        <v>22.666666666666668</v>
      </c>
      <c r="O69" s="74">
        <v>26.333333333333332</v>
      </c>
      <c r="P69" s="71" t="s">
        <v>1077</v>
      </c>
      <c r="Q69" s="73">
        <v>1.3966666666666665</v>
      </c>
      <c r="R69" s="72"/>
      <c r="S69" s="73">
        <v>4.5966666666666667</v>
      </c>
      <c r="T69" s="75">
        <v>1.9800000000000002</v>
      </c>
      <c r="U69" s="76">
        <v>8.3666666666666671</v>
      </c>
      <c r="V69" s="69">
        <v>298.66666666666669</v>
      </c>
      <c r="W69" s="73">
        <v>19.573333333333334</v>
      </c>
      <c r="X69" s="73">
        <v>10.396666666666667</v>
      </c>
      <c r="Y69" s="73">
        <v>2.5666666666666669</v>
      </c>
      <c r="Z69" s="73">
        <v>0.67521367521367515</v>
      </c>
      <c r="AA69" s="73">
        <v>0.17681159420289858</v>
      </c>
      <c r="AB69" s="73">
        <v>3.7166666666666663</v>
      </c>
      <c r="AC69" s="71">
        <v>17.532025269416575</v>
      </c>
      <c r="AD69" s="77">
        <v>0.22599145689392197</v>
      </c>
      <c r="AE69" s="77">
        <v>0.77400854310607814</v>
      </c>
      <c r="AF69" s="77">
        <v>1.7153035564449189E-2</v>
      </c>
      <c r="AG69" s="78"/>
      <c r="AI69" s="80"/>
      <c r="AJ69" s="80"/>
    </row>
    <row r="70" spans="1:36" outlineLevel="1" x14ac:dyDescent="0.3">
      <c r="A70" s="68" t="s">
        <v>702</v>
      </c>
      <c r="B70" s="69" t="s">
        <v>1074</v>
      </c>
      <c r="C70" s="70" t="s">
        <v>446</v>
      </c>
      <c r="D70" s="69">
        <v>2009</v>
      </c>
      <c r="E70" s="70" t="s">
        <v>702</v>
      </c>
      <c r="F70" s="70" t="s">
        <v>1075</v>
      </c>
      <c r="G70" s="70">
        <v>14</v>
      </c>
      <c r="H70" s="71">
        <f>VLOOKUP(E70,[4]DENSIDAD!A$2:F$341,6,FALSE)</f>
        <v>37.543209876543209</v>
      </c>
      <c r="I70" s="70" t="str">
        <f>VLOOKUP(E70,[4]Cruzamientos!A$2:C$358,3,FALSE)</f>
        <v>CIRAD</v>
      </c>
      <c r="J70" s="72">
        <f>VLOOKUP(E70,[4]Cruzamientos!A$2:B$358,2,FALSE)</f>
        <v>1001</v>
      </c>
      <c r="K70" s="70" t="s">
        <v>1076</v>
      </c>
      <c r="L70" s="73">
        <v>0.115</v>
      </c>
      <c r="M70" s="74">
        <v>43</v>
      </c>
      <c r="N70" s="74">
        <v>34</v>
      </c>
      <c r="O70" s="74">
        <v>23</v>
      </c>
      <c r="P70" s="71" t="s">
        <v>1079</v>
      </c>
      <c r="Q70" s="73">
        <v>1.39</v>
      </c>
      <c r="R70" s="72"/>
      <c r="S70" s="73">
        <v>4.6449999999999996</v>
      </c>
      <c r="T70" s="75">
        <v>1.9049999999999998</v>
      </c>
      <c r="U70" s="76">
        <v>6.4</v>
      </c>
      <c r="V70" s="69">
        <v>85</v>
      </c>
      <c r="W70" s="73">
        <v>14.559999999999999</v>
      </c>
      <c r="X70" s="73">
        <v>6.32</v>
      </c>
      <c r="Y70" s="73">
        <v>2.2416666666666671</v>
      </c>
      <c r="Z70" s="73">
        <v>0.19999999999999996</v>
      </c>
      <c r="AA70" s="73">
        <v>0.17826086956521739</v>
      </c>
      <c r="AB70" s="73">
        <v>1.7</v>
      </c>
      <c r="AC70" s="71">
        <v>10.639927536231884</v>
      </c>
      <c r="AD70" s="77">
        <v>0.1602866504378081</v>
      </c>
      <c r="AE70" s="77">
        <v>0.83971334956219179</v>
      </c>
      <c r="AF70" s="77">
        <v>1.6839637899064761E-2</v>
      </c>
      <c r="AG70" s="78"/>
      <c r="AI70" s="80"/>
      <c r="AJ70" s="80"/>
    </row>
    <row r="71" spans="1:36" outlineLevel="1" x14ac:dyDescent="0.3">
      <c r="A71" s="68" t="s">
        <v>699</v>
      </c>
      <c r="B71" s="69" t="s">
        <v>1074</v>
      </c>
      <c r="C71" s="70" t="s">
        <v>608</v>
      </c>
      <c r="D71" s="69">
        <v>2009</v>
      </c>
      <c r="E71" s="70" t="s">
        <v>699</v>
      </c>
      <c r="F71" s="70" t="s">
        <v>1075</v>
      </c>
      <c r="G71" s="70">
        <v>14</v>
      </c>
      <c r="H71" s="71">
        <f>VLOOKUP(E71,[4]DENSIDAD!A$2:F$341,6,FALSE)</f>
        <v>63.067901234567898</v>
      </c>
      <c r="I71" s="70" t="str">
        <f>VLOOKUP(E71,[4]Cruzamientos!A$2:C$358,3,FALSE)</f>
        <v>CIRAD</v>
      </c>
      <c r="J71" s="72">
        <f>VLOOKUP(E71,[4]Cruzamientos!A$2:B$358,2,FALSE)</f>
        <v>2101</v>
      </c>
      <c r="K71" s="70" t="s">
        <v>1076</v>
      </c>
      <c r="L71" s="73">
        <v>0.17249999999999999</v>
      </c>
      <c r="M71" s="74">
        <v>35</v>
      </c>
      <c r="N71" s="74">
        <v>37.5</v>
      </c>
      <c r="O71" s="74">
        <v>27.5</v>
      </c>
      <c r="P71" s="71" t="s">
        <v>1081</v>
      </c>
      <c r="Q71" s="73">
        <v>1.355</v>
      </c>
      <c r="R71" s="72"/>
      <c r="S71" s="73">
        <v>5.1174999999999997</v>
      </c>
      <c r="T71" s="75">
        <v>3.8150000000000004</v>
      </c>
      <c r="U71" s="76">
        <v>6.8</v>
      </c>
      <c r="V71" s="69">
        <v>180</v>
      </c>
      <c r="W71" s="73">
        <v>21.4</v>
      </c>
      <c r="X71" s="73">
        <v>7.3925000000000001</v>
      </c>
      <c r="Y71" s="73">
        <v>2.291666666666667</v>
      </c>
      <c r="Z71" s="73">
        <v>0.36794871794871792</v>
      </c>
      <c r="AA71" s="73">
        <v>0.15</v>
      </c>
      <c r="AB71" s="73">
        <v>0.46249999999999997</v>
      </c>
      <c r="AC71" s="71">
        <v>10.664615384615384</v>
      </c>
      <c r="AD71" s="77">
        <v>5.1211503840259083E-2</v>
      </c>
      <c r="AE71" s="77">
        <v>0.94878849615974081</v>
      </c>
      <c r="AF71" s="77">
        <v>1.5395967248381919E-2</v>
      </c>
      <c r="AG71" s="78"/>
      <c r="AI71" s="80"/>
      <c r="AJ71" s="80"/>
    </row>
    <row r="72" spans="1:36" outlineLevel="1" x14ac:dyDescent="0.3">
      <c r="A72" s="68" t="s">
        <v>701</v>
      </c>
      <c r="B72" s="69" t="s">
        <v>1074</v>
      </c>
      <c r="C72" s="70" t="s">
        <v>609</v>
      </c>
      <c r="D72" s="69">
        <v>2009</v>
      </c>
      <c r="E72" s="70" t="s">
        <v>701</v>
      </c>
      <c r="F72" s="70" t="s">
        <v>1075</v>
      </c>
      <c r="G72" s="70">
        <v>14</v>
      </c>
      <c r="H72" s="71">
        <f>VLOOKUP(E72,[4]DENSIDAD!A$2:F$341,6,FALSE)</f>
        <v>61.802469135802468</v>
      </c>
      <c r="I72" s="70" t="str">
        <f>VLOOKUP(E72,[4]Cruzamientos!A$2:C$358,3,FALSE)</f>
        <v>CIRAD</v>
      </c>
      <c r="J72" s="72" t="str">
        <f>VLOOKUP(E72,[4]Cruzamientos!A$2:B$358,2,FALSE)</f>
        <v>2501 - M</v>
      </c>
      <c r="K72" s="70" t="s">
        <v>1076</v>
      </c>
      <c r="L72" s="73">
        <v>0.33250000000000002</v>
      </c>
      <c r="M72" s="74">
        <v>36.5</v>
      </c>
      <c r="N72" s="74">
        <v>29</v>
      </c>
      <c r="O72" s="74">
        <v>34.5</v>
      </c>
      <c r="P72" s="71" t="s">
        <v>1081</v>
      </c>
      <c r="Q72" s="73">
        <v>1.32</v>
      </c>
      <c r="R72" s="72"/>
      <c r="S72" s="73">
        <v>4.8975</v>
      </c>
      <c r="T72" s="75">
        <v>3.2675000000000001</v>
      </c>
      <c r="U72" s="76">
        <v>5.875</v>
      </c>
      <c r="V72" s="69">
        <v>178.25</v>
      </c>
      <c r="W72" s="73">
        <v>29.119999999999997</v>
      </c>
      <c r="X72" s="73">
        <v>10.007441471571905</v>
      </c>
      <c r="Y72" s="73">
        <v>2.5791666666666671</v>
      </c>
      <c r="Z72" s="73">
        <v>0.44999999999999996</v>
      </c>
      <c r="AA72" s="73">
        <v>0.14347826086956522</v>
      </c>
      <c r="AB72" s="73">
        <v>1.4749999999999999</v>
      </c>
      <c r="AC72" s="71">
        <v>14.655086399108139</v>
      </c>
      <c r="AD72" s="77">
        <v>9.3989714420894474E-2</v>
      </c>
      <c r="AE72" s="77">
        <v>0.90601028557910546</v>
      </c>
      <c r="AF72" s="77">
        <v>1.2391189726318069E-2</v>
      </c>
      <c r="AG72" s="78"/>
      <c r="AI72" s="80"/>
      <c r="AJ72" s="80"/>
    </row>
    <row r="73" spans="1:36" outlineLevel="1" x14ac:dyDescent="0.3">
      <c r="A73" s="68" t="s">
        <v>703</v>
      </c>
      <c r="B73" s="69" t="s">
        <v>1074</v>
      </c>
      <c r="C73" s="70" t="s">
        <v>610</v>
      </c>
      <c r="D73" s="69">
        <v>2009</v>
      </c>
      <c r="E73" s="70" t="s">
        <v>703</v>
      </c>
      <c r="F73" s="70" t="s">
        <v>1075</v>
      </c>
      <c r="G73" s="70">
        <v>14</v>
      </c>
      <c r="H73" s="71">
        <f>VLOOKUP(E73,[4]DENSIDAD!A$2:F$341,6,FALSE)</f>
        <v>72.882716049382722</v>
      </c>
      <c r="I73" s="70" t="str">
        <f>VLOOKUP(E73,[4]Cruzamientos!A$2:C$358,3,FALSE)</f>
        <v>CIRAD</v>
      </c>
      <c r="J73" s="72" t="str">
        <f>VLOOKUP(E73,[4]Cruzamientos!A$2:B$358,2,FALSE)</f>
        <v>1001 - M</v>
      </c>
      <c r="K73" s="70" t="s">
        <v>1076</v>
      </c>
      <c r="L73" s="73">
        <v>0.2</v>
      </c>
      <c r="M73" s="74">
        <v>39</v>
      </c>
      <c r="N73" s="74">
        <v>30.5</v>
      </c>
      <c r="O73" s="74">
        <v>30.5</v>
      </c>
      <c r="P73" s="71" t="s">
        <v>1081</v>
      </c>
      <c r="Q73" s="73">
        <v>1.35</v>
      </c>
      <c r="R73" s="72"/>
      <c r="S73" s="73">
        <v>4.8675000000000006</v>
      </c>
      <c r="T73" s="75">
        <v>1.7875000000000001</v>
      </c>
      <c r="U73" s="76">
        <v>3.3249999999999997</v>
      </c>
      <c r="V73" s="69">
        <v>191</v>
      </c>
      <c r="W73" s="73">
        <v>21.24</v>
      </c>
      <c r="X73" s="73">
        <v>8.4502146042363435</v>
      </c>
      <c r="Y73" s="73">
        <v>2.5750000000000002</v>
      </c>
      <c r="Z73" s="73">
        <v>0.35384615384615381</v>
      </c>
      <c r="AA73" s="73">
        <v>0.20434782608695651</v>
      </c>
      <c r="AB73" s="73">
        <v>2.6875</v>
      </c>
      <c r="AC73" s="71">
        <v>14.270908584169453</v>
      </c>
      <c r="AD73" s="77">
        <v>0.20295872862723485</v>
      </c>
      <c r="AE73" s="77">
        <v>0.79704127137276526</v>
      </c>
      <c r="AF73" s="77">
        <v>1.5002483605321686E-2</v>
      </c>
      <c r="AG73" s="78"/>
      <c r="AI73" s="80"/>
      <c r="AJ73" s="80"/>
    </row>
    <row r="74" spans="1:36" outlineLevel="1" x14ac:dyDescent="0.3">
      <c r="A74" s="68" t="s">
        <v>705</v>
      </c>
      <c r="B74" s="69" t="s">
        <v>1074</v>
      </c>
      <c r="C74" s="70" t="s">
        <v>611</v>
      </c>
      <c r="D74" s="69">
        <v>2009</v>
      </c>
      <c r="E74" s="70" t="s">
        <v>705</v>
      </c>
      <c r="F74" s="70" t="s">
        <v>1075</v>
      </c>
      <c r="G74" s="70">
        <v>14</v>
      </c>
      <c r="H74" s="71">
        <f>VLOOKUP(E74,[4]DENSIDAD!A$2:F$341,6,FALSE)</f>
        <v>32.296296296296298</v>
      </c>
      <c r="I74" s="70" t="str">
        <f>VLOOKUP(E74,[4]Cruzamientos!A$2:C$358,3,FALSE)</f>
        <v>CIRAD</v>
      </c>
      <c r="J74" s="72" t="str">
        <f>VLOOKUP(E74,[4]Cruzamientos!A$2:B$358,2,FALSE)</f>
        <v>1001 - M</v>
      </c>
      <c r="K74" s="70" t="s">
        <v>1076</v>
      </c>
      <c r="L74" s="73">
        <v>0.245</v>
      </c>
      <c r="M74" s="74">
        <v>56</v>
      </c>
      <c r="N74" s="74">
        <v>26</v>
      </c>
      <c r="O74" s="74">
        <v>18</v>
      </c>
      <c r="P74" s="71" t="s">
        <v>1079</v>
      </c>
      <c r="Q74" s="73">
        <v>1.46</v>
      </c>
      <c r="R74" s="72"/>
      <c r="S74" s="73">
        <v>4.68</v>
      </c>
      <c r="T74" s="75">
        <v>1.5649999999999999</v>
      </c>
      <c r="U74" s="76">
        <v>10.15</v>
      </c>
      <c r="V74" s="69">
        <v>134.5</v>
      </c>
      <c r="W74" s="73">
        <v>13.36</v>
      </c>
      <c r="X74" s="73">
        <v>6.3650000000000002</v>
      </c>
      <c r="Y74" s="73">
        <v>2.3083333333333336</v>
      </c>
      <c r="Z74" s="73">
        <v>0.33333333333333331</v>
      </c>
      <c r="AA74" s="73">
        <v>0.21739130434782608</v>
      </c>
      <c r="AB74" s="73">
        <v>1.2250000000000001</v>
      </c>
      <c r="AC74" s="71">
        <v>10.449057971014494</v>
      </c>
      <c r="AD74" s="77">
        <v>0.11707592377970759</v>
      </c>
      <c r="AE74" s="77">
        <v>0.88292407622029245</v>
      </c>
      <c r="AF74" s="77">
        <v>2.0823171155938361E-2</v>
      </c>
      <c r="AG74" s="78"/>
      <c r="AI74" s="80"/>
      <c r="AJ74" s="80"/>
    </row>
    <row r="75" spans="1:36" outlineLevel="1" x14ac:dyDescent="0.3">
      <c r="A75" s="68" t="s">
        <v>704</v>
      </c>
      <c r="B75" s="69" t="s">
        <v>1074</v>
      </c>
      <c r="C75" s="70" t="s">
        <v>612</v>
      </c>
      <c r="D75" s="69">
        <v>2009</v>
      </c>
      <c r="E75" s="70" t="s">
        <v>704</v>
      </c>
      <c r="F75" s="70" t="s">
        <v>1075</v>
      </c>
      <c r="G75" s="70">
        <v>14</v>
      </c>
      <c r="H75" s="71">
        <f>VLOOKUP(E75,[4]DENSIDAD!A$2:F$341,6,FALSE)</f>
        <v>34.586419753086417</v>
      </c>
      <c r="I75" s="70" t="str">
        <f>VLOOKUP(E75,[4]Cruzamientos!A$2:C$358,3,FALSE)</f>
        <v>CIRAD</v>
      </c>
      <c r="J75" s="72" t="str">
        <f>VLOOKUP(E75,[4]Cruzamientos!A$2:B$358,2,FALSE)</f>
        <v>1001 - M</v>
      </c>
      <c r="K75" s="70" t="s">
        <v>1076</v>
      </c>
      <c r="L75" s="73">
        <v>0.23499999999999999</v>
      </c>
      <c r="M75" s="74">
        <v>38</v>
      </c>
      <c r="N75" s="74">
        <v>36</v>
      </c>
      <c r="O75" s="74">
        <v>26</v>
      </c>
      <c r="P75" s="71" t="s">
        <v>1081</v>
      </c>
      <c r="Q75" s="73">
        <v>1.37</v>
      </c>
      <c r="R75" s="72"/>
      <c r="S75" s="73">
        <v>4.8049999999999997</v>
      </c>
      <c r="T75" s="75">
        <v>1.5649999999999999</v>
      </c>
      <c r="U75" s="76">
        <v>6</v>
      </c>
      <c r="V75" s="69">
        <v>212</v>
      </c>
      <c r="W75" s="73">
        <v>15.36</v>
      </c>
      <c r="X75" s="73">
        <v>5.1844593088071349</v>
      </c>
      <c r="Y75" s="73">
        <v>2.3916666666666666</v>
      </c>
      <c r="Z75" s="73">
        <v>0.46410256410256406</v>
      </c>
      <c r="AA75" s="73">
        <v>0.2565217391304348</v>
      </c>
      <c r="AB75" s="73">
        <v>3.0999999999999996</v>
      </c>
      <c r="AC75" s="71">
        <v>11.396750278706801</v>
      </c>
      <c r="AD75" s="77">
        <v>0.2133941874145488</v>
      </c>
      <c r="AE75" s="77">
        <v>0.78660581258545115</v>
      </c>
      <c r="AF75" s="77">
        <v>2.3992118655708175E-2</v>
      </c>
      <c r="AG75" s="78"/>
      <c r="AI75" s="80"/>
      <c r="AJ75" s="80"/>
    </row>
    <row r="76" spans="1:36" outlineLevel="1" x14ac:dyDescent="0.3">
      <c r="A76" s="68" t="s">
        <v>712</v>
      </c>
      <c r="B76" s="69" t="s">
        <v>1074</v>
      </c>
      <c r="C76" s="70" t="s">
        <v>613</v>
      </c>
      <c r="D76" s="69">
        <v>2009</v>
      </c>
      <c r="E76" s="70" t="s">
        <v>712</v>
      </c>
      <c r="F76" s="70" t="s">
        <v>1075</v>
      </c>
      <c r="G76" s="70">
        <v>14</v>
      </c>
      <c r="H76" s="71">
        <f>VLOOKUP(E76,[4]DENSIDAD!A$2:F$341,6,FALSE)</f>
        <v>26.765432098765434</v>
      </c>
      <c r="I76" s="70" t="str">
        <f>VLOOKUP(E76,[4]Cruzamientos!A$2:C$358,3,FALSE)</f>
        <v>CIRAD</v>
      </c>
      <c r="J76" s="72" t="str">
        <f>VLOOKUP(E76,[4]Cruzamientos!A$2:B$358,2,FALSE)</f>
        <v>1001, 2501</v>
      </c>
      <c r="K76" s="70" t="s">
        <v>1076</v>
      </c>
      <c r="L76" s="73">
        <v>0.15</v>
      </c>
      <c r="M76" s="74">
        <v>44</v>
      </c>
      <c r="N76" s="74">
        <v>39</v>
      </c>
      <c r="O76" s="74">
        <v>17</v>
      </c>
      <c r="P76" s="71" t="s">
        <v>1079</v>
      </c>
      <c r="Q76" s="73">
        <v>1.4350000000000001</v>
      </c>
      <c r="R76" s="72"/>
      <c r="S76" s="73">
        <v>4.1900000000000004</v>
      </c>
      <c r="T76" s="75">
        <v>1.38</v>
      </c>
      <c r="U76" s="76">
        <v>9.5</v>
      </c>
      <c r="V76" s="69">
        <v>78.5</v>
      </c>
      <c r="W76" s="73">
        <v>13.600000000000001</v>
      </c>
      <c r="X76" s="73">
        <v>4.45</v>
      </c>
      <c r="Y76" s="73">
        <v>1.916666666666667</v>
      </c>
      <c r="Z76" s="73">
        <v>0.30512820512820504</v>
      </c>
      <c r="AA76" s="73">
        <v>0.21739130434782611</v>
      </c>
      <c r="AB76" s="73">
        <v>3.9750000000000001</v>
      </c>
      <c r="AC76" s="71">
        <v>10.864186176142699</v>
      </c>
      <c r="AD76" s="77">
        <v>0.37607425504488201</v>
      </c>
      <c r="AE76" s="77">
        <v>0.62392574495511799</v>
      </c>
      <c r="AF76" s="77">
        <v>2.0474052706839021E-2</v>
      </c>
      <c r="AG76" s="78"/>
      <c r="AI76" s="80"/>
      <c r="AJ76" s="80"/>
    </row>
    <row r="77" spans="1:36" x14ac:dyDescent="0.3">
      <c r="A77" s="68" t="s">
        <v>942</v>
      </c>
      <c r="B77" s="69" t="s">
        <v>1074</v>
      </c>
      <c r="C77" s="70" t="str">
        <f>MID(E77,1,4)</f>
        <v>B07b</v>
      </c>
      <c r="D77" s="69">
        <f>MID(E77,6,2)+2000</f>
        <v>2010</v>
      </c>
      <c r="E77" s="70" t="s">
        <v>942</v>
      </c>
      <c r="F77" s="84" t="str">
        <f>F79</f>
        <v>8.5 x 8.5</v>
      </c>
      <c r="G77" s="84">
        <f>G79</f>
        <v>13</v>
      </c>
      <c r="H77" s="71">
        <f>VLOOKUP(E77,[4]DENSIDAD!A$2:F$341,6,FALSE)</f>
        <v>5.8209876543209873</v>
      </c>
      <c r="I77" s="70" t="str">
        <f>VLOOKUP(E77,[4]Cruzamientos!A$2:C$358,3,FALSE)</f>
        <v>CIRAD</v>
      </c>
      <c r="J77" s="72">
        <f>VLOOKUP(E77,[4]Cruzamientos!A$2:B$358,2,FALSE)</f>
        <v>1001</v>
      </c>
      <c r="K77" s="84" t="str">
        <f>K79</f>
        <v>Industrial</v>
      </c>
      <c r="L77" s="84">
        <f t="shared" ref="L77:AF78" si="9">L79</f>
        <v>0.29000000000000004</v>
      </c>
      <c r="M77" s="84">
        <f t="shared" si="9"/>
        <v>43.5</v>
      </c>
      <c r="N77" s="84">
        <f t="shared" si="9"/>
        <v>38</v>
      </c>
      <c r="O77" s="84">
        <f t="shared" si="9"/>
        <v>18.5</v>
      </c>
      <c r="P77" s="84" t="str">
        <f t="shared" si="9"/>
        <v>Fco</v>
      </c>
      <c r="Q77" s="84">
        <f t="shared" si="9"/>
        <v>1.43</v>
      </c>
      <c r="R77" s="84"/>
      <c r="S77" s="84">
        <f t="shared" si="9"/>
        <v>4.34</v>
      </c>
      <c r="T77" s="84">
        <f t="shared" si="9"/>
        <v>1.585</v>
      </c>
      <c r="U77" s="84">
        <f t="shared" si="9"/>
        <v>8.0500000000000007</v>
      </c>
      <c r="V77" s="84">
        <f t="shared" si="9"/>
        <v>199</v>
      </c>
      <c r="W77" s="84">
        <f t="shared" si="9"/>
        <v>14.240000000000002</v>
      </c>
      <c r="X77" s="84">
        <f t="shared" si="9"/>
        <v>7.6515786715903982</v>
      </c>
      <c r="Y77" s="84">
        <f t="shared" si="9"/>
        <v>1.578872659946513</v>
      </c>
      <c r="Z77" s="84">
        <f t="shared" si="9"/>
        <v>0.61614126838880856</v>
      </c>
      <c r="AA77" s="84">
        <f t="shared" si="9"/>
        <v>0.21090536062972753</v>
      </c>
      <c r="AB77" s="84">
        <f t="shared" si="9"/>
        <v>1.2000000000000002</v>
      </c>
      <c r="AC77" s="84">
        <f t="shared" si="9"/>
        <v>11.257497960555447</v>
      </c>
      <c r="AD77" s="85">
        <f t="shared" si="9"/>
        <v>0.11488036119734921</v>
      </c>
      <c r="AE77" s="85">
        <f t="shared" si="9"/>
        <v>0.88511963880265088</v>
      </c>
      <c r="AF77" s="85">
        <f t="shared" si="9"/>
        <v>1.8473707029407326E-2</v>
      </c>
      <c r="AG77" s="86"/>
      <c r="AI77" s="80"/>
      <c r="AJ77" s="80"/>
    </row>
    <row r="78" spans="1:36" x14ac:dyDescent="0.3">
      <c r="A78" s="68" t="s">
        <v>941</v>
      </c>
      <c r="B78" s="69" t="s">
        <v>1074</v>
      </c>
      <c r="C78" s="70" t="str">
        <f>MID(E78,1,4)</f>
        <v>B07c</v>
      </c>
      <c r="D78" s="69">
        <f>MID(E78,6,2)+2000</f>
        <v>2010</v>
      </c>
      <c r="E78" s="70" t="s">
        <v>941</v>
      </c>
      <c r="F78" s="84" t="str">
        <f>F80</f>
        <v>8.5 x 8.5</v>
      </c>
      <c r="G78" s="84">
        <f>G80</f>
        <v>13</v>
      </c>
      <c r="H78" s="71">
        <f>VLOOKUP(E78,[4]DENSIDAD!A$2:F$341,6,FALSE)</f>
        <v>6.4012345679012341</v>
      </c>
      <c r="I78" s="70" t="str">
        <f>VLOOKUP(E78,[4]Cruzamientos!A$2:C$358,3,FALSE)</f>
        <v>CIRAD</v>
      </c>
      <c r="J78" s="72">
        <f>VLOOKUP(E78,[4]Cruzamientos!A$2:B$358,2,FALSE)</f>
        <v>1001</v>
      </c>
      <c r="K78" s="84" t="str">
        <f>K80</f>
        <v>Industrial</v>
      </c>
      <c r="L78" s="84">
        <f t="shared" si="9"/>
        <v>0.38666666666666666</v>
      </c>
      <c r="M78" s="84">
        <f t="shared" si="9"/>
        <v>36</v>
      </c>
      <c r="N78" s="84">
        <f t="shared" si="9"/>
        <v>35.666666666666664</v>
      </c>
      <c r="O78" s="84">
        <f t="shared" si="9"/>
        <v>28.333333333333332</v>
      </c>
      <c r="P78" s="84" t="str">
        <f t="shared" si="9"/>
        <v>Fco Arc</v>
      </c>
      <c r="Q78" s="84">
        <f t="shared" si="9"/>
        <v>1.3566666666666667</v>
      </c>
      <c r="R78" s="84"/>
      <c r="S78" s="84">
        <f t="shared" si="9"/>
        <v>4.4766666666666675</v>
      </c>
      <c r="T78" s="84">
        <f t="shared" si="9"/>
        <v>2.1633333333333336</v>
      </c>
      <c r="U78" s="84">
        <f t="shared" si="9"/>
        <v>3.1666666666666665</v>
      </c>
      <c r="V78" s="84">
        <f t="shared" si="9"/>
        <v>209.33333333333334</v>
      </c>
      <c r="W78" s="84">
        <f t="shared" si="9"/>
        <v>18.560000000000002</v>
      </c>
      <c r="X78" s="84">
        <f t="shared" si="9"/>
        <v>8.3784120964119939</v>
      </c>
      <c r="Y78" s="84">
        <f t="shared" si="9"/>
        <v>2.0975622299938288</v>
      </c>
      <c r="Z78" s="84">
        <f t="shared" si="9"/>
        <v>0.23823590729926811</v>
      </c>
      <c r="AA78" s="84">
        <f t="shared" si="9"/>
        <v>0.20726895049504948</v>
      </c>
      <c r="AB78" s="84">
        <f t="shared" si="9"/>
        <v>2.0500000000000003</v>
      </c>
      <c r="AC78" s="84">
        <f t="shared" si="9"/>
        <v>12.97147918420014</v>
      </c>
      <c r="AD78" s="85">
        <f t="shared" si="9"/>
        <v>0.15925889913785288</v>
      </c>
      <c r="AE78" s="85">
        <f t="shared" si="9"/>
        <v>0.84074110086214715</v>
      </c>
      <c r="AF78" s="85">
        <f t="shared" si="9"/>
        <v>1.6555497866984306E-2</v>
      </c>
      <c r="AG78" s="86"/>
      <c r="AI78" s="80"/>
      <c r="AJ78" s="80"/>
    </row>
    <row r="79" spans="1:36" outlineLevel="1" x14ac:dyDescent="0.3">
      <c r="A79" s="68" t="s">
        <v>729</v>
      </c>
      <c r="B79" s="69" t="s">
        <v>1074</v>
      </c>
      <c r="C79" s="70" t="s">
        <v>614</v>
      </c>
      <c r="D79" s="69">
        <v>2010</v>
      </c>
      <c r="E79" s="70" t="s">
        <v>729</v>
      </c>
      <c r="F79" s="70" t="s">
        <v>1075</v>
      </c>
      <c r="G79" s="70">
        <v>13</v>
      </c>
      <c r="H79" s="71">
        <f>VLOOKUP(E79,[4]DENSIDAD!A$2:F$341,6,FALSE)</f>
        <v>13.518518518518519</v>
      </c>
      <c r="I79" s="70" t="str">
        <f>VLOOKUP(E79,[4]Cruzamientos!A$2:C$358,3,FALSE)</f>
        <v>CIRAD</v>
      </c>
      <c r="J79" s="72" t="str">
        <f>VLOOKUP(E79,[4]Cruzamientos!A$2:B$358,2,FALSE)</f>
        <v>8201, 1001</v>
      </c>
      <c r="K79" s="70" t="s">
        <v>1076</v>
      </c>
      <c r="L79" s="73">
        <v>0.29000000000000004</v>
      </c>
      <c r="M79" s="74">
        <v>43.5</v>
      </c>
      <c r="N79" s="74">
        <v>38</v>
      </c>
      <c r="O79" s="74">
        <v>18.5</v>
      </c>
      <c r="P79" s="71" t="s">
        <v>1079</v>
      </c>
      <c r="Q79" s="73">
        <v>1.43</v>
      </c>
      <c r="R79" s="72"/>
      <c r="S79" s="73">
        <v>4.34</v>
      </c>
      <c r="T79" s="75">
        <v>1.585</v>
      </c>
      <c r="U79" s="76">
        <v>8.0500000000000007</v>
      </c>
      <c r="V79" s="69">
        <v>199</v>
      </c>
      <c r="W79" s="73">
        <v>14.240000000000002</v>
      </c>
      <c r="X79" s="73">
        <v>7.6515786715903982</v>
      </c>
      <c r="Y79" s="73">
        <v>1.578872659946513</v>
      </c>
      <c r="Z79" s="73">
        <v>0.61614126838880856</v>
      </c>
      <c r="AA79" s="73">
        <v>0.21090536062972753</v>
      </c>
      <c r="AB79" s="73">
        <v>1.2000000000000002</v>
      </c>
      <c r="AC79" s="71">
        <v>11.257497960555447</v>
      </c>
      <c r="AD79" s="77">
        <v>0.11488036119734921</v>
      </c>
      <c r="AE79" s="77">
        <v>0.88511963880265088</v>
      </c>
      <c r="AF79" s="77">
        <v>1.8473707029407326E-2</v>
      </c>
      <c r="AG79" s="78"/>
      <c r="AI79" s="80"/>
      <c r="AJ79" s="80"/>
    </row>
    <row r="80" spans="1:36" outlineLevel="1" x14ac:dyDescent="0.3">
      <c r="A80" s="68" t="s">
        <v>732</v>
      </c>
      <c r="B80" s="69" t="s">
        <v>1074</v>
      </c>
      <c r="C80" s="70" t="s">
        <v>615</v>
      </c>
      <c r="D80" s="69">
        <v>2010</v>
      </c>
      <c r="E80" s="70" t="s">
        <v>732</v>
      </c>
      <c r="F80" s="70" t="s">
        <v>1075</v>
      </c>
      <c r="G80" s="70">
        <v>13</v>
      </c>
      <c r="H80" s="71">
        <f>VLOOKUP(E80,[4]DENSIDAD!A$2:F$341,6,FALSE)</f>
        <v>51.049382716049379</v>
      </c>
      <c r="I80" s="70" t="str">
        <f>VLOOKUP(E80,[4]Cruzamientos!A$2:C$358,3,FALSE)</f>
        <v>CIRAD</v>
      </c>
      <c r="J80" s="72">
        <f>VLOOKUP(E80,[4]Cruzamientos!A$2:B$358,2,FALSE)</f>
        <v>8201</v>
      </c>
      <c r="K80" s="70" t="s">
        <v>1076</v>
      </c>
      <c r="L80" s="73">
        <v>0.38666666666666666</v>
      </c>
      <c r="M80" s="74">
        <v>36</v>
      </c>
      <c r="N80" s="74">
        <v>35.666666666666664</v>
      </c>
      <c r="O80" s="74">
        <v>28.333333333333332</v>
      </c>
      <c r="P80" s="71" t="s">
        <v>1081</v>
      </c>
      <c r="Q80" s="73">
        <v>1.3566666666666667</v>
      </c>
      <c r="R80" s="72"/>
      <c r="S80" s="73">
        <v>4.4766666666666675</v>
      </c>
      <c r="T80" s="75">
        <v>2.1633333333333336</v>
      </c>
      <c r="U80" s="76">
        <v>3.1666666666666665</v>
      </c>
      <c r="V80" s="69">
        <v>209.33333333333334</v>
      </c>
      <c r="W80" s="73">
        <v>18.560000000000002</v>
      </c>
      <c r="X80" s="73">
        <v>8.3784120964119939</v>
      </c>
      <c r="Y80" s="73">
        <v>2.0975622299938288</v>
      </c>
      <c r="Z80" s="73">
        <v>0.23823590729926811</v>
      </c>
      <c r="AA80" s="73">
        <v>0.20726895049504948</v>
      </c>
      <c r="AB80" s="73">
        <v>2.0500000000000003</v>
      </c>
      <c r="AC80" s="71">
        <v>12.97147918420014</v>
      </c>
      <c r="AD80" s="77">
        <v>0.15925889913785288</v>
      </c>
      <c r="AE80" s="77">
        <v>0.84074110086214715</v>
      </c>
      <c r="AF80" s="77">
        <v>1.6555497866984306E-2</v>
      </c>
      <c r="AG80" s="78"/>
      <c r="AI80" s="80"/>
      <c r="AJ80" s="80"/>
    </row>
    <row r="81" spans="1:36" outlineLevel="1" x14ac:dyDescent="0.3">
      <c r="A81" s="68" t="s">
        <v>939</v>
      </c>
      <c r="B81" s="69" t="s">
        <v>1074</v>
      </c>
      <c r="C81" s="70" t="str">
        <f>MID(E81,1,4)</f>
        <v>C07a</v>
      </c>
      <c r="D81" s="69">
        <f>MID(E81,6,2)+2000</f>
        <v>2010</v>
      </c>
      <c r="E81" s="70" t="s">
        <v>939</v>
      </c>
      <c r="F81" s="70" t="str">
        <f>F82</f>
        <v>8.5 x 8.5</v>
      </c>
      <c r="G81" s="70">
        <f>G82</f>
        <v>13</v>
      </c>
      <c r="H81" s="71">
        <f>VLOOKUP(E81,[4]DENSIDAD!A$2:F$341,6,FALSE)</f>
        <v>4.1543209876543212</v>
      </c>
      <c r="I81" s="70" t="str">
        <f>VLOOKUP(E81,[4]Cruzamientos!A$2:C$358,3,FALSE)</f>
        <v>CIRAD</v>
      </c>
      <c r="J81" s="72">
        <f>VLOOKUP(E81,[4]Cruzamientos!A$2:B$358,2,FALSE)</f>
        <v>1001</v>
      </c>
      <c r="K81" s="70" t="str">
        <f t="shared" ref="K81:AF81" si="10">K82</f>
        <v>Industrial</v>
      </c>
      <c r="L81" s="70">
        <f t="shared" si="10"/>
        <v>0.19750000000000001</v>
      </c>
      <c r="M81" s="70">
        <f t="shared" si="10"/>
        <v>38</v>
      </c>
      <c r="N81" s="70">
        <f t="shared" si="10"/>
        <v>33.75</v>
      </c>
      <c r="O81" s="70">
        <f t="shared" si="10"/>
        <v>28.25</v>
      </c>
      <c r="P81" s="70" t="str">
        <f t="shared" si="10"/>
        <v>Fco</v>
      </c>
      <c r="Q81" s="70">
        <f t="shared" si="10"/>
        <v>1.3575000000000002</v>
      </c>
      <c r="R81" s="70"/>
      <c r="S81" s="70">
        <f t="shared" si="10"/>
        <v>4.3775000000000004</v>
      </c>
      <c r="T81" s="70">
        <f t="shared" si="10"/>
        <v>2.2925</v>
      </c>
      <c r="U81" s="70">
        <f t="shared" si="10"/>
        <v>4.1500000000000004</v>
      </c>
      <c r="V81" s="70">
        <f t="shared" si="10"/>
        <v>92.5</v>
      </c>
      <c r="W81" s="70">
        <f t="shared" si="10"/>
        <v>18.400000000000002</v>
      </c>
      <c r="X81" s="70">
        <f t="shared" si="10"/>
        <v>6.5452065971355857</v>
      </c>
      <c r="Y81" s="70">
        <f t="shared" si="10"/>
        <v>1.8545883905917853</v>
      </c>
      <c r="Z81" s="70">
        <f t="shared" si="10"/>
        <v>0.2689503419290904</v>
      </c>
      <c r="AA81" s="70">
        <f t="shared" si="10"/>
        <v>0.22612565426480533</v>
      </c>
      <c r="AB81" s="70">
        <f t="shared" si="10"/>
        <v>3.4874999999999998</v>
      </c>
      <c r="AC81" s="70">
        <f t="shared" si="10"/>
        <v>12.382370983921266</v>
      </c>
      <c r="AD81" s="77">
        <f t="shared" si="10"/>
        <v>0.26011510832916918</v>
      </c>
      <c r="AE81" s="77">
        <f t="shared" si="10"/>
        <v>0.73988489167083094</v>
      </c>
      <c r="AF81" s="77">
        <f t="shared" si="10"/>
        <v>2.0521688753097355E-2</v>
      </c>
      <c r="AG81" s="78"/>
      <c r="AI81" s="80"/>
      <c r="AJ81" s="80"/>
    </row>
    <row r="82" spans="1:36" outlineLevel="1" x14ac:dyDescent="0.3">
      <c r="A82" s="68" t="s">
        <v>716</v>
      </c>
      <c r="B82" s="69" t="s">
        <v>1074</v>
      </c>
      <c r="C82" s="70" t="s">
        <v>616</v>
      </c>
      <c r="D82" s="69">
        <v>2010</v>
      </c>
      <c r="E82" s="70" t="s">
        <v>716</v>
      </c>
      <c r="F82" s="70" t="s">
        <v>1075</v>
      </c>
      <c r="G82" s="70">
        <v>13</v>
      </c>
      <c r="H82" s="71">
        <f>VLOOKUP(E82,[4]DENSIDAD!A$2:F$341,6,FALSE)</f>
        <v>64.419753086419746</v>
      </c>
      <c r="I82" s="70" t="str">
        <f>VLOOKUP(E82,[4]Cruzamientos!A$2:C$358,3,FALSE)</f>
        <v>CIRAD</v>
      </c>
      <c r="J82" s="72" t="str">
        <f>VLOOKUP(E82,[4]Cruzamientos!A$2:B$358,2,FALSE)</f>
        <v>0820</v>
      </c>
      <c r="K82" s="70" t="s">
        <v>1076</v>
      </c>
      <c r="L82" s="73">
        <v>0.19750000000000001</v>
      </c>
      <c r="M82" s="74">
        <v>38</v>
      </c>
      <c r="N82" s="74">
        <v>33.75</v>
      </c>
      <c r="O82" s="74">
        <v>28.25</v>
      </c>
      <c r="P82" s="71" t="s">
        <v>1079</v>
      </c>
      <c r="Q82" s="73">
        <v>1.3575000000000002</v>
      </c>
      <c r="R82" s="72"/>
      <c r="S82" s="73">
        <v>4.3775000000000004</v>
      </c>
      <c r="T82" s="75">
        <v>2.2925</v>
      </c>
      <c r="U82" s="76">
        <v>4.1500000000000004</v>
      </c>
      <c r="V82" s="69">
        <v>92.5</v>
      </c>
      <c r="W82" s="73">
        <v>18.400000000000002</v>
      </c>
      <c r="X82" s="73">
        <v>6.5452065971355857</v>
      </c>
      <c r="Y82" s="73">
        <v>1.8545883905917853</v>
      </c>
      <c r="Z82" s="73">
        <v>0.2689503419290904</v>
      </c>
      <c r="AA82" s="73">
        <v>0.22612565426480533</v>
      </c>
      <c r="AB82" s="73">
        <v>3.4874999999999998</v>
      </c>
      <c r="AC82" s="71">
        <v>12.382370983921266</v>
      </c>
      <c r="AD82" s="77">
        <v>0.26011510832916918</v>
      </c>
      <c r="AE82" s="77">
        <v>0.73988489167083094</v>
      </c>
      <c r="AF82" s="77">
        <v>2.0521688753097355E-2</v>
      </c>
      <c r="AG82" s="78"/>
      <c r="AI82" s="80"/>
      <c r="AJ82" s="80"/>
    </row>
    <row r="83" spans="1:36" outlineLevel="1" x14ac:dyDescent="0.3">
      <c r="A83" s="68" t="s">
        <v>717</v>
      </c>
      <c r="B83" s="69" t="s">
        <v>1074</v>
      </c>
      <c r="C83" s="70" t="s">
        <v>617</v>
      </c>
      <c r="D83" s="69">
        <v>2010</v>
      </c>
      <c r="E83" s="70" t="s">
        <v>717</v>
      </c>
      <c r="F83" s="70" t="s">
        <v>1075</v>
      </c>
      <c r="G83" s="70">
        <v>13</v>
      </c>
      <c r="H83" s="71">
        <f>VLOOKUP(E83,[4]DENSIDAD!A$2:F$341,6,FALSE)</f>
        <v>65.944444444444443</v>
      </c>
      <c r="I83" s="70" t="str">
        <f>VLOOKUP(E83,[4]Cruzamientos!A$2:C$358,3,FALSE)</f>
        <v>CIRAD</v>
      </c>
      <c r="J83" s="72">
        <f>VLOOKUP(E83,[4]Cruzamientos!A$2:B$358,2,FALSE)</f>
        <v>8201</v>
      </c>
      <c r="K83" s="70" t="s">
        <v>1076</v>
      </c>
      <c r="L83" s="73">
        <v>0.27500000000000002</v>
      </c>
      <c r="M83" s="74">
        <v>32.25</v>
      </c>
      <c r="N83" s="74">
        <v>38</v>
      </c>
      <c r="O83" s="74">
        <v>29.75</v>
      </c>
      <c r="P83" s="71" t="s">
        <v>1081</v>
      </c>
      <c r="Q83" s="73">
        <v>1.335</v>
      </c>
      <c r="R83" s="72"/>
      <c r="S83" s="73">
        <v>4.2324999999999999</v>
      </c>
      <c r="T83" s="75">
        <v>2.8274999999999997</v>
      </c>
      <c r="U83" s="76">
        <v>4.7</v>
      </c>
      <c r="V83" s="69">
        <v>178</v>
      </c>
      <c r="W83" s="73">
        <v>19.080000000000002</v>
      </c>
      <c r="X83" s="73">
        <v>6.2844667897599678</v>
      </c>
      <c r="Y83" s="73">
        <v>2.0483448193101559</v>
      </c>
      <c r="Z83" s="73">
        <v>0.35301978832183467</v>
      </c>
      <c r="AA83" s="73">
        <v>0.23588746292355939</v>
      </c>
      <c r="AB83" s="73">
        <v>5.25</v>
      </c>
      <c r="AC83" s="71">
        <v>14.171718860315519</v>
      </c>
      <c r="AD83" s="77">
        <v>0.40297496262879906</v>
      </c>
      <c r="AE83" s="77">
        <v>0.59702503737120094</v>
      </c>
      <c r="AF83" s="77">
        <v>1.7442131685362395E-2</v>
      </c>
      <c r="AG83" s="78"/>
      <c r="AI83" s="80"/>
      <c r="AJ83" s="80"/>
    </row>
    <row r="84" spans="1:36" outlineLevel="1" x14ac:dyDescent="0.3">
      <c r="A84" s="68" t="s">
        <v>719</v>
      </c>
      <c r="B84" s="69" t="s">
        <v>1074</v>
      </c>
      <c r="C84" s="70" t="s">
        <v>618</v>
      </c>
      <c r="D84" s="69">
        <v>2010</v>
      </c>
      <c r="E84" s="70" t="s">
        <v>719</v>
      </c>
      <c r="F84" s="70" t="s">
        <v>1075</v>
      </c>
      <c r="G84" s="70">
        <v>13</v>
      </c>
      <c r="H84" s="71">
        <f>VLOOKUP(E84,[4]DENSIDAD!A$2:F$341,6,FALSE)</f>
        <v>63.827160493827158</v>
      </c>
      <c r="I84" s="70" t="str">
        <f>VLOOKUP(E84,[4]Cruzamientos!A$2:C$358,3,FALSE)</f>
        <v>CIRAD</v>
      </c>
      <c r="J84" s="72" t="str">
        <f>VLOOKUP(E84,[4]Cruzamientos!A$2:B$358,2,FALSE)</f>
        <v>2401, 8201</v>
      </c>
      <c r="K84" s="70" t="s">
        <v>1076</v>
      </c>
      <c r="L84" s="73">
        <v>0.20250000000000001</v>
      </c>
      <c r="M84" s="74">
        <v>34</v>
      </c>
      <c r="N84" s="74">
        <v>38.5</v>
      </c>
      <c r="O84" s="74">
        <v>27.5</v>
      </c>
      <c r="P84" s="71" t="s">
        <v>1081</v>
      </c>
      <c r="Q84" s="73">
        <v>1.3525</v>
      </c>
      <c r="R84" s="72"/>
      <c r="S84" s="73">
        <v>4.335</v>
      </c>
      <c r="T84" s="75">
        <v>2.0449999999999999</v>
      </c>
      <c r="U84" s="76">
        <v>6.375</v>
      </c>
      <c r="V84" s="69">
        <v>146.25</v>
      </c>
      <c r="W84" s="73">
        <v>18.68</v>
      </c>
      <c r="X84" s="73">
        <v>7.1115111068533423</v>
      </c>
      <c r="Y84" s="73">
        <v>2.6279837824864569</v>
      </c>
      <c r="Z84" s="73">
        <v>0.39338022893906394</v>
      </c>
      <c r="AA84" s="73">
        <v>0.21960971979583049</v>
      </c>
      <c r="AB84" s="73">
        <v>4.5500000000000007</v>
      </c>
      <c r="AC84" s="71">
        <v>14.902484838074695</v>
      </c>
      <c r="AD84" s="77">
        <v>0.31819928397352981</v>
      </c>
      <c r="AE84" s="77">
        <v>0.68180071602647019</v>
      </c>
      <c r="AF84" s="77">
        <v>1.5513900434362637E-2</v>
      </c>
      <c r="AG84" s="78"/>
      <c r="AI84" s="80"/>
      <c r="AJ84" s="80"/>
    </row>
    <row r="85" spans="1:36" outlineLevel="1" x14ac:dyDescent="0.3">
      <c r="A85" s="68" t="s">
        <v>731</v>
      </c>
      <c r="B85" s="69" t="s">
        <v>1074</v>
      </c>
      <c r="C85" s="70" t="s">
        <v>433</v>
      </c>
      <c r="D85" s="69">
        <v>2010</v>
      </c>
      <c r="E85" s="70" t="s">
        <v>731</v>
      </c>
      <c r="F85" s="70" t="s">
        <v>1075</v>
      </c>
      <c r="G85" s="70">
        <v>13</v>
      </c>
      <c r="H85" s="71">
        <f>VLOOKUP(E85,[4]DENSIDAD!A$2:F$341,6,FALSE)</f>
        <v>23.117283950617285</v>
      </c>
      <c r="I85" s="70" t="str">
        <f>VLOOKUP(E85,[4]Cruzamientos!A$2:C$358,3,FALSE)</f>
        <v>CIRAD</v>
      </c>
      <c r="J85" s="72" t="str">
        <f>VLOOKUP(E85,[4]Cruzamientos!A$2:B$358,2,FALSE)</f>
        <v>8701, 8601</v>
      </c>
      <c r="K85" s="70" t="s">
        <v>1076</v>
      </c>
      <c r="L85" s="73">
        <v>0.16</v>
      </c>
      <c r="M85" s="74">
        <v>33</v>
      </c>
      <c r="N85" s="74">
        <v>41</v>
      </c>
      <c r="O85" s="74">
        <v>26</v>
      </c>
      <c r="P85" s="71" t="s">
        <v>1081</v>
      </c>
      <c r="Q85" s="73">
        <v>1.365</v>
      </c>
      <c r="R85" s="72"/>
      <c r="S85" s="73">
        <v>5.0150000000000006</v>
      </c>
      <c r="T85" s="75">
        <v>1.75</v>
      </c>
      <c r="U85" s="76">
        <v>4</v>
      </c>
      <c r="V85" s="69">
        <v>242</v>
      </c>
      <c r="W85" s="73">
        <v>15.760000000000002</v>
      </c>
      <c r="X85" s="73">
        <v>10.48</v>
      </c>
      <c r="Y85" s="73">
        <v>2.7583333333333333</v>
      </c>
      <c r="Z85" s="73">
        <v>0.46923076923076923</v>
      </c>
      <c r="AA85" s="73">
        <v>0.2</v>
      </c>
      <c r="AB85" s="73">
        <v>1.3499999999999999</v>
      </c>
      <c r="AC85" s="71">
        <v>15.257564102564103</v>
      </c>
      <c r="AD85" s="77">
        <v>6.9371143701293658E-2</v>
      </c>
      <c r="AE85" s="77">
        <v>0.93062885629870629</v>
      </c>
      <c r="AF85" s="77">
        <v>1.4052108578837579E-2</v>
      </c>
      <c r="AG85" s="78"/>
      <c r="AI85" s="80"/>
      <c r="AJ85" s="80"/>
    </row>
    <row r="86" spans="1:36" outlineLevel="1" x14ac:dyDescent="0.3">
      <c r="A86" s="68" t="s">
        <v>718</v>
      </c>
      <c r="B86" s="69" t="s">
        <v>1074</v>
      </c>
      <c r="C86" s="70" t="s">
        <v>434</v>
      </c>
      <c r="D86" s="69">
        <v>2010</v>
      </c>
      <c r="E86" s="70" t="s">
        <v>718</v>
      </c>
      <c r="F86" s="70" t="s">
        <v>1075</v>
      </c>
      <c r="G86" s="70">
        <v>13</v>
      </c>
      <c r="H86" s="71">
        <f>VLOOKUP(E86,[4]DENSIDAD!A$2:F$341,6,FALSE)</f>
        <v>59.876543209876544</v>
      </c>
      <c r="I86" s="70" t="str">
        <f>VLOOKUP(E86,[4]Cruzamientos!A$2:C$358,3,FALSE)</f>
        <v>CIRAD</v>
      </c>
      <c r="J86" s="72" t="str">
        <f>VLOOKUP(E86,[4]Cruzamientos!A$2:B$358,2,FALSE)</f>
        <v>8601, 7001, 8701, 1001</v>
      </c>
      <c r="K86" s="70" t="s">
        <v>1076</v>
      </c>
      <c r="L86" s="73">
        <v>0.16</v>
      </c>
      <c r="M86" s="74">
        <v>23</v>
      </c>
      <c r="N86" s="74">
        <v>40</v>
      </c>
      <c r="O86" s="74">
        <v>37</v>
      </c>
      <c r="P86" s="71" t="s">
        <v>1081</v>
      </c>
      <c r="Q86" s="73">
        <v>1.28</v>
      </c>
      <c r="R86" s="72"/>
      <c r="S86" s="73">
        <v>4.62</v>
      </c>
      <c r="T86" s="75">
        <v>1.7</v>
      </c>
      <c r="U86" s="76">
        <v>5.8</v>
      </c>
      <c r="V86" s="69">
        <v>400</v>
      </c>
      <c r="W86" s="73">
        <v>21.76</v>
      </c>
      <c r="X86" s="73">
        <v>9.7200000000000006</v>
      </c>
      <c r="Y86" s="73">
        <v>4</v>
      </c>
      <c r="Z86" s="73">
        <v>0.72820512820512806</v>
      </c>
      <c r="AA86" s="73">
        <v>0.2</v>
      </c>
      <c r="AB86" s="73">
        <v>4.4000000000000004</v>
      </c>
      <c r="AC86" s="71">
        <v>19.048205128205126</v>
      </c>
      <c r="AD86" s="77">
        <v>0.23099289252638386</v>
      </c>
      <c r="AE86" s="77">
        <v>0.76900710747361622</v>
      </c>
      <c r="AF86" s="77">
        <v>1.0499676933017447E-2</v>
      </c>
      <c r="AG86" s="78"/>
      <c r="AI86" s="80"/>
      <c r="AJ86" s="80"/>
    </row>
    <row r="87" spans="1:36" outlineLevel="1" x14ac:dyDescent="0.3">
      <c r="A87" s="68" t="s">
        <v>730</v>
      </c>
      <c r="B87" s="69" t="s">
        <v>1074</v>
      </c>
      <c r="C87" s="70" t="s">
        <v>435</v>
      </c>
      <c r="D87" s="69">
        <v>2010</v>
      </c>
      <c r="E87" s="70" t="s">
        <v>730</v>
      </c>
      <c r="F87" s="70" t="s">
        <v>1075</v>
      </c>
      <c r="G87" s="70">
        <v>13</v>
      </c>
      <c r="H87" s="71">
        <f>VLOOKUP(E87,[4]DENSIDAD!A$2:F$341,6,FALSE)</f>
        <v>22.283950617283949</v>
      </c>
      <c r="I87" s="70" t="str">
        <f>VLOOKUP(E87,[4]Cruzamientos!A$2:C$358,3,FALSE)</f>
        <v>CIRAD</v>
      </c>
      <c r="J87" s="72">
        <f>VLOOKUP(E87,[4]Cruzamientos!A$2:B$358,2,FALSE)</f>
        <v>1001</v>
      </c>
      <c r="K87" s="70" t="s">
        <v>1076</v>
      </c>
      <c r="L87" s="73">
        <v>0.22</v>
      </c>
      <c r="M87" s="74">
        <v>36</v>
      </c>
      <c r="N87" s="74">
        <v>33</v>
      </c>
      <c r="O87" s="74">
        <v>31</v>
      </c>
      <c r="P87" s="71" t="s">
        <v>1081</v>
      </c>
      <c r="Q87" s="73">
        <v>1.34</v>
      </c>
      <c r="R87" s="72"/>
      <c r="S87" s="73">
        <v>4.1500000000000004</v>
      </c>
      <c r="T87" s="75">
        <v>1.28</v>
      </c>
      <c r="U87" s="76">
        <v>1.4</v>
      </c>
      <c r="V87" s="69">
        <v>111</v>
      </c>
      <c r="W87" s="73">
        <v>17.600000000000001</v>
      </c>
      <c r="X87" s="73">
        <v>7.28</v>
      </c>
      <c r="Y87" s="73">
        <v>1.8185558527052053</v>
      </c>
      <c r="Z87" s="73">
        <v>0.30436105917648593</v>
      </c>
      <c r="AA87" s="73">
        <v>0.29143398526535869</v>
      </c>
      <c r="AB87" s="73">
        <v>4.3499999999999996</v>
      </c>
      <c r="AC87" s="71">
        <v>14.04435089714705</v>
      </c>
      <c r="AD87" s="77">
        <v>0.30973307572966241</v>
      </c>
      <c r="AE87" s="77">
        <v>0.69026692427033753</v>
      </c>
      <c r="AF87" s="77">
        <v>2.0750975776641995E-2</v>
      </c>
      <c r="AG87" s="78"/>
      <c r="AI87" s="80"/>
      <c r="AJ87" s="80"/>
    </row>
    <row r="88" spans="1:36" outlineLevel="1" x14ac:dyDescent="0.3">
      <c r="A88" s="68" t="s">
        <v>720</v>
      </c>
      <c r="B88" s="69" t="s">
        <v>1074</v>
      </c>
      <c r="C88" s="70" t="s">
        <v>619</v>
      </c>
      <c r="D88" s="69">
        <v>2010</v>
      </c>
      <c r="E88" s="70" t="s">
        <v>720</v>
      </c>
      <c r="F88" s="70" t="s">
        <v>1075</v>
      </c>
      <c r="G88" s="70">
        <v>13</v>
      </c>
      <c r="H88" s="71">
        <f>VLOOKUP(E88,[4]DENSIDAD!A$2:F$341,6,FALSE)</f>
        <v>69.679012345679013</v>
      </c>
      <c r="I88" s="70" t="str">
        <f>VLOOKUP(E88,[4]Cruzamientos!A$2:C$358,3,FALSE)</f>
        <v>CIRAD</v>
      </c>
      <c r="J88" s="72" t="str">
        <f>VLOOKUP(E88,[4]Cruzamientos!A$2:B$358,2,FALSE)</f>
        <v>2401, 8201, 7001</v>
      </c>
      <c r="K88" s="70" t="s">
        <v>1076</v>
      </c>
      <c r="L88" s="73">
        <v>0.2525</v>
      </c>
      <c r="M88" s="74">
        <v>38.5</v>
      </c>
      <c r="N88" s="74">
        <v>36</v>
      </c>
      <c r="O88" s="74">
        <v>25.5</v>
      </c>
      <c r="P88" s="71" t="s">
        <v>1079</v>
      </c>
      <c r="Q88" s="73">
        <v>1.3725000000000001</v>
      </c>
      <c r="R88" s="72"/>
      <c r="S88" s="73">
        <v>4.3325000000000005</v>
      </c>
      <c r="T88" s="75">
        <v>1.355</v>
      </c>
      <c r="U88" s="76">
        <v>3.5750000000000002</v>
      </c>
      <c r="V88" s="69">
        <v>137.75</v>
      </c>
      <c r="W88" s="73">
        <v>15.11</v>
      </c>
      <c r="X88" s="73">
        <v>6.776879679246429</v>
      </c>
      <c r="Y88" s="73">
        <v>2.1459576218885004</v>
      </c>
      <c r="Z88" s="73">
        <v>0.43677979769203679</v>
      </c>
      <c r="AA88" s="73">
        <v>0.2544097424758624</v>
      </c>
      <c r="AB88" s="73">
        <v>3.9250000000000003</v>
      </c>
      <c r="AC88" s="71">
        <v>13.539026841302828</v>
      </c>
      <c r="AD88" s="77">
        <v>0.31256392868875704</v>
      </c>
      <c r="AE88" s="77">
        <v>0.68743607131124296</v>
      </c>
      <c r="AF88" s="77">
        <v>2.008418745927347E-2</v>
      </c>
      <c r="AG88" s="78"/>
      <c r="AI88" s="80"/>
      <c r="AJ88" s="80"/>
    </row>
    <row r="89" spans="1:36" outlineLevel="1" x14ac:dyDescent="0.3">
      <c r="A89" s="68" t="s">
        <v>721</v>
      </c>
      <c r="B89" s="69" t="s">
        <v>1074</v>
      </c>
      <c r="C89" s="70" t="s">
        <v>620</v>
      </c>
      <c r="D89" s="69">
        <v>2010</v>
      </c>
      <c r="E89" s="70" t="s">
        <v>721</v>
      </c>
      <c r="F89" s="70" t="s">
        <v>1075</v>
      </c>
      <c r="G89" s="70">
        <v>13</v>
      </c>
      <c r="H89" s="71">
        <f>VLOOKUP(E89,[4]DENSIDAD!A$2:F$341,6,FALSE)</f>
        <v>61.518518518518519</v>
      </c>
      <c r="I89" s="70" t="str">
        <f>VLOOKUP(E89,[4]Cruzamientos!A$2:C$358,3,FALSE)</f>
        <v>CIRAD</v>
      </c>
      <c r="J89" s="72" t="str">
        <f>VLOOKUP(E89,[4]Cruzamientos!A$2:B$358,2,FALSE)</f>
        <v>7001, 8201, 2401</v>
      </c>
      <c r="K89" s="70" t="s">
        <v>1076</v>
      </c>
      <c r="L89" s="73">
        <v>0.20500000000000002</v>
      </c>
      <c r="M89" s="74">
        <v>46.5</v>
      </c>
      <c r="N89" s="74">
        <v>32.5</v>
      </c>
      <c r="O89" s="74">
        <v>21</v>
      </c>
      <c r="P89" s="71" t="s">
        <v>1079</v>
      </c>
      <c r="Q89" s="73">
        <v>1.4124999999999999</v>
      </c>
      <c r="R89" s="72"/>
      <c r="S89" s="73">
        <v>4.5825000000000005</v>
      </c>
      <c r="T89" s="75">
        <v>1.4000000000000001</v>
      </c>
      <c r="U89" s="76">
        <v>4.7250000000000005</v>
      </c>
      <c r="V89" s="69">
        <v>147.75</v>
      </c>
      <c r="W89" s="73">
        <v>14.16</v>
      </c>
      <c r="X89" s="73">
        <v>6.1505727632677036</v>
      </c>
      <c r="Y89" s="73">
        <v>1.8926798326818901</v>
      </c>
      <c r="Z89" s="73">
        <v>0.39839239518381575</v>
      </c>
      <c r="AA89" s="73">
        <v>0.21308604577824236</v>
      </c>
      <c r="AB89" s="73">
        <v>1.3875000000000002</v>
      </c>
      <c r="AC89" s="71">
        <v>10.042231036911652</v>
      </c>
      <c r="AD89" s="77">
        <v>0.15897582705603885</v>
      </c>
      <c r="AE89" s="77">
        <v>0.84102417294396115</v>
      </c>
      <c r="AF89" s="77">
        <v>2.1874574543020463E-2</v>
      </c>
      <c r="AG89" s="78"/>
      <c r="AI89" s="80"/>
      <c r="AJ89" s="80"/>
    </row>
    <row r="90" spans="1:36" outlineLevel="1" x14ac:dyDescent="0.3">
      <c r="A90" s="68" t="s">
        <v>722</v>
      </c>
      <c r="B90" s="69" t="s">
        <v>1074</v>
      </c>
      <c r="C90" s="70" t="s">
        <v>621</v>
      </c>
      <c r="D90" s="69">
        <v>2010</v>
      </c>
      <c r="E90" s="70" t="s">
        <v>722</v>
      </c>
      <c r="F90" s="70" t="s">
        <v>1075</v>
      </c>
      <c r="G90" s="70">
        <v>13</v>
      </c>
      <c r="H90" s="71">
        <f>VLOOKUP(E90,[4]DENSIDAD!A$2:F$341,6,FALSE)</f>
        <v>64.654320987654316</v>
      </c>
      <c r="I90" s="70" t="str">
        <f>VLOOKUP(E90,[4]Cruzamientos!A$2:C$358,3,FALSE)</f>
        <v>CIRAD</v>
      </c>
      <c r="J90" s="72">
        <f>VLOOKUP(E90,[4]Cruzamientos!A$2:B$358,2,FALSE)</f>
        <v>8201</v>
      </c>
      <c r="K90" s="70" t="s">
        <v>1076</v>
      </c>
      <c r="L90" s="73">
        <v>0.21000000000000002</v>
      </c>
      <c r="M90" s="74">
        <v>45</v>
      </c>
      <c r="N90" s="74">
        <v>33</v>
      </c>
      <c r="O90" s="74">
        <v>22</v>
      </c>
      <c r="P90" s="71" t="s">
        <v>1079</v>
      </c>
      <c r="Q90" s="73">
        <v>1.4024999999999999</v>
      </c>
      <c r="R90" s="72"/>
      <c r="S90" s="73">
        <v>4.4950000000000001</v>
      </c>
      <c r="T90" s="75">
        <v>1.2249999999999999</v>
      </c>
      <c r="U90" s="76">
        <v>5.3999999999999995</v>
      </c>
      <c r="V90" s="69">
        <v>119.25</v>
      </c>
      <c r="W90" s="73">
        <v>12.84</v>
      </c>
      <c r="X90" s="73">
        <v>4.7729410150207094</v>
      </c>
      <c r="Y90" s="73">
        <v>1.209555646986217</v>
      </c>
      <c r="Z90" s="73">
        <v>0.2662508606676256</v>
      </c>
      <c r="AA90" s="73">
        <v>0.23048702456183501</v>
      </c>
      <c r="AB90" s="73">
        <v>1.9875000000000003</v>
      </c>
      <c r="AC90" s="71">
        <v>8.4667345472363866</v>
      </c>
      <c r="AD90" s="77">
        <v>0.23155431646458613</v>
      </c>
      <c r="AE90" s="77">
        <v>0.76844568353541387</v>
      </c>
      <c r="AF90" s="77">
        <v>2.7781965366719667E-2</v>
      </c>
      <c r="AG90" s="78"/>
      <c r="AI90" s="80"/>
      <c r="AJ90" s="80"/>
    </row>
    <row r="91" spans="1:36" outlineLevel="1" x14ac:dyDescent="0.3">
      <c r="A91" s="68" t="s">
        <v>935</v>
      </c>
      <c r="B91" s="69" t="s">
        <v>1074</v>
      </c>
      <c r="C91" s="70" t="str">
        <f>MID(E91,1,4)</f>
        <v>F05c</v>
      </c>
      <c r="D91" s="69">
        <f>MID(E91,6,2)+2000</f>
        <v>2010</v>
      </c>
      <c r="E91" s="70" t="s">
        <v>935</v>
      </c>
      <c r="F91" s="70" t="str">
        <f>F92</f>
        <v>8.5 x 8.5</v>
      </c>
      <c r="G91" s="70">
        <v>13</v>
      </c>
      <c r="H91" s="71">
        <f>VLOOKUP(E91,[4]DENSIDAD!A$2:F$341,6,FALSE)</f>
        <v>0.58024691358024694</v>
      </c>
      <c r="I91" s="70" t="str">
        <f>VLOOKUP(E91,[4]Cruzamientos!A$2:C$358,3,FALSE)</f>
        <v>CIRAD</v>
      </c>
      <c r="J91" s="72">
        <f>VLOOKUP(E91,[4]Cruzamientos!A$2:B$358,2,FALSE)</f>
        <v>1001</v>
      </c>
      <c r="K91" s="70" t="str">
        <f t="shared" ref="K91:AF91" si="11">K92</f>
        <v>Industrial</v>
      </c>
      <c r="L91" s="70">
        <f t="shared" si="11"/>
        <v>0.13333333333333333</v>
      </c>
      <c r="M91" s="70">
        <f t="shared" si="11"/>
        <v>33.666666666666664</v>
      </c>
      <c r="N91" s="70">
        <f t="shared" si="11"/>
        <v>37.666666666666664</v>
      </c>
      <c r="O91" s="70">
        <f t="shared" si="11"/>
        <v>28.666666666666668</v>
      </c>
      <c r="P91" s="70" t="str">
        <f t="shared" si="11"/>
        <v>Fco Arc</v>
      </c>
      <c r="Q91" s="70">
        <f t="shared" si="11"/>
        <v>1.3433333333333335</v>
      </c>
      <c r="R91" s="70"/>
      <c r="S91" s="70">
        <f t="shared" si="11"/>
        <v>4.5533333333333337</v>
      </c>
      <c r="T91" s="70">
        <f t="shared" si="11"/>
        <v>2.1133333333333333</v>
      </c>
      <c r="U91" s="70">
        <f t="shared" si="11"/>
        <v>4.0666666666666664</v>
      </c>
      <c r="V91" s="70">
        <f t="shared" si="11"/>
        <v>166.33333333333334</v>
      </c>
      <c r="W91" s="70">
        <f t="shared" si="11"/>
        <v>17.440000000000001</v>
      </c>
      <c r="X91" s="70">
        <f t="shared" si="11"/>
        <v>9.9266666666666676</v>
      </c>
      <c r="Y91" s="70">
        <f t="shared" si="11"/>
        <v>2.4666666666666668</v>
      </c>
      <c r="Z91" s="70">
        <f t="shared" si="11"/>
        <v>0.37435897435897436</v>
      </c>
      <c r="AA91" s="70">
        <f t="shared" si="11"/>
        <v>0.19710144927536233</v>
      </c>
      <c r="AB91" s="70">
        <f t="shared" si="11"/>
        <v>2.6833333333333336</v>
      </c>
      <c r="AC91" s="70">
        <f t="shared" si="11"/>
        <v>15.648127090301003</v>
      </c>
      <c r="AD91" s="77">
        <f t="shared" si="11"/>
        <v>0.18085942130627122</v>
      </c>
      <c r="AE91" s="77">
        <f t="shared" si="11"/>
        <v>0.8191405786937288</v>
      </c>
      <c r="AF91" s="77">
        <f t="shared" si="11"/>
        <v>1.2718158142389456E-2</v>
      </c>
      <c r="AG91" s="78"/>
      <c r="AI91" s="80"/>
      <c r="AJ91" s="80"/>
    </row>
    <row r="92" spans="1:36" outlineLevel="1" x14ac:dyDescent="0.3">
      <c r="A92" s="68" t="s">
        <v>940</v>
      </c>
      <c r="B92" s="69" t="s">
        <v>1074</v>
      </c>
      <c r="C92" s="70" t="str">
        <f>MID(E92,1,4)</f>
        <v>F06c</v>
      </c>
      <c r="D92" s="69">
        <f>MID(E92,6,2)+2000</f>
        <v>2010</v>
      </c>
      <c r="E92" s="70" t="s">
        <v>940</v>
      </c>
      <c r="F92" s="70" t="str">
        <f>F30</f>
        <v>8.5 x 8.5</v>
      </c>
      <c r="G92" s="70">
        <v>13</v>
      </c>
      <c r="H92" s="71">
        <f>VLOOKUP(E92,[4]DENSIDAD!A$2:F$341,6,FALSE)</f>
        <v>4.9444444444444446</v>
      </c>
      <c r="I92" s="70" t="str">
        <f>VLOOKUP(E92,[4]Cruzamientos!A$2:C$358,3,FALSE)</f>
        <v>CIRAD</v>
      </c>
      <c r="J92" s="72">
        <f>VLOOKUP(E92,[4]Cruzamientos!A$2:B$358,2,FALSE)</f>
        <v>1001</v>
      </c>
      <c r="K92" s="70" t="str">
        <f t="shared" ref="K92:Q92" si="12">K30</f>
        <v>Industrial</v>
      </c>
      <c r="L92" s="70">
        <f t="shared" si="12"/>
        <v>0.13333333333333333</v>
      </c>
      <c r="M92" s="70">
        <f t="shared" si="12"/>
        <v>33.666666666666664</v>
      </c>
      <c r="N92" s="70">
        <f t="shared" si="12"/>
        <v>37.666666666666664</v>
      </c>
      <c r="O92" s="70">
        <f t="shared" si="12"/>
        <v>28.666666666666668</v>
      </c>
      <c r="P92" s="70" t="str">
        <f t="shared" si="12"/>
        <v>Fco Arc</v>
      </c>
      <c r="Q92" s="70">
        <f t="shared" si="12"/>
        <v>1.3433333333333335</v>
      </c>
      <c r="R92" s="70"/>
      <c r="S92" s="70">
        <f t="shared" ref="S92:AF92" si="13">S30</f>
        <v>4.5533333333333337</v>
      </c>
      <c r="T92" s="70">
        <f t="shared" si="13"/>
        <v>2.1133333333333333</v>
      </c>
      <c r="U92" s="70">
        <f t="shared" si="13"/>
        <v>4.0666666666666664</v>
      </c>
      <c r="V92" s="70">
        <f t="shared" si="13"/>
        <v>166.33333333333334</v>
      </c>
      <c r="W92" s="70">
        <f t="shared" si="13"/>
        <v>17.440000000000001</v>
      </c>
      <c r="X92" s="70">
        <f t="shared" si="13"/>
        <v>9.9266666666666676</v>
      </c>
      <c r="Y92" s="70">
        <f t="shared" si="13"/>
        <v>2.4666666666666668</v>
      </c>
      <c r="Z92" s="70">
        <f t="shared" si="13"/>
        <v>0.37435897435897436</v>
      </c>
      <c r="AA92" s="70">
        <f t="shared" si="13"/>
        <v>0.19710144927536233</v>
      </c>
      <c r="AB92" s="70">
        <f t="shared" si="13"/>
        <v>2.6833333333333336</v>
      </c>
      <c r="AC92" s="70">
        <f t="shared" si="13"/>
        <v>15.648127090301003</v>
      </c>
      <c r="AD92" s="77">
        <f t="shared" si="13"/>
        <v>0.18085942130627122</v>
      </c>
      <c r="AE92" s="77">
        <f t="shared" si="13"/>
        <v>0.8191405786937288</v>
      </c>
      <c r="AF92" s="77">
        <f t="shared" si="13"/>
        <v>1.2718158142389456E-2</v>
      </c>
      <c r="AG92" s="78"/>
      <c r="AI92" s="80"/>
      <c r="AJ92" s="80"/>
    </row>
    <row r="93" spans="1:36" outlineLevel="1" x14ac:dyDescent="0.3">
      <c r="A93" s="68" t="s">
        <v>723</v>
      </c>
      <c r="B93" s="69" t="s">
        <v>1074</v>
      </c>
      <c r="C93" s="70" t="s">
        <v>622</v>
      </c>
      <c r="D93" s="69">
        <v>2010</v>
      </c>
      <c r="E93" s="70" t="s">
        <v>723</v>
      </c>
      <c r="F93" s="70" t="s">
        <v>1075</v>
      </c>
      <c r="G93" s="70">
        <v>13</v>
      </c>
      <c r="H93" s="71">
        <f>VLOOKUP(E93,[4]DENSIDAD!A$2:F$341,6,FALSE)</f>
        <v>64.740740740740748</v>
      </c>
      <c r="I93" s="70" t="str">
        <f>VLOOKUP(E93,[4]Cruzamientos!A$2:C$358,3,FALSE)</f>
        <v>CIRAD</v>
      </c>
      <c r="J93" s="72" t="str">
        <f>VLOOKUP(E93,[4]Cruzamientos!A$2:B$358,2,FALSE)</f>
        <v>8701, 8601, 8201</v>
      </c>
      <c r="K93" s="70" t="s">
        <v>1076</v>
      </c>
      <c r="L93" s="73">
        <v>0.2</v>
      </c>
      <c r="M93" s="74">
        <v>50</v>
      </c>
      <c r="N93" s="74">
        <v>28.5</v>
      </c>
      <c r="O93" s="74">
        <v>21.5</v>
      </c>
      <c r="P93" s="71" t="s">
        <v>1079</v>
      </c>
      <c r="Q93" s="73">
        <v>1.4175</v>
      </c>
      <c r="R93" s="72"/>
      <c r="S93" s="73">
        <v>4.26</v>
      </c>
      <c r="T93" s="75">
        <v>1.3599999999999999</v>
      </c>
      <c r="U93" s="76">
        <v>7.55</v>
      </c>
      <c r="V93" s="69">
        <v>115.75</v>
      </c>
      <c r="W93" s="73">
        <v>13.08</v>
      </c>
      <c r="X93" s="73">
        <v>3.4347071959678623</v>
      </c>
      <c r="Y93" s="73">
        <v>1.1641928958376193</v>
      </c>
      <c r="Z93" s="73">
        <v>0.2048703409427533</v>
      </c>
      <c r="AA93" s="73">
        <v>0.20221744800442776</v>
      </c>
      <c r="AB93" s="73">
        <v>3.875</v>
      </c>
      <c r="AC93" s="71">
        <v>8.880987880752663</v>
      </c>
      <c r="AD93" s="77">
        <v>0.42835110867453829</v>
      </c>
      <c r="AE93" s="77">
        <v>0.57164889132546159</v>
      </c>
      <c r="AF93" s="77">
        <v>2.2893115682919012E-2</v>
      </c>
      <c r="AG93" s="78"/>
      <c r="AI93" s="80"/>
      <c r="AJ93" s="80"/>
    </row>
    <row r="94" spans="1:36" outlineLevel="1" x14ac:dyDescent="0.3">
      <c r="A94" s="68" t="s">
        <v>724</v>
      </c>
      <c r="B94" s="69" t="s">
        <v>1074</v>
      </c>
      <c r="C94" s="70" t="s">
        <v>623</v>
      </c>
      <c r="D94" s="69">
        <v>2010</v>
      </c>
      <c r="E94" s="70" t="s">
        <v>724</v>
      </c>
      <c r="F94" s="70" t="s">
        <v>1075</v>
      </c>
      <c r="G94" s="70">
        <v>13</v>
      </c>
      <c r="H94" s="71">
        <f>VLOOKUP(E94,[4]DENSIDAD!A$2:F$341,6,FALSE)</f>
        <v>61.703703703703702</v>
      </c>
      <c r="I94" s="70" t="str">
        <f>VLOOKUP(E94,[4]Cruzamientos!A$2:C$358,3,FALSE)</f>
        <v>CIRAD</v>
      </c>
      <c r="J94" s="72" t="str">
        <f>VLOOKUP(E94,[4]Cruzamientos!A$2:B$358,2,FALSE)</f>
        <v>2401, 7001, 8701</v>
      </c>
      <c r="K94" s="70" t="s">
        <v>1076</v>
      </c>
      <c r="L94" s="73">
        <v>0.28499999999999998</v>
      </c>
      <c r="M94" s="74">
        <v>40.25</v>
      </c>
      <c r="N94" s="74">
        <v>30.5</v>
      </c>
      <c r="O94" s="74">
        <v>29.25</v>
      </c>
      <c r="P94" s="71" t="s">
        <v>1081</v>
      </c>
      <c r="Q94" s="73">
        <v>1.3525</v>
      </c>
      <c r="R94" s="72"/>
      <c r="S94" s="73">
        <v>4.2475000000000005</v>
      </c>
      <c r="T94" s="75">
        <v>1.6150000000000002</v>
      </c>
      <c r="U94" s="76">
        <v>3.7499999999999996</v>
      </c>
      <c r="V94" s="69">
        <v>117.5</v>
      </c>
      <c r="W94" s="73">
        <v>17.72</v>
      </c>
      <c r="X94" s="73">
        <v>7.5699350017465932</v>
      </c>
      <c r="Y94" s="73">
        <v>1.7573613111156827</v>
      </c>
      <c r="Z94" s="73">
        <v>0.32576148795767046</v>
      </c>
      <c r="AA94" s="73">
        <v>0.23159478112047222</v>
      </c>
      <c r="AB94" s="73">
        <v>3.4375</v>
      </c>
      <c r="AC94" s="71">
        <v>13.322152581940419</v>
      </c>
      <c r="AD94" s="77">
        <v>0.28012051868951032</v>
      </c>
      <c r="AE94" s="77">
        <v>0.71987948131048962</v>
      </c>
      <c r="AF94" s="77">
        <v>1.7767451149439721E-2</v>
      </c>
      <c r="AG94" s="78"/>
      <c r="AI94" s="80"/>
      <c r="AJ94" s="80"/>
    </row>
    <row r="95" spans="1:36" outlineLevel="1" x14ac:dyDescent="0.3">
      <c r="A95" s="68" t="s">
        <v>725</v>
      </c>
      <c r="B95" s="69" t="s">
        <v>1074</v>
      </c>
      <c r="C95" s="70" t="s">
        <v>624</v>
      </c>
      <c r="D95" s="69">
        <v>2010</v>
      </c>
      <c r="E95" s="70" t="s">
        <v>725</v>
      </c>
      <c r="F95" s="70" t="s">
        <v>1075</v>
      </c>
      <c r="G95" s="70">
        <v>13</v>
      </c>
      <c r="H95" s="71">
        <f>VLOOKUP(E95,[4]DENSIDAD!A$2:F$341,6,FALSE)</f>
        <v>75.73456790123457</v>
      </c>
      <c r="I95" s="70" t="str">
        <f>VLOOKUP(E95,[4]Cruzamientos!A$2:C$358,3,FALSE)</f>
        <v>CIRAD</v>
      </c>
      <c r="J95" s="72" t="str">
        <f>VLOOKUP(E95,[4]Cruzamientos!A$2:B$358,2,FALSE)</f>
        <v>2401, 7001</v>
      </c>
      <c r="K95" s="70" t="s">
        <v>1076</v>
      </c>
      <c r="L95" s="73">
        <v>0.26</v>
      </c>
      <c r="M95" s="74">
        <v>36</v>
      </c>
      <c r="N95" s="74">
        <v>33.5</v>
      </c>
      <c r="O95" s="74">
        <v>30.5</v>
      </c>
      <c r="P95" s="71" t="s">
        <v>1081</v>
      </c>
      <c r="Q95" s="73">
        <v>1.3374999999999999</v>
      </c>
      <c r="R95" s="72"/>
      <c r="S95" s="73">
        <v>4.7850000000000001</v>
      </c>
      <c r="T95" s="75">
        <v>2.02</v>
      </c>
      <c r="U95" s="76">
        <v>5.9749999999999996</v>
      </c>
      <c r="V95" s="69">
        <v>219.25</v>
      </c>
      <c r="W95" s="73">
        <v>19.600000000000001</v>
      </c>
      <c r="X95" s="73">
        <v>10.162500000000001</v>
      </c>
      <c r="Y95" s="73">
        <v>3.1922289652334914</v>
      </c>
      <c r="Z95" s="73">
        <v>0.5519710149375634</v>
      </c>
      <c r="AA95" s="73">
        <v>0.25440587270155579</v>
      </c>
      <c r="AB95" s="73">
        <v>0.97500000000000009</v>
      </c>
      <c r="AC95" s="71">
        <v>15.13610585287261</v>
      </c>
      <c r="AD95" s="77">
        <v>7.106460882184687E-2</v>
      </c>
      <c r="AE95" s="77">
        <v>0.92893539117815305</v>
      </c>
      <c r="AF95" s="77">
        <v>1.7176921013083764E-2</v>
      </c>
      <c r="AG95" s="78"/>
      <c r="AI95" s="80"/>
      <c r="AJ95" s="80"/>
    </row>
    <row r="96" spans="1:36" outlineLevel="1" x14ac:dyDescent="0.3">
      <c r="A96" s="68" t="s">
        <v>726</v>
      </c>
      <c r="B96" s="69" t="s">
        <v>1074</v>
      </c>
      <c r="C96" s="70" t="s">
        <v>625</v>
      </c>
      <c r="D96" s="69">
        <v>2010</v>
      </c>
      <c r="E96" s="70" t="s">
        <v>726</v>
      </c>
      <c r="F96" s="70" t="s">
        <v>1075</v>
      </c>
      <c r="G96" s="70">
        <v>13</v>
      </c>
      <c r="H96" s="71">
        <f>VLOOKUP(E96,[4]DENSIDAD!A$2:F$341,6,FALSE)</f>
        <v>69.666666666666671</v>
      </c>
      <c r="I96" s="70" t="str">
        <f>VLOOKUP(E96,[4]Cruzamientos!A$2:C$358,3,FALSE)</f>
        <v>CIRAD</v>
      </c>
      <c r="J96" s="72">
        <f>VLOOKUP(E96,[4]Cruzamientos!A$2:B$358,2,FALSE)</f>
        <v>2401</v>
      </c>
      <c r="K96" s="70" t="s">
        <v>1076</v>
      </c>
      <c r="L96" s="73">
        <v>0.23249999999999998</v>
      </c>
      <c r="M96" s="74">
        <v>36</v>
      </c>
      <c r="N96" s="74">
        <v>33.5</v>
      </c>
      <c r="O96" s="74">
        <v>30.5</v>
      </c>
      <c r="P96" s="71" t="s">
        <v>1081</v>
      </c>
      <c r="Q96" s="73">
        <v>1.3375000000000001</v>
      </c>
      <c r="R96" s="72"/>
      <c r="S96" s="73">
        <v>4.5200000000000005</v>
      </c>
      <c r="T96" s="75">
        <v>1.8975</v>
      </c>
      <c r="U96" s="76">
        <v>5.125</v>
      </c>
      <c r="V96" s="69">
        <v>199.75</v>
      </c>
      <c r="W96" s="73">
        <v>20.2</v>
      </c>
      <c r="X96" s="73">
        <v>9.8583352719999802</v>
      </c>
      <c r="Y96" s="73">
        <v>2.6595753617225535</v>
      </c>
      <c r="Z96" s="73">
        <v>0.45718624922835843</v>
      </c>
      <c r="AA96" s="73">
        <v>0.18699521948219666</v>
      </c>
      <c r="AB96" s="73">
        <v>1.7875000000000001</v>
      </c>
      <c r="AC96" s="71">
        <v>14.949592102433085</v>
      </c>
      <c r="AD96" s="77">
        <v>0.12311445707082055</v>
      </c>
      <c r="AE96" s="77">
        <v>0.87688554292917953</v>
      </c>
      <c r="AF96" s="77">
        <v>1.2648336940925474E-2</v>
      </c>
      <c r="AG96" s="78"/>
      <c r="AI96" s="80"/>
      <c r="AJ96" s="80"/>
    </row>
    <row r="97" spans="1:36" outlineLevel="1" x14ac:dyDescent="0.3">
      <c r="A97" s="68" t="s">
        <v>733</v>
      </c>
      <c r="B97" s="69" t="s">
        <v>1074</v>
      </c>
      <c r="C97" s="70" t="s">
        <v>626</v>
      </c>
      <c r="D97" s="69">
        <v>2010</v>
      </c>
      <c r="E97" s="70" t="s">
        <v>733</v>
      </c>
      <c r="F97" s="70" t="s">
        <v>1075</v>
      </c>
      <c r="G97" s="70">
        <v>13</v>
      </c>
      <c r="H97" s="71">
        <f>VLOOKUP(E97,[4]DENSIDAD!A$2:F$341,6,FALSE)</f>
        <v>59.993827160493829</v>
      </c>
      <c r="I97" s="70" t="str">
        <f>VLOOKUP(E97,[4]Cruzamientos!A$2:C$358,3,FALSE)</f>
        <v>CIRAD</v>
      </c>
      <c r="J97" s="72">
        <f>VLOOKUP(E97,[4]Cruzamientos!A$2:B$358,2,FALSE)</f>
        <v>2401</v>
      </c>
      <c r="K97" s="70" t="s">
        <v>1076</v>
      </c>
      <c r="L97" s="73">
        <v>0.28249999999999997</v>
      </c>
      <c r="M97" s="74">
        <v>41</v>
      </c>
      <c r="N97" s="74">
        <v>32.5</v>
      </c>
      <c r="O97" s="74">
        <v>26.5</v>
      </c>
      <c r="P97" s="71" t="s">
        <v>1079</v>
      </c>
      <c r="Q97" s="73">
        <v>1.37</v>
      </c>
      <c r="R97" s="72"/>
      <c r="S97" s="73">
        <v>4.3499999999999996</v>
      </c>
      <c r="T97" s="75">
        <v>1.81</v>
      </c>
      <c r="U97" s="76">
        <v>6.2</v>
      </c>
      <c r="V97" s="69">
        <v>188</v>
      </c>
      <c r="W97" s="73">
        <v>17.809999999999999</v>
      </c>
      <c r="X97" s="73">
        <v>7.7236144518189525</v>
      </c>
      <c r="Y97" s="73">
        <v>2.0409020777617775</v>
      </c>
      <c r="Z97" s="73">
        <v>0.39837950197454314</v>
      </c>
      <c r="AA97" s="73">
        <v>0.23484162275382811</v>
      </c>
      <c r="AB97" s="73">
        <v>2.9875000000000003</v>
      </c>
      <c r="AC97" s="71">
        <v>13.385237654309101</v>
      </c>
      <c r="AD97" s="77">
        <v>0.23555731408583488</v>
      </c>
      <c r="AE97" s="77">
        <v>0.7644426859141652</v>
      </c>
      <c r="AF97" s="77">
        <v>1.8195394741646963E-2</v>
      </c>
      <c r="AG97" s="78"/>
      <c r="AI97" s="80"/>
      <c r="AJ97" s="80"/>
    </row>
    <row r="98" spans="1:36" outlineLevel="1" x14ac:dyDescent="0.3">
      <c r="A98" s="68" t="s">
        <v>727</v>
      </c>
      <c r="B98" s="69" t="s">
        <v>1074</v>
      </c>
      <c r="C98" s="70" t="s">
        <v>627</v>
      </c>
      <c r="D98" s="69">
        <v>2010</v>
      </c>
      <c r="E98" s="70" t="s">
        <v>727</v>
      </c>
      <c r="F98" s="70" t="s">
        <v>1075</v>
      </c>
      <c r="G98" s="70">
        <v>13</v>
      </c>
      <c r="H98" s="71">
        <f>VLOOKUP(E98,[4]DENSIDAD!A$2:F$341,6,FALSE)</f>
        <v>66.728395061728392</v>
      </c>
      <c r="I98" s="70" t="str">
        <f>VLOOKUP(E98,[4]Cruzamientos!A$2:C$358,3,FALSE)</f>
        <v>CIRAD</v>
      </c>
      <c r="J98" s="72" t="str">
        <f>VLOOKUP(E98,[4]Cruzamientos!A$2:B$358,2,FALSE)</f>
        <v>1001, 2401</v>
      </c>
      <c r="K98" s="70" t="s">
        <v>1076</v>
      </c>
      <c r="L98" s="73">
        <v>0.12000000000000001</v>
      </c>
      <c r="M98" s="74">
        <v>49.5</v>
      </c>
      <c r="N98" s="74">
        <v>29</v>
      </c>
      <c r="O98" s="74">
        <v>21.5</v>
      </c>
      <c r="P98" s="71" t="s">
        <v>1080</v>
      </c>
      <c r="Q98" s="73">
        <v>1.415</v>
      </c>
      <c r="R98" s="72"/>
      <c r="S98" s="73">
        <v>4.33</v>
      </c>
      <c r="T98" s="75">
        <v>1.1200000000000001</v>
      </c>
      <c r="U98" s="76">
        <v>7.3</v>
      </c>
      <c r="V98" s="69">
        <v>84.5</v>
      </c>
      <c r="W98" s="73">
        <v>11.360000000000001</v>
      </c>
      <c r="X98" s="73">
        <v>3.8322120614801136</v>
      </c>
      <c r="Y98" s="73">
        <v>1.0442484399643419</v>
      </c>
      <c r="Z98" s="73">
        <v>0.21126448084141899</v>
      </c>
      <c r="AA98" s="73">
        <v>0.23484162275382811</v>
      </c>
      <c r="AB98" s="73">
        <v>2.7124999999999999</v>
      </c>
      <c r="AC98" s="71">
        <v>8.0350666050397024</v>
      </c>
      <c r="AD98" s="77">
        <v>0.34103617304901052</v>
      </c>
      <c r="AE98" s="77">
        <v>0.65896382695098943</v>
      </c>
      <c r="AF98" s="77">
        <v>3.0638059979536225E-2</v>
      </c>
      <c r="AG98" s="78"/>
      <c r="AI98" s="80"/>
      <c r="AJ98" s="80"/>
    </row>
    <row r="99" spans="1:36" outlineLevel="1" x14ac:dyDescent="0.3">
      <c r="A99" s="68" t="s">
        <v>728</v>
      </c>
      <c r="B99" s="69" t="s">
        <v>1074</v>
      </c>
      <c r="C99" s="70" t="s">
        <v>628</v>
      </c>
      <c r="D99" s="69">
        <v>2010</v>
      </c>
      <c r="E99" s="70" t="s">
        <v>728</v>
      </c>
      <c r="F99" s="70" t="s">
        <v>1075</v>
      </c>
      <c r="G99" s="70">
        <v>13</v>
      </c>
      <c r="H99" s="71">
        <f>VLOOKUP(E99,[4]DENSIDAD!A$2:F$341,6,FALSE)</f>
        <v>63.580246913580247</v>
      </c>
      <c r="I99" s="70" t="str">
        <f>VLOOKUP(E99,[4]Cruzamientos!A$2:C$358,3,FALSE)</f>
        <v>CIRAD</v>
      </c>
      <c r="J99" s="72">
        <f>VLOOKUP(E99,[4]Cruzamientos!A$2:B$358,2,FALSE)</f>
        <v>1001</v>
      </c>
      <c r="K99" s="70" t="s">
        <v>1076</v>
      </c>
      <c r="L99" s="73">
        <v>0.255</v>
      </c>
      <c r="M99" s="74">
        <v>41</v>
      </c>
      <c r="N99" s="74">
        <v>36</v>
      </c>
      <c r="O99" s="74">
        <v>23</v>
      </c>
      <c r="P99" s="71" t="s">
        <v>1079</v>
      </c>
      <c r="Q99" s="73">
        <v>1.3900000000000001</v>
      </c>
      <c r="R99" s="72"/>
      <c r="S99" s="73">
        <v>4.2200000000000006</v>
      </c>
      <c r="T99" s="75">
        <v>1.7400000000000002</v>
      </c>
      <c r="U99" s="76">
        <v>3.7</v>
      </c>
      <c r="V99" s="69">
        <v>98</v>
      </c>
      <c r="W99" s="73">
        <v>12.840000000000002</v>
      </c>
      <c r="X99" s="73">
        <v>3.7647392584460304</v>
      </c>
      <c r="Y99" s="73">
        <v>1.3542386683124186</v>
      </c>
      <c r="Z99" s="73">
        <v>0.24959386390791335</v>
      </c>
      <c r="AA99" s="73">
        <v>0.21309668765758558</v>
      </c>
      <c r="AB99" s="73">
        <v>3.3625000000000003</v>
      </c>
      <c r="AC99" s="71">
        <v>8.9441684783239488</v>
      </c>
      <c r="AD99" s="77">
        <v>0.34237479979619545</v>
      </c>
      <c r="AE99" s="77">
        <v>0.65762520020380455</v>
      </c>
      <c r="AF99" s="77">
        <v>2.4537551656095183E-2</v>
      </c>
      <c r="AG99" s="78"/>
      <c r="AI99" s="80"/>
      <c r="AJ99" s="80"/>
    </row>
    <row r="100" spans="1:36" outlineLevel="1" x14ac:dyDescent="0.3">
      <c r="A100" s="68" t="s">
        <v>937</v>
      </c>
      <c r="B100" s="69" t="s">
        <v>1074</v>
      </c>
      <c r="C100" s="70" t="s">
        <v>215</v>
      </c>
      <c r="D100" s="69">
        <v>2010</v>
      </c>
      <c r="E100" s="70" t="s">
        <v>937</v>
      </c>
      <c r="F100" s="70" t="s">
        <v>1075</v>
      </c>
      <c r="G100" s="70">
        <v>13</v>
      </c>
      <c r="H100" s="71">
        <f>VLOOKUP(E100,[4]DENSIDAD!A$2:F$341,6,FALSE)</f>
        <v>13.641975308641975</v>
      </c>
      <c r="I100" s="70" t="str">
        <f>VLOOKUP(E100,[4]Cruzamientos!A$2:C$358,3,FALSE)</f>
        <v>CIRAD</v>
      </c>
      <c r="J100" s="72">
        <f>VLOOKUP(E100,[4]Cruzamientos!A$2:B$358,2,FALSE)</f>
        <v>1001</v>
      </c>
      <c r="K100" s="70" t="s">
        <v>1076</v>
      </c>
      <c r="L100" s="73">
        <v>7.0000000000000007E-2</v>
      </c>
      <c r="M100" s="74">
        <v>39</v>
      </c>
      <c r="N100" s="74">
        <v>38</v>
      </c>
      <c r="O100" s="74">
        <v>23</v>
      </c>
      <c r="P100" s="71" t="s">
        <v>1079</v>
      </c>
      <c r="Q100" s="73">
        <v>1.38</v>
      </c>
      <c r="R100" s="72"/>
      <c r="S100" s="73">
        <v>5.2</v>
      </c>
      <c r="T100" s="75">
        <v>3.17</v>
      </c>
      <c r="U100" s="76">
        <v>4</v>
      </c>
      <c r="V100" s="69">
        <v>68</v>
      </c>
      <c r="W100" s="73">
        <v>16.32</v>
      </c>
      <c r="X100" s="73">
        <v>11.2</v>
      </c>
      <c r="Y100" s="73">
        <v>1.8166666666666669</v>
      </c>
      <c r="Z100" s="73">
        <v>0.12820512820512819</v>
      </c>
      <c r="AA100" s="73">
        <v>0.15652173913043477</v>
      </c>
      <c r="AB100" s="73">
        <v>0.2</v>
      </c>
      <c r="AC100" s="71">
        <v>13.501393534002228</v>
      </c>
      <c r="AD100" s="77">
        <v>1.4813285717234691E-2</v>
      </c>
      <c r="AE100" s="77">
        <v>0.98518671428276539</v>
      </c>
      <c r="AF100" s="77">
        <v>1.1593006213488018E-2</v>
      </c>
      <c r="AG100" s="78"/>
      <c r="AI100" s="80"/>
      <c r="AJ100" s="80"/>
    </row>
    <row r="101" spans="1:36" x14ac:dyDescent="0.3">
      <c r="A101" s="68" t="s">
        <v>938</v>
      </c>
      <c r="B101" s="69" t="s">
        <v>1074</v>
      </c>
      <c r="C101" s="70" t="str">
        <f>MID(E101,1,4)</f>
        <v>H09c</v>
      </c>
      <c r="D101" s="69">
        <f>MID(E101,6,2)+2000</f>
        <v>2010</v>
      </c>
      <c r="E101" s="70" t="s">
        <v>938</v>
      </c>
      <c r="F101" s="70" t="str">
        <f>F100</f>
        <v>8.5 x 8.5</v>
      </c>
      <c r="G101" s="70">
        <f>G100</f>
        <v>13</v>
      </c>
      <c r="H101" s="71">
        <f>VLOOKUP(E101,[4]DENSIDAD!A$2:F$341,6,FALSE)</f>
        <v>6.1543209876543212</v>
      </c>
      <c r="I101" s="70" t="str">
        <f>VLOOKUP(E101,[4]Cruzamientos!A$2:C$358,3,FALSE)</f>
        <v>CIRAD</v>
      </c>
      <c r="J101" s="72">
        <f>VLOOKUP(E101,[4]Cruzamientos!A$2:B$358,2,FALSE)</f>
        <v>1001</v>
      </c>
      <c r="K101" s="70" t="str">
        <f t="shared" ref="K101:AF101" si="14">K100</f>
        <v>Industrial</v>
      </c>
      <c r="L101" s="70">
        <f t="shared" si="14"/>
        <v>7.0000000000000007E-2</v>
      </c>
      <c r="M101" s="70">
        <f t="shared" si="14"/>
        <v>39</v>
      </c>
      <c r="N101" s="70">
        <f t="shared" si="14"/>
        <v>38</v>
      </c>
      <c r="O101" s="70">
        <f t="shared" si="14"/>
        <v>23</v>
      </c>
      <c r="P101" s="70" t="str">
        <f t="shared" si="14"/>
        <v>Fco</v>
      </c>
      <c r="Q101" s="70">
        <f t="shared" si="14"/>
        <v>1.38</v>
      </c>
      <c r="R101" s="70"/>
      <c r="S101" s="70">
        <f t="shared" si="14"/>
        <v>5.2</v>
      </c>
      <c r="T101" s="70">
        <f t="shared" si="14"/>
        <v>3.17</v>
      </c>
      <c r="U101" s="70">
        <f t="shared" si="14"/>
        <v>4</v>
      </c>
      <c r="V101" s="70">
        <f t="shared" si="14"/>
        <v>68</v>
      </c>
      <c r="W101" s="70">
        <f t="shared" si="14"/>
        <v>16.32</v>
      </c>
      <c r="X101" s="70">
        <f t="shared" si="14"/>
        <v>11.2</v>
      </c>
      <c r="Y101" s="70">
        <f t="shared" si="14"/>
        <v>1.8166666666666669</v>
      </c>
      <c r="Z101" s="70">
        <f t="shared" si="14"/>
        <v>0.12820512820512819</v>
      </c>
      <c r="AA101" s="70">
        <f t="shared" si="14"/>
        <v>0.15652173913043477</v>
      </c>
      <c r="AB101" s="70">
        <f t="shared" si="14"/>
        <v>0.2</v>
      </c>
      <c r="AC101" s="70">
        <f t="shared" si="14"/>
        <v>13.501393534002228</v>
      </c>
      <c r="AD101" s="77">
        <f t="shared" si="14"/>
        <v>1.4813285717234691E-2</v>
      </c>
      <c r="AE101" s="77">
        <f t="shared" si="14"/>
        <v>0.98518671428276539</v>
      </c>
      <c r="AF101" s="77">
        <f t="shared" si="14"/>
        <v>1.1593006213488018E-2</v>
      </c>
      <c r="AG101" s="78"/>
      <c r="AI101" s="80"/>
      <c r="AJ101" s="80"/>
    </row>
    <row r="102" spans="1:36" outlineLevel="1" x14ac:dyDescent="0.3">
      <c r="A102" s="68" t="s">
        <v>744</v>
      </c>
      <c r="B102" s="69" t="s">
        <v>1074</v>
      </c>
      <c r="C102" s="70" t="s">
        <v>436</v>
      </c>
      <c r="D102" s="69">
        <v>2011</v>
      </c>
      <c r="E102" s="70" t="s">
        <v>744</v>
      </c>
      <c r="F102" s="70" t="s">
        <v>1075</v>
      </c>
      <c r="G102" s="70">
        <v>12</v>
      </c>
      <c r="H102" s="71">
        <f>VLOOKUP(E102,[4]DENSIDAD!A$2:F$341,6,FALSE)</f>
        <v>20.018518518518519</v>
      </c>
      <c r="I102" s="70" t="str">
        <f>VLOOKUP(E102,[4]Cruzamientos!A$2:C$358,3,FALSE)</f>
        <v>CIRAD, ASD</v>
      </c>
      <c r="J102" s="72" t="str">
        <f>VLOOKUP(E102,[4]Cruzamientos!A$2:B$358,2,FALSE)</f>
        <v>2501 ASD: D x G,</v>
      </c>
      <c r="K102" s="70" t="s">
        <v>1076</v>
      </c>
      <c r="L102" s="73">
        <v>0.27</v>
      </c>
      <c r="M102" s="74">
        <v>62</v>
      </c>
      <c r="N102" s="74">
        <v>19</v>
      </c>
      <c r="O102" s="74">
        <v>19</v>
      </c>
      <c r="P102" s="71" t="s">
        <v>1080</v>
      </c>
      <c r="Q102" s="73">
        <v>1.46</v>
      </c>
      <c r="R102" s="72"/>
      <c r="S102" s="73">
        <v>3.9050000000000002</v>
      </c>
      <c r="T102" s="75">
        <v>1.9300000000000002</v>
      </c>
      <c r="U102" s="76">
        <v>3.0500000000000003</v>
      </c>
      <c r="V102" s="69">
        <v>91.5</v>
      </c>
      <c r="W102" s="73">
        <v>9.6000000000000014</v>
      </c>
      <c r="X102" s="73">
        <v>2.5150000000000001</v>
      </c>
      <c r="Y102" s="73">
        <v>0.55833333333333335</v>
      </c>
      <c r="Z102" s="73">
        <v>0.26923076923076922</v>
      </c>
      <c r="AA102" s="73">
        <v>0.17826086956521739</v>
      </c>
      <c r="AB102" s="73">
        <v>2.7749999999999999</v>
      </c>
      <c r="AC102" s="71">
        <v>6.2958249721293198</v>
      </c>
      <c r="AD102" s="77">
        <v>0.42721325063656496</v>
      </c>
      <c r="AE102" s="77">
        <v>0.5727867493634351</v>
      </c>
      <c r="AF102" s="77">
        <v>2.792153117211214E-2</v>
      </c>
      <c r="AG102" s="78"/>
      <c r="AI102" s="80"/>
      <c r="AJ102" s="80"/>
    </row>
    <row r="103" spans="1:36" outlineLevel="1" x14ac:dyDescent="0.3">
      <c r="A103" s="68" t="s">
        <v>754</v>
      </c>
      <c r="B103" s="69" t="s">
        <v>1074</v>
      </c>
      <c r="C103" s="70" t="s">
        <v>437</v>
      </c>
      <c r="D103" s="69">
        <v>2011</v>
      </c>
      <c r="E103" s="70" t="s">
        <v>754</v>
      </c>
      <c r="F103" s="70" t="s">
        <v>1075</v>
      </c>
      <c r="G103" s="70">
        <v>12</v>
      </c>
      <c r="H103" s="71">
        <f>VLOOKUP(E103,[4]DENSIDAD!A$2:F$341,6,FALSE)</f>
        <v>64.901234567901241</v>
      </c>
      <c r="I103" s="70" t="str">
        <f>VLOOKUP(E103,[4]Cruzamientos!A$2:C$358,3,FALSE)</f>
        <v>ASD</v>
      </c>
      <c r="J103" s="72" t="str">
        <f>VLOOKUP(E103,[4]Cruzamientos!A$2:B$358,2,FALSE)</f>
        <v>ASD DxLM</v>
      </c>
      <c r="K103" s="70" t="s">
        <v>1076</v>
      </c>
      <c r="L103" s="73">
        <v>0.20999999999999996</v>
      </c>
      <c r="M103" s="74">
        <v>30.5</v>
      </c>
      <c r="N103" s="74">
        <v>38</v>
      </c>
      <c r="O103" s="74">
        <v>31.5</v>
      </c>
      <c r="P103" s="71" t="s">
        <v>1081</v>
      </c>
      <c r="Q103" s="73">
        <v>1.3225</v>
      </c>
      <c r="R103" s="72"/>
      <c r="S103" s="73">
        <v>4.6125000000000007</v>
      </c>
      <c r="T103" s="75">
        <v>2.2025000000000001</v>
      </c>
      <c r="U103" s="76">
        <v>5.125</v>
      </c>
      <c r="V103" s="69">
        <v>444.75</v>
      </c>
      <c r="W103" s="73">
        <v>20.52</v>
      </c>
      <c r="X103" s="73">
        <v>12.692500000000001</v>
      </c>
      <c r="Y103" s="73">
        <v>2.0791666666666666</v>
      </c>
      <c r="Z103" s="73">
        <v>1.3012820512820511</v>
      </c>
      <c r="AA103" s="73">
        <v>0.2391304347826087</v>
      </c>
      <c r="AB103" s="73">
        <v>2.3875000000000002</v>
      </c>
      <c r="AC103" s="71">
        <v>18.699579152731324</v>
      </c>
      <c r="AD103" s="77">
        <v>0.13389687205824718</v>
      </c>
      <c r="AE103" s="77">
        <v>0.86610312794175282</v>
      </c>
      <c r="AF103" s="77">
        <v>1.3037512864456218E-2</v>
      </c>
      <c r="AG103" s="78"/>
      <c r="AI103" s="80"/>
      <c r="AJ103" s="80"/>
    </row>
    <row r="104" spans="1:36" outlineLevel="1" x14ac:dyDescent="0.3">
      <c r="A104" s="68" t="s">
        <v>755</v>
      </c>
      <c r="B104" s="69" t="s">
        <v>1074</v>
      </c>
      <c r="C104" s="70" t="s">
        <v>435</v>
      </c>
      <c r="D104" s="69">
        <v>2011</v>
      </c>
      <c r="E104" s="70" t="s">
        <v>755</v>
      </c>
      <c r="F104" s="70" t="s">
        <v>1075</v>
      </c>
      <c r="G104" s="70">
        <v>12</v>
      </c>
      <c r="H104" s="71">
        <f>VLOOKUP(E104,[4]DENSIDAD!A$2:F$341,6,FALSE)</f>
        <v>42.302469135802468</v>
      </c>
      <c r="I104" s="70" t="str">
        <f>VLOOKUP(E104,[4]Cruzamientos!A$2:C$358,3,FALSE)</f>
        <v>CIRAD, ASD</v>
      </c>
      <c r="J104" s="72" t="str">
        <f>VLOOKUP(E104,[4]Cruzamientos!A$2:B$358,2,FALSE)</f>
        <v>1001, ASD DxLM, 1001</v>
      </c>
      <c r="K104" s="70" t="s">
        <v>1076</v>
      </c>
      <c r="L104" s="73">
        <v>0.2</v>
      </c>
      <c r="M104" s="74">
        <v>65</v>
      </c>
      <c r="N104" s="74">
        <v>19</v>
      </c>
      <c r="O104" s="74">
        <v>16</v>
      </c>
      <c r="P104" s="71" t="s">
        <v>1077</v>
      </c>
      <c r="Q104" s="73">
        <v>1.4849999999999999</v>
      </c>
      <c r="R104" s="72"/>
      <c r="S104" s="73">
        <v>4.2</v>
      </c>
      <c r="T104" s="75">
        <v>1.175</v>
      </c>
      <c r="U104" s="76">
        <v>4.2</v>
      </c>
      <c r="V104" s="69">
        <v>75.5</v>
      </c>
      <c r="W104" s="73">
        <v>9.68</v>
      </c>
      <c r="X104" s="73">
        <v>2.4750000000000001</v>
      </c>
      <c r="Y104" s="73">
        <v>1.4750000000000001</v>
      </c>
      <c r="Z104" s="73">
        <v>0.16923076923076921</v>
      </c>
      <c r="AA104" s="73">
        <v>0.16521739130434782</v>
      </c>
      <c r="AB104" s="73">
        <v>2.95</v>
      </c>
      <c r="AC104" s="71">
        <v>7.2344481605351172</v>
      </c>
      <c r="AD104" s="77">
        <v>0.38779126946564546</v>
      </c>
      <c r="AE104" s="77">
        <v>0.61220873053435454</v>
      </c>
      <c r="AF104" s="77">
        <v>2.2874842658548326E-2</v>
      </c>
      <c r="AG104" s="78"/>
      <c r="AI104" s="80"/>
      <c r="AJ104" s="80"/>
    </row>
    <row r="105" spans="1:36" outlineLevel="1" x14ac:dyDescent="0.3">
      <c r="A105" s="68" t="s">
        <v>944</v>
      </c>
      <c r="B105" s="69" t="s">
        <v>1074</v>
      </c>
      <c r="C105" s="70" t="str">
        <f>MID(E105,1,4)</f>
        <v>C11b</v>
      </c>
      <c r="D105" s="69">
        <f>MID(E105,6,2)+2000</f>
        <v>2011</v>
      </c>
      <c r="E105" s="70" t="s">
        <v>944</v>
      </c>
      <c r="F105" s="70" t="str">
        <f>F106</f>
        <v>8.5 x 8.5</v>
      </c>
      <c r="G105" s="70">
        <f>G106</f>
        <v>12</v>
      </c>
      <c r="H105" s="71">
        <f>VLOOKUP(E105,[4]DENSIDAD!A$2:F$341,6,FALSE)</f>
        <v>1.5864197530864197</v>
      </c>
      <c r="I105" s="70" t="str">
        <f>VLOOKUP(E105,[4]Cruzamientos!A$2:C$358,3,FALSE)</f>
        <v>ASD</v>
      </c>
      <c r="J105" s="72" t="str">
        <f>VLOOKUP(E105,[4]Cruzamientos!A$2:B$358,2,FALSE)</f>
        <v>D x N</v>
      </c>
      <c r="K105" s="70" t="str">
        <f t="shared" ref="K105:AF105" si="15">K106</f>
        <v>Industrial</v>
      </c>
      <c r="L105" s="70">
        <f t="shared" si="15"/>
        <v>0.44</v>
      </c>
      <c r="M105" s="70">
        <f t="shared" si="15"/>
        <v>27</v>
      </c>
      <c r="N105" s="70">
        <f t="shared" si="15"/>
        <v>35</v>
      </c>
      <c r="O105" s="70">
        <f t="shared" si="15"/>
        <v>38</v>
      </c>
      <c r="P105" s="70" t="str">
        <f t="shared" si="15"/>
        <v>Fco Arc</v>
      </c>
      <c r="Q105" s="70">
        <f t="shared" si="15"/>
        <v>1.29</v>
      </c>
      <c r="R105" s="70"/>
      <c r="S105" s="70">
        <f t="shared" si="15"/>
        <v>5.28</v>
      </c>
      <c r="T105" s="70">
        <f t="shared" si="15"/>
        <v>3.09</v>
      </c>
      <c r="U105" s="70">
        <f t="shared" si="15"/>
        <v>7.6</v>
      </c>
      <c r="V105" s="70">
        <f t="shared" si="15"/>
        <v>397</v>
      </c>
      <c r="W105" s="70">
        <f t="shared" si="15"/>
        <v>26.400000000000002</v>
      </c>
      <c r="X105" s="70">
        <f t="shared" si="15"/>
        <v>18.850000000000001</v>
      </c>
      <c r="Y105" s="70">
        <f t="shared" si="15"/>
        <v>4.0166666666666675</v>
      </c>
      <c r="Z105" s="70">
        <f t="shared" si="15"/>
        <v>1.0615384615384613</v>
      </c>
      <c r="AA105" s="70">
        <f t="shared" si="15"/>
        <v>0.32173913043478258</v>
      </c>
      <c r="AB105" s="70">
        <f t="shared" si="15"/>
        <v>0.15</v>
      </c>
      <c r="AC105" s="70">
        <f t="shared" si="15"/>
        <v>24.399944258639909</v>
      </c>
      <c r="AD105" s="77">
        <f t="shared" si="15"/>
        <v>6.1475550275851831E-3</v>
      </c>
      <c r="AE105" s="77">
        <f t="shared" si="15"/>
        <v>0.99385244497241487</v>
      </c>
      <c r="AF105" s="77">
        <f t="shared" si="15"/>
        <v>1.3186060059168218E-2</v>
      </c>
      <c r="AG105" s="78"/>
      <c r="AI105" s="80"/>
      <c r="AJ105" s="80"/>
    </row>
    <row r="106" spans="1:36" outlineLevel="1" x14ac:dyDescent="0.3">
      <c r="A106" s="68" t="s">
        <v>946</v>
      </c>
      <c r="B106" s="69" t="s">
        <v>1074</v>
      </c>
      <c r="C106" s="70" t="s">
        <v>945</v>
      </c>
      <c r="D106" s="69">
        <v>2011</v>
      </c>
      <c r="E106" s="70" t="s">
        <v>946</v>
      </c>
      <c r="F106" s="70" t="s">
        <v>1075</v>
      </c>
      <c r="G106" s="70">
        <v>12</v>
      </c>
      <c r="H106" s="71">
        <f>VLOOKUP(E106,[4]DENSIDAD!A$2:F$341,6,FALSE)</f>
        <v>9.7901234567901234</v>
      </c>
      <c r="I106" s="70" t="str">
        <f>VLOOKUP(E106,[4]Cruzamientos!A$2:C$358,3,FALSE)</f>
        <v>ASD, CIRAD</v>
      </c>
      <c r="J106" s="72" t="str">
        <f>VLOOKUP(E106,[4]Cruzamientos!A$2:B$358,2,FALSE)</f>
        <v>COM x G , 4001,</v>
      </c>
      <c r="K106" s="70" t="s">
        <v>1076</v>
      </c>
      <c r="L106" s="73">
        <v>0.44</v>
      </c>
      <c r="M106" s="74">
        <v>27</v>
      </c>
      <c r="N106" s="74">
        <v>35</v>
      </c>
      <c r="O106" s="74">
        <v>38</v>
      </c>
      <c r="P106" s="71" t="s">
        <v>1081</v>
      </c>
      <c r="Q106" s="73">
        <v>1.29</v>
      </c>
      <c r="R106" s="72"/>
      <c r="S106" s="73">
        <v>5.28</v>
      </c>
      <c r="T106" s="75">
        <v>3.09</v>
      </c>
      <c r="U106" s="76">
        <v>7.6</v>
      </c>
      <c r="V106" s="69">
        <v>397</v>
      </c>
      <c r="W106" s="73">
        <v>26.400000000000002</v>
      </c>
      <c r="X106" s="73">
        <v>18.850000000000001</v>
      </c>
      <c r="Y106" s="73">
        <v>4.0166666666666675</v>
      </c>
      <c r="Z106" s="73">
        <v>1.0615384615384613</v>
      </c>
      <c r="AA106" s="73">
        <v>0.32173913043478258</v>
      </c>
      <c r="AB106" s="73">
        <v>0.15</v>
      </c>
      <c r="AC106" s="71">
        <v>24.399944258639909</v>
      </c>
      <c r="AD106" s="77">
        <v>6.1475550275851831E-3</v>
      </c>
      <c r="AE106" s="77">
        <v>0.99385244497241487</v>
      </c>
      <c r="AF106" s="77">
        <v>1.3186060059168218E-2</v>
      </c>
      <c r="AG106" s="78"/>
      <c r="AI106" s="80"/>
      <c r="AJ106" s="80"/>
    </row>
    <row r="107" spans="1:36" outlineLevel="1" x14ac:dyDescent="0.3">
      <c r="A107" s="68" t="s">
        <v>745</v>
      </c>
      <c r="B107" s="69" t="s">
        <v>1074</v>
      </c>
      <c r="C107" s="70" t="s">
        <v>438</v>
      </c>
      <c r="D107" s="69">
        <v>2011</v>
      </c>
      <c r="E107" s="70" t="s">
        <v>745</v>
      </c>
      <c r="F107" s="70" t="s">
        <v>1075</v>
      </c>
      <c r="G107" s="70">
        <v>12</v>
      </c>
      <c r="H107" s="71">
        <f>VLOOKUP(E107,[4]DENSIDAD!A$2:F$341,6,FALSE)</f>
        <v>29.481481481481481</v>
      </c>
      <c r="I107" s="70" t="str">
        <f>VLOOKUP(E107,[4]Cruzamientos!A$2:C$358,3,FALSE)</f>
        <v>CIRAD, ASD</v>
      </c>
      <c r="J107" s="72" t="str">
        <f>VLOOKUP(E107,[4]Cruzamientos!A$2:B$358,2,FALSE)</f>
        <v>2501 ASD: B x E, 7050 : BAM x E</v>
      </c>
      <c r="K107" s="70" t="s">
        <v>1076</v>
      </c>
      <c r="L107" s="73">
        <v>0.14000000000000001</v>
      </c>
      <c r="M107" s="74">
        <v>59</v>
      </c>
      <c r="N107" s="74">
        <v>27</v>
      </c>
      <c r="O107" s="74">
        <v>14</v>
      </c>
      <c r="P107" s="71" t="s">
        <v>1077</v>
      </c>
      <c r="Q107" s="73">
        <v>1.5</v>
      </c>
      <c r="R107" s="72"/>
      <c r="S107" s="73">
        <v>4.49</v>
      </c>
      <c r="T107" s="75">
        <v>1.45</v>
      </c>
      <c r="U107" s="76">
        <v>2.4</v>
      </c>
      <c r="V107" s="69">
        <v>80</v>
      </c>
      <c r="W107" s="73">
        <v>7.5200000000000005</v>
      </c>
      <c r="X107" s="73">
        <v>2.21</v>
      </c>
      <c r="Y107" s="73">
        <v>0.8666666666666667</v>
      </c>
      <c r="Z107" s="73">
        <v>0.22051282051282048</v>
      </c>
      <c r="AA107" s="73">
        <v>0.13043478260869565</v>
      </c>
      <c r="AB107" s="73">
        <v>2.35</v>
      </c>
      <c r="AC107" s="71">
        <v>5.7776142697881827</v>
      </c>
      <c r="AD107" s="77">
        <v>0.40674227981754052</v>
      </c>
      <c r="AE107" s="77">
        <v>0.59325772018245959</v>
      </c>
      <c r="AF107" s="77">
        <v>2.2575889721602616E-2</v>
      </c>
      <c r="AG107" s="78"/>
      <c r="AI107" s="80"/>
      <c r="AJ107" s="80"/>
    </row>
    <row r="108" spans="1:36" outlineLevel="1" x14ac:dyDescent="0.3">
      <c r="A108" s="68" t="s">
        <v>743</v>
      </c>
      <c r="B108" s="69" t="s">
        <v>1074</v>
      </c>
      <c r="C108" s="70" t="s">
        <v>439</v>
      </c>
      <c r="D108" s="69">
        <v>2011</v>
      </c>
      <c r="E108" s="70" t="s">
        <v>743</v>
      </c>
      <c r="F108" s="70" t="s">
        <v>1075</v>
      </c>
      <c r="G108" s="70">
        <v>12</v>
      </c>
      <c r="H108" s="71">
        <f>VLOOKUP(E108,[4]DENSIDAD!A$2:F$341,6,FALSE)</f>
        <v>47.543209876543209</v>
      </c>
      <c r="I108" s="70" t="str">
        <f>VLOOKUP(E108,[4]Cruzamientos!A$2:C$358,3,FALSE)</f>
        <v>CIRAD, ASD</v>
      </c>
      <c r="J108" s="72" t="str">
        <f>VLOOKUP(E108,[4]Cruzamientos!A$2:B$358,2,FALSE)</f>
        <v>7050 ASD: C x G, 1001 : COM x G</v>
      </c>
      <c r="K108" s="70" t="s">
        <v>1076</v>
      </c>
      <c r="L108" s="73">
        <v>0.24</v>
      </c>
      <c r="M108" s="74">
        <v>44</v>
      </c>
      <c r="N108" s="74">
        <v>18</v>
      </c>
      <c r="O108" s="74">
        <v>38</v>
      </c>
      <c r="P108" s="71" t="s">
        <v>1080</v>
      </c>
      <c r="Q108" s="73">
        <v>1.335</v>
      </c>
      <c r="R108" s="72"/>
      <c r="S108" s="73">
        <v>4.3650000000000002</v>
      </c>
      <c r="T108" s="75">
        <v>2.2650000000000001</v>
      </c>
      <c r="U108" s="76">
        <v>6.75</v>
      </c>
      <c r="V108" s="69">
        <v>296.5</v>
      </c>
      <c r="W108" s="73">
        <v>21.2</v>
      </c>
      <c r="X108" s="73">
        <v>12.565</v>
      </c>
      <c r="Y108" s="73">
        <v>2.1916666666666669</v>
      </c>
      <c r="Z108" s="73">
        <v>0.66666666666666663</v>
      </c>
      <c r="AA108" s="73">
        <v>0.2391304347826087</v>
      </c>
      <c r="AB108" s="73">
        <v>3</v>
      </c>
      <c r="AC108" s="71">
        <v>18.662463768115941</v>
      </c>
      <c r="AD108" s="77">
        <v>0.36596669291217138</v>
      </c>
      <c r="AE108" s="77">
        <v>0.63403330708782857</v>
      </c>
      <c r="AF108" s="77">
        <v>2.1368522130557538E-2</v>
      </c>
      <c r="AG108" s="78"/>
      <c r="AI108" s="80"/>
      <c r="AJ108" s="80"/>
    </row>
    <row r="109" spans="1:36" outlineLevel="1" x14ac:dyDescent="0.3">
      <c r="A109" s="68" t="s">
        <v>742</v>
      </c>
      <c r="B109" s="69" t="s">
        <v>1074</v>
      </c>
      <c r="C109" s="70" t="s">
        <v>440</v>
      </c>
      <c r="D109" s="69">
        <v>2011</v>
      </c>
      <c r="E109" s="70" t="s">
        <v>742</v>
      </c>
      <c r="F109" s="70" t="s">
        <v>1075</v>
      </c>
      <c r="G109" s="70">
        <v>12</v>
      </c>
      <c r="H109" s="71">
        <f>VLOOKUP(E109,[4]DENSIDAD!A$2:F$341,6,FALSE)</f>
        <v>46.592592592592595</v>
      </c>
      <c r="I109" s="70" t="str">
        <f>VLOOKUP(E109,[4]Cruzamientos!A$2:C$358,3,FALSE)</f>
        <v>CIRAD, ASD</v>
      </c>
      <c r="J109" s="72" t="str">
        <f>VLOOKUP(E109,[4]Cruzamientos!A$2:B$358,2,FALSE)</f>
        <v>1001 ASD: D x G</v>
      </c>
      <c r="K109" s="70" t="s">
        <v>1076</v>
      </c>
      <c r="L109" s="73">
        <v>0.38500000000000001</v>
      </c>
      <c r="M109" s="74">
        <v>54</v>
      </c>
      <c r="N109" s="74">
        <v>27</v>
      </c>
      <c r="O109" s="74">
        <v>19</v>
      </c>
      <c r="P109" s="71" t="s">
        <v>1080</v>
      </c>
      <c r="Q109" s="73">
        <v>1.45</v>
      </c>
      <c r="R109" s="72"/>
      <c r="S109" s="73">
        <v>4.5949999999999998</v>
      </c>
      <c r="T109" s="75">
        <v>2.0499999999999998</v>
      </c>
      <c r="U109" s="76">
        <v>4.6500000000000004</v>
      </c>
      <c r="V109" s="69">
        <v>178.5</v>
      </c>
      <c r="W109" s="73">
        <v>9.4400000000000013</v>
      </c>
      <c r="X109" s="73">
        <v>3.1</v>
      </c>
      <c r="Y109" s="73">
        <v>0.70833333333333326</v>
      </c>
      <c r="Z109" s="73">
        <v>0.25384615384615383</v>
      </c>
      <c r="AA109" s="73">
        <v>0.10434782608695652</v>
      </c>
      <c r="AB109" s="73">
        <v>1.5250000000000001</v>
      </c>
      <c r="AC109" s="71">
        <v>5.6915273132664437</v>
      </c>
      <c r="AD109" s="77">
        <v>0.29720265213196784</v>
      </c>
      <c r="AE109" s="77">
        <v>0.70279734786803227</v>
      </c>
      <c r="AF109" s="77">
        <v>1.8534446606111254E-2</v>
      </c>
      <c r="AG109" s="78"/>
      <c r="AI109" s="80"/>
      <c r="AJ109" s="80"/>
    </row>
    <row r="110" spans="1:36" outlineLevel="1" x14ac:dyDescent="0.3">
      <c r="A110" s="68" t="s">
        <v>756</v>
      </c>
      <c r="B110" s="69" t="s">
        <v>1074</v>
      </c>
      <c r="C110" s="70" t="s">
        <v>454</v>
      </c>
      <c r="D110" s="69">
        <v>2011</v>
      </c>
      <c r="E110" s="70" t="s">
        <v>756</v>
      </c>
      <c r="F110" s="70" t="s">
        <v>1075</v>
      </c>
      <c r="G110" s="70">
        <v>12</v>
      </c>
      <c r="H110" s="71">
        <f>VLOOKUP(E110,[4]DENSIDAD!A$2:F$341,6,FALSE)</f>
        <v>62.827160493827158</v>
      </c>
      <c r="I110" s="70" t="str">
        <f>VLOOKUP(E110,[4]Cruzamientos!A$2:C$358,3,FALSE)</f>
        <v>CIRAD, ASD</v>
      </c>
      <c r="J110" s="72" t="str">
        <f>VLOOKUP(E110,[4]Cruzamientos!A$2:B$358,2,FALSE)</f>
        <v>1001 : COM x G</v>
      </c>
      <c r="K110" s="70" t="s">
        <v>1076</v>
      </c>
      <c r="L110" s="73">
        <v>0.28249999999999997</v>
      </c>
      <c r="M110" s="74">
        <v>38</v>
      </c>
      <c r="N110" s="74">
        <v>38.5</v>
      </c>
      <c r="O110" s="74">
        <v>23.5</v>
      </c>
      <c r="P110" s="71" t="s">
        <v>1079</v>
      </c>
      <c r="Q110" s="73">
        <v>1.38</v>
      </c>
      <c r="R110" s="72"/>
      <c r="S110" s="73">
        <v>4.57</v>
      </c>
      <c r="T110" s="75">
        <v>1.8850000000000002</v>
      </c>
      <c r="U110" s="76">
        <v>6.9749999999999996</v>
      </c>
      <c r="V110" s="69">
        <v>136.5</v>
      </c>
      <c r="W110" s="73">
        <v>15.76</v>
      </c>
      <c r="X110" s="73">
        <v>7.2976052946753818</v>
      </c>
      <c r="Y110" s="73">
        <v>1.9628334361928275</v>
      </c>
      <c r="Z110" s="73">
        <v>0.28560733868880261</v>
      </c>
      <c r="AA110" s="73">
        <v>0.17395948076994031</v>
      </c>
      <c r="AB110" s="73">
        <v>2.5874999999999999</v>
      </c>
      <c r="AC110" s="71">
        <v>12.307505550326951</v>
      </c>
      <c r="AD110" s="77">
        <v>0.22962257608944067</v>
      </c>
      <c r="AE110" s="77">
        <v>0.7703774239105593</v>
      </c>
      <c r="AF110" s="77">
        <v>1.5525117780173976E-2</v>
      </c>
      <c r="AG110" s="78"/>
      <c r="AI110" s="80"/>
      <c r="AJ110" s="80"/>
    </row>
    <row r="111" spans="1:36" outlineLevel="1" x14ac:dyDescent="0.3">
      <c r="A111" s="68" t="s">
        <v>757</v>
      </c>
      <c r="B111" s="69" t="s">
        <v>1074</v>
      </c>
      <c r="C111" s="70" t="s">
        <v>455</v>
      </c>
      <c r="D111" s="69">
        <v>2011</v>
      </c>
      <c r="E111" s="70" t="s">
        <v>757</v>
      </c>
      <c r="F111" s="70" t="s">
        <v>1075</v>
      </c>
      <c r="G111" s="70">
        <v>12</v>
      </c>
      <c r="H111" s="71">
        <f>VLOOKUP(E111,[4]DENSIDAD!A$2:F$341,6,FALSE)</f>
        <v>58.555555555555557</v>
      </c>
      <c r="I111" s="70" t="str">
        <f>VLOOKUP(E111,[4]Cruzamientos!A$2:C$358,3,FALSE)</f>
        <v>CIRAD, ASD</v>
      </c>
      <c r="J111" s="72" t="str">
        <f>VLOOKUP(E111,[4]Cruzamientos!A$2:B$358,2,FALSE)</f>
        <v>1001; BxE</v>
      </c>
      <c r="K111" s="70" t="s">
        <v>1076</v>
      </c>
      <c r="L111" s="73">
        <v>0.27250000000000002</v>
      </c>
      <c r="M111" s="74">
        <v>37</v>
      </c>
      <c r="N111" s="74">
        <v>36.5</v>
      </c>
      <c r="O111" s="74">
        <v>26.5</v>
      </c>
      <c r="P111" s="71" t="s">
        <v>1079</v>
      </c>
      <c r="Q111" s="73">
        <v>1.3625</v>
      </c>
      <c r="R111" s="72"/>
      <c r="S111" s="73">
        <v>4.3925000000000001</v>
      </c>
      <c r="T111" s="75">
        <v>1.4899999999999998</v>
      </c>
      <c r="U111" s="76">
        <v>6.4249999999999998</v>
      </c>
      <c r="V111" s="69">
        <v>173.25</v>
      </c>
      <c r="W111" s="73">
        <v>15.479999999999999</v>
      </c>
      <c r="X111" s="73">
        <v>6.8412077698487952</v>
      </c>
      <c r="Y111" s="73">
        <v>1.8679935541383805</v>
      </c>
      <c r="Z111" s="73">
        <v>0.28052748309536968</v>
      </c>
      <c r="AA111" s="73">
        <v>0.16307927367320579</v>
      </c>
      <c r="AB111" s="73">
        <v>2.0499999999999998</v>
      </c>
      <c r="AC111" s="71">
        <v>11.202808080755752</v>
      </c>
      <c r="AD111" s="77">
        <v>0.19684715238945383</v>
      </c>
      <c r="AE111" s="77">
        <v>0.80315284761054617</v>
      </c>
      <c r="AF111" s="77">
        <v>1.482499280256367E-2</v>
      </c>
      <c r="AG111" s="78"/>
      <c r="AI111" s="80"/>
      <c r="AJ111" s="80"/>
    </row>
    <row r="112" spans="1:36" outlineLevel="1" x14ac:dyDescent="0.3">
      <c r="A112" s="68" t="s">
        <v>758</v>
      </c>
      <c r="B112" s="69" t="s">
        <v>1074</v>
      </c>
      <c r="C112" s="70" t="s">
        <v>456</v>
      </c>
      <c r="D112" s="69">
        <v>2011</v>
      </c>
      <c r="E112" s="70" t="s">
        <v>758</v>
      </c>
      <c r="F112" s="70" t="s">
        <v>1075</v>
      </c>
      <c r="G112" s="70">
        <v>12</v>
      </c>
      <c r="H112" s="71">
        <f>VLOOKUP(E112,[4]DENSIDAD!A$2:F$341,6,FALSE)</f>
        <v>67.617283950617278</v>
      </c>
      <c r="I112" s="70" t="str">
        <f>VLOOKUP(E112,[4]Cruzamientos!A$2:C$358,3,FALSE)</f>
        <v>CIRAD, ASD</v>
      </c>
      <c r="J112" s="72" t="str">
        <f>VLOOKUP(E112,[4]Cruzamientos!A$2:B$358,2,FALSE)</f>
        <v>1001; ASD DxG</v>
      </c>
      <c r="K112" s="70" t="s">
        <v>1076</v>
      </c>
      <c r="L112" s="73">
        <v>0.22499999999999998</v>
      </c>
      <c r="M112" s="74">
        <v>37.5</v>
      </c>
      <c r="N112" s="74">
        <v>39</v>
      </c>
      <c r="O112" s="74">
        <v>23.5</v>
      </c>
      <c r="P112" s="71" t="s">
        <v>1079</v>
      </c>
      <c r="Q112" s="73">
        <v>1.3775000000000002</v>
      </c>
      <c r="R112" s="72"/>
      <c r="S112" s="73">
        <v>4.6950000000000003</v>
      </c>
      <c r="T112" s="75">
        <v>1.7725</v>
      </c>
      <c r="U112" s="76">
        <v>7.9249999999999998</v>
      </c>
      <c r="V112" s="69">
        <v>144</v>
      </c>
      <c r="W112" s="73">
        <v>14.720000000000002</v>
      </c>
      <c r="X112" s="73">
        <v>8.0963148111183187</v>
      </c>
      <c r="Y112" s="73">
        <v>1.7348693684427074</v>
      </c>
      <c r="Z112" s="73">
        <v>0.30484455452420806</v>
      </c>
      <c r="AA112" s="73">
        <v>0.17396238310067028</v>
      </c>
      <c r="AB112" s="73">
        <v>1.3625</v>
      </c>
      <c r="AC112" s="71">
        <v>11.672491117185906</v>
      </c>
      <c r="AD112" s="77">
        <v>0.14290820703529478</v>
      </c>
      <c r="AE112" s="77">
        <v>0.85709179296470528</v>
      </c>
      <c r="AF112" s="77">
        <v>1.7816685781167435E-2</v>
      </c>
      <c r="AG112" s="78"/>
      <c r="AI112" s="80"/>
      <c r="AJ112" s="80"/>
    </row>
    <row r="113" spans="1:36" outlineLevel="1" x14ac:dyDescent="0.3">
      <c r="A113" s="68" t="s">
        <v>750</v>
      </c>
      <c r="B113" s="69" t="s">
        <v>1074</v>
      </c>
      <c r="C113" s="70" t="s">
        <v>69</v>
      </c>
      <c r="D113" s="69">
        <v>2011</v>
      </c>
      <c r="E113" s="70" t="s">
        <v>750</v>
      </c>
      <c r="F113" s="70" t="s">
        <v>1075</v>
      </c>
      <c r="G113" s="70">
        <v>12</v>
      </c>
      <c r="H113" s="71">
        <f>VLOOKUP(E113,[4]DENSIDAD!A$2:F$341,6,FALSE)</f>
        <v>16.395061728395063</v>
      </c>
      <c r="I113" s="70" t="str">
        <f>VLOOKUP(E113,[4]Cruzamientos!A$2:C$358,3,FALSE)</f>
        <v>ASD, CIRAD</v>
      </c>
      <c r="J113" s="72" t="str">
        <f>VLOOKUP(E113,[4]Cruzamientos!A$2:B$358,2,FALSE)</f>
        <v>D x N , 4001</v>
      </c>
      <c r="K113" s="70" t="s">
        <v>1076</v>
      </c>
      <c r="L113" s="73">
        <v>0.36</v>
      </c>
      <c r="M113" s="74">
        <v>41</v>
      </c>
      <c r="N113" s="74">
        <v>34</v>
      </c>
      <c r="O113" s="74">
        <v>25</v>
      </c>
      <c r="P113" s="71" t="s">
        <v>1079</v>
      </c>
      <c r="Q113" s="73">
        <v>1.38</v>
      </c>
      <c r="R113" s="72"/>
      <c r="S113" s="73">
        <v>6.49</v>
      </c>
      <c r="T113" s="75">
        <v>2.94</v>
      </c>
      <c r="U113" s="76">
        <v>7.5</v>
      </c>
      <c r="V113" s="69">
        <v>127</v>
      </c>
      <c r="W113" s="73">
        <v>22.080000000000002</v>
      </c>
      <c r="X113" s="73">
        <v>18.43</v>
      </c>
      <c r="Y113" s="73">
        <v>2.2833333333333337</v>
      </c>
      <c r="Z113" s="73">
        <v>0.241025641025641</v>
      </c>
      <c r="AA113" s="73">
        <v>0.13043478260869565</v>
      </c>
      <c r="AB113" s="73">
        <v>0</v>
      </c>
      <c r="AC113" s="71">
        <v>21.08479375696767</v>
      </c>
      <c r="AD113" s="77">
        <v>0</v>
      </c>
      <c r="AE113" s="77">
        <v>1</v>
      </c>
      <c r="AF113" s="77">
        <v>6.1862014925136381E-3</v>
      </c>
      <c r="AG113" s="78"/>
      <c r="AI113" s="80"/>
      <c r="AJ113" s="80"/>
    </row>
    <row r="114" spans="1:36" outlineLevel="1" x14ac:dyDescent="0.3">
      <c r="A114" s="68" t="s">
        <v>751</v>
      </c>
      <c r="B114" s="69" t="s">
        <v>1074</v>
      </c>
      <c r="C114" s="70" t="s">
        <v>70</v>
      </c>
      <c r="D114" s="69">
        <v>2011</v>
      </c>
      <c r="E114" s="70" t="s">
        <v>751</v>
      </c>
      <c r="F114" s="70" t="s">
        <v>1075</v>
      </c>
      <c r="G114" s="70">
        <v>12</v>
      </c>
      <c r="H114" s="71">
        <f>VLOOKUP(E114,[4]DENSIDAD!A$2:F$341,6,FALSE)</f>
        <v>21.746913580246915</v>
      </c>
      <c r="I114" s="70" t="str">
        <f>VLOOKUP(E114,[4]Cruzamientos!A$2:C$358,3,FALSE)</f>
        <v>ASD, CIRAD</v>
      </c>
      <c r="J114" s="72" t="str">
        <f>VLOOKUP(E114,[4]Cruzamientos!A$2:B$358,2,FALSE)</f>
        <v>BxE , 4001, 1001</v>
      </c>
      <c r="K114" s="70" t="s">
        <v>1076</v>
      </c>
      <c r="L114" s="73">
        <v>0.47</v>
      </c>
      <c r="M114" s="74">
        <v>67</v>
      </c>
      <c r="N114" s="74">
        <v>18</v>
      </c>
      <c r="O114" s="74">
        <v>15</v>
      </c>
      <c r="P114" s="71" t="s">
        <v>1077</v>
      </c>
      <c r="Q114" s="73">
        <v>1.5</v>
      </c>
      <c r="R114" s="72"/>
      <c r="S114" s="73">
        <v>3.66</v>
      </c>
      <c r="T114" s="75">
        <v>3.38</v>
      </c>
      <c r="U114" s="76">
        <v>4.8</v>
      </c>
      <c r="V114" s="69">
        <v>83</v>
      </c>
      <c r="W114" s="73">
        <v>13.12</v>
      </c>
      <c r="X114" s="73">
        <v>2.11</v>
      </c>
      <c r="Y114" s="73">
        <v>0.35</v>
      </c>
      <c r="Z114" s="73">
        <v>0.10256410256410256</v>
      </c>
      <c r="AA114" s="73">
        <v>8.6956521739130432E-2</v>
      </c>
      <c r="AB114" s="73">
        <v>3.9</v>
      </c>
      <c r="AC114" s="71">
        <v>6.5495206243032325</v>
      </c>
      <c r="AD114" s="77">
        <v>0.59546342758709914</v>
      </c>
      <c r="AE114" s="77">
        <v>0.40453657241290097</v>
      </c>
      <c r="AF114" s="77">
        <v>1.327677653482941E-2</v>
      </c>
      <c r="AG114" s="78"/>
      <c r="AI114" s="80"/>
      <c r="AJ114" s="80"/>
    </row>
    <row r="115" spans="1:36" outlineLevel="1" x14ac:dyDescent="0.3">
      <c r="A115" s="68" t="s">
        <v>752</v>
      </c>
      <c r="B115" s="69" t="s">
        <v>1074</v>
      </c>
      <c r="C115" s="70" t="s">
        <v>71</v>
      </c>
      <c r="D115" s="69">
        <v>2011</v>
      </c>
      <c r="E115" s="70" t="s">
        <v>752</v>
      </c>
      <c r="F115" s="70" t="s">
        <v>1075</v>
      </c>
      <c r="G115" s="70">
        <v>12</v>
      </c>
      <c r="H115" s="71">
        <f>VLOOKUP(E115,[4]DENSIDAD!A$2:F$341,6,FALSE)</f>
        <v>25.117283950617285</v>
      </c>
      <c r="I115" s="70" t="str">
        <f>VLOOKUP(E115,[4]Cruzamientos!A$2:C$358,3,FALSE)</f>
        <v>ASD</v>
      </c>
      <c r="J115" s="72" t="str">
        <f>VLOOKUP(E115,[4]Cruzamientos!A$2:B$358,2,FALSE)</f>
        <v>DxN</v>
      </c>
      <c r="K115" s="70" t="s">
        <v>1076</v>
      </c>
      <c r="L115" s="73">
        <v>0.11</v>
      </c>
      <c r="M115" s="74">
        <v>45</v>
      </c>
      <c r="N115" s="74">
        <v>36</v>
      </c>
      <c r="O115" s="74">
        <v>19</v>
      </c>
      <c r="P115" s="71" t="s">
        <v>1079</v>
      </c>
      <c r="Q115" s="73">
        <v>1.42</v>
      </c>
      <c r="R115" s="72"/>
      <c r="S115" s="73">
        <v>4.57</v>
      </c>
      <c r="T115" s="75">
        <v>1.66</v>
      </c>
      <c r="U115" s="76">
        <v>16.3</v>
      </c>
      <c r="V115" s="69">
        <v>125</v>
      </c>
      <c r="W115" s="73">
        <v>12.48</v>
      </c>
      <c r="X115" s="73">
        <v>5.47</v>
      </c>
      <c r="Y115" s="73">
        <v>1.9</v>
      </c>
      <c r="Z115" s="73">
        <v>0.28205128205128205</v>
      </c>
      <c r="AA115" s="73">
        <v>0.13043478260869565</v>
      </c>
      <c r="AB115" s="73">
        <v>2.25</v>
      </c>
      <c r="AC115" s="71">
        <v>10.032486064659977</v>
      </c>
      <c r="AD115" s="77">
        <v>0.22427143038112532</v>
      </c>
      <c r="AE115" s="77">
        <v>0.7757285696188746</v>
      </c>
      <c r="AF115" s="77">
        <v>1.3001242340934801E-2</v>
      </c>
      <c r="AG115" s="78"/>
      <c r="AI115" s="80"/>
      <c r="AJ115" s="80"/>
    </row>
    <row r="116" spans="1:36" outlineLevel="1" x14ac:dyDescent="0.3">
      <c r="A116" s="68" t="s">
        <v>746</v>
      </c>
      <c r="B116" s="69" t="s">
        <v>1074</v>
      </c>
      <c r="C116" s="70" t="s">
        <v>119</v>
      </c>
      <c r="D116" s="69">
        <v>2011</v>
      </c>
      <c r="E116" s="70" t="s">
        <v>746</v>
      </c>
      <c r="F116" s="70" t="s">
        <v>1075</v>
      </c>
      <c r="G116" s="70">
        <v>12</v>
      </c>
      <c r="H116" s="71">
        <f>VLOOKUP(E116,[4]DENSIDAD!A$2:F$341,6,FALSE)</f>
        <v>28.796296296296298</v>
      </c>
      <c r="I116" s="70">
        <f>VLOOKUP(E116,[4]Cruzamientos!A$2:C$358,3,FALSE)</f>
        <v>0</v>
      </c>
      <c r="J116" s="72" t="str">
        <f>VLOOKUP(E116,[4]Cruzamientos!A$2:B$358,2,FALSE)</f>
        <v xml:space="preserve"> </v>
      </c>
      <c r="K116" s="70" t="s">
        <v>1076</v>
      </c>
      <c r="L116" s="73">
        <v>0.52</v>
      </c>
      <c r="M116" s="74">
        <v>45</v>
      </c>
      <c r="N116" s="74">
        <v>36</v>
      </c>
      <c r="O116" s="74">
        <v>19</v>
      </c>
      <c r="P116" s="71" t="s">
        <v>1077</v>
      </c>
      <c r="Q116" s="73">
        <v>1.4249999999999998</v>
      </c>
      <c r="R116" s="72"/>
      <c r="S116" s="73">
        <v>4.7</v>
      </c>
      <c r="T116" s="75">
        <v>4.4749999999999996</v>
      </c>
      <c r="U116" s="76">
        <v>5.2</v>
      </c>
      <c r="V116" s="69">
        <v>66.5</v>
      </c>
      <c r="W116" s="73">
        <v>14.879999999999999</v>
      </c>
      <c r="X116" s="73">
        <v>9.5750000000000011</v>
      </c>
      <c r="Y116" s="73">
        <v>1.6833333333333336</v>
      </c>
      <c r="Z116" s="73">
        <v>0.19999999999999998</v>
      </c>
      <c r="AA116" s="73">
        <v>0.1391304347826087</v>
      </c>
      <c r="AB116" s="73">
        <v>1.5</v>
      </c>
      <c r="AC116" s="71">
        <v>13.097463768115944</v>
      </c>
      <c r="AD116" s="77">
        <v>0.18688927611850853</v>
      </c>
      <c r="AE116" s="77">
        <v>0.81311072388149142</v>
      </c>
      <c r="AF116" s="77">
        <v>1.2562597919122136E-2</v>
      </c>
      <c r="AG116" s="78"/>
      <c r="AI116" s="80"/>
      <c r="AJ116" s="80"/>
    </row>
    <row r="117" spans="1:36" outlineLevel="1" x14ac:dyDescent="0.3">
      <c r="A117" s="68" t="s">
        <v>748</v>
      </c>
      <c r="B117" s="69" t="s">
        <v>1074</v>
      </c>
      <c r="C117" s="70" t="str">
        <f>MID(E117,1,4)</f>
        <v>E05c</v>
      </c>
      <c r="D117" s="69">
        <f>MID(E117,6,2)+2000</f>
        <v>2011</v>
      </c>
      <c r="E117" s="70" t="s">
        <v>748</v>
      </c>
      <c r="F117" s="70" t="str">
        <f>F116</f>
        <v>8.5 x 8.5</v>
      </c>
      <c r="G117" s="70">
        <f>G116</f>
        <v>12</v>
      </c>
      <c r="H117" s="71">
        <f>VLOOKUP(E117,[4]DENSIDAD!A$2:F$341,6,FALSE)</f>
        <v>23.141975308641975</v>
      </c>
      <c r="I117" s="70" t="str">
        <f>VLOOKUP(E117,[4]Cruzamientos!A$2:C$358,3,FALSE)</f>
        <v>CIRAD</v>
      </c>
      <c r="J117" s="72" t="str">
        <f>VLOOKUP(E117,[4]Cruzamientos!A$2:B$358,2,FALSE)</f>
        <v>2401, 8101</v>
      </c>
      <c r="K117" s="70" t="str">
        <f t="shared" ref="K117:AF117" si="16">K116</f>
        <v>Industrial</v>
      </c>
      <c r="L117" s="70">
        <f t="shared" si="16"/>
        <v>0.52</v>
      </c>
      <c r="M117" s="70">
        <f t="shared" si="16"/>
        <v>45</v>
      </c>
      <c r="N117" s="70">
        <f t="shared" si="16"/>
        <v>36</v>
      </c>
      <c r="O117" s="70">
        <f t="shared" si="16"/>
        <v>19</v>
      </c>
      <c r="P117" s="70" t="str">
        <f t="shared" si="16"/>
        <v>Fco Ao</v>
      </c>
      <c r="Q117" s="70">
        <f t="shared" si="16"/>
        <v>1.4249999999999998</v>
      </c>
      <c r="R117" s="70"/>
      <c r="S117" s="70">
        <f t="shared" si="16"/>
        <v>4.7</v>
      </c>
      <c r="T117" s="70">
        <f t="shared" si="16"/>
        <v>4.4749999999999996</v>
      </c>
      <c r="U117" s="70">
        <f t="shared" si="16"/>
        <v>5.2</v>
      </c>
      <c r="V117" s="70">
        <f t="shared" si="16"/>
        <v>66.5</v>
      </c>
      <c r="W117" s="70">
        <f t="shared" si="16"/>
        <v>14.879999999999999</v>
      </c>
      <c r="X117" s="70">
        <f t="shared" si="16"/>
        <v>9.5750000000000011</v>
      </c>
      <c r="Y117" s="70">
        <f t="shared" si="16"/>
        <v>1.6833333333333336</v>
      </c>
      <c r="Z117" s="70">
        <f t="shared" si="16"/>
        <v>0.19999999999999998</v>
      </c>
      <c r="AA117" s="70">
        <f t="shared" si="16"/>
        <v>0.1391304347826087</v>
      </c>
      <c r="AB117" s="70">
        <f t="shared" si="16"/>
        <v>1.5</v>
      </c>
      <c r="AC117" s="70">
        <f t="shared" si="16"/>
        <v>13.097463768115944</v>
      </c>
      <c r="AD117" s="77">
        <f t="shared" si="16"/>
        <v>0.18688927611850853</v>
      </c>
      <c r="AE117" s="77">
        <f t="shared" si="16"/>
        <v>0.81311072388149142</v>
      </c>
      <c r="AF117" s="77">
        <f t="shared" si="16"/>
        <v>1.2562597919122136E-2</v>
      </c>
      <c r="AG117" s="78"/>
      <c r="AI117" s="80"/>
      <c r="AJ117" s="80"/>
    </row>
    <row r="118" spans="1:36" outlineLevel="1" x14ac:dyDescent="0.3">
      <c r="A118" s="68" t="s">
        <v>753</v>
      </c>
      <c r="B118" s="69" t="s">
        <v>1074</v>
      </c>
      <c r="C118" s="70" t="s">
        <v>457</v>
      </c>
      <c r="D118" s="69">
        <v>2011</v>
      </c>
      <c r="E118" s="70" t="s">
        <v>753</v>
      </c>
      <c r="F118" s="70" t="s">
        <v>1075</v>
      </c>
      <c r="G118" s="70">
        <v>12</v>
      </c>
      <c r="H118" s="71">
        <f>VLOOKUP(E118,[4]DENSIDAD!A$2:F$341,6,FALSE)</f>
        <v>31.351851851851851</v>
      </c>
      <c r="I118" s="70" t="str">
        <f>VLOOKUP(E118,[4]Cruzamientos!A$2:C$358,3,FALSE)</f>
        <v>ASD</v>
      </c>
      <c r="J118" s="72" t="str">
        <f>VLOOKUP(E118,[4]Cruzamientos!A$2:B$358,2,FALSE)</f>
        <v>BxE, DxN, DxG, DxLM</v>
      </c>
      <c r="K118" s="70" t="s">
        <v>1076</v>
      </c>
      <c r="L118" s="73">
        <v>0.23</v>
      </c>
      <c r="M118" s="74">
        <v>43</v>
      </c>
      <c r="N118" s="74">
        <v>36</v>
      </c>
      <c r="O118" s="74">
        <v>21</v>
      </c>
      <c r="P118" s="71" t="s">
        <v>1079</v>
      </c>
      <c r="Q118" s="73">
        <v>1.41</v>
      </c>
      <c r="R118" s="72"/>
      <c r="S118" s="73">
        <v>4.41</v>
      </c>
      <c r="T118" s="75">
        <v>1.56</v>
      </c>
      <c r="U118" s="76">
        <v>10.199999999999999</v>
      </c>
      <c r="V118" s="69">
        <v>362</v>
      </c>
      <c r="W118" s="73">
        <v>13.280000000000001</v>
      </c>
      <c r="X118" s="73">
        <v>5.3</v>
      </c>
      <c r="Y118" s="73">
        <v>1.7833333333333334</v>
      </c>
      <c r="Z118" s="73">
        <v>0.66666666666666663</v>
      </c>
      <c r="AA118" s="73">
        <v>0.14782608695652175</v>
      </c>
      <c r="AB118" s="73">
        <v>2.4</v>
      </c>
      <c r="AC118" s="71">
        <v>10.297826086956521</v>
      </c>
      <c r="AD118" s="77">
        <v>0.23305889803673213</v>
      </c>
      <c r="AE118" s="77">
        <v>0.76694110196326792</v>
      </c>
      <c r="AF118" s="77">
        <v>1.4355077052987124E-2</v>
      </c>
      <c r="AG118" s="78"/>
      <c r="AI118" s="80"/>
      <c r="AJ118" s="80"/>
    </row>
    <row r="119" spans="1:36" outlineLevel="1" x14ac:dyDescent="0.3">
      <c r="A119" s="68" t="s">
        <v>749</v>
      </c>
      <c r="B119" s="69" t="s">
        <v>1074</v>
      </c>
      <c r="C119" s="70" t="str">
        <f>MID(E119,1,4)</f>
        <v>F05a</v>
      </c>
      <c r="D119" s="69">
        <f>MID(E119,6,2)+2000</f>
        <v>2011</v>
      </c>
      <c r="E119" s="70" t="s">
        <v>749</v>
      </c>
      <c r="F119" s="70" t="str">
        <f>F120</f>
        <v>8.5 x 8.5</v>
      </c>
      <c r="G119" s="70">
        <f>G120</f>
        <v>12</v>
      </c>
      <c r="H119" s="71">
        <f>VLOOKUP(E119,[4]DENSIDAD!A$2:F$341,6,FALSE)</f>
        <v>23.907407407407408</v>
      </c>
      <c r="I119" s="70" t="str">
        <f>VLOOKUP(E119,[4]Cruzamientos!A$2:C$358,3,FALSE)</f>
        <v>CIRAD</v>
      </c>
      <c r="J119" s="72">
        <f>VLOOKUP(E119,[4]Cruzamientos!A$2:B$358,2,FALSE)</f>
        <v>8101</v>
      </c>
      <c r="K119" s="70" t="str">
        <f t="shared" ref="K119:AF119" si="17">K120</f>
        <v>Industrial</v>
      </c>
      <c r="L119" s="70">
        <f t="shared" si="17"/>
        <v>0.17</v>
      </c>
      <c r="M119" s="70">
        <f t="shared" si="17"/>
        <v>33</v>
      </c>
      <c r="N119" s="70">
        <f t="shared" si="17"/>
        <v>33</v>
      </c>
      <c r="O119" s="70">
        <f t="shared" si="17"/>
        <v>34</v>
      </c>
      <c r="P119" s="70" t="str">
        <f t="shared" si="17"/>
        <v>Fco Arc</v>
      </c>
      <c r="Q119" s="70">
        <f t="shared" si="17"/>
        <v>1.32</v>
      </c>
      <c r="R119" s="70"/>
      <c r="S119" s="70">
        <f t="shared" si="17"/>
        <v>4.28</v>
      </c>
      <c r="T119" s="70">
        <f t="shared" si="17"/>
        <v>2.9</v>
      </c>
      <c r="U119" s="70">
        <f t="shared" si="17"/>
        <v>3.5</v>
      </c>
      <c r="V119" s="70">
        <f t="shared" si="17"/>
        <v>123</v>
      </c>
      <c r="W119" s="70">
        <f t="shared" si="17"/>
        <v>28</v>
      </c>
      <c r="X119" s="70">
        <f t="shared" si="17"/>
        <v>8.92</v>
      </c>
      <c r="Y119" s="70">
        <f t="shared" si="17"/>
        <v>2.4333333333333336</v>
      </c>
      <c r="Z119" s="70">
        <f t="shared" si="17"/>
        <v>0.29743589743589738</v>
      </c>
      <c r="AA119" s="70">
        <f t="shared" si="17"/>
        <v>0.16521739130434782</v>
      </c>
      <c r="AB119" s="70">
        <f t="shared" si="17"/>
        <v>11.8</v>
      </c>
      <c r="AC119" s="70">
        <f t="shared" si="17"/>
        <v>23.615986622073578</v>
      </c>
      <c r="AD119" s="77">
        <f t="shared" si="17"/>
        <v>0.49966152965934879</v>
      </c>
      <c r="AE119" s="77">
        <f t="shared" si="17"/>
        <v>0.50033847034065126</v>
      </c>
      <c r="AF119" s="77">
        <f t="shared" si="17"/>
        <v>6.9959978360557302E-3</v>
      </c>
      <c r="AG119" s="78"/>
      <c r="AI119" s="80"/>
      <c r="AJ119" s="80"/>
    </row>
    <row r="120" spans="1:36" outlineLevel="1" x14ac:dyDescent="0.3">
      <c r="A120" s="68" t="s">
        <v>747</v>
      </c>
      <c r="B120" s="69" t="s">
        <v>1074</v>
      </c>
      <c r="C120" s="70" t="s">
        <v>413</v>
      </c>
      <c r="D120" s="69">
        <v>2011</v>
      </c>
      <c r="E120" s="70" t="s">
        <v>747</v>
      </c>
      <c r="F120" s="70" t="s">
        <v>1075</v>
      </c>
      <c r="G120" s="70">
        <v>12</v>
      </c>
      <c r="H120" s="71">
        <f>VLOOKUP(E120,[4]DENSIDAD!A$2:F$341,6,FALSE)</f>
        <v>29.512345679012345</v>
      </c>
      <c r="I120" s="70" t="str">
        <f>VLOOKUP(E120,[4]Cruzamientos!A$2:C$358,3,FALSE)</f>
        <v>CIRAD</v>
      </c>
      <c r="J120" s="72">
        <f>VLOOKUP(E120,[4]Cruzamientos!A$2:B$358,2,FALSE)</f>
        <v>2501</v>
      </c>
      <c r="K120" s="70" t="s">
        <v>1076</v>
      </c>
      <c r="L120" s="73">
        <v>0.17</v>
      </c>
      <c r="M120" s="74">
        <v>33</v>
      </c>
      <c r="N120" s="74">
        <v>33</v>
      </c>
      <c r="O120" s="74">
        <v>34</v>
      </c>
      <c r="P120" s="71" t="s">
        <v>1081</v>
      </c>
      <c r="Q120" s="73">
        <v>1.32</v>
      </c>
      <c r="R120" s="72"/>
      <c r="S120" s="73">
        <v>4.28</v>
      </c>
      <c r="T120" s="75">
        <v>2.9</v>
      </c>
      <c r="U120" s="76">
        <v>3.5</v>
      </c>
      <c r="V120" s="69">
        <v>123</v>
      </c>
      <c r="W120" s="73">
        <v>28</v>
      </c>
      <c r="X120" s="73">
        <v>8.92</v>
      </c>
      <c r="Y120" s="73">
        <v>2.4333333333333336</v>
      </c>
      <c r="Z120" s="73">
        <v>0.29743589743589738</v>
      </c>
      <c r="AA120" s="73">
        <v>0.16521739130434782</v>
      </c>
      <c r="AB120" s="73">
        <v>11.8</v>
      </c>
      <c r="AC120" s="71">
        <v>23.615986622073578</v>
      </c>
      <c r="AD120" s="77">
        <v>0.49966152965934879</v>
      </c>
      <c r="AE120" s="77">
        <v>0.50033847034065126</v>
      </c>
      <c r="AF120" s="77">
        <v>6.9959978360557302E-3</v>
      </c>
      <c r="AG120" s="78"/>
      <c r="AI120" s="80"/>
      <c r="AJ120" s="80"/>
    </row>
    <row r="121" spans="1:36" outlineLevel="1" x14ac:dyDescent="0.3">
      <c r="A121" s="68" t="s">
        <v>737</v>
      </c>
      <c r="B121" s="69" t="s">
        <v>1074</v>
      </c>
      <c r="C121" s="70" t="s">
        <v>223</v>
      </c>
      <c r="D121" s="69">
        <v>2011</v>
      </c>
      <c r="E121" s="70" t="s">
        <v>737</v>
      </c>
      <c r="F121" s="70" t="s">
        <v>1075</v>
      </c>
      <c r="G121" s="70">
        <v>12</v>
      </c>
      <c r="H121" s="71">
        <f>VLOOKUP(E121,[4]DENSIDAD!A$2:F$341,6,FALSE)</f>
        <v>33.185185185185183</v>
      </c>
      <c r="I121" s="70" t="str">
        <f>VLOOKUP(E121,[4]Cruzamientos!A$2:C$358,3,FALSE)</f>
        <v>ASD, CIRAD</v>
      </c>
      <c r="J121" s="72" t="str">
        <f>VLOOKUP(E121,[4]Cruzamientos!A$2:B$358,2,FALSE)</f>
        <v>DxN, 2401, 2501</v>
      </c>
      <c r="K121" s="70" t="s">
        <v>1076</v>
      </c>
      <c r="L121" s="71">
        <v>0.19</v>
      </c>
      <c r="M121" s="87">
        <v>58</v>
      </c>
      <c r="N121" s="87">
        <v>26</v>
      </c>
      <c r="O121" s="87">
        <v>16</v>
      </c>
      <c r="P121" s="71" t="s">
        <v>1077</v>
      </c>
      <c r="Q121" s="71">
        <v>1.47</v>
      </c>
      <c r="R121" s="72"/>
      <c r="S121" s="71">
        <v>3.94</v>
      </c>
      <c r="T121" s="71">
        <v>1.35</v>
      </c>
      <c r="U121" s="88">
        <v>0.9</v>
      </c>
      <c r="V121" s="87">
        <v>71</v>
      </c>
      <c r="W121" s="71">
        <v>11.2</v>
      </c>
      <c r="X121" s="71">
        <v>1.63</v>
      </c>
      <c r="Y121" s="71">
        <v>0.38333</v>
      </c>
      <c r="Z121" s="71">
        <v>0.24615000000000001</v>
      </c>
      <c r="AA121" s="71">
        <v>4.3479999999999998E-2</v>
      </c>
      <c r="AB121" s="71">
        <v>4</v>
      </c>
      <c r="AC121" s="71">
        <v>6.3029600000000006</v>
      </c>
      <c r="AD121" s="77">
        <v>0.63462246309670367</v>
      </c>
      <c r="AE121" s="77">
        <v>0.36537753690329622</v>
      </c>
      <c r="AF121" s="77">
        <v>6.898346173861169E-3</v>
      </c>
      <c r="AG121" s="78"/>
      <c r="AI121" s="80"/>
      <c r="AJ121" s="80"/>
    </row>
    <row r="122" spans="1:36" outlineLevel="1" x14ac:dyDescent="0.3">
      <c r="A122" s="68" t="s">
        <v>736</v>
      </c>
      <c r="B122" s="69" t="s">
        <v>1074</v>
      </c>
      <c r="C122" s="70" t="s">
        <v>414</v>
      </c>
      <c r="D122" s="69">
        <v>2011</v>
      </c>
      <c r="E122" s="70" t="s">
        <v>736</v>
      </c>
      <c r="F122" s="70" t="s">
        <v>1075</v>
      </c>
      <c r="G122" s="70">
        <v>12</v>
      </c>
      <c r="H122" s="71">
        <f>VLOOKUP(E122,[4]DENSIDAD!A$2:F$341,6,FALSE)</f>
        <v>42.728395061728392</v>
      </c>
      <c r="I122" s="70" t="str">
        <f>VLOOKUP(E122,[4]Cruzamientos!A$2:C$358,3,FALSE)</f>
        <v>ASD, CIRAD</v>
      </c>
      <c r="J122" s="72" t="str">
        <f>VLOOKUP(E122,[4]Cruzamientos!A$2:B$358,2,FALSE)</f>
        <v>DxN, 0730</v>
      </c>
      <c r="K122" s="70" t="s">
        <v>1076</v>
      </c>
      <c r="L122" s="71">
        <v>0.36000000000000004</v>
      </c>
      <c r="M122" s="87">
        <v>40.333333333333336</v>
      </c>
      <c r="N122" s="87">
        <v>31</v>
      </c>
      <c r="O122" s="87">
        <v>28.666666666666668</v>
      </c>
      <c r="P122" s="71" t="s">
        <v>1081</v>
      </c>
      <c r="Q122" s="71">
        <v>1.3633333333333333</v>
      </c>
      <c r="R122" s="72"/>
      <c r="S122" s="71">
        <v>5.0266666666666673</v>
      </c>
      <c r="T122" s="71">
        <v>2.1800000000000002</v>
      </c>
      <c r="U122" s="88">
        <v>2.2666666666666671</v>
      </c>
      <c r="V122" s="87">
        <v>118</v>
      </c>
      <c r="W122" s="71">
        <v>24.693333333333339</v>
      </c>
      <c r="X122" s="71">
        <v>14.023333333333335</v>
      </c>
      <c r="Y122" s="71">
        <v>1.8222222222222222</v>
      </c>
      <c r="Z122" s="71">
        <v>0.34871854700854699</v>
      </c>
      <c r="AA122" s="71">
        <v>0.15942246376811595</v>
      </c>
      <c r="AB122" s="71">
        <v>1</v>
      </c>
      <c r="AC122" s="71">
        <v>17.353696566332221</v>
      </c>
      <c r="AD122" s="77">
        <v>0.12732076516139218</v>
      </c>
      <c r="AE122" s="77">
        <v>0.87267923483860776</v>
      </c>
      <c r="AF122" s="77">
        <v>9.2539094615554322E-3</v>
      </c>
      <c r="AG122" s="78"/>
      <c r="AI122" s="80"/>
      <c r="AJ122" s="80"/>
    </row>
    <row r="123" spans="1:36" outlineLevel="1" x14ac:dyDescent="0.3">
      <c r="A123" s="68" t="s">
        <v>735</v>
      </c>
      <c r="B123" s="69" t="s">
        <v>1074</v>
      </c>
      <c r="C123" s="70" t="s">
        <v>415</v>
      </c>
      <c r="D123" s="69">
        <v>2011</v>
      </c>
      <c r="E123" s="70" t="s">
        <v>735</v>
      </c>
      <c r="F123" s="70" t="s">
        <v>1075</v>
      </c>
      <c r="G123" s="70">
        <v>12</v>
      </c>
      <c r="H123" s="71">
        <f>VLOOKUP(E123,[4]DENSIDAD!A$2:F$341,6,FALSE)</f>
        <v>40.790123456790127</v>
      </c>
      <c r="I123" s="70" t="str">
        <f>VLOOKUP(E123,[4]Cruzamientos!A$2:C$358,3,FALSE)</f>
        <v>ASD, CIRAD</v>
      </c>
      <c r="J123" s="72" t="str">
        <f>VLOOKUP(E123,[4]Cruzamientos!A$2:B$358,2,FALSE)</f>
        <v>DxN, 0731</v>
      </c>
      <c r="K123" s="70" t="s">
        <v>1076</v>
      </c>
      <c r="L123" s="73">
        <v>0.33</v>
      </c>
      <c r="M123" s="74">
        <v>37</v>
      </c>
      <c r="N123" s="74">
        <v>33</v>
      </c>
      <c r="O123" s="74">
        <v>30</v>
      </c>
      <c r="P123" s="71" t="s">
        <v>1081</v>
      </c>
      <c r="Q123" s="73">
        <v>1.34</v>
      </c>
      <c r="R123" s="72"/>
      <c r="S123" s="73">
        <v>5.0950000000000006</v>
      </c>
      <c r="T123" s="75">
        <v>2.5149999999999997</v>
      </c>
      <c r="U123" s="76">
        <v>5.45</v>
      </c>
      <c r="V123" s="69">
        <v>318.5</v>
      </c>
      <c r="W123" s="73">
        <v>23.36</v>
      </c>
      <c r="X123" s="73">
        <v>14.084999999999999</v>
      </c>
      <c r="Y123" s="73">
        <v>2.9250000000000003</v>
      </c>
      <c r="Z123" s="73">
        <v>0.7205128205128204</v>
      </c>
      <c r="AA123" s="73">
        <v>0.17391304347826086</v>
      </c>
      <c r="AB123" s="73">
        <v>1.425</v>
      </c>
      <c r="AC123" s="71">
        <v>19.32942586399108</v>
      </c>
      <c r="AD123" s="77">
        <v>9.4739870982198784E-2</v>
      </c>
      <c r="AE123" s="77">
        <v>0.90526012901780128</v>
      </c>
      <c r="AF123" s="77">
        <v>9.5355213840122473E-3</v>
      </c>
      <c r="AG123" s="78"/>
      <c r="AI123" s="80"/>
      <c r="AJ123" s="80"/>
    </row>
    <row r="124" spans="1:36" outlineLevel="1" x14ac:dyDescent="0.3">
      <c r="A124" s="68" t="s">
        <v>734</v>
      </c>
      <c r="B124" s="69" t="s">
        <v>1074</v>
      </c>
      <c r="C124" s="70" t="s">
        <v>441</v>
      </c>
      <c r="D124" s="69">
        <v>2011</v>
      </c>
      <c r="E124" s="70" t="s">
        <v>734</v>
      </c>
      <c r="F124" s="70" t="s">
        <v>1075</v>
      </c>
      <c r="G124" s="70">
        <v>12</v>
      </c>
      <c r="H124" s="71">
        <f>VLOOKUP(E124,[4]DENSIDAD!A$2:F$341,6,FALSE)</f>
        <v>35.73456790123457</v>
      </c>
      <c r="I124" s="70" t="str">
        <f>VLOOKUP(E124,[4]Cruzamientos!A$2:C$358,3,FALSE)</f>
        <v>ASD, CIRAD</v>
      </c>
      <c r="J124" s="72" t="str">
        <f>VLOOKUP(E124,[4]Cruzamientos!A$2:B$358,2,FALSE)</f>
        <v>BxE, 0731</v>
      </c>
      <c r="K124" s="70" t="s">
        <v>1076</v>
      </c>
      <c r="L124" s="73">
        <v>0.16</v>
      </c>
      <c r="M124" s="74">
        <v>57</v>
      </c>
      <c r="N124" s="74">
        <v>27</v>
      </c>
      <c r="O124" s="74">
        <v>16</v>
      </c>
      <c r="P124" s="71" t="s">
        <v>1077</v>
      </c>
      <c r="Q124" s="73">
        <v>1.47</v>
      </c>
      <c r="R124" s="72"/>
      <c r="S124" s="73">
        <v>5.2</v>
      </c>
      <c r="T124" s="75">
        <v>3.21</v>
      </c>
      <c r="U124" s="76">
        <v>1.4</v>
      </c>
      <c r="V124" s="69">
        <v>95</v>
      </c>
      <c r="W124" s="73">
        <v>17.600000000000001</v>
      </c>
      <c r="X124" s="73">
        <v>12.7</v>
      </c>
      <c r="Y124" s="73">
        <v>1.6333333333333333</v>
      </c>
      <c r="Z124" s="73">
        <v>0.26666666666666666</v>
      </c>
      <c r="AA124" s="73">
        <v>0.12173913043478261</v>
      </c>
      <c r="AB124" s="73">
        <v>0.15</v>
      </c>
      <c r="AC124" s="71">
        <v>14.871739130434783</v>
      </c>
      <c r="AD124" s="77">
        <v>1.0086244701067094E-2</v>
      </c>
      <c r="AE124" s="77">
        <v>0.98991375529893288</v>
      </c>
      <c r="AF124" s="77">
        <v>8.1859377284022802E-3</v>
      </c>
      <c r="AG124" s="78"/>
      <c r="AI124" s="80"/>
      <c r="AJ124" s="80"/>
    </row>
    <row r="125" spans="1:36" outlineLevel="1" x14ac:dyDescent="0.3">
      <c r="A125" s="68" t="s">
        <v>759</v>
      </c>
      <c r="B125" s="69" t="s">
        <v>1074</v>
      </c>
      <c r="C125" s="70" t="s">
        <v>443</v>
      </c>
      <c r="D125" s="69">
        <v>2011</v>
      </c>
      <c r="E125" s="70" t="s">
        <v>759</v>
      </c>
      <c r="F125" s="70" t="s">
        <v>1075</v>
      </c>
      <c r="G125" s="70">
        <v>12</v>
      </c>
      <c r="H125" s="71">
        <f>VLOOKUP(E125,[4]DENSIDAD!A$2:F$341,6,FALSE)</f>
        <v>64.796296296296291</v>
      </c>
      <c r="I125" s="70" t="str">
        <f>VLOOKUP(E125,[4]Cruzamientos!A$2:C$358,3,FALSE)</f>
        <v>CIRAD, ASD</v>
      </c>
      <c r="J125" s="72" t="str">
        <f>VLOOKUP(E125,[4]Cruzamientos!A$2:B$358,2,FALSE)</f>
        <v>1001; ASD D x L</v>
      </c>
      <c r="K125" s="70" t="s">
        <v>1076</v>
      </c>
      <c r="L125" s="73">
        <v>0.22999999999999998</v>
      </c>
      <c r="M125" s="74">
        <v>47.5</v>
      </c>
      <c r="N125" s="74">
        <v>25</v>
      </c>
      <c r="O125" s="74">
        <v>27.5</v>
      </c>
      <c r="P125" s="71" t="s">
        <v>1079</v>
      </c>
      <c r="Q125" s="73">
        <v>1.3900000000000001</v>
      </c>
      <c r="R125" s="72"/>
      <c r="S125" s="73">
        <v>4.4025000000000007</v>
      </c>
      <c r="T125" s="75">
        <v>2.5300000000000002</v>
      </c>
      <c r="U125" s="76">
        <v>7.9499999999999993</v>
      </c>
      <c r="V125" s="69">
        <v>279.5</v>
      </c>
      <c r="W125" s="73">
        <v>20.8</v>
      </c>
      <c r="X125" s="73">
        <v>12.9125</v>
      </c>
      <c r="Y125" s="73">
        <v>2.7166666666666668</v>
      </c>
      <c r="Z125" s="73">
        <v>0.5923076923076922</v>
      </c>
      <c r="AA125" s="73">
        <v>0.16304347826086957</v>
      </c>
      <c r="AB125" s="73">
        <v>2.5250000000000004</v>
      </c>
      <c r="AC125" s="71">
        <v>18.909517837235231</v>
      </c>
      <c r="AD125" s="77">
        <v>0.19772966953310572</v>
      </c>
      <c r="AE125" s="77">
        <v>0.80227033046689433</v>
      </c>
      <c r="AF125" s="77">
        <v>1.1571694015391815E-2</v>
      </c>
      <c r="AG125" s="78"/>
      <c r="AI125" s="80"/>
      <c r="AJ125" s="80"/>
    </row>
    <row r="126" spans="1:36" outlineLevel="1" x14ac:dyDescent="0.3">
      <c r="A126" s="68" t="s">
        <v>760</v>
      </c>
      <c r="B126" s="69" t="s">
        <v>1074</v>
      </c>
      <c r="C126" s="70" t="s">
        <v>444</v>
      </c>
      <c r="D126" s="69">
        <v>2011</v>
      </c>
      <c r="E126" s="70" t="s">
        <v>760</v>
      </c>
      <c r="F126" s="70" t="s">
        <v>1075</v>
      </c>
      <c r="G126" s="70">
        <v>12</v>
      </c>
      <c r="H126" s="71">
        <f>VLOOKUP(E126,[4]DENSIDAD!A$2:F$341,6,FALSE)</f>
        <v>55</v>
      </c>
      <c r="I126" s="70" t="str">
        <f>VLOOKUP(E126,[4]Cruzamientos!A$2:C$358,3,FALSE)</f>
        <v>CIRAD, ASD</v>
      </c>
      <c r="J126" s="72" t="str">
        <f>VLOOKUP(E126,[4]Cruzamientos!A$2:B$358,2,FALSE)</f>
        <v>1001 + DxG</v>
      </c>
      <c r="K126" s="70" t="s">
        <v>1076</v>
      </c>
      <c r="L126" s="73">
        <v>0.15000000000000002</v>
      </c>
      <c r="M126" s="74">
        <v>51</v>
      </c>
      <c r="N126" s="74">
        <v>29</v>
      </c>
      <c r="O126" s="74">
        <v>20</v>
      </c>
      <c r="P126" s="71" t="s">
        <v>1081</v>
      </c>
      <c r="Q126" s="73">
        <v>1.4350000000000001</v>
      </c>
      <c r="R126" s="72"/>
      <c r="S126" s="73">
        <v>4.4075000000000006</v>
      </c>
      <c r="T126" s="75">
        <v>1.2775000000000001</v>
      </c>
      <c r="U126" s="76">
        <v>5.7750000000000004</v>
      </c>
      <c r="V126" s="69">
        <v>81.25</v>
      </c>
      <c r="W126" s="73">
        <v>13.400000000000002</v>
      </c>
      <c r="X126" s="73">
        <v>7.9350000000000005</v>
      </c>
      <c r="Y126" s="73">
        <v>1.2666666666666668</v>
      </c>
      <c r="Z126" s="73">
        <v>0.20769230769230768</v>
      </c>
      <c r="AA126" s="73">
        <v>0.18695652173913044</v>
      </c>
      <c r="AB126" s="73">
        <v>2.0124999999999997</v>
      </c>
      <c r="AC126" s="71">
        <v>11.608815496098106</v>
      </c>
      <c r="AD126" s="77">
        <v>0.18240762014551701</v>
      </c>
      <c r="AE126" s="77">
        <v>0.81759237985448296</v>
      </c>
      <c r="AF126" s="77">
        <v>1.7644410016627417E-2</v>
      </c>
      <c r="AG126" s="78"/>
      <c r="AI126" s="80"/>
      <c r="AJ126" s="80"/>
    </row>
    <row r="127" spans="1:36" outlineLevel="1" x14ac:dyDescent="0.3">
      <c r="A127" s="68" t="s">
        <v>762</v>
      </c>
      <c r="B127" s="69" t="s">
        <v>1074</v>
      </c>
      <c r="C127" s="70" t="s">
        <v>445</v>
      </c>
      <c r="D127" s="69">
        <v>2011</v>
      </c>
      <c r="E127" s="70" t="s">
        <v>762</v>
      </c>
      <c r="F127" s="70" t="s">
        <v>1075</v>
      </c>
      <c r="G127" s="70">
        <v>12</v>
      </c>
      <c r="H127" s="71">
        <f>VLOOKUP(E127,[4]DENSIDAD!A$2:F$341,6,FALSE)</f>
        <v>67.641975308641975</v>
      </c>
      <c r="I127" s="70" t="str">
        <f>VLOOKUP(E127,[4]Cruzamientos!A$2:C$358,3,FALSE)</f>
        <v>CIRAD, ASD</v>
      </c>
      <c r="J127" s="72" t="str">
        <f>VLOOKUP(E127,[4]Cruzamientos!A$2:B$358,2,FALSE)</f>
        <v>7050  + DxN</v>
      </c>
      <c r="K127" s="70" t="s">
        <v>1076</v>
      </c>
      <c r="L127" s="73">
        <v>0.1225</v>
      </c>
      <c r="M127" s="74">
        <v>58.5</v>
      </c>
      <c r="N127" s="74">
        <v>26</v>
      </c>
      <c r="O127" s="74">
        <v>15.5</v>
      </c>
      <c r="P127" s="71" t="s">
        <v>1077</v>
      </c>
      <c r="Q127" s="73">
        <v>1.4875</v>
      </c>
      <c r="R127" s="72"/>
      <c r="S127" s="73">
        <v>4.3975</v>
      </c>
      <c r="T127" s="75">
        <v>1.2925</v>
      </c>
      <c r="U127" s="76">
        <v>4.05</v>
      </c>
      <c r="V127" s="69">
        <v>55.75</v>
      </c>
      <c r="W127" s="73">
        <v>10.4</v>
      </c>
      <c r="X127" s="73">
        <v>4.8475000000000001</v>
      </c>
      <c r="Y127" s="73">
        <v>0.81249999999999989</v>
      </c>
      <c r="Z127" s="73">
        <v>0.17692307692307691</v>
      </c>
      <c r="AA127" s="73">
        <v>0.18478260869565216</v>
      </c>
      <c r="AB127" s="73">
        <v>2.4124999999999996</v>
      </c>
      <c r="AC127" s="71">
        <v>8.4342056856187302</v>
      </c>
      <c r="AD127" s="77">
        <v>0.32721828658373192</v>
      </c>
      <c r="AE127" s="77">
        <v>0.67278171341626802</v>
      </c>
      <c r="AF127" s="77">
        <v>2.3715710131347136E-2</v>
      </c>
      <c r="AG127" s="78"/>
      <c r="AI127" s="80"/>
      <c r="AJ127" s="80"/>
    </row>
    <row r="128" spans="1:36" outlineLevel="1" x14ac:dyDescent="0.3">
      <c r="A128" s="68" t="s">
        <v>951</v>
      </c>
      <c r="B128" s="69" t="s">
        <v>1074</v>
      </c>
      <c r="C128" s="70" t="str">
        <f>MID(E128,1,4)</f>
        <v>G07b</v>
      </c>
      <c r="D128" s="69">
        <f>MID(E128,6,2)+2000</f>
        <v>2011</v>
      </c>
      <c r="E128" s="70" t="s">
        <v>951</v>
      </c>
      <c r="F128" s="70" t="str">
        <f>F129</f>
        <v>8.5 x 8.5</v>
      </c>
      <c r="G128" s="70">
        <f>G129</f>
        <v>12</v>
      </c>
      <c r="H128" s="71">
        <f>VLOOKUP(E128,[4]DENSIDAD!A$2:F$341,6,FALSE)</f>
        <v>7.7777777777777777</v>
      </c>
      <c r="I128" s="70" t="str">
        <f>VLOOKUP(E128,[4]Cruzamientos!A$2:C$358,3,FALSE)</f>
        <v>CIRAD</v>
      </c>
      <c r="J128" s="72">
        <f>VLOOKUP(E128,[4]Cruzamientos!A$2:B$358,2,FALSE)</f>
        <v>2501</v>
      </c>
      <c r="K128" s="70" t="str">
        <f t="shared" ref="K128:AF128" si="18">K129</f>
        <v>Industrial</v>
      </c>
      <c r="L128" s="70">
        <f t="shared" si="18"/>
        <v>0.3</v>
      </c>
      <c r="M128" s="70">
        <f t="shared" si="18"/>
        <v>63</v>
      </c>
      <c r="N128" s="70">
        <f t="shared" si="18"/>
        <v>22</v>
      </c>
      <c r="O128" s="70">
        <f t="shared" si="18"/>
        <v>15</v>
      </c>
      <c r="P128" s="70" t="str">
        <f t="shared" si="18"/>
        <v>Fco Ao</v>
      </c>
      <c r="Q128" s="70">
        <f t="shared" si="18"/>
        <v>1.49</v>
      </c>
      <c r="R128" s="70"/>
      <c r="S128" s="70">
        <f t="shared" si="18"/>
        <v>3.75</v>
      </c>
      <c r="T128" s="70">
        <f t="shared" si="18"/>
        <v>1.1499999999999999</v>
      </c>
      <c r="U128" s="70">
        <f t="shared" si="18"/>
        <v>12.2</v>
      </c>
      <c r="V128" s="70">
        <f t="shared" si="18"/>
        <v>96</v>
      </c>
      <c r="W128" s="70">
        <f t="shared" si="18"/>
        <v>9.120000000000001</v>
      </c>
      <c r="X128" s="70">
        <f t="shared" si="18"/>
        <v>1.46</v>
      </c>
      <c r="Y128" s="70">
        <f t="shared" si="18"/>
        <v>0.91666666666666674</v>
      </c>
      <c r="Z128" s="70">
        <f t="shared" si="18"/>
        <v>0.21538461538461537</v>
      </c>
      <c r="AA128" s="70">
        <f t="shared" si="18"/>
        <v>0.15652173913043477</v>
      </c>
      <c r="AB128" s="70">
        <f t="shared" si="18"/>
        <v>3.8</v>
      </c>
      <c r="AC128" s="70">
        <f t="shared" si="18"/>
        <v>6.548573021181717</v>
      </c>
      <c r="AD128" s="77">
        <f t="shared" si="18"/>
        <v>0.58027909098802022</v>
      </c>
      <c r="AE128" s="77">
        <f t="shared" si="18"/>
        <v>0.41972090901197984</v>
      </c>
      <c r="AF128" s="77">
        <f t="shared" si="18"/>
        <v>2.3901655921703346E-2</v>
      </c>
      <c r="AG128" s="78"/>
      <c r="AI128" s="80"/>
      <c r="AJ128" s="80"/>
    </row>
    <row r="129" spans="1:36" outlineLevel="1" x14ac:dyDescent="0.3">
      <c r="A129" s="68" t="s">
        <v>761</v>
      </c>
      <c r="B129" s="69" t="s">
        <v>1074</v>
      </c>
      <c r="C129" s="70" t="s">
        <v>446</v>
      </c>
      <c r="D129" s="69">
        <v>2011</v>
      </c>
      <c r="E129" s="70" t="s">
        <v>761</v>
      </c>
      <c r="F129" s="70" t="s">
        <v>1075</v>
      </c>
      <c r="G129" s="70">
        <v>12</v>
      </c>
      <c r="H129" s="71">
        <f>VLOOKUP(E129,[4]DENSIDAD!A$2:F$341,6,FALSE)</f>
        <v>18.753086419753085</v>
      </c>
      <c r="I129" s="70" t="str">
        <f>VLOOKUP(E129,[4]Cruzamientos!A$2:C$358,3,FALSE)</f>
        <v>CIRAD</v>
      </c>
      <c r="J129" s="72">
        <f>VLOOKUP(E129,[4]Cruzamientos!A$2:B$358,2,FALSE)</f>
        <v>2501</v>
      </c>
      <c r="K129" s="70" t="s">
        <v>1076</v>
      </c>
      <c r="L129" s="73">
        <v>0.3</v>
      </c>
      <c r="M129" s="74">
        <v>63</v>
      </c>
      <c r="N129" s="74">
        <v>22</v>
      </c>
      <c r="O129" s="74">
        <v>15</v>
      </c>
      <c r="P129" s="71" t="s">
        <v>1077</v>
      </c>
      <c r="Q129" s="73">
        <v>1.49</v>
      </c>
      <c r="R129" s="72"/>
      <c r="S129" s="73">
        <v>3.75</v>
      </c>
      <c r="T129" s="75">
        <v>1.1499999999999999</v>
      </c>
      <c r="U129" s="76">
        <v>12.2</v>
      </c>
      <c r="V129" s="69">
        <v>96</v>
      </c>
      <c r="W129" s="73">
        <v>9.120000000000001</v>
      </c>
      <c r="X129" s="73">
        <v>1.46</v>
      </c>
      <c r="Y129" s="73">
        <v>0.91666666666666674</v>
      </c>
      <c r="Z129" s="73">
        <v>0.21538461538461537</v>
      </c>
      <c r="AA129" s="73">
        <v>0.15652173913043477</v>
      </c>
      <c r="AB129" s="73">
        <v>3.8</v>
      </c>
      <c r="AC129" s="71">
        <v>6.548573021181717</v>
      </c>
      <c r="AD129" s="77">
        <v>0.58027909098802022</v>
      </c>
      <c r="AE129" s="77">
        <v>0.41972090901197984</v>
      </c>
      <c r="AF129" s="77">
        <v>2.3901655921703346E-2</v>
      </c>
      <c r="AG129" s="78"/>
      <c r="AI129" s="80"/>
      <c r="AJ129" s="80"/>
    </row>
    <row r="130" spans="1:36" outlineLevel="1" x14ac:dyDescent="0.3">
      <c r="A130" s="68" t="s">
        <v>954</v>
      </c>
      <c r="B130" s="69" t="s">
        <v>1074</v>
      </c>
      <c r="C130" s="70" t="s">
        <v>953</v>
      </c>
      <c r="D130" s="69">
        <v>2011</v>
      </c>
      <c r="E130" s="70" t="s">
        <v>954</v>
      </c>
      <c r="F130" s="70" t="s">
        <v>1075</v>
      </c>
      <c r="G130" s="70">
        <v>12</v>
      </c>
      <c r="H130" s="71">
        <f>VLOOKUP(E130,[4]DENSIDAD!A$2:F$341,6,FALSE)</f>
        <v>6.7972027972027975</v>
      </c>
      <c r="I130" s="70" t="str">
        <f>VLOOKUP(E130,[4]Cruzamientos!A$2:C$358,3,FALSE)</f>
        <v>OxG</v>
      </c>
      <c r="J130" s="72" t="str">
        <f>VLOOKUP(E130,[4]Cruzamientos!A$2:B$358,2,FALSE)</f>
        <v>OxG: Bamenda x Ekona</v>
      </c>
      <c r="K130" s="70" t="s">
        <v>1076</v>
      </c>
      <c r="L130" s="73">
        <v>0.28999999999999998</v>
      </c>
      <c r="M130" s="74">
        <v>27</v>
      </c>
      <c r="N130" s="74">
        <v>44</v>
      </c>
      <c r="O130" s="74">
        <v>29</v>
      </c>
      <c r="P130" s="71" t="s">
        <v>1081</v>
      </c>
      <c r="Q130" s="73">
        <v>1.33</v>
      </c>
      <c r="R130" s="72"/>
      <c r="S130" s="73">
        <v>6.28</v>
      </c>
      <c r="T130" s="75">
        <v>4.32</v>
      </c>
      <c r="U130" s="76">
        <v>12.9</v>
      </c>
      <c r="V130" s="69">
        <v>103</v>
      </c>
      <c r="W130" s="73">
        <v>29.439999999999998</v>
      </c>
      <c r="X130" s="73">
        <v>25.1</v>
      </c>
      <c r="Y130" s="73">
        <v>2.7166666666666668</v>
      </c>
      <c r="Z130" s="73">
        <v>0.18974358974358974</v>
      </c>
      <c r="AA130" s="73">
        <v>0.12173913043478261</v>
      </c>
      <c r="AB130" s="73">
        <v>0</v>
      </c>
      <c r="AC130" s="71">
        <v>28.128149386845042</v>
      </c>
      <c r="AD130" s="77">
        <v>0</v>
      </c>
      <c r="AE130" s="77">
        <v>1</v>
      </c>
      <c r="AF130" s="77">
        <v>4.3280177718238904E-3</v>
      </c>
      <c r="AG130" s="78"/>
      <c r="AI130" s="80"/>
      <c r="AJ130" s="80"/>
    </row>
    <row r="131" spans="1:36" outlineLevel="1" x14ac:dyDescent="0.3">
      <c r="A131" s="68" t="s">
        <v>777</v>
      </c>
      <c r="B131" s="69" t="s">
        <v>1074</v>
      </c>
      <c r="C131" s="70" t="s">
        <v>442</v>
      </c>
      <c r="D131" s="69">
        <v>2011</v>
      </c>
      <c r="E131" s="70" t="s">
        <v>777</v>
      </c>
      <c r="F131" s="70" t="s">
        <v>1075</v>
      </c>
      <c r="G131" s="70">
        <v>12</v>
      </c>
      <c r="H131" s="71">
        <f>VLOOKUP(E131,[4]DENSIDAD!A$2:F$341,6,FALSE)</f>
        <v>33.388888888888886</v>
      </c>
      <c r="I131" s="70" t="str">
        <f>VLOOKUP(E131,[4]Cruzamientos!A$2:C$358,3,FALSE)</f>
        <v>CIRAD, ASD</v>
      </c>
      <c r="J131" s="72" t="str">
        <f>VLOOKUP(E131,[4]Cruzamientos!A$2:B$358,2,FALSE)</f>
        <v>0731, DxLM</v>
      </c>
      <c r="K131" s="70" t="s">
        <v>1076</v>
      </c>
      <c r="L131" s="73">
        <v>0.16999999999999998</v>
      </c>
      <c r="M131" s="74">
        <v>50</v>
      </c>
      <c r="N131" s="74">
        <v>25</v>
      </c>
      <c r="O131" s="74">
        <v>25</v>
      </c>
      <c r="P131" s="71" t="s">
        <v>1080</v>
      </c>
      <c r="Q131" s="73">
        <v>1.395</v>
      </c>
      <c r="R131" s="72"/>
      <c r="S131" s="73">
        <v>3.9750000000000001</v>
      </c>
      <c r="T131" s="75">
        <v>2.0350000000000001</v>
      </c>
      <c r="U131" s="76">
        <v>3</v>
      </c>
      <c r="V131" s="69">
        <v>109.5</v>
      </c>
      <c r="W131" s="73">
        <v>13.600000000000001</v>
      </c>
      <c r="X131" s="73">
        <v>1.51</v>
      </c>
      <c r="Y131" s="73">
        <v>0.57500000000000007</v>
      </c>
      <c r="Z131" s="73">
        <v>0.27692307692307688</v>
      </c>
      <c r="AA131" s="73">
        <v>0.14782608695652172</v>
      </c>
      <c r="AB131" s="73">
        <v>6.6999999999999993</v>
      </c>
      <c r="AC131" s="71">
        <v>9.2097491638795983</v>
      </c>
      <c r="AD131" s="77">
        <v>0.72510406214036227</v>
      </c>
      <c r="AE131" s="77">
        <v>0.27489593785963773</v>
      </c>
      <c r="AF131" s="77">
        <v>1.6124251368863207E-2</v>
      </c>
      <c r="AG131" s="78"/>
      <c r="AI131" s="80"/>
      <c r="AJ131" s="80"/>
    </row>
    <row r="132" spans="1:36" outlineLevel="1" x14ac:dyDescent="0.3">
      <c r="A132" s="68" t="s">
        <v>948</v>
      </c>
      <c r="B132" s="69" t="s">
        <v>1074</v>
      </c>
      <c r="C132" s="70" t="str">
        <f>MID(E132,1,4)</f>
        <v>H06c</v>
      </c>
      <c r="D132" s="69">
        <f>MID(E132,6,2)+2000</f>
        <v>2011</v>
      </c>
      <c r="E132" s="70" t="s">
        <v>948</v>
      </c>
      <c r="F132" s="70" t="str">
        <f>F135</f>
        <v>8.5 x 8.5</v>
      </c>
      <c r="G132" s="70">
        <f>G135</f>
        <v>12</v>
      </c>
      <c r="H132" s="71">
        <f>VLOOKUP(E132,[4]DENSIDAD!A$2:F$341,6,FALSE)</f>
        <v>3.1543209876543208</v>
      </c>
      <c r="I132" s="70" t="str">
        <f>VLOOKUP(E132,[4]Cruzamientos!A$2:C$358,3,FALSE)</f>
        <v>CIRAD, CLONES</v>
      </c>
      <c r="J132" s="72" t="str">
        <f>VLOOKUP(E132,[4]Cruzamientos!A$2:B$358,2,FALSE)</f>
        <v>CLONES</v>
      </c>
      <c r="K132" s="70" t="str">
        <f t="shared" ref="K132:AF132" si="19">K135</f>
        <v>Industrial</v>
      </c>
      <c r="L132" s="70">
        <f t="shared" si="19"/>
        <v>0.19</v>
      </c>
      <c r="M132" s="70">
        <f t="shared" si="19"/>
        <v>41</v>
      </c>
      <c r="N132" s="70">
        <f t="shared" si="19"/>
        <v>30</v>
      </c>
      <c r="O132" s="70">
        <f t="shared" si="19"/>
        <v>29</v>
      </c>
      <c r="P132" s="70" t="str">
        <f t="shared" si="19"/>
        <v>Fco Arc</v>
      </c>
      <c r="Q132" s="70">
        <f t="shared" si="19"/>
        <v>1.35</v>
      </c>
      <c r="R132" s="70"/>
      <c r="S132" s="70">
        <f t="shared" si="19"/>
        <v>4.71</v>
      </c>
      <c r="T132" s="70">
        <f t="shared" si="19"/>
        <v>2.48</v>
      </c>
      <c r="U132" s="70">
        <f t="shared" si="19"/>
        <v>1.9</v>
      </c>
      <c r="V132" s="70">
        <f t="shared" si="19"/>
        <v>197</v>
      </c>
      <c r="W132" s="70">
        <f t="shared" si="19"/>
        <v>17.12</v>
      </c>
      <c r="X132" s="70">
        <f t="shared" si="19"/>
        <v>8.1</v>
      </c>
      <c r="Y132" s="70">
        <f t="shared" si="19"/>
        <v>3.65</v>
      </c>
      <c r="Z132" s="70">
        <f t="shared" si="19"/>
        <v>0.47179487179487178</v>
      </c>
      <c r="AA132" s="70">
        <f t="shared" si="19"/>
        <v>0.16521739130434782</v>
      </c>
      <c r="AB132" s="70">
        <f t="shared" si="19"/>
        <v>2.2000000000000002</v>
      </c>
      <c r="AC132" s="70">
        <f t="shared" si="19"/>
        <v>14.587012263099219</v>
      </c>
      <c r="AD132" s="77">
        <f t="shared" si="19"/>
        <v>0.15081909580382974</v>
      </c>
      <c r="AE132" s="77">
        <f t="shared" si="19"/>
        <v>0.84918090419617032</v>
      </c>
      <c r="AF132" s="77">
        <f t="shared" si="19"/>
        <v>1.1326335257995116E-2</v>
      </c>
      <c r="AG132" s="78"/>
      <c r="AI132" s="80"/>
      <c r="AJ132" s="80"/>
    </row>
    <row r="133" spans="1:36" outlineLevel="1" x14ac:dyDescent="0.3">
      <c r="A133" s="68" t="s">
        <v>765</v>
      </c>
      <c r="B133" s="69" t="s">
        <v>1074</v>
      </c>
      <c r="C133" s="70" t="s">
        <v>447</v>
      </c>
      <c r="D133" s="69">
        <v>2011</v>
      </c>
      <c r="E133" s="70" t="s">
        <v>765</v>
      </c>
      <c r="F133" s="70" t="s">
        <v>1075</v>
      </c>
      <c r="G133" s="70">
        <v>12</v>
      </c>
      <c r="H133" s="71">
        <f>VLOOKUP(E133,[4]DENSIDAD!A$2:F$341,6,FALSE)</f>
        <v>56.24074074074074</v>
      </c>
      <c r="I133" s="70" t="str">
        <f>VLOOKUP(E133,[4]Cruzamientos!A$2:C$358,3,FALSE)</f>
        <v>CIRAD, ASD</v>
      </c>
      <c r="J133" s="72" t="str">
        <f>VLOOKUP(E133,[4]Cruzamientos!A$2:B$358,2,FALSE)</f>
        <v>1001 +ASD  D x L, 2501</v>
      </c>
      <c r="K133" s="70" t="s">
        <v>1076</v>
      </c>
      <c r="L133" s="71">
        <v>0.16250000000000001</v>
      </c>
      <c r="M133" s="87">
        <v>41.5</v>
      </c>
      <c r="N133" s="87">
        <v>33.5</v>
      </c>
      <c r="O133" s="87">
        <v>25</v>
      </c>
      <c r="P133" s="71" t="s">
        <v>1079</v>
      </c>
      <c r="Q133" s="71">
        <v>1.38</v>
      </c>
      <c r="R133" s="72"/>
      <c r="S133" s="71">
        <v>4.6399999999999997</v>
      </c>
      <c r="T133" s="71">
        <v>1.7024999999999999</v>
      </c>
      <c r="U133" s="88">
        <v>6.35</v>
      </c>
      <c r="V133" s="87">
        <v>189.75</v>
      </c>
      <c r="W133" s="71">
        <v>16.785</v>
      </c>
      <c r="X133" s="71">
        <v>9.6950000000000003</v>
      </c>
      <c r="Y133" s="71">
        <v>1.6291666666666669</v>
      </c>
      <c r="Z133" s="71">
        <v>0.38589673076923076</v>
      </c>
      <c r="AA133" s="71">
        <v>0.13260760869565216</v>
      </c>
      <c r="AB133" s="71">
        <v>2.1375000000000002</v>
      </c>
      <c r="AC133" s="71">
        <v>13.980171006131549</v>
      </c>
      <c r="AD133" s="77">
        <v>0.15996835194777148</v>
      </c>
      <c r="AE133" s="77">
        <v>0.84003164805222852</v>
      </c>
      <c r="AF133" s="77">
        <v>9.4902799729124545E-3</v>
      </c>
      <c r="AG133" s="78"/>
      <c r="AI133" s="80"/>
      <c r="AJ133" s="80"/>
    </row>
    <row r="134" spans="1:36" outlineLevel="1" x14ac:dyDescent="0.3">
      <c r="A134" s="68" t="s">
        <v>950</v>
      </c>
      <c r="B134" s="69" t="s">
        <v>1074</v>
      </c>
      <c r="C134" s="70" t="s">
        <v>949</v>
      </c>
      <c r="D134" s="69">
        <v>2011</v>
      </c>
      <c r="E134" s="70" t="s">
        <v>950</v>
      </c>
      <c r="F134" s="70" t="s">
        <v>1075</v>
      </c>
      <c r="G134" s="70">
        <v>12</v>
      </c>
      <c r="H134" s="71">
        <f>VLOOKUP(E134,[4]DENSIDAD!A$2:F$341,6,FALSE)</f>
        <v>35.722222222222221</v>
      </c>
      <c r="I134" s="70" t="str">
        <f>VLOOKUP(E134,[4]Cruzamientos!A$2:C$358,3,FALSE)</f>
        <v>CIRAD</v>
      </c>
      <c r="J134" s="72" t="str">
        <f>VLOOKUP(E134,[4]Cruzamientos!A$2:B$358,2,FALSE)</f>
        <v>1001, 0401, 7050, 4001, 6501, 0731</v>
      </c>
      <c r="K134" s="70" t="s">
        <v>1076</v>
      </c>
      <c r="L134" s="73">
        <v>0.245</v>
      </c>
      <c r="M134" s="74">
        <v>43</v>
      </c>
      <c r="N134" s="74">
        <v>26</v>
      </c>
      <c r="O134" s="74">
        <v>31</v>
      </c>
      <c r="P134" s="71" t="s">
        <v>1081</v>
      </c>
      <c r="Q134" s="73">
        <v>1.355</v>
      </c>
      <c r="R134" s="72"/>
      <c r="S134" s="73">
        <v>4.3100000000000005</v>
      </c>
      <c r="T134" s="75">
        <v>2.0249999999999999</v>
      </c>
      <c r="U134" s="76">
        <v>11.05</v>
      </c>
      <c r="V134" s="69">
        <v>597</v>
      </c>
      <c r="W134" s="73">
        <v>18.88</v>
      </c>
      <c r="X134" s="73">
        <v>6.7200000000000006</v>
      </c>
      <c r="Y134" s="73">
        <v>3.2</v>
      </c>
      <c r="Z134" s="73">
        <v>1.1794871794871795</v>
      </c>
      <c r="AA134" s="73">
        <v>0.17826086956521739</v>
      </c>
      <c r="AB134" s="73">
        <v>4.05</v>
      </c>
      <c r="AC134" s="71">
        <v>15.327748049052397</v>
      </c>
      <c r="AD134" s="77">
        <v>0.3542741389446229</v>
      </c>
      <c r="AE134" s="77">
        <v>0.6457258610553771</v>
      </c>
      <c r="AF134" s="77">
        <v>1.3507184942125775E-2</v>
      </c>
      <c r="AG134" s="78"/>
      <c r="AI134" s="80"/>
      <c r="AJ134" s="80"/>
    </row>
    <row r="135" spans="1:36" outlineLevel="1" x14ac:dyDescent="0.3">
      <c r="A135" s="68" t="s">
        <v>776</v>
      </c>
      <c r="B135" s="69" t="s">
        <v>1074</v>
      </c>
      <c r="C135" s="70" t="s">
        <v>419</v>
      </c>
      <c r="D135" s="69">
        <v>2011</v>
      </c>
      <c r="E135" s="70" t="s">
        <v>776</v>
      </c>
      <c r="F135" s="70" t="s">
        <v>1075</v>
      </c>
      <c r="G135" s="70">
        <v>12</v>
      </c>
      <c r="H135" s="71">
        <f>VLOOKUP(E135,[4]DENSIDAD!A$2:F$341,6,FALSE)</f>
        <v>31.080246913580247</v>
      </c>
      <c r="I135" s="70" t="str">
        <f>VLOOKUP(E135,[4]Cruzamientos!A$2:C$358,3,FALSE)</f>
        <v>CIRAD, ASD</v>
      </c>
      <c r="J135" s="72" t="str">
        <f>VLOOKUP(E135,[4]Cruzamientos!A$2:B$358,2,FALSE)</f>
        <v>0731, D x L, 0731</v>
      </c>
      <c r="K135" s="70" t="s">
        <v>1076</v>
      </c>
      <c r="L135" s="73">
        <v>0.19</v>
      </c>
      <c r="M135" s="74">
        <v>41</v>
      </c>
      <c r="N135" s="74">
        <v>30</v>
      </c>
      <c r="O135" s="74">
        <v>29</v>
      </c>
      <c r="P135" s="71" t="s">
        <v>1081</v>
      </c>
      <c r="Q135" s="73">
        <v>1.35</v>
      </c>
      <c r="R135" s="72"/>
      <c r="S135" s="73">
        <v>4.71</v>
      </c>
      <c r="T135" s="75">
        <v>2.48</v>
      </c>
      <c r="U135" s="76">
        <v>1.9</v>
      </c>
      <c r="V135" s="69">
        <v>197</v>
      </c>
      <c r="W135" s="73">
        <v>17.12</v>
      </c>
      <c r="X135" s="73">
        <v>8.1</v>
      </c>
      <c r="Y135" s="73">
        <v>3.65</v>
      </c>
      <c r="Z135" s="73">
        <v>0.47179487179487178</v>
      </c>
      <c r="AA135" s="73">
        <v>0.16521739130434782</v>
      </c>
      <c r="AB135" s="73">
        <v>2.2000000000000002</v>
      </c>
      <c r="AC135" s="71">
        <v>14.587012263099219</v>
      </c>
      <c r="AD135" s="77">
        <v>0.15081909580382974</v>
      </c>
      <c r="AE135" s="77">
        <v>0.84918090419617032</v>
      </c>
      <c r="AF135" s="77">
        <v>1.1326335257995116E-2</v>
      </c>
      <c r="AG135" s="78"/>
      <c r="AI135" s="80"/>
      <c r="AJ135" s="80"/>
    </row>
    <row r="136" spans="1:36" outlineLevel="1" x14ac:dyDescent="0.3">
      <c r="A136" s="68" t="s">
        <v>738</v>
      </c>
      <c r="B136" s="69" t="s">
        <v>1074</v>
      </c>
      <c r="C136" s="70" t="s">
        <v>611</v>
      </c>
      <c r="D136" s="69">
        <v>2011</v>
      </c>
      <c r="E136" s="70" t="s">
        <v>738</v>
      </c>
      <c r="F136" s="70" t="s">
        <v>1075</v>
      </c>
      <c r="G136" s="70">
        <v>12</v>
      </c>
      <c r="H136" s="71">
        <f>VLOOKUP(E136,[4]DENSIDAD!A$2:F$341,6,FALSE)</f>
        <v>21.808641975308642</v>
      </c>
      <c r="I136" s="70" t="str">
        <f>VLOOKUP(E136,[4]Cruzamientos!A$2:C$358,3,FALSE)</f>
        <v>ASD</v>
      </c>
      <c r="J136" s="72" t="str">
        <f>VLOOKUP(E136,[4]Cruzamientos!A$2:B$358,2,FALSE)</f>
        <v>DxG</v>
      </c>
      <c r="K136" s="70" t="s">
        <v>1076</v>
      </c>
      <c r="L136" s="71">
        <v>0.26</v>
      </c>
      <c r="M136" s="87">
        <v>62</v>
      </c>
      <c r="N136" s="87">
        <v>20</v>
      </c>
      <c r="O136" s="87">
        <v>18</v>
      </c>
      <c r="P136" s="71" t="s">
        <v>1077</v>
      </c>
      <c r="Q136" s="71">
        <v>1.4649999999999999</v>
      </c>
      <c r="R136" s="72"/>
      <c r="S136" s="71">
        <v>4.05</v>
      </c>
      <c r="T136" s="71">
        <v>1.1299999999999999</v>
      </c>
      <c r="U136" s="88">
        <v>1.4500000000000002</v>
      </c>
      <c r="V136" s="87">
        <v>86</v>
      </c>
      <c r="W136" s="71">
        <v>12.32</v>
      </c>
      <c r="X136" s="71">
        <v>3.46</v>
      </c>
      <c r="Y136" s="71">
        <v>0.6416683333333334</v>
      </c>
      <c r="Z136" s="71">
        <v>0.18461371794871795</v>
      </c>
      <c r="AA136" s="71">
        <v>4.782847826086957E-2</v>
      </c>
      <c r="AB136" s="71">
        <v>2.0499999999999998</v>
      </c>
      <c r="AC136" s="71">
        <v>6.3841105295429212</v>
      </c>
      <c r="AD136" s="77">
        <v>0.31713995476795009</v>
      </c>
      <c r="AE136" s="77">
        <v>0.68286004523204991</v>
      </c>
      <c r="AF136" s="77">
        <v>7.31682051051689E-3</v>
      </c>
      <c r="AG136" s="78"/>
      <c r="AI136" s="80"/>
      <c r="AJ136" s="80"/>
    </row>
    <row r="137" spans="1:36" outlineLevel="1" x14ac:dyDescent="0.3">
      <c r="A137" s="68" t="s">
        <v>767</v>
      </c>
      <c r="B137" s="69" t="s">
        <v>1074</v>
      </c>
      <c r="C137" s="70" t="s">
        <v>612</v>
      </c>
      <c r="D137" s="69">
        <v>2011</v>
      </c>
      <c r="E137" s="70" t="s">
        <v>767</v>
      </c>
      <c r="F137" s="70" t="s">
        <v>1075</v>
      </c>
      <c r="G137" s="70">
        <v>12</v>
      </c>
      <c r="H137" s="71">
        <f>VLOOKUP(E137,[4]DENSIDAD!A$2:F$341,6,FALSE)</f>
        <v>29.425925925925927</v>
      </c>
      <c r="I137" s="70" t="str">
        <f>VLOOKUP(E137,[4]Cruzamientos!A$2:C$358,3,FALSE)</f>
        <v>CIRAD</v>
      </c>
      <c r="J137" s="72" t="str">
        <f>VLOOKUP(E137,[4]Cruzamientos!A$2:B$358,2,FALSE)</f>
        <v>4001</v>
      </c>
      <c r="K137" s="70" t="s">
        <v>1076</v>
      </c>
      <c r="L137" s="71">
        <v>0.22000000000000003</v>
      </c>
      <c r="M137" s="87">
        <v>31</v>
      </c>
      <c r="N137" s="87">
        <v>42</v>
      </c>
      <c r="O137" s="87">
        <v>27</v>
      </c>
      <c r="P137" s="71" t="s">
        <v>1079</v>
      </c>
      <c r="Q137" s="71">
        <v>1.3450000000000002</v>
      </c>
      <c r="R137" s="72"/>
      <c r="S137" s="71">
        <v>4.1550000000000002</v>
      </c>
      <c r="T137" s="71">
        <v>1.48</v>
      </c>
      <c r="U137" s="88">
        <v>0.7</v>
      </c>
      <c r="V137" s="87">
        <v>111</v>
      </c>
      <c r="W137" s="71">
        <v>18.16</v>
      </c>
      <c r="X137" s="71">
        <v>5.93</v>
      </c>
      <c r="Y137" s="71">
        <v>1.4083316666666668</v>
      </c>
      <c r="Z137" s="71">
        <v>0.28205102564102563</v>
      </c>
      <c r="AA137" s="71">
        <v>5.2173478260869564E-2</v>
      </c>
      <c r="AB137" s="71">
        <v>2.35</v>
      </c>
      <c r="AC137" s="71">
        <v>10.022556170568564</v>
      </c>
      <c r="AD137" s="77">
        <v>0.24953650610884603</v>
      </c>
      <c r="AE137" s="77">
        <v>0.75046349389115385</v>
      </c>
      <c r="AF137" s="77">
        <v>4.8748661585279107E-3</v>
      </c>
      <c r="AG137" s="78"/>
      <c r="AI137" s="80"/>
      <c r="AJ137" s="80"/>
    </row>
    <row r="138" spans="1:36" outlineLevel="1" x14ac:dyDescent="0.3">
      <c r="A138" s="68" t="s">
        <v>766</v>
      </c>
      <c r="B138" s="69" t="s">
        <v>1074</v>
      </c>
      <c r="C138" s="70" t="s">
        <v>613</v>
      </c>
      <c r="D138" s="69">
        <v>2011</v>
      </c>
      <c r="E138" s="70" t="s">
        <v>766</v>
      </c>
      <c r="F138" s="70" t="s">
        <v>1075</v>
      </c>
      <c r="G138" s="70">
        <v>12</v>
      </c>
      <c r="H138" s="71">
        <f>VLOOKUP(E138,[4]DENSIDAD!A$2:F$341,6,FALSE)</f>
        <v>29.623456790123456</v>
      </c>
      <c r="I138" s="70" t="str">
        <f>VLOOKUP(E138,[4]Cruzamientos!A$2:C$358,3,FALSE)</f>
        <v>ASD</v>
      </c>
      <c r="J138" s="72" t="str">
        <f>VLOOKUP(E138,[4]Cruzamientos!A$2:B$358,2,FALSE)</f>
        <v>DxN</v>
      </c>
      <c r="K138" s="70" t="s">
        <v>1076</v>
      </c>
      <c r="L138" s="71">
        <v>0.23</v>
      </c>
      <c r="M138" s="87">
        <v>45</v>
      </c>
      <c r="N138" s="87">
        <v>30</v>
      </c>
      <c r="O138" s="87">
        <v>25</v>
      </c>
      <c r="P138" s="71" t="s">
        <v>1081</v>
      </c>
      <c r="Q138" s="71">
        <v>1.385</v>
      </c>
      <c r="R138" s="72"/>
      <c r="S138" s="71">
        <v>3.9750000000000001</v>
      </c>
      <c r="T138" s="71">
        <v>1.2250000000000001</v>
      </c>
      <c r="U138" s="88">
        <v>1.2</v>
      </c>
      <c r="V138" s="87">
        <v>70.5</v>
      </c>
      <c r="W138" s="71">
        <v>18.880000000000003</v>
      </c>
      <c r="X138" s="71">
        <v>2.8650000000000002</v>
      </c>
      <c r="Y138" s="71">
        <v>0.783335</v>
      </c>
      <c r="Z138" s="71">
        <v>0.19487141025641025</v>
      </c>
      <c r="AA138" s="71">
        <v>3.4783478260869562E-2</v>
      </c>
      <c r="AB138" s="71">
        <v>3.6</v>
      </c>
      <c r="AC138" s="71">
        <v>7.4779898885172802</v>
      </c>
      <c r="AD138" s="77">
        <v>0.48667591756923245</v>
      </c>
      <c r="AE138" s="77">
        <v>0.51332408243076744</v>
      </c>
      <c r="AF138" s="77">
        <v>4.7429493117709378E-3</v>
      </c>
      <c r="AG138" s="78"/>
      <c r="AI138" s="80"/>
      <c r="AJ138" s="80"/>
    </row>
    <row r="139" spans="1:36" outlineLevel="1" x14ac:dyDescent="0.3">
      <c r="A139" s="68" t="s">
        <v>740</v>
      </c>
      <c r="B139" s="69" t="s">
        <v>1074</v>
      </c>
      <c r="C139" s="70" t="s">
        <v>215</v>
      </c>
      <c r="D139" s="69">
        <v>2011</v>
      </c>
      <c r="E139" s="70" t="s">
        <v>740</v>
      </c>
      <c r="F139" s="70" t="s">
        <v>1075</v>
      </c>
      <c r="G139" s="70">
        <v>12</v>
      </c>
      <c r="H139" s="71">
        <f>VLOOKUP(E139,[4]DENSIDAD!A$2:F$341,6,FALSE)</f>
        <v>49.580246913580247</v>
      </c>
      <c r="I139" s="70" t="str">
        <f>VLOOKUP(E139,[4]Cruzamientos!A$2:C$358,3,FALSE)</f>
        <v>ASD, CIRAD</v>
      </c>
      <c r="J139" s="72" t="str">
        <f>VLOOKUP(E139,[4]Cruzamientos!A$2:B$358,2,FALSE)</f>
        <v>COM x N , 6501</v>
      </c>
      <c r="K139" s="70" t="s">
        <v>1076</v>
      </c>
      <c r="L139" s="73">
        <v>0.12</v>
      </c>
      <c r="M139" s="74">
        <v>47</v>
      </c>
      <c r="N139" s="74">
        <v>34</v>
      </c>
      <c r="O139" s="74">
        <v>19</v>
      </c>
      <c r="P139" s="71" t="s">
        <v>1079</v>
      </c>
      <c r="Q139" s="73">
        <v>1.43</v>
      </c>
      <c r="R139" s="72"/>
      <c r="S139" s="73">
        <v>4.28</v>
      </c>
      <c r="T139" s="75">
        <v>0.92</v>
      </c>
      <c r="U139" s="76">
        <v>2.7</v>
      </c>
      <c r="V139" s="69">
        <v>89</v>
      </c>
      <c r="W139" s="73">
        <v>14.4</v>
      </c>
      <c r="X139" s="73">
        <v>3.56</v>
      </c>
      <c r="Y139" s="73">
        <v>1.6</v>
      </c>
      <c r="Z139" s="73">
        <v>0.1846153846153846</v>
      </c>
      <c r="AA139" s="73">
        <v>0.14782608695652175</v>
      </c>
      <c r="AB139" s="73">
        <v>4.9000000000000004</v>
      </c>
      <c r="AC139" s="71">
        <v>10.392441471571907</v>
      </c>
      <c r="AD139" s="77">
        <v>0.47149652114026791</v>
      </c>
      <c r="AE139" s="77">
        <v>0.52850347885973215</v>
      </c>
      <c r="AF139" s="77">
        <v>1.4224384843628313E-2</v>
      </c>
      <c r="AG139" s="78"/>
      <c r="AI139" s="80"/>
      <c r="AJ139" s="80"/>
    </row>
    <row r="140" spans="1:36" outlineLevel="1" x14ac:dyDescent="0.3">
      <c r="A140" s="68" t="s">
        <v>763</v>
      </c>
      <c r="B140" s="69" t="s">
        <v>1074</v>
      </c>
      <c r="C140" s="70" t="s">
        <v>216</v>
      </c>
      <c r="D140" s="69">
        <v>2011</v>
      </c>
      <c r="E140" s="70" t="s">
        <v>763</v>
      </c>
      <c r="F140" s="70" t="s">
        <v>1075</v>
      </c>
      <c r="G140" s="70">
        <v>12</v>
      </c>
      <c r="H140" s="71">
        <f>VLOOKUP(E140,[4]DENSIDAD!A$2:F$341,6,FALSE)</f>
        <v>58.537037037037038</v>
      </c>
      <c r="I140" s="70" t="str">
        <f>VLOOKUP(E140,[4]Cruzamientos!A$2:C$358,3,FALSE)</f>
        <v>ASD, CIRAD</v>
      </c>
      <c r="J140" s="72" t="str">
        <f>VLOOKUP(E140,[4]Cruzamientos!A$2:B$358,2,FALSE)</f>
        <v>COM x N , 6501, O731</v>
      </c>
      <c r="K140" s="70" t="s">
        <v>1076</v>
      </c>
      <c r="L140" s="73">
        <v>0.14500000000000002</v>
      </c>
      <c r="M140" s="74">
        <v>43</v>
      </c>
      <c r="N140" s="74">
        <v>37</v>
      </c>
      <c r="O140" s="74">
        <v>20</v>
      </c>
      <c r="P140" s="71" t="s">
        <v>1079</v>
      </c>
      <c r="Q140" s="73">
        <v>1.42</v>
      </c>
      <c r="R140" s="72"/>
      <c r="S140" s="73">
        <v>4.76</v>
      </c>
      <c r="T140" s="75">
        <v>2.2749999999999999</v>
      </c>
      <c r="U140" s="76">
        <v>4.45</v>
      </c>
      <c r="V140" s="69">
        <v>167.5</v>
      </c>
      <c r="W140" s="73">
        <v>13.440000000000001</v>
      </c>
      <c r="X140" s="73">
        <v>6.72</v>
      </c>
      <c r="Y140" s="73">
        <v>1.9416666666666664</v>
      </c>
      <c r="Z140" s="73">
        <v>0.2846153846153846</v>
      </c>
      <c r="AA140" s="73">
        <v>0.18695652173913044</v>
      </c>
      <c r="AB140" s="73">
        <v>0.22499999999999998</v>
      </c>
      <c r="AC140" s="71">
        <v>9.3582385730211808</v>
      </c>
      <c r="AD140" s="77">
        <v>2.3577369991286894E-2</v>
      </c>
      <c r="AE140" s="77">
        <v>0.9764226300087131</v>
      </c>
      <c r="AF140" s="77">
        <v>1.9988244083220613E-2</v>
      </c>
      <c r="AG140" s="78"/>
      <c r="AI140" s="80"/>
      <c r="AJ140" s="80"/>
    </row>
    <row r="141" spans="1:36" outlineLevel="1" x14ac:dyDescent="0.3">
      <c r="A141" s="68" t="s">
        <v>764</v>
      </c>
      <c r="B141" s="69" t="s">
        <v>1074</v>
      </c>
      <c r="C141" s="70" t="s">
        <v>449</v>
      </c>
      <c r="D141" s="69">
        <v>2011</v>
      </c>
      <c r="E141" s="70" t="s">
        <v>764</v>
      </c>
      <c r="F141" s="70" t="s">
        <v>1075</v>
      </c>
      <c r="G141" s="70">
        <v>12</v>
      </c>
      <c r="H141" s="71">
        <f>VLOOKUP(E141,[4]DENSIDAD!A$2:F$341,6,FALSE)</f>
        <v>18.734265734265733</v>
      </c>
      <c r="I141" s="70" t="str">
        <f>VLOOKUP(E141,[4]Cruzamientos!A$2:C$358,3,FALSE)</f>
        <v>OxG, ASD</v>
      </c>
      <c r="J141" s="72" t="str">
        <f>VLOOKUP(E141,[4]Cruzamientos!A$2:B$358,2,FALSE)</f>
        <v>OxG;BxE, OxG Amazon; BxE</v>
      </c>
      <c r="K141" s="70" t="s">
        <v>1076</v>
      </c>
      <c r="L141" s="73">
        <v>0.16</v>
      </c>
      <c r="M141" s="74">
        <v>39</v>
      </c>
      <c r="N141" s="74">
        <v>38</v>
      </c>
      <c r="O141" s="74">
        <v>23</v>
      </c>
      <c r="P141" s="71" t="s">
        <v>1079</v>
      </c>
      <c r="Q141" s="73">
        <v>1.38</v>
      </c>
      <c r="R141" s="72"/>
      <c r="S141" s="73">
        <v>5.49</v>
      </c>
      <c r="T141" s="75">
        <v>2.62</v>
      </c>
      <c r="U141" s="76">
        <v>4.4000000000000004</v>
      </c>
      <c r="V141" s="69">
        <v>225</v>
      </c>
      <c r="W141" s="73">
        <v>16</v>
      </c>
      <c r="X141" s="73">
        <v>13.1</v>
      </c>
      <c r="Y141" s="73">
        <v>1.3833333333333333</v>
      </c>
      <c r="Z141" s="73">
        <v>0.50256410256410255</v>
      </c>
      <c r="AA141" s="73">
        <v>0.1391304347826087</v>
      </c>
      <c r="AB141" s="73">
        <v>0.1</v>
      </c>
      <c r="AC141" s="71">
        <v>15.225027870680043</v>
      </c>
      <c r="AD141" s="77">
        <v>6.5681324756440918E-3</v>
      </c>
      <c r="AE141" s="77">
        <v>0.99343186752435597</v>
      </c>
      <c r="AF141" s="77">
        <v>9.1382712704613442E-3</v>
      </c>
      <c r="AG141" s="78"/>
      <c r="AI141" s="80"/>
      <c r="AJ141" s="80"/>
    </row>
    <row r="142" spans="1:36" outlineLevel="1" x14ac:dyDescent="0.3">
      <c r="A142" s="68" t="s">
        <v>741</v>
      </c>
      <c r="B142" s="69" t="s">
        <v>1074</v>
      </c>
      <c r="C142" s="70" t="s">
        <v>450</v>
      </c>
      <c r="D142" s="69">
        <v>2011</v>
      </c>
      <c r="E142" s="70" t="s">
        <v>741</v>
      </c>
      <c r="F142" s="70" t="s">
        <v>1075</v>
      </c>
      <c r="G142" s="70">
        <v>12</v>
      </c>
      <c r="H142" s="71">
        <f>VLOOKUP(E142,[4]DENSIDAD!A$2:F$341,6,FALSE)</f>
        <v>32.34265734265734</v>
      </c>
      <c r="I142" s="70" t="str">
        <f>VLOOKUP(E142,[4]Cruzamientos!A$2:C$358,3,FALSE)</f>
        <v>OxG</v>
      </c>
      <c r="J142" s="72" t="str">
        <f>VLOOKUP(E142,[4]Cruzamientos!A$2:B$358,2,FALSE)</f>
        <v>OxG:  AMAZON, COARI x LAME</v>
      </c>
      <c r="K142" s="70" t="s">
        <v>1076</v>
      </c>
      <c r="L142" s="73">
        <v>0.78</v>
      </c>
      <c r="M142" s="74">
        <v>47</v>
      </c>
      <c r="N142" s="74">
        <v>38</v>
      </c>
      <c r="O142" s="74">
        <v>15</v>
      </c>
      <c r="P142" s="71" t="s">
        <v>1079</v>
      </c>
      <c r="Q142" s="73">
        <v>1.46</v>
      </c>
      <c r="R142" s="72"/>
      <c r="S142" s="73">
        <v>5.78</v>
      </c>
      <c r="T142" s="75">
        <v>3.38</v>
      </c>
      <c r="U142" s="76">
        <v>4.8</v>
      </c>
      <c r="V142" s="69">
        <v>82</v>
      </c>
      <c r="W142" s="73">
        <v>12.8</v>
      </c>
      <c r="X142" s="73">
        <v>8.9707357859531776</v>
      </c>
      <c r="Y142" s="73">
        <v>3.3333333333333335</v>
      </c>
      <c r="Z142" s="73">
        <v>0.15897435897435896</v>
      </c>
      <c r="AA142" s="73">
        <v>8.6956521739130432E-2</v>
      </c>
      <c r="AB142" s="73">
        <v>0.25</v>
      </c>
      <c r="AC142" s="71">
        <v>12.8</v>
      </c>
      <c r="AD142" s="77">
        <v>1.953125E-2</v>
      </c>
      <c r="AE142" s="77">
        <v>0.98046875</v>
      </c>
      <c r="AF142" s="77">
        <v>6.793478260869565E-3</v>
      </c>
      <c r="AG142" s="78"/>
      <c r="AI142" s="80"/>
      <c r="AJ142" s="80"/>
    </row>
    <row r="143" spans="1:36" outlineLevel="1" x14ac:dyDescent="0.3">
      <c r="A143" s="68" t="s">
        <v>774</v>
      </c>
      <c r="B143" s="69" t="s">
        <v>1074</v>
      </c>
      <c r="C143" s="70" t="s">
        <v>395</v>
      </c>
      <c r="D143" s="69">
        <v>2011</v>
      </c>
      <c r="E143" s="70" t="s">
        <v>774</v>
      </c>
      <c r="F143" s="70" t="s">
        <v>1075</v>
      </c>
      <c r="G143" s="70">
        <v>12</v>
      </c>
      <c r="H143" s="71">
        <f>VLOOKUP(E143,[4]DENSIDAD!A$2:F$341,6,FALSE)</f>
        <v>40.018518518518519</v>
      </c>
      <c r="I143" s="70" t="str">
        <f>VLOOKUP(E143,[4]Cruzamientos!A$2:C$358,3,FALSE)</f>
        <v>ASD</v>
      </c>
      <c r="J143" s="72" t="str">
        <f>VLOOKUP(E143,[4]Cruzamientos!A$2:B$358,2,FALSE)</f>
        <v>DxG</v>
      </c>
      <c r="K143" s="70" t="s">
        <v>1076</v>
      </c>
      <c r="L143" s="73">
        <v>0.32</v>
      </c>
      <c r="M143" s="74">
        <v>33</v>
      </c>
      <c r="N143" s="74">
        <v>48</v>
      </c>
      <c r="O143" s="74">
        <v>19</v>
      </c>
      <c r="P143" s="71" t="s">
        <v>1079</v>
      </c>
      <c r="Q143" s="73">
        <v>1.4</v>
      </c>
      <c r="R143" s="72"/>
      <c r="S143" s="73">
        <v>4.07</v>
      </c>
      <c r="T143" s="75">
        <v>2.2999999999999998</v>
      </c>
      <c r="U143" s="76">
        <v>4.4000000000000004</v>
      </c>
      <c r="V143" s="69">
        <v>62</v>
      </c>
      <c r="W143" s="73">
        <v>12</v>
      </c>
      <c r="X143" s="73">
        <v>4.08</v>
      </c>
      <c r="Y143" s="73">
        <v>1.4666666666666668</v>
      </c>
      <c r="Z143" s="73">
        <v>0.13333333333333333</v>
      </c>
      <c r="AA143" s="73">
        <v>0.11304347826086956</v>
      </c>
      <c r="AB143" s="73">
        <v>1.5</v>
      </c>
      <c r="AC143" s="71">
        <v>7.29304347826087</v>
      </c>
      <c r="AD143" s="77">
        <v>0.2056754501013473</v>
      </c>
      <c r="AE143" s="77">
        <v>0.79432454989865264</v>
      </c>
      <c r="AF143" s="77">
        <v>1.5500178848217479E-2</v>
      </c>
      <c r="AG143" s="78"/>
      <c r="AI143" s="80"/>
      <c r="AJ143" s="80"/>
    </row>
    <row r="144" spans="1:36" outlineLevel="1" x14ac:dyDescent="0.3">
      <c r="A144" s="68" t="s">
        <v>775</v>
      </c>
      <c r="B144" s="69" t="s">
        <v>1074</v>
      </c>
      <c r="C144" s="70" t="s">
        <v>374</v>
      </c>
      <c r="D144" s="69">
        <v>2011</v>
      </c>
      <c r="E144" s="70" t="s">
        <v>775</v>
      </c>
      <c r="F144" s="70" t="s">
        <v>1075</v>
      </c>
      <c r="G144" s="70">
        <v>12</v>
      </c>
      <c r="H144" s="71">
        <f>VLOOKUP(E144,[4]DENSIDAD!A$2:F$341,6,FALSE)</f>
        <v>33.117283950617285</v>
      </c>
      <c r="I144" s="70" t="str">
        <f>VLOOKUP(E144,[4]Cruzamientos!A$2:C$358,3,FALSE)</f>
        <v>CIRAD, ASD</v>
      </c>
      <c r="J144" s="72" t="str">
        <f>VLOOKUP(E144,[4]Cruzamientos!A$2:B$358,2,FALSE)</f>
        <v>0731; DxE</v>
      </c>
      <c r="K144" s="70" t="s">
        <v>1076</v>
      </c>
      <c r="L144" s="71">
        <v>0.13</v>
      </c>
      <c r="M144" s="87">
        <v>44</v>
      </c>
      <c r="N144" s="87">
        <v>31</v>
      </c>
      <c r="O144" s="87">
        <v>25</v>
      </c>
      <c r="P144" s="71" t="s">
        <v>1079</v>
      </c>
      <c r="Q144" s="71">
        <v>1.385</v>
      </c>
      <c r="R144" s="72"/>
      <c r="S144" s="71">
        <v>4.1750000000000007</v>
      </c>
      <c r="T144" s="71">
        <v>1.375</v>
      </c>
      <c r="U144" s="88">
        <v>1.7</v>
      </c>
      <c r="V144" s="87">
        <v>113.5</v>
      </c>
      <c r="W144" s="71">
        <v>14.879999999999999</v>
      </c>
      <c r="X144" s="71">
        <v>3.2450000000000001</v>
      </c>
      <c r="Y144" s="71">
        <v>0.908335</v>
      </c>
      <c r="Z144" s="71">
        <v>0.22820499999999999</v>
      </c>
      <c r="AA144" s="71">
        <v>3.4784999999999996E-2</v>
      </c>
      <c r="AB144" s="71">
        <v>2.85</v>
      </c>
      <c r="AC144" s="71">
        <v>7.2663250000000001</v>
      </c>
      <c r="AD144" s="77">
        <v>0.38975179874415994</v>
      </c>
      <c r="AE144" s="77">
        <v>0.61024820125584012</v>
      </c>
      <c r="AF144" s="77">
        <v>5.2271671993992536E-3</v>
      </c>
      <c r="AG144" s="78"/>
      <c r="AI144" s="80"/>
      <c r="AJ144" s="80"/>
    </row>
    <row r="145" spans="1:36" outlineLevel="1" x14ac:dyDescent="0.3">
      <c r="A145" s="68" t="s">
        <v>769</v>
      </c>
      <c r="B145" s="69" t="s">
        <v>1074</v>
      </c>
      <c r="C145" s="70" t="s">
        <v>448</v>
      </c>
      <c r="D145" s="69">
        <v>2011</v>
      </c>
      <c r="E145" s="70" t="s">
        <v>769</v>
      </c>
      <c r="F145" s="70" t="s">
        <v>1075</v>
      </c>
      <c r="G145" s="70">
        <v>12</v>
      </c>
      <c r="H145" s="71">
        <f>VLOOKUP(E145,[4]DENSIDAD!A$2:F$341,6,FALSE)</f>
        <v>19.919753086419753</v>
      </c>
      <c r="I145" s="70" t="str">
        <f>VLOOKUP(E145,[4]Cruzamientos!A$2:C$358,3,FALSE)</f>
        <v>CIRAD</v>
      </c>
      <c r="J145" s="72" t="str">
        <f>VLOOKUP(E145,[4]Cruzamientos!A$2:B$358,2,FALSE)</f>
        <v>0731, DxLM, 6501, 0731</v>
      </c>
      <c r="K145" s="70" t="s">
        <v>1076</v>
      </c>
      <c r="L145" s="73">
        <v>0.15</v>
      </c>
      <c r="M145" s="74">
        <v>67</v>
      </c>
      <c r="N145" s="74">
        <v>22</v>
      </c>
      <c r="O145" s="74">
        <v>11</v>
      </c>
      <c r="P145" s="71" t="s">
        <v>1077</v>
      </c>
      <c r="Q145" s="73">
        <v>1.55</v>
      </c>
      <c r="R145" s="72"/>
      <c r="S145" s="73">
        <v>4.42</v>
      </c>
      <c r="T145" s="75">
        <v>1.33</v>
      </c>
      <c r="U145" s="76">
        <v>8.6999999999999993</v>
      </c>
      <c r="V145" s="69">
        <v>85</v>
      </c>
      <c r="W145" s="73">
        <v>8.9599999999999991</v>
      </c>
      <c r="X145" s="73">
        <v>3.05</v>
      </c>
      <c r="Y145" s="73">
        <v>1.45</v>
      </c>
      <c r="Z145" s="73">
        <v>0.19999999999999998</v>
      </c>
      <c r="AA145" s="73">
        <v>0.12173913043478261</v>
      </c>
      <c r="AB145" s="73">
        <v>1.1499999999999999</v>
      </c>
      <c r="AC145" s="71">
        <v>5.9717391304347824</v>
      </c>
      <c r="AD145" s="77">
        <v>0.19257371678194393</v>
      </c>
      <c r="AE145" s="77">
        <v>0.8074262832180561</v>
      </c>
      <c r="AF145" s="77">
        <v>2.038587550054605E-2</v>
      </c>
      <c r="AG145" s="78"/>
      <c r="AI145" s="80"/>
      <c r="AJ145" s="80"/>
    </row>
    <row r="146" spans="1:36" outlineLevel="1" x14ac:dyDescent="0.3">
      <c r="A146" s="68" t="s">
        <v>739</v>
      </c>
      <c r="B146" s="69" t="s">
        <v>1074</v>
      </c>
      <c r="C146" s="70" t="s">
        <v>508</v>
      </c>
      <c r="D146" s="69">
        <v>2011</v>
      </c>
      <c r="E146" s="70" t="s">
        <v>739</v>
      </c>
      <c r="F146" s="70" t="s">
        <v>1075</v>
      </c>
      <c r="G146" s="70">
        <v>12</v>
      </c>
      <c r="H146" s="71">
        <f>VLOOKUP(E146,[4]DENSIDAD!A$2:F$341,6,FALSE)</f>
        <v>23.185185185185187</v>
      </c>
      <c r="I146" s="70" t="str">
        <f>VLOOKUP(E146,[4]Cruzamientos!A$2:C$358,3,FALSE)</f>
        <v>CIRAD</v>
      </c>
      <c r="J146" s="72" t="str">
        <f>VLOOKUP(E146,[4]Cruzamientos!A$2:B$358,2,FALSE)</f>
        <v>4001</v>
      </c>
      <c r="K146" s="70" t="s">
        <v>1076</v>
      </c>
      <c r="L146" s="71">
        <v>0.15</v>
      </c>
      <c r="M146" s="87">
        <v>40</v>
      </c>
      <c r="N146" s="87">
        <v>36</v>
      </c>
      <c r="O146" s="87">
        <v>24</v>
      </c>
      <c r="P146" s="71" t="s">
        <v>1079</v>
      </c>
      <c r="Q146" s="71">
        <v>1.38</v>
      </c>
      <c r="R146" s="72"/>
      <c r="S146" s="71">
        <v>3.97</v>
      </c>
      <c r="T146" s="71">
        <v>1.1299999999999999</v>
      </c>
      <c r="U146" s="88">
        <v>0.5</v>
      </c>
      <c r="V146" s="87">
        <v>93</v>
      </c>
      <c r="W146" s="71">
        <v>17.600000000000001</v>
      </c>
      <c r="X146" s="71">
        <v>2.25</v>
      </c>
      <c r="Y146" s="71">
        <v>0.86667000000000005</v>
      </c>
      <c r="Z146" s="71">
        <v>0.26667000000000002</v>
      </c>
      <c r="AA146" s="71">
        <v>4.3479999999999998E-2</v>
      </c>
      <c r="AB146" s="71">
        <v>4.2</v>
      </c>
      <c r="AC146" s="71">
        <v>7.6268200000000004</v>
      </c>
      <c r="AD146" s="77">
        <v>0.55068822917021776</v>
      </c>
      <c r="AE146" s="77">
        <v>0.4493117708297823</v>
      </c>
      <c r="AF146" s="77">
        <v>5.7009343343621581E-3</v>
      </c>
      <c r="AG146" s="78"/>
      <c r="AI146" s="80"/>
      <c r="AJ146" s="80"/>
    </row>
    <row r="147" spans="1:36" outlineLevel="1" x14ac:dyDescent="0.3">
      <c r="A147" s="68" t="s">
        <v>768</v>
      </c>
      <c r="B147" s="69" t="s">
        <v>1074</v>
      </c>
      <c r="C147" s="70" t="s">
        <v>425</v>
      </c>
      <c r="D147" s="69">
        <v>2011</v>
      </c>
      <c r="E147" s="70" t="s">
        <v>768</v>
      </c>
      <c r="F147" s="70" t="s">
        <v>1075</v>
      </c>
      <c r="G147" s="70">
        <v>12</v>
      </c>
      <c r="H147" s="71">
        <f>VLOOKUP(E147,[4]DENSIDAD!A$2:F$341,6,FALSE)</f>
        <v>15.574074074074074</v>
      </c>
      <c r="I147" s="70" t="str">
        <f>VLOOKUP(E147,[4]Cruzamientos!A$2:C$358,3,FALSE)</f>
        <v>ASD</v>
      </c>
      <c r="J147" s="72" t="str">
        <f>VLOOKUP(E147,[4]Cruzamientos!A$2:B$358,2,FALSE)</f>
        <v>DxG</v>
      </c>
      <c r="K147" s="70" t="s">
        <v>1076</v>
      </c>
      <c r="L147" s="71">
        <v>0.2</v>
      </c>
      <c r="M147" s="87">
        <v>46</v>
      </c>
      <c r="N147" s="87">
        <v>30</v>
      </c>
      <c r="O147" s="87">
        <v>24</v>
      </c>
      <c r="P147" s="71" t="s">
        <v>1079</v>
      </c>
      <c r="Q147" s="71">
        <v>1.39</v>
      </c>
      <c r="R147" s="72"/>
      <c r="S147" s="71">
        <v>4.1399999999999997</v>
      </c>
      <c r="T147" s="71">
        <v>1.1599999999999999</v>
      </c>
      <c r="U147" s="88">
        <v>1.7</v>
      </c>
      <c r="V147" s="87">
        <v>97</v>
      </c>
      <c r="W147" s="71">
        <v>16.8</v>
      </c>
      <c r="X147" s="71">
        <v>5.09</v>
      </c>
      <c r="Y147" s="71">
        <v>1.2166699999999999</v>
      </c>
      <c r="Z147" s="71">
        <v>0.17435999999999999</v>
      </c>
      <c r="AA147" s="71">
        <v>6.087E-2</v>
      </c>
      <c r="AB147" s="71">
        <v>2.2999999999999998</v>
      </c>
      <c r="AC147" s="71">
        <v>8.841899999999999</v>
      </c>
      <c r="AD147" s="77">
        <v>0.26012508623712099</v>
      </c>
      <c r="AE147" s="77">
        <v>0.73987491376287906</v>
      </c>
      <c r="AF147" s="77">
        <v>6.8842669561971987E-3</v>
      </c>
      <c r="AG147" s="78"/>
      <c r="AI147" s="80"/>
      <c r="AJ147" s="80"/>
    </row>
    <row r="148" spans="1:36" outlineLevel="1" x14ac:dyDescent="0.3">
      <c r="A148" s="68" t="s">
        <v>773</v>
      </c>
      <c r="B148" s="69" t="s">
        <v>1074</v>
      </c>
      <c r="C148" s="70" t="s">
        <v>510</v>
      </c>
      <c r="D148" s="69">
        <v>2011</v>
      </c>
      <c r="E148" s="70" t="s">
        <v>773</v>
      </c>
      <c r="F148" s="70" t="s">
        <v>1075</v>
      </c>
      <c r="G148" s="70">
        <v>12</v>
      </c>
      <c r="H148" s="71">
        <f>VLOOKUP(E148,[4]DENSIDAD!A$2:F$341,6,FALSE)</f>
        <v>25.561728395061728</v>
      </c>
      <c r="I148" s="70" t="str">
        <f>VLOOKUP(E148,[4]Cruzamientos!A$2:C$358,3,FALSE)</f>
        <v>ASD</v>
      </c>
      <c r="J148" s="72" t="str">
        <f>VLOOKUP(E148,[4]Cruzamientos!A$2:B$358,2,FALSE)</f>
        <v>D X L, COMxG, COMxN</v>
      </c>
      <c r="K148" s="70" t="s">
        <v>1076</v>
      </c>
      <c r="L148" s="73">
        <v>0.16</v>
      </c>
      <c r="M148" s="74">
        <v>45</v>
      </c>
      <c r="N148" s="74">
        <v>38</v>
      </c>
      <c r="O148" s="74">
        <v>17</v>
      </c>
      <c r="P148" s="71" t="s">
        <v>1079</v>
      </c>
      <c r="Q148" s="73">
        <v>1.44</v>
      </c>
      <c r="R148" s="72"/>
      <c r="S148" s="73">
        <v>4.78</v>
      </c>
      <c r="T148" s="75">
        <v>1.7</v>
      </c>
      <c r="U148" s="76">
        <v>4.7</v>
      </c>
      <c r="V148" s="69">
        <v>100</v>
      </c>
      <c r="W148" s="73">
        <v>9.6000000000000014</v>
      </c>
      <c r="X148" s="73">
        <v>4.76</v>
      </c>
      <c r="Y148" s="73">
        <v>1.0166666666666666</v>
      </c>
      <c r="Z148" s="73">
        <v>0.19487179487179485</v>
      </c>
      <c r="AA148" s="73">
        <v>0.18260869565217391</v>
      </c>
      <c r="AB148" s="73">
        <v>0.3</v>
      </c>
      <c r="AC148" s="71">
        <v>6.4541471571906355</v>
      </c>
      <c r="AD148" s="77">
        <v>4.6481741536643882E-2</v>
      </c>
      <c r="AE148" s="77">
        <v>0.95351825846335614</v>
      </c>
      <c r="AF148" s="77">
        <v>2.8293233978826712E-2</v>
      </c>
      <c r="AG148" s="78"/>
      <c r="AI148" s="80"/>
      <c r="AJ148" s="80"/>
    </row>
    <row r="149" spans="1:36" outlineLevel="1" x14ac:dyDescent="0.3">
      <c r="A149" s="68" t="s">
        <v>952</v>
      </c>
      <c r="B149" s="69" t="s">
        <v>1074</v>
      </c>
      <c r="C149" s="70" t="str">
        <f>MID(E149,1,4)</f>
        <v>I09b</v>
      </c>
      <c r="D149" s="69">
        <f>MID(E149,6,2)+2000</f>
        <v>2011</v>
      </c>
      <c r="E149" s="70" t="s">
        <v>952</v>
      </c>
      <c r="F149" s="70" t="str">
        <f>F148</f>
        <v>8.5 x 8.5</v>
      </c>
      <c r="G149" s="70">
        <f>G148</f>
        <v>12</v>
      </c>
      <c r="H149" s="71">
        <f>VLOOKUP(E149,[4]DENSIDAD!A$2:F$341,6,FALSE)</f>
        <v>7.4753086419753085</v>
      </c>
      <c r="I149" s="70" t="str">
        <f>VLOOKUP(E149,[4]Cruzamientos!A$2:C$358,3,FALSE)</f>
        <v>ASD</v>
      </c>
      <c r="J149" s="72" t="str">
        <f>VLOOKUP(E149,[4]Cruzamientos!A$2:B$358,2,FALSE)</f>
        <v>BxE</v>
      </c>
      <c r="K149" s="70" t="str">
        <f t="shared" ref="K149:AF149" si="20">K148</f>
        <v>Industrial</v>
      </c>
      <c r="L149" s="70">
        <f t="shared" si="20"/>
        <v>0.16</v>
      </c>
      <c r="M149" s="70">
        <f t="shared" si="20"/>
        <v>45</v>
      </c>
      <c r="N149" s="70">
        <f t="shared" si="20"/>
        <v>38</v>
      </c>
      <c r="O149" s="70">
        <f t="shared" si="20"/>
        <v>17</v>
      </c>
      <c r="P149" s="70" t="str">
        <f t="shared" si="20"/>
        <v>Fco</v>
      </c>
      <c r="Q149" s="70">
        <f t="shared" si="20"/>
        <v>1.44</v>
      </c>
      <c r="R149" s="70"/>
      <c r="S149" s="70">
        <f t="shared" si="20"/>
        <v>4.78</v>
      </c>
      <c r="T149" s="70">
        <f t="shared" si="20"/>
        <v>1.7</v>
      </c>
      <c r="U149" s="70">
        <f t="shared" si="20"/>
        <v>4.7</v>
      </c>
      <c r="V149" s="70">
        <f t="shared" si="20"/>
        <v>100</v>
      </c>
      <c r="W149" s="70">
        <f t="shared" si="20"/>
        <v>9.6000000000000014</v>
      </c>
      <c r="X149" s="70">
        <f t="shared" si="20"/>
        <v>4.76</v>
      </c>
      <c r="Y149" s="70">
        <f t="shared" si="20"/>
        <v>1.0166666666666666</v>
      </c>
      <c r="Z149" s="70">
        <f t="shared" si="20"/>
        <v>0.19487179487179485</v>
      </c>
      <c r="AA149" s="70">
        <f t="shared" si="20"/>
        <v>0.18260869565217391</v>
      </c>
      <c r="AB149" s="70">
        <f t="shared" si="20"/>
        <v>0.3</v>
      </c>
      <c r="AC149" s="70">
        <f t="shared" si="20"/>
        <v>6.4541471571906355</v>
      </c>
      <c r="AD149" s="77">
        <f t="shared" si="20"/>
        <v>4.6481741536643882E-2</v>
      </c>
      <c r="AE149" s="77">
        <f t="shared" si="20"/>
        <v>0.95351825846335614</v>
      </c>
      <c r="AF149" s="77">
        <f t="shared" si="20"/>
        <v>2.8293233978826712E-2</v>
      </c>
      <c r="AG149" s="78"/>
      <c r="AI149" s="80"/>
      <c r="AJ149" s="80"/>
    </row>
    <row r="150" spans="1:36" outlineLevel="1" x14ac:dyDescent="0.3">
      <c r="A150" s="68" t="s">
        <v>771</v>
      </c>
      <c r="B150" s="69" t="s">
        <v>1074</v>
      </c>
      <c r="C150" s="70" t="s">
        <v>451</v>
      </c>
      <c r="D150" s="69">
        <v>2011</v>
      </c>
      <c r="E150" s="70" t="s">
        <v>771</v>
      </c>
      <c r="F150" s="70" t="s">
        <v>1075</v>
      </c>
      <c r="G150" s="70">
        <v>12</v>
      </c>
      <c r="H150" s="71">
        <f>VLOOKUP(E150,[4]DENSIDAD!A$2:F$341,6,FALSE)</f>
        <v>44.006172839506171</v>
      </c>
      <c r="I150" s="70" t="str">
        <f>VLOOKUP(E150,[4]Cruzamientos!A$2:C$358,3,FALSE)</f>
        <v>ASD, CIRAD</v>
      </c>
      <c r="J150" s="72" t="str">
        <f>VLOOKUP(E150,[4]Cruzamientos!A$2:B$358,2,FALSE)</f>
        <v>BAM X E , 6501</v>
      </c>
      <c r="K150" s="70" t="s">
        <v>1076</v>
      </c>
      <c r="L150" s="71">
        <v>0.3</v>
      </c>
      <c r="M150" s="87">
        <v>36</v>
      </c>
      <c r="N150" s="87">
        <v>38</v>
      </c>
      <c r="O150" s="87">
        <v>26</v>
      </c>
      <c r="P150" s="71" t="s">
        <v>1079</v>
      </c>
      <c r="Q150" s="71">
        <v>1.36</v>
      </c>
      <c r="R150" s="72"/>
      <c r="S150" s="71">
        <v>3.65</v>
      </c>
      <c r="T150" s="71">
        <v>0.86</v>
      </c>
      <c r="U150" s="88">
        <v>1.3</v>
      </c>
      <c r="V150" s="87">
        <v>98</v>
      </c>
      <c r="W150" s="71">
        <v>15.04</v>
      </c>
      <c r="X150" s="71">
        <v>3.22</v>
      </c>
      <c r="Y150" s="71">
        <v>1.2166669999999999</v>
      </c>
      <c r="Z150" s="71">
        <v>0.33333299999999999</v>
      </c>
      <c r="AA150" s="71">
        <v>0.27826099999999998</v>
      </c>
      <c r="AB150" s="71">
        <v>6.5</v>
      </c>
      <c r="AC150" s="71">
        <v>11.548261</v>
      </c>
      <c r="AD150" s="77">
        <v>0.56285530782513493</v>
      </c>
      <c r="AE150" s="77">
        <v>0.43714469217486507</v>
      </c>
      <c r="AF150" s="77">
        <v>2.40954893554969E-2</v>
      </c>
      <c r="AG150" s="78"/>
      <c r="AI150" s="80"/>
      <c r="AJ150" s="80"/>
    </row>
    <row r="151" spans="1:36" outlineLevel="1" x14ac:dyDescent="0.3">
      <c r="A151" s="68" t="s">
        <v>770</v>
      </c>
      <c r="B151" s="69" t="s">
        <v>1074</v>
      </c>
      <c r="C151" s="70" t="s">
        <v>452</v>
      </c>
      <c r="D151" s="69">
        <v>2011</v>
      </c>
      <c r="E151" s="70" t="s">
        <v>770</v>
      </c>
      <c r="F151" s="70" t="s">
        <v>1075</v>
      </c>
      <c r="G151" s="70">
        <v>12</v>
      </c>
      <c r="H151" s="71">
        <f>VLOOKUP(E151,[4]DENSIDAD!A$2:F$341,6,FALSE)</f>
        <v>33.549382716049379</v>
      </c>
      <c r="I151" s="70" t="str">
        <f>VLOOKUP(E151,[4]Cruzamientos!A$2:C$358,3,FALSE)</f>
        <v>ASD, CIRAD</v>
      </c>
      <c r="J151" s="72" t="str">
        <f>VLOOKUP(E151,[4]Cruzamientos!A$2:B$358,2,FALSE)</f>
        <v>COM x N , 6501</v>
      </c>
      <c r="K151" s="70" t="s">
        <v>1076</v>
      </c>
      <c r="L151" s="71">
        <v>0.22</v>
      </c>
      <c r="M151" s="87">
        <v>47</v>
      </c>
      <c r="N151" s="87">
        <v>38</v>
      </c>
      <c r="O151" s="87">
        <v>15</v>
      </c>
      <c r="P151" s="71" t="s">
        <v>1079</v>
      </c>
      <c r="Q151" s="71">
        <v>1.4649999999999999</v>
      </c>
      <c r="R151" s="72"/>
      <c r="S151" s="71">
        <v>4.22</v>
      </c>
      <c r="T151" s="71">
        <v>1.7250000000000001</v>
      </c>
      <c r="U151" s="88">
        <v>3.8</v>
      </c>
      <c r="V151" s="87">
        <v>162.5</v>
      </c>
      <c r="W151" s="71">
        <v>14.16</v>
      </c>
      <c r="X151" s="71">
        <v>4.5455000000000005</v>
      </c>
      <c r="Y151" s="71">
        <v>0.84091000000000005</v>
      </c>
      <c r="Z151" s="71">
        <v>0.36774000000000001</v>
      </c>
      <c r="AA151" s="71">
        <v>0.11418</v>
      </c>
      <c r="AB151" s="71">
        <v>3.9000000000000004</v>
      </c>
      <c r="AC151" s="71">
        <v>9.7683299999999988</v>
      </c>
      <c r="AD151" s="77">
        <v>0.41795347325279608</v>
      </c>
      <c r="AE151" s="77">
        <v>0.58204652674720392</v>
      </c>
      <c r="AF151" s="77">
        <v>1.1704630050383332E-2</v>
      </c>
      <c r="AG151" s="78"/>
      <c r="AI151" s="80"/>
      <c r="AJ151" s="80"/>
    </row>
    <row r="152" spans="1:36" outlineLevel="1" x14ac:dyDescent="0.3">
      <c r="A152" s="68" t="s">
        <v>772</v>
      </c>
      <c r="B152" s="69" t="s">
        <v>1074</v>
      </c>
      <c r="C152" s="70" t="s">
        <v>453</v>
      </c>
      <c r="D152" s="69">
        <v>2011</v>
      </c>
      <c r="E152" s="70" t="s">
        <v>772</v>
      </c>
      <c r="F152" s="70" t="s">
        <v>1075</v>
      </c>
      <c r="G152" s="70">
        <v>12</v>
      </c>
      <c r="H152" s="71">
        <f>VLOOKUP(E152,[4]DENSIDAD!A$2:F$341,6,FALSE)</f>
        <v>24.993827160493826</v>
      </c>
      <c r="I152" s="70" t="str">
        <f>VLOOKUP(E152,[4]Cruzamientos!A$2:C$358,3,FALSE)</f>
        <v>ASD, CIRAD</v>
      </c>
      <c r="J152" s="72" t="str">
        <f>VLOOKUP(E152,[4]Cruzamientos!A$2:B$358,2,FALSE)</f>
        <v>D x N , 6501</v>
      </c>
      <c r="K152" s="70" t="s">
        <v>1076</v>
      </c>
      <c r="L152" s="71">
        <v>0.17499999999999999</v>
      </c>
      <c r="M152" s="87">
        <v>39</v>
      </c>
      <c r="N152" s="87">
        <v>34</v>
      </c>
      <c r="O152" s="87">
        <v>27</v>
      </c>
      <c r="P152" s="71" t="s">
        <v>1079</v>
      </c>
      <c r="Q152" s="71">
        <v>1.365</v>
      </c>
      <c r="R152" s="72"/>
      <c r="S152" s="71">
        <v>4.38</v>
      </c>
      <c r="T152" s="71">
        <v>1.105</v>
      </c>
      <c r="U152" s="88">
        <v>1.65</v>
      </c>
      <c r="V152" s="87">
        <v>135.5</v>
      </c>
      <c r="W152" s="71">
        <v>17.2</v>
      </c>
      <c r="X152" s="71">
        <v>8.44</v>
      </c>
      <c r="Y152" s="71">
        <v>2.0083315000000002</v>
      </c>
      <c r="Z152" s="71">
        <v>0.37948500000000002</v>
      </c>
      <c r="AA152" s="71">
        <v>0.12174</v>
      </c>
      <c r="AB152" s="71">
        <v>2.1</v>
      </c>
      <c r="AC152" s="71">
        <v>13.049556500000001</v>
      </c>
      <c r="AD152" s="77">
        <v>0.1833884770567111</v>
      </c>
      <c r="AE152" s="77">
        <v>0.81661152294328887</v>
      </c>
      <c r="AF152" s="77">
        <v>1.0952873552672923E-2</v>
      </c>
      <c r="AG152" s="78"/>
      <c r="AI152" s="80"/>
      <c r="AJ152" s="80"/>
    </row>
    <row r="153" spans="1:36" x14ac:dyDescent="0.3">
      <c r="A153" s="68" t="s">
        <v>947</v>
      </c>
      <c r="B153" s="69" t="s">
        <v>1074</v>
      </c>
      <c r="C153" s="70" t="str">
        <f>MID(E153,1,4)</f>
        <v>J10a</v>
      </c>
      <c r="D153" s="69">
        <f>MID(E153,6,2)+2000</f>
        <v>2011</v>
      </c>
      <c r="E153" s="70" t="s">
        <v>947</v>
      </c>
      <c r="F153" s="70" t="str">
        <f>F152</f>
        <v>8.5 x 8.5</v>
      </c>
      <c r="G153" s="70">
        <f>G152</f>
        <v>12</v>
      </c>
      <c r="H153" s="71">
        <f>VLOOKUP(E153,[4]DENSIDAD!A$2:F$341,6,FALSE)</f>
        <v>8.7901234567901234</v>
      </c>
      <c r="I153" s="70" t="str">
        <f>VLOOKUP(E153,[4]Cruzamientos!A$2:C$358,3,FALSE)</f>
        <v>ASD</v>
      </c>
      <c r="J153" s="72" t="str">
        <f>VLOOKUP(E153,[4]Cruzamientos!A$2:B$358,2,FALSE)</f>
        <v>DxLM</v>
      </c>
      <c r="K153" s="70" t="str">
        <f t="shared" ref="K153:AF153" si="21">K152</f>
        <v>Industrial</v>
      </c>
      <c r="L153" s="70">
        <f t="shared" si="21"/>
        <v>0.17499999999999999</v>
      </c>
      <c r="M153" s="70">
        <f t="shared" si="21"/>
        <v>39</v>
      </c>
      <c r="N153" s="70">
        <f t="shared" si="21"/>
        <v>34</v>
      </c>
      <c r="O153" s="70">
        <f t="shared" si="21"/>
        <v>27</v>
      </c>
      <c r="P153" s="70" t="str">
        <f t="shared" si="21"/>
        <v>Fco</v>
      </c>
      <c r="Q153" s="70">
        <f t="shared" si="21"/>
        <v>1.365</v>
      </c>
      <c r="R153" s="70"/>
      <c r="S153" s="70">
        <f t="shared" si="21"/>
        <v>4.38</v>
      </c>
      <c r="T153" s="70">
        <f t="shared" si="21"/>
        <v>1.105</v>
      </c>
      <c r="U153" s="70">
        <f t="shared" si="21"/>
        <v>1.65</v>
      </c>
      <c r="V153" s="70">
        <f t="shared" si="21"/>
        <v>135.5</v>
      </c>
      <c r="W153" s="70">
        <f t="shared" si="21"/>
        <v>17.2</v>
      </c>
      <c r="X153" s="70">
        <f t="shared" si="21"/>
        <v>8.44</v>
      </c>
      <c r="Y153" s="70">
        <f t="shared" si="21"/>
        <v>2.0083315000000002</v>
      </c>
      <c r="Z153" s="70">
        <f t="shared" si="21"/>
        <v>0.37948500000000002</v>
      </c>
      <c r="AA153" s="70">
        <f t="shared" si="21"/>
        <v>0.12174</v>
      </c>
      <c r="AB153" s="70">
        <f t="shared" si="21"/>
        <v>2.1</v>
      </c>
      <c r="AC153" s="70">
        <f t="shared" si="21"/>
        <v>13.049556500000001</v>
      </c>
      <c r="AD153" s="77">
        <f t="shared" si="21"/>
        <v>0.1833884770567111</v>
      </c>
      <c r="AE153" s="77">
        <f t="shared" si="21"/>
        <v>0.81661152294328887</v>
      </c>
      <c r="AF153" s="77">
        <f t="shared" si="21"/>
        <v>1.0952873552672923E-2</v>
      </c>
      <c r="AG153" s="78"/>
      <c r="AI153" s="80"/>
      <c r="AJ153" s="80"/>
    </row>
    <row r="154" spans="1:36" x14ac:dyDescent="0.3">
      <c r="A154" s="68" t="s">
        <v>959</v>
      </c>
      <c r="B154" s="69" t="s">
        <v>1074</v>
      </c>
      <c r="C154" s="70" t="str">
        <f>MID(E154,1,4)</f>
        <v>C11b</v>
      </c>
      <c r="D154" s="69">
        <f>MID(E154,6,2)+2000</f>
        <v>2012</v>
      </c>
      <c r="E154" s="70" t="s">
        <v>959</v>
      </c>
      <c r="F154" s="84" t="str">
        <f>F156</f>
        <v>8.5 x 8.5</v>
      </c>
      <c r="G154" s="84">
        <f>G156</f>
        <v>11</v>
      </c>
      <c r="H154" s="71">
        <f>VLOOKUP(E154,[4]DENSIDAD!A$2:F$341,6,FALSE)</f>
        <v>3.3518518518518516</v>
      </c>
      <c r="I154" s="70" t="str">
        <f>VLOOKUP(E154,[4]Cruzamientos!A$2:C$358,3,FALSE)</f>
        <v>CIRAD, ASD</v>
      </c>
      <c r="J154" s="72" t="str">
        <f>VLOOKUP(E154,[4]Cruzamientos!A$2:B$358,2,FALSE)</f>
        <v>2101, 8501, 7001, 7001, ASD DxN</v>
      </c>
      <c r="K154" s="84" t="str">
        <f>K156</f>
        <v>Industrial</v>
      </c>
      <c r="L154" s="84">
        <f t="shared" ref="L154:AF154" si="22">L156</f>
        <v>0.38500000000000006</v>
      </c>
      <c r="M154" s="84">
        <f t="shared" si="22"/>
        <v>41</v>
      </c>
      <c r="N154" s="84">
        <f t="shared" si="22"/>
        <v>31.5</v>
      </c>
      <c r="O154" s="84">
        <f t="shared" si="22"/>
        <v>27.5</v>
      </c>
      <c r="P154" s="84" t="str">
        <f t="shared" si="22"/>
        <v>Fco Arc</v>
      </c>
      <c r="Q154" s="84">
        <f t="shared" si="22"/>
        <v>1.365</v>
      </c>
      <c r="R154" s="84"/>
      <c r="S154" s="84">
        <f t="shared" si="22"/>
        <v>5.59</v>
      </c>
      <c r="T154" s="84">
        <f t="shared" si="22"/>
        <v>1.9249999999999998</v>
      </c>
      <c r="U154" s="84">
        <f t="shared" si="22"/>
        <v>8.75</v>
      </c>
      <c r="V154" s="84">
        <f t="shared" si="22"/>
        <v>146</v>
      </c>
      <c r="W154" s="84">
        <f t="shared" si="22"/>
        <v>20</v>
      </c>
      <c r="X154" s="84">
        <f t="shared" si="22"/>
        <v>14.176461923453541</v>
      </c>
      <c r="Y154" s="84">
        <f t="shared" si="22"/>
        <v>2.1518206130425841</v>
      </c>
      <c r="Z154" s="84">
        <f t="shared" si="22"/>
        <v>0.42073440533220119</v>
      </c>
      <c r="AA154" s="84">
        <f t="shared" si="22"/>
        <v>0.32188231208412749</v>
      </c>
      <c r="AB154" s="84">
        <f t="shared" si="22"/>
        <v>0.05</v>
      </c>
      <c r="AC154" s="84">
        <f t="shared" si="22"/>
        <v>17.120899253912455</v>
      </c>
      <c r="AD154" s="85">
        <f t="shared" si="22"/>
        <v>2.892682398519301E-3</v>
      </c>
      <c r="AE154" s="85">
        <f t="shared" si="22"/>
        <v>0.99710731760148064</v>
      </c>
      <c r="AF154" s="85">
        <f t="shared" si="22"/>
        <v>2.149730973020679E-2</v>
      </c>
      <c r="AG154" s="86"/>
      <c r="AI154" s="80"/>
      <c r="AJ154" s="80"/>
    </row>
    <row r="155" spans="1:36" x14ac:dyDescent="0.3">
      <c r="A155" s="68" t="s">
        <v>963</v>
      </c>
      <c r="B155" s="69" t="s">
        <v>1074</v>
      </c>
      <c r="C155" s="70" t="str">
        <f>MID(E155,1,4)</f>
        <v>C12a</v>
      </c>
      <c r="D155" s="69">
        <f>MID(E155,6,2)+2000</f>
        <v>2012</v>
      </c>
      <c r="E155" s="70" t="s">
        <v>963</v>
      </c>
      <c r="F155" s="84" t="str">
        <f>F156</f>
        <v>8.5 x 8.5</v>
      </c>
      <c r="G155" s="84">
        <f>G156</f>
        <v>11</v>
      </c>
      <c r="H155" s="71">
        <f>VLOOKUP(E155,[4]DENSIDAD!A$2:F$341,6,FALSE)</f>
        <v>7.8518518518518521</v>
      </c>
      <c r="I155" s="70" t="str">
        <f>VLOOKUP(E155,[4]Cruzamientos!A$2:C$358,3,FALSE)</f>
        <v>CIRAD, ASD</v>
      </c>
      <c r="J155" s="72" t="str">
        <f>VLOOKUP(E155,[4]Cruzamientos!A$2:B$358,2,FALSE)</f>
        <v>2401, 2101, 7001, ASD DELI X NIGERIA</v>
      </c>
      <c r="K155" s="84" t="str">
        <f>K156</f>
        <v>Industrial</v>
      </c>
      <c r="L155" s="84">
        <f t="shared" ref="L155:AF155" si="23">L156</f>
        <v>0.38500000000000006</v>
      </c>
      <c r="M155" s="84">
        <f t="shared" si="23"/>
        <v>41</v>
      </c>
      <c r="N155" s="84">
        <f t="shared" si="23"/>
        <v>31.5</v>
      </c>
      <c r="O155" s="84">
        <f t="shared" si="23"/>
        <v>27.5</v>
      </c>
      <c r="P155" s="84" t="str">
        <f t="shared" si="23"/>
        <v>Fco Arc</v>
      </c>
      <c r="Q155" s="84">
        <f t="shared" si="23"/>
        <v>1.365</v>
      </c>
      <c r="R155" s="84"/>
      <c r="S155" s="84">
        <f t="shared" si="23"/>
        <v>5.59</v>
      </c>
      <c r="T155" s="84">
        <f t="shared" si="23"/>
        <v>1.9249999999999998</v>
      </c>
      <c r="U155" s="84">
        <f t="shared" si="23"/>
        <v>8.75</v>
      </c>
      <c r="V155" s="84">
        <f t="shared" si="23"/>
        <v>146</v>
      </c>
      <c r="W155" s="84">
        <f t="shared" si="23"/>
        <v>20</v>
      </c>
      <c r="X155" s="84">
        <f t="shared" si="23"/>
        <v>14.176461923453541</v>
      </c>
      <c r="Y155" s="84">
        <f t="shared" si="23"/>
        <v>2.1518206130425841</v>
      </c>
      <c r="Z155" s="84">
        <f t="shared" si="23"/>
        <v>0.42073440533220119</v>
      </c>
      <c r="AA155" s="84">
        <f t="shared" si="23"/>
        <v>0.32188231208412749</v>
      </c>
      <c r="AB155" s="84">
        <f t="shared" si="23"/>
        <v>0.05</v>
      </c>
      <c r="AC155" s="84">
        <f t="shared" si="23"/>
        <v>17.120899253912455</v>
      </c>
      <c r="AD155" s="85">
        <f t="shared" si="23"/>
        <v>2.892682398519301E-3</v>
      </c>
      <c r="AE155" s="85">
        <f t="shared" si="23"/>
        <v>0.99710731760148064</v>
      </c>
      <c r="AF155" s="85">
        <f t="shared" si="23"/>
        <v>2.149730973020679E-2</v>
      </c>
      <c r="AG155" s="86"/>
      <c r="AI155" s="80"/>
      <c r="AJ155" s="80"/>
    </row>
    <row r="156" spans="1:36" x14ac:dyDescent="0.3">
      <c r="A156" s="68" t="s">
        <v>794</v>
      </c>
      <c r="B156" s="69" t="s">
        <v>1074</v>
      </c>
      <c r="C156" s="70" t="str">
        <f>MID(E156,1,4)</f>
        <v>C12b</v>
      </c>
      <c r="D156" s="69">
        <f>MID(E156,6,2)+2000</f>
        <v>2012</v>
      </c>
      <c r="E156" s="70" t="s">
        <v>794</v>
      </c>
      <c r="F156" s="84" t="str">
        <f>F158</f>
        <v>8.5 x 8.5</v>
      </c>
      <c r="G156" s="84">
        <f>G158</f>
        <v>11</v>
      </c>
      <c r="H156" s="71">
        <f>VLOOKUP(E156,[4]DENSIDAD!A$2:F$341,6,FALSE)</f>
        <v>66.376543209876544</v>
      </c>
      <c r="I156" s="70" t="str">
        <f>VLOOKUP(E156,[4]Cruzamientos!A$2:C$358,3,FALSE)</f>
        <v>CIRAD, ASD</v>
      </c>
      <c r="J156" s="72" t="str">
        <f>VLOOKUP(E156,[4]Cruzamientos!A$2:B$358,2,FALSE)</f>
        <v>7002, 8501, 2101, 7001, ASD DxG</v>
      </c>
      <c r="K156" s="84" t="str">
        <f>K158</f>
        <v>Industrial</v>
      </c>
      <c r="L156" s="84">
        <f t="shared" ref="L156:AF156" si="24">L158</f>
        <v>0.38500000000000006</v>
      </c>
      <c r="M156" s="84">
        <f t="shared" si="24"/>
        <v>41</v>
      </c>
      <c r="N156" s="84">
        <f t="shared" si="24"/>
        <v>31.5</v>
      </c>
      <c r="O156" s="84">
        <f t="shared" si="24"/>
        <v>27.5</v>
      </c>
      <c r="P156" s="84" t="str">
        <f t="shared" si="24"/>
        <v>Fco Arc</v>
      </c>
      <c r="Q156" s="84">
        <f t="shared" si="24"/>
        <v>1.365</v>
      </c>
      <c r="R156" s="84"/>
      <c r="S156" s="84">
        <f t="shared" si="24"/>
        <v>5.59</v>
      </c>
      <c r="T156" s="84">
        <f t="shared" si="24"/>
        <v>1.9249999999999998</v>
      </c>
      <c r="U156" s="84">
        <f t="shared" si="24"/>
        <v>8.75</v>
      </c>
      <c r="V156" s="84">
        <f t="shared" si="24"/>
        <v>146</v>
      </c>
      <c r="W156" s="84">
        <f t="shared" si="24"/>
        <v>20</v>
      </c>
      <c r="X156" s="84">
        <f t="shared" si="24"/>
        <v>14.176461923453541</v>
      </c>
      <c r="Y156" s="84">
        <f t="shared" si="24"/>
        <v>2.1518206130425841</v>
      </c>
      <c r="Z156" s="84">
        <f t="shared" si="24"/>
        <v>0.42073440533220119</v>
      </c>
      <c r="AA156" s="84">
        <f t="shared" si="24"/>
        <v>0.32188231208412749</v>
      </c>
      <c r="AB156" s="84">
        <f t="shared" si="24"/>
        <v>0.05</v>
      </c>
      <c r="AC156" s="84">
        <f t="shared" si="24"/>
        <v>17.120899253912455</v>
      </c>
      <c r="AD156" s="85">
        <f t="shared" si="24"/>
        <v>2.892682398519301E-3</v>
      </c>
      <c r="AE156" s="85">
        <f t="shared" si="24"/>
        <v>0.99710731760148064</v>
      </c>
      <c r="AF156" s="85">
        <f t="shared" si="24"/>
        <v>2.149730973020679E-2</v>
      </c>
      <c r="AG156" s="86"/>
      <c r="AI156" s="80"/>
      <c r="AJ156" s="80"/>
    </row>
    <row r="157" spans="1:36" x14ac:dyDescent="0.3">
      <c r="A157" s="68" t="s">
        <v>961</v>
      </c>
      <c r="B157" s="69" t="s">
        <v>1074</v>
      </c>
      <c r="C157" s="70" t="str">
        <f>MID(E157,1,4)</f>
        <v>C13a</v>
      </c>
      <c r="D157" s="69">
        <f>MID(E157,6,2)+2000</f>
        <v>2012</v>
      </c>
      <c r="E157" s="70" t="s">
        <v>961</v>
      </c>
      <c r="F157" s="84" t="str">
        <f>F155</f>
        <v>8.5 x 8.5</v>
      </c>
      <c r="G157" s="84">
        <f>G155</f>
        <v>11</v>
      </c>
      <c r="H157" s="71">
        <f>VLOOKUP(E157,[4]DENSIDAD!A$2:F$341,6,FALSE)</f>
        <v>3.1851851851851851</v>
      </c>
      <c r="I157" s="70" t="str">
        <f>VLOOKUP(E157,[4]Cruzamientos!A$2:C$358,3,FALSE)</f>
        <v>CIRAD, ASD</v>
      </c>
      <c r="J157" s="72" t="str">
        <f>VLOOKUP(E157,[4]Cruzamientos!A$2:B$358,2,FALSE)</f>
        <v>2401, ADS DxN</v>
      </c>
      <c r="K157" s="84" t="str">
        <f>K155</f>
        <v>Industrial</v>
      </c>
      <c r="L157" s="84">
        <f t="shared" ref="L157:AF157" si="25">L155</f>
        <v>0.38500000000000006</v>
      </c>
      <c r="M157" s="84">
        <f t="shared" si="25"/>
        <v>41</v>
      </c>
      <c r="N157" s="84">
        <f t="shared" si="25"/>
        <v>31.5</v>
      </c>
      <c r="O157" s="84">
        <f t="shared" si="25"/>
        <v>27.5</v>
      </c>
      <c r="P157" s="84" t="str">
        <f t="shared" si="25"/>
        <v>Fco Arc</v>
      </c>
      <c r="Q157" s="84">
        <f t="shared" si="25"/>
        <v>1.365</v>
      </c>
      <c r="R157" s="84"/>
      <c r="S157" s="84">
        <f t="shared" si="25"/>
        <v>5.59</v>
      </c>
      <c r="T157" s="84">
        <f t="shared" si="25"/>
        <v>1.9249999999999998</v>
      </c>
      <c r="U157" s="84">
        <f t="shared" si="25"/>
        <v>8.75</v>
      </c>
      <c r="V157" s="84">
        <f t="shared" si="25"/>
        <v>146</v>
      </c>
      <c r="W157" s="84">
        <f t="shared" si="25"/>
        <v>20</v>
      </c>
      <c r="X157" s="84">
        <f t="shared" si="25"/>
        <v>14.176461923453541</v>
      </c>
      <c r="Y157" s="84">
        <f t="shared" si="25"/>
        <v>2.1518206130425841</v>
      </c>
      <c r="Z157" s="84">
        <f t="shared" si="25"/>
        <v>0.42073440533220119</v>
      </c>
      <c r="AA157" s="84">
        <f t="shared" si="25"/>
        <v>0.32188231208412749</v>
      </c>
      <c r="AB157" s="84">
        <f t="shared" si="25"/>
        <v>0.05</v>
      </c>
      <c r="AC157" s="84">
        <f t="shared" si="25"/>
        <v>17.120899253912455</v>
      </c>
      <c r="AD157" s="85">
        <f t="shared" si="25"/>
        <v>2.892682398519301E-3</v>
      </c>
      <c r="AE157" s="85">
        <f t="shared" si="25"/>
        <v>0.99710731760148064</v>
      </c>
      <c r="AF157" s="85">
        <f t="shared" si="25"/>
        <v>2.149730973020679E-2</v>
      </c>
      <c r="AG157" s="86"/>
      <c r="AI157" s="80"/>
      <c r="AJ157" s="80"/>
    </row>
    <row r="158" spans="1:36" outlineLevel="1" x14ac:dyDescent="0.3">
      <c r="A158" s="68" t="s">
        <v>801</v>
      </c>
      <c r="B158" s="69" t="s">
        <v>1074</v>
      </c>
      <c r="C158" s="70" t="s">
        <v>536</v>
      </c>
      <c r="D158" s="69">
        <v>2012</v>
      </c>
      <c r="E158" s="70" t="s">
        <v>801</v>
      </c>
      <c r="F158" s="70" t="s">
        <v>1075</v>
      </c>
      <c r="G158" s="70">
        <v>11</v>
      </c>
      <c r="H158" s="71">
        <f>VLOOKUP(E158,[4]DENSIDAD!A$2:F$341,6,FALSE)</f>
        <v>31.956790123456791</v>
      </c>
      <c r="I158" s="70" t="str">
        <f>VLOOKUP(E158,[4]Cruzamientos!A$2:C$358,3,FALSE)</f>
        <v>CIRAD, ASD</v>
      </c>
      <c r="J158" s="72" t="str">
        <f>VLOOKUP(E158,[4]Cruzamientos!A$2:B$358,2,FALSE)</f>
        <v>2501, 8801, 7001, ASD DxN</v>
      </c>
      <c r="K158" s="70" t="s">
        <v>1076</v>
      </c>
      <c r="L158" s="73">
        <v>0.38500000000000006</v>
      </c>
      <c r="M158" s="74">
        <v>41</v>
      </c>
      <c r="N158" s="74">
        <v>31.5</v>
      </c>
      <c r="O158" s="74">
        <v>27.5</v>
      </c>
      <c r="P158" s="71" t="s">
        <v>1081</v>
      </c>
      <c r="Q158" s="73">
        <v>1.365</v>
      </c>
      <c r="R158" s="72"/>
      <c r="S158" s="73">
        <v>5.59</v>
      </c>
      <c r="T158" s="75">
        <v>1.9249999999999998</v>
      </c>
      <c r="U158" s="76">
        <v>8.75</v>
      </c>
      <c r="V158" s="69">
        <v>146</v>
      </c>
      <c r="W158" s="73">
        <v>20</v>
      </c>
      <c r="X158" s="73">
        <v>14.176461923453541</v>
      </c>
      <c r="Y158" s="73">
        <v>2.1518206130425841</v>
      </c>
      <c r="Z158" s="73">
        <v>0.42073440533220119</v>
      </c>
      <c r="AA158" s="73">
        <v>0.32188231208412749</v>
      </c>
      <c r="AB158" s="73">
        <v>0.05</v>
      </c>
      <c r="AC158" s="71">
        <v>17.120899253912455</v>
      </c>
      <c r="AD158" s="77">
        <v>2.892682398519301E-3</v>
      </c>
      <c r="AE158" s="77">
        <v>0.99710731760148064</v>
      </c>
      <c r="AF158" s="77">
        <v>2.149730973020679E-2</v>
      </c>
      <c r="AG158" s="78"/>
      <c r="AI158" s="80"/>
      <c r="AJ158" s="80"/>
    </row>
    <row r="159" spans="1:36" outlineLevel="1" x14ac:dyDescent="0.3">
      <c r="A159" s="68" t="s">
        <v>781</v>
      </c>
      <c r="B159" s="69" t="s">
        <v>1074</v>
      </c>
      <c r="C159" s="70" t="s">
        <v>537</v>
      </c>
      <c r="D159" s="69">
        <v>2012</v>
      </c>
      <c r="E159" s="70" t="s">
        <v>781</v>
      </c>
      <c r="F159" s="70" t="s">
        <v>1075</v>
      </c>
      <c r="G159" s="70">
        <v>11</v>
      </c>
      <c r="H159" s="71">
        <f>VLOOKUP(E159,[4]DENSIDAD!A$2:F$341,6,FALSE)</f>
        <v>60.216049382716051</v>
      </c>
      <c r="I159" s="70" t="str">
        <f>VLOOKUP(E159,[4]Cruzamientos!A$2:C$358,3,FALSE)</f>
        <v>CIRAD, ASD</v>
      </c>
      <c r="J159" s="72" t="str">
        <f>VLOOKUP(E159,[4]Cruzamientos!A$2:B$358,2,FALSE)</f>
        <v>0731, D x LM</v>
      </c>
      <c r="K159" s="70" t="s">
        <v>1076</v>
      </c>
      <c r="L159" s="73">
        <v>0.46750000000000003</v>
      </c>
      <c r="M159" s="74">
        <v>46.5</v>
      </c>
      <c r="N159" s="74">
        <v>29.5</v>
      </c>
      <c r="O159" s="74">
        <v>24</v>
      </c>
      <c r="P159" s="71" t="s">
        <v>1079</v>
      </c>
      <c r="Q159" s="73">
        <v>1.3925000000000001</v>
      </c>
      <c r="R159" s="72"/>
      <c r="S159" s="73">
        <v>6.03</v>
      </c>
      <c r="T159" s="75">
        <v>1.895</v>
      </c>
      <c r="U159" s="76">
        <v>3.95</v>
      </c>
      <c r="V159" s="69">
        <v>96.75</v>
      </c>
      <c r="W159" s="73">
        <v>18.36</v>
      </c>
      <c r="X159" s="73">
        <v>14.371716541510953</v>
      </c>
      <c r="Y159" s="73">
        <v>1.5758074470273609</v>
      </c>
      <c r="Z159" s="73">
        <v>0.276226843622357</v>
      </c>
      <c r="AA159" s="73">
        <v>0.24576149503720549</v>
      </c>
      <c r="AB159" s="73">
        <v>0.05</v>
      </c>
      <c r="AC159" s="71">
        <v>16.519512327197877</v>
      </c>
      <c r="AD159" s="77">
        <v>3.2782961801429899E-3</v>
      </c>
      <c r="AE159" s="77">
        <v>0.99672170381985692</v>
      </c>
      <c r="AF159" s="77">
        <v>1.5108408720878279E-2</v>
      </c>
      <c r="AG159" s="78"/>
      <c r="AI159" s="80"/>
      <c r="AJ159" s="80"/>
    </row>
    <row r="160" spans="1:36" outlineLevel="1" x14ac:dyDescent="0.3">
      <c r="A160" s="89" t="s">
        <v>958</v>
      </c>
      <c r="B160" s="69" t="s">
        <v>1074</v>
      </c>
      <c r="C160" s="70" t="s">
        <v>957</v>
      </c>
      <c r="D160" s="69">
        <v>2012</v>
      </c>
      <c r="E160" s="89" t="s">
        <v>958</v>
      </c>
      <c r="F160" s="70" t="s">
        <v>1075</v>
      </c>
      <c r="G160" s="70">
        <v>11</v>
      </c>
      <c r="H160" s="71">
        <f>VLOOKUP(E160,[4]DENSIDAD!A$2:F$341,6,FALSE)</f>
        <v>7.9012345679012341</v>
      </c>
      <c r="I160" s="70" t="str">
        <f>VLOOKUP(E160,[4]Cruzamientos!A$2:C$358,3,FALSE)</f>
        <v>CIRAD, ASD</v>
      </c>
      <c r="J160" s="72" t="str">
        <f>VLOOKUP(E160,[4]Cruzamientos!A$2:B$358,2,FALSE)</f>
        <v>2101, 8501, ADS DxLM</v>
      </c>
      <c r="K160" s="70" t="s">
        <v>1076</v>
      </c>
      <c r="L160" s="73">
        <f>L161</f>
        <v>0.38500000000000001</v>
      </c>
      <c r="M160" s="73">
        <f t="shared" ref="M160:AF160" si="26">M161</f>
        <v>42.500399999999999</v>
      </c>
      <c r="N160" s="73">
        <f t="shared" si="26"/>
        <v>30.503799999999995</v>
      </c>
      <c r="O160" s="73">
        <f t="shared" si="26"/>
        <v>26.995800000000003</v>
      </c>
      <c r="P160" s="73" t="str">
        <f t="shared" si="26"/>
        <v>Fco</v>
      </c>
      <c r="Q160" s="73">
        <f t="shared" si="26"/>
        <v>1.3774999999999999</v>
      </c>
      <c r="R160" s="73"/>
      <c r="S160" s="73">
        <f t="shared" si="26"/>
        <v>4.99</v>
      </c>
      <c r="T160" s="73">
        <f t="shared" si="26"/>
        <v>1.8149999999999999</v>
      </c>
      <c r="U160" s="73">
        <f t="shared" si="26"/>
        <v>5.4999999999999991</v>
      </c>
      <c r="V160" s="73">
        <f t="shared" si="26"/>
        <v>145</v>
      </c>
      <c r="W160" s="73">
        <f t="shared" si="26"/>
        <v>22.8</v>
      </c>
      <c r="X160" s="73">
        <f t="shared" si="26"/>
        <v>16.218930585358549</v>
      </c>
      <c r="Y160" s="73">
        <f t="shared" si="26"/>
        <v>2.1723925118288419</v>
      </c>
      <c r="Z160" s="73">
        <f t="shared" si="26"/>
        <v>0.36574480220367633</v>
      </c>
      <c r="AA160" s="73">
        <f t="shared" si="26"/>
        <v>0.25011125601131534</v>
      </c>
      <c r="AB160" s="73">
        <f t="shared" si="26"/>
        <v>0.23750000000000002</v>
      </c>
      <c r="AC160" s="73">
        <f t="shared" si="26"/>
        <v>19.244679155402384</v>
      </c>
      <c r="AD160" s="90">
        <f t="shared" si="26"/>
        <v>1.0221060812780243E-2</v>
      </c>
      <c r="AE160" s="90">
        <f t="shared" si="26"/>
        <v>0.98977893918721971</v>
      </c>
      <c r="AF160" s="90">
        <f t="shared" si="26"/>
        <v>1.425506933192559E-2</v>
      </c>
      <c r="AG160" s="78"/>
      <c r="AI160" s="80"/>
      <c r="AJ160" s="80"/>
    </row>
    <row r="161" spans="1:36" outlineLevel="1" x14ac:dyDescent="0.3">
      <c r="A161" s="68" t="s">
        <v>800</v>
      </c>
      <c r="B161" s="69" t="s">
        <v>1074</v>
      </c>
      <c r="C161" s="70" t="s">
        <v>549</v>
      </c>
      <c r="D161" s="69">
        <v>2012</v>
      </c>
      <c r="E161" s="70" t="s">
        <v>800</v>
      </c>
      <c r="F161" s="70" t="s">
        <v>1075</v>
      </c>
      <c r="G161" s="70">
        <v>11</v>
      </c>
      <c r="H161" s="71">
        <f>VLOOKUP(E161,[4]DENSIDAD!A$2:F$341,6,FALSE)</f>
        <v>47.518518518518519</v>
      </c>
      <c r="I161" s="70" t="str">
        <f>VLOOKUP(E161,[4]Cruzamientos!A$2:C$358,3,FALSE)</f>
        <v>CIRAD, ASD</v>
      </c>
      <c r="J161" s="72" t="str">
        <f>VLOOKUP(E161,[4]Cruzamientos!A$2:B$358,2,FALSE)</f>
        <v>2101, ADS DxN</v>
      </c>
      <c r="K161" s="70" t="s">
        <v>1076</v>
      </c>
      <c r="L161" s="73">
        <v>0.38500000000000001</v>
      </c>
      <c r="M161" s="74">
        <v>42.500399999999999</v>
      </c>
      <c r="N161" s="74">
        <v>30.503799999999995</v>
      </c>
      <c r="O161" s="74">
        <v>26.995800000000003</v>
      </c>
      <c r="P161" s="71" t="s">
        <v>1079</v>
      </c>
      <c r="Q161" s="73">
        <v>1.3774999999999999</v>
      </c>
      <c r="R161" s="72"/>
      <c r="S161" s="73">
        <v>4.99</v>
      </c>
      <c r="T161" s="75">
        <v>1.8149999999999999</v>
      </c>
      <c r="U161" s="76">
        <v>5.4999999999999991</v>
      </c>
      <c r="V161" s="69">
        <v>145</v>
      </c>
      <c r="W161" s="73">
        <v>22.8</v>
      </c>
      <c r="X161" s="73">
        <v>16.218930585358549</v>
      </c>
      <c r="Y161" s="73">
        <v>2.1723925118288419</v>
      </c>
      <c r="Z161" s="73">
        <v>0.36574480220367633</v>
      </c>
      <c r="AA161" s="73">
        <v>0.25011125601131534</v>
      </c>
      <c r="AB161" s="73">
        <v>0.23750000000000002</v>
      </c>
      <c r="AC161" s="71">
        <v>19.244679155402384</v>
      </c>
      <c r="AD161" s="77">
        <v>1.0221060812780243E-2</v>
      </c>
      <c r="AE161" s="77">
        <v>0.98977893918721971</v>
      </c>
      <c r="AF161" s="77">
        <v>1.425506933192559E-2</v>
      </c>
      <c r="AG161" s="78"/>
      <c r="AI161" s="80"/>
      <c r="AJ161" s="80"/>
    </row>
    <row r="162" spans="1:36" outlineLevel="1" x14ac:dyDescent="0.3">
      <c r="A162" s="68" t="s">
        <v>784</v>
      </c>
      <c r="B162" s="69" t="s">
        <v>1074</v>
      </c>
      <c r="C162" s="70" t="s">
        <v>538</v>
      </c>
      <c r="D162" s="69">
        <v>2012</v>
      </c>
      <c r="E162" s="70" t="s">
        <v>784</v>
      </c>
      <c r="F162" s="70" t="s">
        <v>1075</v>
      </c>
      <c r="G162" s="70">
        <v>11</v>
      </c>
      <c r="H162" s="71">
        <f>VLOOKUP(E162,[4]DENSIDAD!A$2:F$341,6,FALSE)</f>
        <v>56.648148148148145</v>
      </c>
      <c r="I162" s="70" t="str">
        <f>VLOOKUP(E162,[4]Cruzamientos!A$2:C$358,3,FALSE)</f>
        <v>CIRAD, ASD</v>
      </c>
      <c r="J162" s="72" t="str">
        <f>VLOOKUP(E162,[4]Cruzamientos!A$2:B$358,2,FALSE)</f>
        <v>0731, DxG</v>
      </c>
      <c r="K162" s="70" t="s">
        <v>1076</v>
      </c>
      <c r="L162" s="73">
        <v>0.36249999999999999</v>
      </c>
      <c r="M162" s="74">
        <v>41</v>
      </c>
      <c r="N162" s="74">
        <v>32.5</v>
      </c>
      <c r="O162" s="74">
        <v>26.5</v>
      </c>
      <c r="P162" s="71" t="s">
        <v>1079</v>
      </c>
      <c r="Q162" s="73">
        <v>1.3699999999999999</v>
      </c>
      <c r="R162" s="72"/>
      <c r="S162" s="73">
        <v>5.6524999999999999</v>
      </c>
      <c r="T162" s="75">
        <v>2.0075000000000003</v>
      </c>
      <c r="U162" s="76">
        <v>6.45</v>
      </c>
      <c r="V162" s="69">
        <v>147.5</v>
      </c>
      <c r="W162" s="73">
        <v>19.96</v>
      </c>
      <c r="X162" s="73">
        <v>15.10007198462997</v>
      </c>
      <c r="Y162" s="73">
        <v>1.7691832956181857</v>
      </c>
      <c r="Z162" s="73">
        <v>0.35679300634554445</v>
      </c>
      <c r="AA162" s="73">
        <v>0.22618757065371123</v>
      </c>
      <c r="AB162" s="73">
        <v>7.4999999999999997E-2</v>
      </c>
      <c r="AC162" s="71">
        <v>17.527235857247412</v>
      </c>
      <c r="AD162" s="77">
        <v>4.1616712432889467E-3</v>
      </c>
      <c r="AE162" s="77">
        <v>0.99583832875671097</v>
      </c>
      <c r="AF162" s="77">
        <v>1.3376396850631661E-2</v>
      </c>
      <c r="AG162" s="78"/>
      <c r="AI162" s="80"/>
      <c r="AJ162" s="80"/>
    </row>
    <row r="163" spans="1:36" outlineLevel="1" x14ac:dyDescent="0.3">
      <c r="A163" s="68" t="s">
        <v>783</v>
      </c>
      <c r="B163" s="69" t="s">
        <v>1074</v>
      </c>
      <c r="C163" s="70" t="s">
        <v>539</v>
      </c>
      <c r="D163" s="69">
        <v>2012</v>
      </c>
      <c r="E163" s="70" t="s">
        <v>783</v>
      </c>
      <c r="F163" s="70" t="s">
        <v>1075</v>
      </c>
      <c r="G163" s="70">
        <v>11</v>
      </c>
      <c r="H163" s="71">
        <f>VLOOKUP(E163,[4]DENSIDAD!A$2:F$341,6,FALSE)</f>
        <v>71.913580246913583</v>
      </c>
      <c r="I163" s="70" t="str">
        <f>VLOOKUP(E163,[4]Cruzamientos!A$2:C$358,3,FALSE)</f>
        <v>CIRAD, ASD</v>
      </c>
      <c r="J163" s="72" t="str">
        <f>VLOOKUP(E163,[4]Cruzamientos!A$2:B$358,2,FALSE)</f>
        <v>0731, DxN</v>
      </c>
      <c r="K163" s="70" t="s">
        <v>1076</v>
      </c>
      <c r="L163" s="73">
        <v>0.42250000000000004</v>
      </c>
      <c r="M163" s="74">
        <v>39</v>
      </c>
      <c r="N163" s="74">
        <v>31.5</v>
      </c>
      <c r="O163" s="74">
        <v>29.5</v>
      </c>
      <c r="P163" s="71" t="s">
        <v>1081</v>
      </c>
      <c r="Q163" s="73">
        <v>1.35</v>
      </c>
      <c r="R163" s="72"/>
      <c r="S163" s="73">
        <v>5.2125000000000004</v>
      </c>
      <c r="T163" s="75">
        <v>1.8299999999999998</v>
      </c>
      <c r="U163" s="76">
        <v>3.0750000000000002</v>
      </c>
      <c r="V163" s="69">
        <v>129</v>
      </c>
      <c r="W163" s="73">
        <v>23</v>
      </c>
      <c r="X163" s="73">
        <v>15.101288362692745</v>
      </c>
      <c r="Y163" s="73">
        <v>1.5182061304258383</v>
      </c>
      <c r="Z163" s="73">
        <v>0.26983270372369134</v>
      </c>
      <c r="AA163" s="73">
        <v>0.35668039987700617</v>
      </c>
      <c r="AB163" s="73">
        <v>0.05</v>
      </c>
      <c r="AC163" s="71">
        <v>17.296007596719285</v>
      </c>
      <c r="AD163" s="77">
        <v>2.9076388352840105E-3</v>
      </c>
      <c r="AE163" s="77">
        <v>0.99709236116471589</v>
      </c>
      <c r="AF163" s="77">
        <v>2.0939296504850099E-2</v>
      </c>
      <c r="AG163" s="78"/>
      <c r="AI163" s="80"/>
      <c r="AJ163" s="80"/>
    </row>
    <row r="164" spans="1:36" outlineLevel="1" x14ac:dyDescent="0.3">
      <c r="A164" s="68" t="s">
        <v>782</v>
      </c>
      <c r="B164" s="69" t="s">
        <v>1074</v>
      </c>
      <c r="C164" s="70" t="s">
        <v>540</v>
      </c>
      <c r="D164" s="69">
        <v>2012</v>
      </c>
      <c r="E164" s="70" t="s">
        <v>782</v>
      </c>
      <c r="F164" s="70" t="s">
        <v>1075</v>
      </c>
      <c r="G164" s="70">
        <v>11</v>
      </c>
      <c r="H164" s="71">
        <f>VLOOKUP(E164,[4]DENSIDAD!A$2:F$341,6,FALSE)</f>
        <v>64.888888888888886</v>
      </c>
      <c r="I164" s="70" t="str">
        <f>VLOOKUP(E164,[4]Cruzamientos!A$2:C$358,3,FALSE)</f>
        <v>CIRAD, ASD</v>
      </c>
      <c r="J164" s="72" t="str">
        <f>VLOOKUP(E164,[4]Cruzamientos!A$2:B$358,2,FALSE)</f>
        <v>0731, DxN</v>
      </c>
      <c r="K164" s="70" t="s">
        <v>1076</v>
      </c>
      <c r="L164" s="73">
        <v>0.50499999999999989</v>
      </c>
      <c r="M164" s="74">
        <v>38</v>
      </c>
      <c r="N164" s="74">
        <v>32</v>
      </c>
      <c r="O164" s="74">
        <v>30</v>
      </c>
      <c r="P164" s="71" t="s">
        <v>1081</v>
      </c>
      <c r="Q164" s="73">
        <v>1.3450000000000002</v>
      </c>
      <c r="R164" s="72"/>
      <c r="S164" s="73">
        <v>5.5474999999999994</v>
      </c>
      <c r="T164" s="75">
        <v>1.5725</v>
      </c>
      <c r="U164" s="76">
        <v>2.5250000000000004</v>
      </c>
      <c r="V164" s="69">
        <v>97.75</v>
      </c>
      <c r="W164" s="73">
        <v>21</v>
      </c>
      <c r="X164" s="73">
        <v>13.995817905085083</v>
      </c>
      <c r="Y164" s="73">
        <v>1.1067681547006789</v>
      </c>
      <c r="Z164" s="73">
        <v>0.15601701352744238</v>
      </c>
      <c r="AA164" s="73">
        <v>0.23053733162782108</v>
      </c>
      <c r="AB164" s="73">
        <v>2.5000000000000001E-2</v>
      </c>
      <c r="AC164" s="71">
        <v>15.514140404941026</v>
      </c>
      <c r="AD164" s="77">
        <v>1.8212490018836912E-3</v>
      </c>
      <c r="AE164" s="77">
        <v>0.99817875099811637</v>
      </c>
      <c r="AF164" s="77">
        <v>1.5550191105895315E-2</v>
      </c>
      <c r="AG164" s="78"/>
      <c r="AI164" s="80"/>
      <c r="AJ164" s="80"/>
    </row>
    <row r="165" spans="1:36" outlineLevel="1" x14ac:dyDescent="0.3">
      <c r="A165" s="68" t="s">
        <v>788</v>
      </c>
      <c r="B165" s="69" t="s">
        <v>1074</v>
      </c>
      <c r="C165" s="70" t="s">
        <v>550</v>
      </c>
      <c r="D165" s="69">
        <v>2012</v>
      </c>
      <c r="E165" s="70" t="s">
        <v>788</v>
      </c>
      <c r="F165" s="70" t="s">
        <v>1075</v>
      </c>
      <c r="G165" s="70">
        <v>11</v>
      </c>
      <c r="H165" s="71">
        <f>VLOOKUP(E165,[4]DENSIDAD!A$2:F$341,6,FALSE)</f>
        <v>69.018518518518519</v>
      </c>
      <c r="I165" s="70" t="str">
        <f>VLOOKUP(E165,[4]Cruzamientos!A$2:C$358,3,FALSE)</f>
        <v>CIRAD, ASD</v>
      </c>
      <c r="J165" s="72" t="str">
        <f>VLOOKUP(E165,[4]Cruzamientos!A$2:B$358,2,FALSE)</f>
        <v>7002, 2101, ASD DxG</v>
      </c>
      <c r="K165" s="70" t="s">
        <v>1076</v>
      </c>
      <c r="L165" s="73">
        <v>0.46500000000000008</v>
      </c>
      <c r="M165" s="74">
        <v>41.500399999999999</v>
      </c>
      <c r="N165" s="74">
        <v>30.003799999999995</v>
      </c>
      <c r="O165" s="74">
        <v>28.495800000000003</v>
      </c>
      <c r="P165" s="71" t="s">
        <v>1080</v>
      </c>
      <c r="Q165" s="73">
        <v>1.3599999999999999</v>
      </c>
      <c r="R165" s="72"/>
      <c r="S165" s="73">
        <v>5.4174999999999995</v>
      </c>
      <c r="T165" s="75">
        <v>2.0149999999999997</v>
      </c>
      <c r="U165" s="76">
        <v>5.2249999999999996</v>
      </c>
      <c r="V165" s="69">
        <v>109.25</v>
      </c>
      <c r="W165" s="73">
        <v>23.92</v>
      </c>
      <c r="X165" s="73">
        <v>18.611208144118962</v>
      </c>
      <c r="Y165" s="73">
        <v>1.6375231433861344</v>
      </c>
      <c r="Z165" s="73">
        <v>0.2058913047370346</v>
      </c>
      <c r="AA165" s="73">
        <v>0.23923685357604074</v>
      </c>
      <c r="AB165" s="73">
        <v>8.7500000000000008E-2</v>
      </c>
      <c r="AC165" s="71">
        <v>20.781359445818175</v>
      </c>
      <c r="AD165" s="77">
        <v>4.8111751290068269E-3</v>
      </c>
      <c r="AE165" s="77">
        <v>0.99518882487099325</v>
      </c>
      <c r="AF165" s="77">
        <v>1.2082054429456795E-2</v>
      </c>
      <c r="AG165" s="78"/>
      <c r="AI165" s="80"/>
      <c r="AJ165" s="80"/>
    </row>
    <row r="166" spans="1:36" outlineLevel="1" x14ac:dyDescent="0.3">
      <c r="A166" s="68" t="s">
        <v>789</v>
      </c>
      <c r="B166" s="69" t="s">
        <v>1074</v>
      </c>
      <c r="C166" s="70" t="s">
        <v>551</v>
      </c>
      <c r="D166" s="69">
        <v>2012</v>
      </c>
      <c r="E166" s="70" t="s">
        <v>789</v>
      </c>
      <c r="F166" s="70" t="s">
        <v>1075</v>
      </c>
      <c r="G166" s="70">
        <v>11</v>
      </c>
      <c r="H166" s="71">
        <f>VLOOKUP(E166,[4]DENSIDAD!A$2:F$341,6,FALSE)</f>
        <v>78.481481481481481</v>
      </c>
      <c r="I166" s="70" t="str">
        <f>VLOOKUP(E166,[4]Cruzamientos!A$2:C$358,3,FALSE)</f>
        <v>CIRAD, ASD</v>
      </c>
      <c r="J166" s="72" t="str">
        <f>VLOOKUP(E166,[4]Cruzamientos!A$2:B$358,2,FALSE)</f>
        <v>7001, 7002, ADS DxLM</v>
      </c>
      <c r="K166" s="70" t="s">
        <v>1076</v>
      </c>
      <c r="L166" s="73">
        <v>0.38499999999999995</v>
      </c>
      <c r="M166" s="74">
        <v>32.000399999999999</v>
      </c>
      <c r="N166" s="74">
        <v>30.003800000000002</v>
      </c>
      <c r="O166" s="74">
        <v>37.995800000000003</v>
      </c>
      <c r="P166" s="71" t="s">
        <v>1082</v>
      </c>
      <c r="Q166" s="73">
        <v>1.3000000000000003</v>
      </c>
      <c r="R166" s="72"/>
      <c r="S166" s="73">
        <v>5.1899999999999995</v>
      </c>
      <c r="T166" s="75">
        <v>2.1425000000000001</v>
      </c>
      <c r="U166" s="76">
        <v>4.875</v>
      </c>
      <c r="V166" s="69">
        <v>161</v>
      </c>
      <c r="W166" s="73">
        <v>30.76</v>
      </c>
      <c r="X166" s="73">
        <v>22.37297033285094</v>
      </c>
      <c r="Y166" s="73">
        <v>2.797778234931084</v>
      </c>
      <c r="Z166" s="73">
        <v>0.44247448098766434</v>
      </c>
      <c r="AA166" s="73">
        <v>0.26098565844658989</v>
      </c>
      <c r="AB166" s="73">
        <v>0.19999999999999998</v>
      </c>
      <c r="AC166" s="71">
        <v>26.074208707216279</v>
      </c>
      <c r="AD166" s="77">
        <v>9.8164132829942925E-3</v>
      </c>
      <c r="AE166" s="77">
        <v>0.99018358671700568</v>
      </c>
      <c r="AF166" s="77">
        <v>1.0306684193313306E-2</v>
      </c>
      <c r="AG166" s="78"/>
      <c r="AI166" s="80"/>
      <c r="AJ166" s="80"/>
    </row>
    <row r="167" spans="1:36" outlineLevel="1" x14ac:dyDescent="0.3">
      <c r="A167" s="68" t="s">
        <v>793</v>
      </c>
      <c r="B167" s="69" t="s">
        <v>1074</v>
      </c>
      <c r="C167" s="70" t="s">
        <v>552</v>
      </c>
      <c r="D167" s="69">
        <v>2012</v>
      </c>
      <c r="E167" s="70" t="s">
        <v>793</v>
      </c>
      <c r="F167" s="70" t="s">
        <v>1075</v>
      </c>
      <c r="G167" s="70">
        <v>11</v>
      </c>
      <c r="H167" s="71">
        <f>VLOOKUP(E167,[4]DENSIDAD!A$2:F$341,6,FALSE)</f>
        <v>80.956790123456784</v>
      </c>
      <c r="I167" s="70" t="str">
        <f>VLOOKUP(E167,[4]Cruzamientos!A$2:C$358,3,FALSE)</f>
        <v>CIRAD, ASD</v>
      </c>
      <c r="J167" s="72" t="str">
        <f>VLOOKUP(E167,[4]Cruzamientos!A$2:B$358,2,FALSE)</f>
        <v>2101, 7001, ADS DxN</v>
      </c>
      <c r="K167" s="70" t="s">
        <v>1076</v>
      </c>
      <c r="L167" s="73">
        <v>0.60499999999999998</v>
      </c>
      <c r="M167" s="74">
        <v>30.000399999999999</v>
      </c>
      <c r="N167" s="74">
        <v>28.003800000000005</v>
      </c>
      <c r="O167" s="74">
        <v>41.995799999999996</v>
      </c>
      <c r="P167" s="71" t="s">
        <v>1082</v>
      </c>
      <c r="Q167" s="73">
        <v>1.2775000000000001</v>
      </c>
      <c r="R167" s="72"/>
      <c r="S167" s="73">
        <v>5.1400000000000006</v>
      </c>
      <c r="T167" s="75">
        <v>2.36</v>
      </c>
      <c r="U167" s="76">
        <v>6.2249999999999996</v>
      </c>
      <c r="V167" s="69">
        <v>247.25</v>
      </c>
      <c r="W167" s="73">
        <v>37.72</v>
      </c>
      <c r="X167" s="73">
        <v>25.535</v>
      </c>
      <c r="Y167" s="73">
        <v>3.8469450730302404</v>
      </c>
      <c r="Z167" s="73">
        <v>0.70974952875188946</v>
      </c>
      <c r="AA167" s="73">
        <v>0.25228613649837023</v>
      </c>
      <c r="AB167" s="73">
        <v>0.6</v>
      </c>
      <c r="AC167" s="71">
        <v>30.943980738280501</v>
      </c>
      <c r="AD167" s="77">
        <v>1.9993050873952471E-2</v>
      </c>
      <c r="AE167" s="77">
        <v>0.98000694912604769</v>
      </c>
      <c r="AF167" s="77">
        <v>8.1626524827785023E-3</v>
      </c>
      <c r="AG167" s="78"/>
      <c r="AI167" s="80"/>
      <c r="AJ167" s="80"/>
    </row>
    <row r="168" spans="1:36" outlineLevel="1" x14ac:dyDescent="0.3">
      <c r="A168" s="68" t="s">
        <v>805</v>
      </c>
      <c r="B168" s="69" t="s">
        <v>1074</v>
      </c>
      <c r="C168" s="70" t="s">
        <v>531</v>
      </c>
      <c r="D168" s="69">
        <v>2012</v>
      </c>
      <c r="E168" s="70" t="s">
        <v>805</v>
      </c>
      <c r="F168" s="70" t="s">
        <v>1075</v>
      </c>
      <c r="G168" s="70">
        <v>11</v>
      </c>
      <c r="H168" s="71">
        <f>VLOOKUP(E168,[4]DENSIDAD!A$2:F$341,6,FALSE)</f>
        <v>42.203703703703702</v>
      </c>
      <c r="I168" s="70" t="str">
        <f>VLOOKUP(E168,[4]Cruzamientos!A$2:C$358,3,FALSE)</f>
        <v>CIRAD</v>
      </c>
      <c r="J168" s="72">
        <f>VLOOKUP(E168,[4]Cruzamientos!A$2:B$358,2,FALSE)</f>
        <v>6501</v>
      </c>
      <c r="K168" s="70" t="s">
        <v>1076</v>
      </c>
      <c r="L168" s="73">
        <v>0.45499999999999996</v>
      </c>
      <c r="M168" s="74">
        <v>27</v>
      </c>
      <c r="N168" s="74">
        <v>31</v>
      </c>
      <c r="O168" s="74">
        <v>42</v>
      </c>
      <c r="P168" s="71" t="s">
        <v>1082</v>
      </c>
      <c r="Q168" s="73">
        <v>1.27</v>
      </c>
      <c r="R168" s="72"/>
      <c r="S168" s="73">
        <v>4.66</v>
      </c>
      <c r="T168" s="75">
        <v>2.0550000000000002</v>
      </c>
      <c r="U168" s="76">
        <v>2.4500000000000002</v>
      </c>
      <c r="V168" s="69">
        <v>178.5</v>
      </c>
      <c r="W168" s="73">
        <v>29.439999999999998</v>
      </c>
      <c r="X168" s="73">
        <v>19.483792105394478</v>
      </c>
      <c r="Y168" s="73">
        <v>3.0446410203661798</v>
      </c>
      <c r="Z168" s="73">
        <v>0.41945557735246802</v>
      </c>
      <c r="AA168" s="73">
        <v>0.23488709260193089</v>
      </c>
      <c r="AB168" s="73">
        <v>0.85</v>
      </c>
      <c r="AC168" s="71">
        <v>24.032775795715057</v>
      </c>
      <c r="AD168" s="77">
        <v>3.5067278756592872E-2</v>
      </c>
      <c r="AE168" s="77">
        <v>0.96493272124340712</v>
      </c>
      <c r="AF168" s="77">
        <v>9.7583569247674199E-3</v>
      </c>
      <c r="AG168" s="78"/>
      <c r="AI168" s="80"/>
      <c r="AJ168" s="80"/>
    </row>
    <row r="169" spans="1:36" outlineLevel="1" x14ac:dyDescent="0.3">
      <c r="A169" s="68" t="s">
        <v>808</v>
      </c>
      <c r="B169" s="69" t="s">
        <v>1074</v>
      </c>
      <c r="C169" s="70" t="s">
        <v>532</v>
      </c>
      <c r="D169" s="69">
        <v>2012</v>
      </c>
      <c r="E169" s="70" t="s">
        <v>808</v>
      </c>
      <c r="F169" s="70" t="s">
        <v>1075</v>
      </c>
      <c r="G169" s="70">
        <v>11</v>
      </c>
      <c r="H169" s="71">
        <f>VLOOKUP(E169,[4]DENSIDAD!A$2:F$341,6,FALSE)</f>
        <v>60.895061728395063</v>
      </c>
      <c r="I169" s="70" t="str">
        <f>VLOOKUP(E169,[4]Cruzamientos!A$2:C$358,3,FALSE)</f>
        <v>CIRAD</v>
      </c>
      <c r="J169" s="72">
        <f>VLOOKUP(E169,[4]Cruzamientos!A$2:B$358,2,FALSE)</f>
        <v>6501</v>
      </c>
      <c r="K169" s="70" t="s">
        <v>1076</v>
      </c>
      <c r="L169" s="73">
        <v>0.4325</v>
      </c>
      <c r="M169" s="74">
        <v>31.5</v>
      </c>
      <c r="N169" s="74">
        <v>32.5</v>
      </c>
      <c r="O169" s="74">
        <v>36</v>
      </c>
      <c r="P169" s="71" t="s">
        <v>1081</v>
      </c>
      <c r="Q169" s="73">
        <v>1.3050000000000002</v>
      </c>
      <c r="R169" s="72"/>
      <c r="S169" s="73">
        <v>4.79</v>
      </c>
      <c r="T169" s="75">
        <v>2.1</v>
      </c>
      <c r="U169" s="76">
        <v>3.0249999999999999</v>
      </c>
      <c r="V169" s="69">
        <v>155.75</v>
      </c>
      <c r="W169" s="73">
        <v>26.560000000000002</v>
      </c>
      <c r="X169" s="73">
        <v>17.112888242926292</v>
      </c>
      <c r="Y169" s="73">
        <v>2.6455461839127752</v>
      </c>
      <c r="Z169" s="73">
        <v>0.45526276078499578</v>
      </c>
      <c r="AA169" s="73">
        <v>0.24576149503720546</v>
      </c>
      <c r="AB169" s="73">
        <v>0.9</v>
      </c>
      <c r="AC169" s="71">
        <v>21.359458682661266</v>
      </c>
      <c r="AD169" s="77">
        <v>5.4944355876981911E-2</v>
      </c>
      <c r="AE169" s="77">
        <v>0.94505564412301801</v>
      </c>
      <c r="AF169" s="77">
        <v>1.2078143203092367E-2</v>
      </c>
      <c r="AG169" s="78"/>
      <c r="AI169" s="80"/>
      <c r="AJ169" s="80"/>
    </row>
    <row r="170" spans="1:36" outlineLevel="1" x14ac:dyDescent="0.3">
      <c r="A170" s="68" t="s">
        <v>780</v>
      </c>
      <c r="B170" s="69" t="s">
        <v>1074</v>
      </c>
      <c r="C170" s="70" t="s">
        <v>533</v>
      </c>
      <c r="D170" s="69">
        <v>2012</v>
      </c>
      <c r="E170" s="70" t="s">
        <v>780</v>
      </c>
      <c r="F170" s="70" t="s">
        <v>1075</v>
      </c>
      <c r="G170" s="70">
        <v>11</v>
      </c>
      <c r="H170" s="71">
        <f>VLOOKUP(E170,[4]DENSIDAD!A$2:F$341,6,FALSE)</f>
        <v>65.475308641975303</v>
      </c>
      <c r="I170" s="70" t="str">
        <f>VLOOKUP(E170,[4]Cruzamientos!A$2:C$358,3,FALSE)</f>
        <v>CIRAD</v>
      </c>
      <c r="J170" s="72" t="str">
        <f>VLOOKUP(E170,[4]Cruzamientos!A$2:B$358,2,FALSE)</f>
        <v>6501, 0731</v>
      </c>
      <c r="K170" s="70" t="s">
        <v>1076</v>
      </c>
      <c r="L170" s="73">
        <v>0.33499999999999996</v>
      </c>
      <c r="M170" s="74">
        <v>37.5</v>
      </c>
      <c r="N170" s="74">
        <v>31.5</v>
      </c>
      <c r="O170" s="74">
        <v>31</v>
      </c>
      <c r="P170" s="71" t="s">
        <v>1081</v>
      </c>
      <c r="Q170" s="73">
        <v>1.3399999999999999</v>
      </c>
      <c r="R170" s="72"/>
      <c r="S170" s="73">
        <v>4.8100000000000005</v>
      </c>
      <c r="T170" s="75">
        <v>2.0875000000000004</v>
      </c>
      <c r="U170" s="76">
        <v>2.9499999999999997</v>
      </c>
      <c r="V170" s="69">
        <v>141.5</v>
      </c>
      <c r="W170" s="73">
        <v>21.4</v>
      </c>
      <c r="X170" s="73">
        <v>12.874893956784268</v>
      </c>
      <c r="Y170" s="73">
        <v>1.8103270931907016</v>
      </c>
      <c r="Z170" s="73">
        <v>0.32482230685221608</v>
      </c>
      <c r="AA170" s="73">
        <v>0.21313828773138177</v>
      </c>
      <c r="AB170" s="73">
        <v>0.87500000000000011</v>
      </c>
      <c r="AC170" s="71">
        <v>16.098181644558565</v>
      </c>
      <c r="AD170" s="77">
        <v>5.294110288856229E-2</v>
      </c>
      <c r="AE170" s="77">
        <v>0.94705889711143776</v>
      </c>
      <c r="AF170" s="77">
        <v>1.3868111609877698E-2</v>
      </c>
      <c r="AG170" s="78"/>
      <c r="AI170" s="80"/>
      <c r="AJ170" s="80"/>
    </row>
    <row r="171" spans="1:36" outlineLevel="1" x14ac:dyDescent="0.3">
      <c r="A171" s="68" t="s">
        <v>779</v>
      </c>
      <c r="B171" s="69" t="s">
        <v>1074</v>
      </c>
      <c r="C171" s="70" t="s">
        <v>541</v>
      </c>
      <c r="D171" s="69">
        <v>2012</v>
      </c>
      <c r="E171" s="70" t="s">
        <v>779</v>
      </c>
      <c r="F171" s="70" t="s">
        <v>1075</v>
      </c>
      <c r="G171" s="70">
        <v>11</v>
      </c>
      <c r="H171" s="71">
        <f>VLOOKUP(E171,[4]DENSIDAD!A$2:F$341,6,FALSE)</f>
        <v>58.580246913580247</v>
      </c>
      <c r="I171" s="70" t="str">
        <f>VLOOKUP(E171,[4]Cruzamientos!A$2:C$358,3,FALSE)</f>
        <v>CIRAD</v>
      </c>
      <c r="J171" s="72" t="str">
        <f>VLOOKUP(E171,[4]Cruzamientos!A$2:B$358,2,FALSE)</f>
        <v>8801, 1001, 2504, 2501, 9301, 8501</v>
      </c>
      <c r="K171" s="70" t="s">
        <v>1076</v>
      </c>
      <c r="L171" s="73">
        <v>0.42499999999999999</v>
      </c>
      <c r="M171" s="74">
        <v>40</v>
      </c>
      <c r="N171" s="74">
        <v>31</v>
      </c>
      <c r="O171" s="74">
        <v>29</v>
      </c>
      <c r="P171" s="71" t="s">
        <v>1081</v>
      </c>
      <c r="Q171" s="73">
        <v>1.3525</v>
      </c>
      <c r="R171" s="72"/>
      <c r="S171" s="73">
        <v>5.3475000000000001</v>
      </c>
      <c r="T171" s="75">
        <v>1.99</v>
      </c>
      <c r="U171" s="76">
        <v>5.4</v>
      </c>
      <c r="V171" s="69">
        <v>139.75</v>
      </c>
      <c r="W171" s="73">
        <v>23.52</v>
      </c>
      <c r="X171" s="73">
        <v>14.785964664697566</v>
      </c>
      <c r="Y171" s="73">
        <v>1.9954741822670234</v>
      </c>
      <c r="Z171" s="73">
        <v>0.29924574725755337</v>
      </c>
      <c r="AA171" s="73">
        <v>0.28055958283008409</v>
      </c>
      <c r="AB171" s="73">
        <v>0.125</v>
      </c>
      <c r="AC171" s="71">
        <v>17.486244177052228</v>
      </c>
      <c r="AD171" s="77">
        <v>8.9866325218749994E-3</v>
      </c>
      <c r="AE171" s="77">
        <v>0.99101336747812496</v>
      </c>
      <c r="AF171" s="77">
        <v>1.7247357332663013E-2</v>
      </c>
      <c r="AG171" s="78"/>
      <c r="AI171" s="80"/>
      <c r="AJ171" s="80"/>
    </row>
    <row r="172" spans="1:36" outlineLevel="1" x14ac:dyDescent="0.3">
      <c r="A172" s="68" t="s">
        <v>809</v>
      </c>
      <c r="B172" s="69" t="s">
        <v>1074</v>
      </c>
      <c r="C172" s="70" t="s">
        <v>542</v>
      </c>
      <c r="D172" s="69">
        <v>2012</v>
      </c>
      <c r="E172" s="70" t="s">
        <v>809</v>
      </c>
      <c r="F172" s="70" t="s">
        <v>1075</v>
      </c>
      <c r="G172" s="70">
        <v>11</v>
      </c>
      <c r="H172" s="71">
        <f>VLOOKUP(E172,[4]DENSIDAD!A$2:F$341,6,FALSE)</f>
        <v>63.314814814814817</v>
      </c>
      <c r="I172" s="70" t="str">
        <f>VLOOKUP(E172,[4]Cruzamientos!A$2:C$358,3,FALSE)</f>
        <v>CIRAD, ASD</v>
      </c>
      <c r="J172" s="72" t="str">
        <f>VLOOKUP(E172,[4]Cruzamientos!A$2:B$358,2,FALSE)</f>
        <v>2101, 0101, 7001, 8801, DxG</v>
      </c>
      <c r="K172" s="70" t="s">
        <v>1076</v>
      </c>
      <c r="L172" s="73">
        <v>0.35</v>
      </c>
      <c r="M172" s="74">
        <v>39.5</v>
      </c>
      <c r="N172" s="74">
        <v>30.5</v>
      </c>
      <c r="O172" s="74">
        <v>30</v>
      </c>
      <c r="P172" s="71" t="s">
        <v>1081</v>
      </c>
      <c r="Q172" s="73">
        <v>1.3475000000000001</v>
      </c>
      <c r="R172" s="72"/>
      <c r="S172" s="73">
        <v>4.7375000000000007</v>
      </c>
      <c r="T172" s="75">
        <v>1.7775000000000001</v>
      </c>
      <c r="U172" s="76">
        <v>4.4499999999999993</v>
      </c>
      <c r="V172" s="69">
        <v>141</v>
      </c>
      <c r="W172" s="73">
        <v>22.6</v>
      </c>
      <c r="X172" s="73">
        <v>12.802291531513548</v>
      </c>
      <c r="Y172" s="73">
        <v>1.8843859288212301</v>
      </c>
      <c r="Z172" s="73">
        <v>0.23658317625062983</v>
      </c>
      <c r="AA172" s="73">
        <v>0.27186006088186443</v>
      </c>
      <c r="AB172" s="73">
        <v>0.23749999999999999</v>
      </c>
      <c r="AC172" s="71">
        <v>15.432620697467271</v>
      </c>
      <c r="AD172" s="77">
        <v>1.5419610067127708E-2</v>
      </c>
      <c r="AE172" s="77">
        <v>0.98458038993287234</v>
      </c>
      <c r="AF172" s="77">
        <v>1.8017938941949165E-2</v>
      </c>
      <c r="AG172" s="78"/>
      <c r="AI172" s="80"/>
      <c r="AJ172" s="80"/>
    </row>
    <row r="173" spans="1:36" outlineLevel="1" x14ac:dyDescent="0.3">
      <c r="A173" s="68" t="s">
        <v>810</v>
      </c>
      <c r="B173" s="69" t="s">
        <v>1074</v>
      </c>
      <c r="C173" s="70" t="s">
        <v>543</v>
      </c>
      <c r="D173" s="69">
        <v>2012</v>
      </c>
      <c r="E173" s="70" t="s">
        <v>810</v>
      </c>
      <c r="F173" s="70" t="s">
        <v>1075</v>
      </c>
      <c r="G173" s="70">
        <v>11</v>
      </c>
      <c r="H173" s="71">
        <f>VLOOKUP(E173,[4]DENSIDAD!A$2:F$341,6,FALSE)</f>
        <v>70.240740740740748</v>
      </c>
      <c r="I173" s="70" t="str">
        <f>VLOOKUP(E173,[4]Cruzamientos!A$2:C$358,3,FALSE)</f>
        <v>CIRAD, ASD</v>
      </c>
      <c r="J173" s="72" t="str">
        <f>VLOOKUP(E173,[4]Cruzamientos!A$2:B$358,2,FALSE)</f>
        <v>2401, 2101, 0101, DxN</v>
      </c>
      <c r="K173" s="70" t="s">
        <v>1076</v>
      </c>
      <c r="L173" s="73">
        <v>0.34750000000000003</v>
      </c>
      <c r="M173" s="74">
        <v>41.5</v>
      </c>
      <c r="N173" s="74">
        <v>28</v>
      </c>
      <c r="O173" s="74">
        <v>30.5</v>
      </c>
      <c r="P173" s="71" t="s">
        <v>1080</v>
      </c>
      <c r="Q173" s="73">
        <v>1.35</v>
      </c>
      <c r="R173" s="72"/>
      <c r="S173" s="73">
        <v>4.58</v>
      </c>
      <c r="T173" s="75">
        <v>1.2999999999999998</v>
      </c>
      <c r="U173" s="76">
        <v>4.8499999999999996</v>
      </c>
      <c r="V173" s="69">
        <v>94.25</v>
      </c>
      <c r="W173" s="73">
        <v>22.520000000000003</v>
      </c>
      <c r="X173" s="73">
        <v>12.919806377563747</v>
      </c>
      <c r="Y173" s="73">
        <v>1.3824315984365358</v>
      </c>
      <c r="Z173" s="73">
        <v>0.18543005706130447</v>
      </c>
      <c r="AA173" s="73">
        <v>0.25228613649837023</v>
      </c>
      <c r="AB173" s="73">
        <v>0.6875</v>
      </c>
      <c r="AC173" s="71">
        <v>15.427454169559958</v>
      </c>
      <c r="AD173" s="77">
        <v>6.2246962306697219E-2</v>
      </c>
      <c r="AE173" s="77">
        <v>0.93775303769330276</v>
      </c>
      <c r="AF173" s="77">
        <v>1.8381822077303555E-2</v>
      </c>
      <c r="AG173" s="78"/>
      <c r="AI173" s="80"/>
      <c r="AJ173" s="80"/>
    </row>
    <row r="174" spans="1:36" outlineLevel="1" x14ac:dyDescent="0.3">
      <c r="A174" s="68" t="s">
        <v>792</v>
      </c>
      <c r="B174" s="69" t="s">
        <v>1074</v>
      </c>
      <c r="C174" s="70" t="s">
        <v>553</v>
      </c>
      <c r="D174" s="69">
        <v>2012</v>
      </c>
      <c r="E174" s="70" t="s">
        <v>792</v>
      </c>
      <c r="F174" s="70" t="s">
        <v>1075</v>
      </c>
      <c r="G174" s="70">
        <v>11</v>
      </c>
      <c r="H174" s="71">
        <f>VLOOKUP(E174,[4]DENSIDAD!A$2:F$341,6,FALSE)</f>
        <v>73.802469135802468</v>
      </c>
      <c r="I174" s="70" t="str">
        <f>VLOOKUP(E174,[4]Cruzamientos!A$2:C$358,3,FALSE)</f>
        <v>CIRAD, ASD</v>
      </c>
      <c r="J174" s="72" t="str">
        <f>VLOOKUP(E174,[4]Cruzamientos!A$2:B$358,2,FALSE)</f>
        <v>2101, ADS DxG</v>
      </c>
      <c r="K174" s="70" t="s">
        <v>1076</v>
      </c>
      <c r="L174" s="73">
        <v>0.32999999999999996</v>
      </c>
      <c r="M174" s="74">
        <v>31.000399999999999</v>
      </c>
      <c r="N174" s="74">
        <v>33.503799999999998</v>
      </c>
      <c r="O174" s="74">
        <v>35.495800000000003</v>
      </c>
      <c r="P174" s="71" t="s">
        <v>1081</v>
      </c>
      <c r="Q174" s="73">
        <v>1.31</v>
      </c>
      <c r="R174" s="72"/>
      <c r="S174" s="73">
        <v>5.0549999999999997</v>
      </c>
      <c r="T174" s="75">
        <v>1.8324999999999998</v>
      </c>
      <c r="U174" s="76">
        <v>5.125</v>
      </c>
      <c r="V174" s="69">
        <v>141</v>
      </c>
      <c r="W174" s="73">
        <v>29.56</v>
      </c>
      <c r="X174" s="73">
        <v>18.378070262987173</v>
      </c>
      <c r="Y174" s="73">
        <v>2.1600493725570873</v>
      </c>
      <c r="Z174" s="73">
        <v>0.30308223119675282</v>
      </c>
      <c r="AA174" s="73">
        <v>0.23923685357604074</v>
      </c>
      <c r="AB174" s="73">
        <v>0.375</v>
      </c>
      <c r="AC174" s="71">
        <v>21.455438720317055</v>
      </c>
      <c r="AD174" s="77">
        <v>2.1058538302493969E-2</v>
      </c>
      <c r="AE174" s="77">
        <v>0.97894146169750607</v>
      </c>
      <c r="AF174" s="77">
        <v>1.1851422562121605E-2</v>
      </c>
      <c r="AG174" s="78"/>
      <c r="AI174" s="80"/>
      <c r="AJ174" s="80"/>
    </row>
    <row r="175" spans="1:36" outlineLevel="1" x14ac:dyDescent="0.3">
      <c r="A175" s="68" t="s">
        <v>791</v>
      </c>
      <c r="B175" s="69" t="s">
        <v>1074</v>
      </c>
      <c r="C175" s="70" t="s">
        <v>554</v>
      </c>
      <c r="D175" s="69">
        <v>2012</v>
      </c>
      <c r="E175" s="70" t="s">
        <v>791</v>
      </c>
      <c r="F175" s="70" t="s">
        <v>1075</v>
      </c>
      <c r="G175" s="70">
        <v>11</v>
      </c>
      <c r="H175" s="71">
        <f>VLOOKUP(E175,[4]DENSIDAD!A$2:F$341,6,FALSE)</f>
        <v>75.302469135802468</v>
      </c>
      <c r="I175" s="70" t="str">
        <f>VLOOKUP(E175,[4]Cruzamientos!A$2:C$358,3,FALSE)</f>
        <v>CIRAD, ASD</v>
      </c>
      <c r="J175" s="72" t="str">
        <f>VLOOKUP(E175,[4]Cruzamientos!A$2:B$358,2,FALSE)</f>
        <v>2501, 2101, ADS DxN</v>
      </c>
      <c r="K175" s="70" t="s">
        <v>1076</v>
      </c>
      <c r="L175" s="73">
        <v>0.42500000000000004</v>
      </c>
      <c r="M175" s="74">
        <v>35.000399999999999</v>
      </c>
      <c r="N175" s="74">
        <v>36.003799999999991</v>
      </c>
      <c r="O175" s="74">
        <v>28.995799999999999</v>
      </c>
      <c r="P175" s="71" t="s">
        <v>1081</v>
      </c>
      <c r="Q175" s="73">
        <v>1.3425</v>
      </c>
      <c r="R175" s="72"/>
      <c r="S175" s="73">
        <v>5.33</v>
      </c>
      <c r="T175" s="75">
        <v>2.1425000000000001</v>
      </c>
      <c r="U175" s="76">
        <v>5.375</v>
      </c>
      <c r="V175" s="69">
        <v>156</v>
      </c>
      <c r="W175" s="73">
        <v>28.560000000000002</v>
      </c>
      <c r="X175" s="73">
        <v>20.262657068716003</v>
      </c>
      <c r="Y175" s="73">
        <v>2.7813207159020781</v>
      </c>
      <c r="Z175" s="73">
        <v>0.42584971725113363</v>
      </c>
      <c r="AA175" s="73">
        <v>0.26098565844658989</v>
      </c>
      <c r="AB175" s="73">
        <v>0.41250000000000003</v>
      </c>
      <c r="AC175" s="71">
        <v>24.143313160315806</v>
      </c>
      <c r="AD175" s="77">
        <v>1.6470205790633567E-2</v>
      </c>
      <c r="AE175" s="77">
        <v>0.98352979420936637</v>
      </c>
      <c r="AF175" s="77">
        <v>1.096113752614896E-2</v>
      </c>
      <c r="AG175" s="78"/>
      <c r="AI175" s="80"/>
      <c r="AJ175" s="80"/>
    </row>
    <row r="176" spans="1:36" outlineLevel="1" x14ac:dyDescent="0.3">
      <c r="A176" s="68" t="s">
        <v>790</v>
      </c>
      <c r="B176" s="69" t="s">
        <v>1074</v>
      </c>
      <c r="C176" s="70" t="s">
        <v>555</v>
      </c>
      <c r="D176" s="69">
        <v>2012</v>
      </c>
      <c r="E176" s="70" t="s">
        <v>790</v>
      </c>
      <c r="F176" s="70" t="s">
        <v>1075</v>
      </c>
      <c r="G176" s="70">
        <v>11</v>
      </c>
      <c r="H176" s="71">
        <f>VLOOKUP(E176,[4]DENSIDAD!A$2:F$341,6,FALSE)</f>
        <v>85.135802469135797</v>
      </c>
      <c r="I176" s="70" t="str">
        <f>VLOOKUP(E176,[4]Cruzamientos!A$2:C$358,3,FALSE)</f>
        <v>CIRAD, ASD</v>
      </c>
      <c r="J176" s="72" t="str">
        <f>VLOOKUP(E176,[4]Cruzamientos!A$2:B$358,2,FALSE)</f>
        <v>2501, 2101, ADS DxN</v>
      </c>
      <c r="K176" s="70" t="s">
        <v>1076</v>
      </c>
      <c r="L176" s="73">
        <v>0.39</v>
      </c>
      <c r="M176" s="74">
        <v>32.000399999999999</v>
      </c>
      <c r="N176" s="74">
        <v>29.503799999999998</v>
      </c>
      <c r="O176" s="74">
        <v>38.495799999999996</v>
      </c>
      <c r="P176" s="71" t="s">
        <v>1081</v>
      </c>
      <c r="Q176" s="73">
        <v>1.2974999999999999</v>
      </c>
      <c r="R176" s="72"/>
      <c r="S176" s="73">
        <v>4.8599999999999994</v>
      </c>
      <c r="T176" s="75">
        <v>2.2075</v>
      </c>
      <c r="U176" s="76">
        <v>4.3250000000000002</v>
      </c>
      <c r="V176" s="69">
        <v>242.75</v>
      </c>
      <c r="W176" s="73">
        <v>35.320000000000007</v>
      </c>
      <c r="X176" s="73">
        <v>24.437419656669491</v>
      </c>
      <c r="Y176" s="73">
        <v>3.5177946924501131</v>
      </c>
      <c r="Z176" s="73">
        <v>0.63046219400843517</v>
      </c>
      <c r="AA176" s="73">
        <v>0.26316053893364477</v>
      </c>
      <c r="AB176" s="73">
        <v>0.77500000000000002</v>
      </c>
      <c r="AC176" s="71">
        <v>29.623837082061684</v>
      </c>
      <c r="AD176" s="77">
        <v>2.5499233170090691E-2</v>
      </c>
      <c r="AE176" s="77">
        <v>0.97450076682990938</v>
      </c>
      <c r="AF176" s="77">
        <v>8.953135270720702E-3</v>
      </c>
      <c r="AG176" s="78"/>
      <c r="AI176" s="80"/>
      <c r="AJ176" s="80"/>
    </row>
    <row r="177" spans="1:36" outlineLevel="1" x14ac:dyDescent="0.3">
      <c r="A177" s="68" t="s">
        <v>807</v>
      </c>
      <c r="B177" s="69" t="s">
        <v>1074</v>
      </c>
      <c r="C177" s="70" t="s">
        <v>517</v>
      </c>
      <c r="D177" s="69">
        <v>2012</v>
      </c>
      <c r="E177" s="70" t="s">
        <v>807</v>
      </c>
      <c r="F177" s="70" t="s">
        <v>1075</v>
      </c>
      <c r="G177" s="70">
        <v>11</v>
      </c>
      <c r="H177" s="71">
        <f>VLOOKUP(E177,[4]DENSIDAD!A$2:F$341,6,FALSE)</f>
        <v>27.314814814814813</v>
      </c>
      <c r="I177" s="70" t="str">
        <f>VLOOKUP(E177,[4]Cruzamientos!A$2:C$358,3,FALSE)</f>
        <v>CIRAD</v>
      </c>
      <c r="J177" s="72" t="str">
        <f>VLOOKUP(E177,[4]Cruzamientos!A$2:B$358,2,FALSE)</f>
        <v xml:space="preserve"> 0731</v>
      </c>
      <c r="K177" s="70" t="s">
        <v>1076</v>
      </c>
      <c r="L177" s="73">
        <v>0.42500000000000004</v>
      </c>
      <c r="M177" s="74">
        <v>35</v>
      </c>
      <c r="N177" s="74">
        <v>32</v>
      </c>
      <c r="O177" s="74">
        <v>33</v>
      </c>
      <c r="P177" s="71" t="s">
        <v>1081</v>
      </c>
      <c r="Q177" s="73">
        <v>1.3250000000000002</v>
      </c>
      <c r="R177" s="72"/>
      <c r="S177" s="73">
        <v>5.4399999999999995</v>
      </c>
      <c r="T177" s="75">
        <v>1.7949999999999999</v>
      </c>
      <c r="U177" s="76">
        <v>3.5</v>
      </c>
      <c r="V177" s="69">
        <v>170.5</v>
      </c>
      <c r="W177" s="73">
        <v>26.480000000000004</v>
      </c>
      <c r="X177" s="73">
        <v>17.103628424572083</v>
      </c>
      <c r="Y177" s="73">
        <v>2.1559349927998359</v>
      </c>
      <c r="Z177" s="73">
        <v>0.37597542604154144</v>
      </c>
      <c r="AA177" s="73">
        <v>0.21313828773138174</v>
      </c>
      <c r="AB177" s="73">
        <v>0.1</v>
      </c>
      <c r="AC177" s="71">
        <v>19.948677131144841</v>
      </c>
      <c r="AD177" s="77">
        <v>5.825459646106557E-3</v>
      </c>
      <c r="AE177" s="77">
        <v>0.99417454035389352</v>
      </c>
      <c r="AF177" s="77">
        <v>1.0772272070170272E-2</v>
      </c>
      <c r="AG177" s="78"/>
      <c r="AI177" s="80"/>
      <c r="AJ177" s="80"/>
    </row>
    <row r="178" spans="1:36" outlineLevel="1" x14ac:dyDescent="0.3">
      <c r="A178" s="68" t="s">
        <v>806</v>
      </c>
      <c r="B178" s="69" t="s">
        <v>1074</v>
      </c>
      <c r="C178" s="70" t="s">
        <v>518</v>
      </c>
      <c r="D178" s="69">
        <v>2012</v>
      </c>
      <c r="E178" s="70" t="s">
        <v>806</v>
      </c>
      <c r="F178" s="70" t="s">
        <v>1075</v>
      </c>
      <c r="G178" s="70">
        <v>11</v>
      </c>
      <c r="H178" s="71">
        <f>VLOOKUP(E178,[4]DENSIDAD!A$2:F$341,6,FALSE)</f>
        <v>17.037037037037038</v>
      </c>
      <c r="I178" s="70" t="str">
        <f>VLOOKUP(E178,[4]Cruzamientos!A$2:C$358,3,FALSE)</f>
        <v>CIRAD</v>
      </c>
      <c r="J178" s="72" t="str">
        <f>VLOOKUP(E178,[4]Cruzamientos!A$2:B$358,2,FALSE)</f>
        <v xml:space="preserve"> 0731</v>
      </c>
      <c r="K178" s="70" t="s">
        <v>1076</v>
      </c>
      <c r="L178" s="73">
        <v>0.42000000000000004</v>
      </c>
      <c r="M178" s="74">
        <v>42</v>
      </c>
      <c r="N178" s="74">
        <v>30</v>
      </c>
      <c r="O178" s="74">
        <v>28</v>
      </c>
      <c r="P178" s="71" t="s">
        <v>1081</v>
      </c>
      <c r="Q178" s="73">
        <v>1.3599999999999999</v>
      </c>
      <c r="R178" s="72"/>
      <c r="S178" s="73">
        <v>4.4399999999999995</v>
      </c>
      <c r="T178" s="75">
        <v>2.2149999999999999</v>
      </c>
      <c r="U178" s="76">
        <v>4.5999999999999996</v>
      </c>
      <c r="V178" s="69">
        <v>155.5</v>
      </c>
      <c r="W178" s="73">
        <v>21.44</v>
      </c>
      <c r="X178" s="73">
        <v>13.025514496731372</v>
      </c>
      <c r="Y178" s="73">
        <v>2.2135363094013583</v>
      </c>
      <c r="Z178" s="73">
        <v>0.44758979290659706</v>
      </c>
      <c r="AA178" s="73">
        <v>0.308833029161798</v>
      </c>
      <c r="AB178" s="73">
        <v>1.2749999999999999</v>
      </c>
      <c r="AC178" s="71">
        <v>17.270473628201124</v>
      </c>
      <c r="AD178" s="77">
        <v>8.8546127205676756E-2</v>
      </c>
      <c r="AE178" s="77">
        <v>0.91145387279432322</v>
      </c>
      <c r="AF178" s="77">
        <v>1.9780889225523159E-2</v>
      </c>
      <c r="AG178" s="78"/>
      <c r="AI178" s="80"/>
      <c r="AJ178" s="80"/>
    </row>
    <row r="179" spans="1:36" outlineLevel="1" x14ac:dyDescent="0.3">
      <c r="A179" s="68" t="s">
        <v>956</v>
      </c>
      <c r="B179" s="69" t="s">
        <v>1074</v>
      </c>
      <c r="C179" s="70" t="s">
        <v>15</v>
      </c>
      <c r="D179" s="69">
        <v>2012</v>
      </c>
      <c r="E179" s="70" t="s">
        <v>956</v>
      </c>
      <c r="F179" s="70" t="s">
        <v>1075</v>
      </c>
      <c r="G179" s="70">
        <v>11</v>
      </c>
      <c r="H179" s="71">
        <f>VLOOKUP(E179,[4]DENSIDAD!A$2:F$341,6,FALSE)</f>
        <v>7.333333333333333</v>
      </c>
      <c r="I179" s="70" t="str">
        <f>VLOOKUP(E179,[4]Cruzamientos!A$2:C$358,3,FALSE)</f>
        <v>CIRAD</v>
      </c>
      <c r="J179" s="72" t="str">
        <f>VLOOKUP(E179,[4]Cruzamientos!A$2:B$358,2,FALSE)</f>
        <v xml:space="preserve"> 0731</v>
      </c>
      <c r="K179" s="70" t="s">
        <v>1076</v>
      </c>
      <c r="L179" s="73">
        <v>0.49</v>
      </c>
      <c r="M179" s="74">
        <v>30</v>
      </c>
      <c r="N179" s="74">
        <v>31</v>
      </c>
      <c r="O179" s="74">
        <v>39</v>
      </c>
      <c r="P179" s="71" t="s">
        <v>1081</v>
      </c>
      <c r="Q179" s="73">
        <v>1.29</v>
      </c>
      <c r="R179" s="72"/>
      <c r="S179" s="73">
        <v>4.66</v>
      </c>
      <c r="T179" s="75">
        <v>2.57</v>
      </c>
      <c r="U179" s="76">
        <v>5.3</v>
      </c>
      <c r="V179" s="69">
        <v>204</v>
      </c>
      <c r="W179" s="73">
        <v>31.68</v>
      </c>
      <c r="X179" s="73">
        <v>19.78</v>
      </c>
      <c r="Y179" s="73">
        <v>3.8263731742439826</v>
      </c>
      <c r="Z179" s="73">
        <v>0.58058790279884287</v>
      </c>
      <c r="AA179" s="73">
        <v>0.2218378096796014</v>
      </c>
      <c r="AB179" s="73">
        <v>0.35</v>
      </c>
      <c r="AC179" s="71">
        <v>24.758798886722431</v>
      </c>
      <c r="AD179" s="77">
        <v>1.4136388505813053E-2</v>
      </c>
      <c r="AE179" s="77">
        <v>0.98586361149418689</v>
      </c>
      <c r="AF179" s="77">
        <v>8.9599584654556034E-3</v>
      </c>
      <c r="AG179" s="78"/>
      <c r="AI179" s="80"/>
      <c r="AJ179" s="80"/>
    </row>
    <row r="180" spans="1:36" outlineLevel="1" x14ac:dyDescent="0.3">
      <c r="A180" s="68" t="s">
        <v>787</v>
      </c>
      <c r="B180" s="69" t="s">
        <v>1074</v>
      </c>
      <c r="C180" s="70" t="s">
        <v>544</v>
      </c>
      <c r="D180" s="69">
        <v>2012</v>
      </c>
      <c r="E180" s="70" t="s">
        <v>787</v>
      </c>
      <c r="F180" s="70" t="s">
        <v>1075</v>
      </c>
      <c r="G180" s="70">
        <v>11</v>
      </c>
      <c r="H180" s="71">
        <f>VLOOKUP(E180,[4]DENSIDAD!A$2:F$341,6,FALSE)</f>
        <v>62.253086419753089</v>
      </c>
      <c r="I180" s="70" t="str">
        <f>VLOOKUP(E180,[4]Cruzamientos!A$2:C$358,3,FALSE)</f>
        <v>CIRAD, ASD</v>
      </c>
      <c r="J180" s="72" t="str">
        <f>VLOOKUP(E180,[4]Cruzamientos!A$2:B$358,2,FALSE)</f>
        <v>7001, 7002, 2401, ASD DxLM</v>
      </c>
      <c r="K180" s="70" t="s">
        <v>1076</v>
      </c>
      <c r="L180" s="73">
        <v>0.33999999999999997</v>
      </c>
      <c r="M180" s="74">
        <v>33.5</v>
      </c>
      <c r="N180" s="74">
        <v>31.5</v>
      </c>
      <c r="O180" s="74">
        <v>35</v>
      </c>
      <c r="P180" s="71" t="s">
        <v>1082</v>
      </c>
      <c r="Q180" s="73">
        <v>1.3149999999999999</v>
      </c>
      <c r="R180" s="72"/>
      <c r="S180" s="73">
        <v>5.2324999999999999</v>
      </c>
      <c r="T180" s="75">
        <v>1.7625000000000002</v>
      </c>
      <c r="U180" s="76">
        <v>5.0750000000000002</v>
      </c>
      <c r="V180" s="69">
        <v>143.25</v>
      </c>
      <c r="W180" s="73">
        <v>29.120000000000005</v>
      </c>
      <c r="X180" s="73">
        <v>18.78087728928589</v>
      </c>
      <c r="Y180" s="73">
        <v>2.4603990948364536</v>
      </c>
      <c r="Z180" s="73">
        <v>0.29285160735888771</v>
      </c>
      <c r="AA180" s="73">
        <v>0.35015575841584134</v>
      </c>
      <c r="AB180" s="73">
        <v>8.7499999999999994E-2</v>
      </c>
      <c r="AC180" s="71">
        <v>21.971783749897071</v>
      </c>
      <c r="AD180" s="77">
        <v>4.8977196750601849E-3</v>
      </c>
      <c r="AE180" s="77">
        <v>0.99510228032493986</v>
      </c>
      <c r="AF180" s="77">
        <v>1.823732632143758E-2</v>
      </c>
      <c r="AG180" s="78"/>
      <c r="AI180" s="80"/>
      <c r="AJ180" s="80"/>
    </row>
    <row r="181" spans="1:36" outlineLevel="1" x14ac:dyDescent="0.3">
      <c r="A181" s="68" t="s">
        <v>786</v>
      </c>
      <c r="B181" s="69" t="s">
        <v>1074</v>
      </c>
      <c r="C181" s="70" t="s">
        <v>545</v>
      </c>
      <c r="D181" s="69">
        <v>2012</v>
      </c>
      <c r="E181" s="70" t="s">
        <v>786</v>
      </c>
      <c r="F181" s="70" t="s">
        <v>1075</v>
      </c>
      <c r="G181" s="70">
        <v>11</v>
      </c>
      <c r="H181" s="71">
        <f>VLOOKUP(E181,[4]DENSIDAD!A$2:F$341,6,FALSE)</f>
        <v>65.858024691358025</v>
      </c>
      <c r="I181" s="70" t="str">
        <f>VLOOKUP(E181,[4]Cruzamientos!A$2:C$358,3,FALSE)</f>
        <v>ASD, CIRAD</v>
      </c>
      <c r="J181" s="72" t="str">
        <f>VLOOKUP(E181,[4]Cruzamientos!A$2:B$358,2,FALSE)</f>
        <v>DxG, 7001, 2401</v>
      </c>
      <c r="K181" s="70" t="s">
        <v>1076</v>
      </c>
      <c r="L181" s="73">
        <v>0.47500000000000003</v>
      </c>
      <c r="M181" s="74">
        <v>34</v>
      </c>
      <c r="N181" s="74">
        <v>32</v>
      </c>
      <c r="O181" s="74">
        <v>34</v>
      </c>
      <c r="P181" s="71" t="s">
        <v>1081</v>
      </c>
      <c r="Q181" s="73">
        <v>1.3149999999999999</v>
      </c>
      <c r="R181" s="72"/>
      <c r="S181" s="73">
        <v>5.92</v>
      </c>
      <c r="T181" s="75">
        <v>1.9224999999999999</v>
      </c>
      <c r="U181" s="76">
        <v>7.0750000000000002</v>
      </c>
      <c r="V181" s="69">
        <v>159.5</v>
      </c>
      <c r="W181" s="73">
        <v>28.560000000000002</v>
      </c>
      <c r="X181" s="73">
        <v>21.038688093812894</v>
      </c>
      <c r="Y181" s="73">
        <v>2.2176506891586092</v>
      </c>
      <c r="Z181" s="73">
        <v>0.29796691927782026</v>
      </c>
      <c r="AA181" s="73">
        <v>0.30013350721357834</v>
      </c>
      <c r="AB181" s="73">
        <v>7.5000000000000011E-2</v>
      </c>
      <c r="AC181" s="71">
        <v>23.929439209462906</v>
      </c>
      <c r="AD181" s="77">
        <v>3.9315888164059409E-3</v>
      </c>
      <c r="AE181" s="77">
        <v>0.99606841118359402</v>
      </c>
      <c r="AF181" s="77">
        <v>1.3475663498826135E-2</v>
      </c>
      <c r="AG181" s="78"/>
      <c r="AI181" s="80"/>
      <c r="AJ181" s="80"/>
    </row>
    <row r="182" spans="1:36" outlineLevel="1" x14ac:dyDescent="0.3">
      <c r="A182" s="68" t="s">
        <v>785</v>
      </c>
      <c r="B182" s="69" t="s">
        <v>1074</v>
      </c>
      <c r="C182" s="70" t="s">
        <v>546</v>
      </c>
      <c r="D182" s="69">
        <v>2012</v>
      </c>
      <c r="E182" s="70" t="s">
        <v>785</v>
      </c>
      <c r="F182" s="70" t="s">
        <v>1075</v>
      </c>
      <c r="G182" s="70">
        <v>11</v>
      </c>
      <c r="H182" s="71">
        <f>VLOOKUP(E182,[4]DENSIDAD!A$2:F$341,6,FALSE)</f>
        <v>51.456790123456791</v>
      </c>
      <c r="I182" s="70" t="str">
        <f>VLOOKUP(E182,[4]Cruzamientos!A$2:C$358,3,FALSE)</f>
        <v>CIRAD, ASD</v>
      </c>
      <c r="J182" s="72" t="str">
        <f>VLOOKUP(E182,[4]Cruzamientos!A$2:B$358,2,FALSE)</f>
        <v>7001, ASD DxN</v>
      </c>
      <c r="K182" s="70" t="s">
        <v>1076</v>
      </c>
      <c r="L182" s="73">
        <v>0.29500000000000004</v>
      </c>
      <c r="M182" s="74">
        <v>31</v>
      </c>
      <c r="N182" s="74">
        <v>28</v>
      </c>
      <c r="O182" s="74">
        <v>41</v>
      </c>
      <c r="P182" s="71" t="s">
        <v>1081</v>
      </c>
      <c r="Q182" s="73">
        <v>1.2850000000000001</v>
      </c>
      <c r="R182" s="72"/>
      <c r="S182" s="73">
        <v>4.88</v>
      </c>
      <c r="T182" s="75">
        <v>1.73</v>
      </c>
      <c r="U182" s="76">
        <v>4.5999999999999996</v>
      </c>
      <c r="V182" s="69">
        <v>136</v>
      </c>
      <c r="W182" s="73">
        <v>26.16</v>
      </c>
      <c r="X182" s="73">
        <v>13.129397674534655</v>
      </c>
      <c r="Y182" s="73">
        <v>1.6786669409586503</v>
      </c>
      <c r="Z182" s="73">
        <v>0.18670888504103755</v>
      </c>
      <c r="AA182" s="73">
        <v>0.23488709260193091</v>
      </c>
      <c r="AB182" s="73">
        <v>0.27500000000000002</v>
      </c>
      <c r="AC182" s="71">
        <v>15.504660593136276</v>
      </c>
      <c r="AD182" s="77">
        <v>1.690909167561044E-2</v>
      </c>
      <c r="AE182" s="77">
        <v>0.98309090832438961</v>
      </c>
      <c r="AF182" s="77">
        <v>1.5453107252106904E-2</v>
      </c>
      <c r="AG182" s="78"/>
      <c r="AI182" s="80"/>
      <c r="AJ182" s="80"/>
    </row>
    <row r="183" spans="1:36" outlineLevel="1" x14ac:dyDescent="0.3">
      <c r="A183" s="68" t="s">
        <v>795</v>
      </c>
      <c r="B183" s="69" t="s">
        <v>1074</v>
      </c>
      <c r="C183" s="70" t="s">
        <v>556</v>
      </c>
      <c r="D183" s="69">
        <v>2012</v>
      </c>
      <c r="E183" s="70" t="s">
        <v>795</v>
      </c>
      <c r="F183" s="70" t="s">
        <v>1075</v>
      </c>
      <c r="G183" s="70">
        <v>11</v>
      </c>
      <c r="H183" s="71">
        <f>VLOOKUP(E183,[4]DENSIDAD!A$2:F$341,6,FALSE)</f>
        <v>74.18518518518519</v>
      </c>
      <c r="I183" s="70" t="str">
        <f>VLOOKUP(E183,[4]Cruzamientos!A$2:C$358,3,FALSE)</f>
        <v>CIRAD, ASD</v>
      </c>
      <c r="J183" s="72" t="str">
        <f>VLOOKUP(E183,[4]Cruzamientos!A$2:B$358,2,FALSE)</f>
        <v>2501, DxG</v>
      </c>
      <c r="K183" s="70" t="s">
        <v>1076</v>
      </c>
      <c r="L183" s="73">
        <v>0.46</v>
      </c>
      <c r="M183" s="74">
        <v>34.500399999999999</v>
      </c>
      <c r="N183" s="74">
        <v>33.003799999999991</v>
      </c>
      <c r="O183" s="74">
        <v>32.495800000000003</v>
      </c>
      <c r="P183" s="71" t="s">
        <v>1081</v>
      </c>
      <c r="Q183" s="73">
        <v>1.3274999999999999</v>
      </c>
      <c r="R183" s="72"/>
      <c r="S183" s="73">
        <v>5.56</v>
      </c>
      <c r="T183" s="75">
        <v>1.7825000000000002</v>
      </c>
      <c r="U183" s="76">
        <v>7.4249999999999989</v>
      </c>
      <c r="V183" s="69">
        <v>191.5</v>
      </c>
      <c r="W183" s="73">
        <v>28.8</v>
      </c>
      <c r="X183" s="73">
        <v>20.072307080844364</v>
      </c>
      <c r="Y183" s="73">
        <v>3.2915038058012756</v>
      </c>
      <c r="Z183" s="73">
        <v>0.47700283644045904</v>
      </c>
      <c r="AA183" s="73">
        <v>0.24141173406309563</v>
      </c>
      <c r="AB183" s="73">
        <v>0.96250000000000013</v>
      </c>
      <c r="AC183" s="71">
        <v>25.044725457149195</v>
      </c>
      <c r="AD183" s="77">
        <v>3.7476494688239124E-2</v>
      </c>
      <c r="AE183" s="77">
        <v>0.9625235053117609</v>
      </c>
      <c r="AF183" s="77">
        <v>9.9297491282637953E-3</v>
      </c>
      <c r="AG183" s="78"/>
      <c r="AI183" s="80"/>
      <c r="AJ183" s="80"/>
    </row>
    <row r="184" spans="1:36" outlineLevel="1" x14ac:dyDescent="0.3">
      <c r="A184" s="68" t="s">
        <v>796</v>
      </c>
      <c r="B184" s="69" t="s">
        <v>1074</v>
      </c>
      <c r="C184" s="70" t="s">
        <v>557</v>
      </c>
      <c r="D184" s="69">
        <v>2012</v>
      </c>
      <c r="E184" s="70" t="s">
        <v>796</v>
      </c>
      <c r="F184" s="70" t="s">
        <v>1075</v>
      </c>
      <c r="G184" s="70">
        <v>11</v>
      </c>
      <c r="H184" s="71">
        <f>VLOOKUP(E184,[4]DENSIDAD!A$2:F$341,6,FALSE)</f>
        <v>74.925925925925924</v>
      </c>
      <c r="I184" s="70" t="str">
        <f>VLOOKUP(E184,[4]Cruzamientos!A$2:C$358,3,FALSE)</f>
        <v>CIRAD, ASD</v>
      </c>
      <c r="J184" s="72" t="str">
        <f>VLOOKUP(E184,[4]Cruzamientos!A$2:B$358,2,FALSE)</f>
        <v>2501, ASD DxLM</v>
      </c>
      <c r="K184" s="70" t="s">
        <v>1076</v>
      </c>
      <c r="L184" s="73">
        <v>0.41000000000000003</v>
      </c>
      <c r="M184" s="74">
        <v>44.000399999999999</v>
      </c>
      <c r="N184" s="74">
        <v>30.503799999999991</v>
      </c>
      <c r="O184" s="74">
        <v>25.495800000000003</v>
      </c>
      <c r="P184" s="71" t="s">
        <v>1081</v>
      </c>
      <c r="Q184" s="73">
        <v>1.3824999999999998</v>
      </c>
      <c r="R184" s="72"/>
      <c r="S184" s="73">
        <v>5.21</v>
      </c>
      <c r="T184" s="75">
        <v>1.7475000000000001</v>
      </c>
      <c r="U184" s="76">
        <v>7.0749999999999993</v>
      </c>
      <c r="V184" s="69">
        <v>142.25</v>
      </c>
      <c r="W184" s="73">
        <v>20.440000000000001</v>
      </c>
      <c r="X184" s="73">
        <v>13.938914616497829</v>
      </c>
      <c r="Y184" s="73">
        <v>1.9872454227525198</v>
      </c>
      <c r="Z184" s="73">
        <v>0.3427258985684799</v>
      </c>
      <c r="AA184" s="73">
        <v>0.22836245114076614</v>
      </c>
      <c r="AB184" s="73">
        <v>0.73750000000000004</v>
      </c>
      <c r="AC184" s="71">
        <v>17.234748388959595</v>
      </c>
      <c r="AD184" s="77">
        <v>6.3150352537160559E-2</v>
      </c>
      <c r="AE184" s="77">
        <v>0.93684964746283939</v>
      </c>
      <c r="AF184" s="77">
        <v>1.4573589034374593E-2</v>
      </c>
      <c r="AG184" s="78"/>
      <c r="AI184" s="80"/>
      <c r="AJ184" s="80"/>
    </row>
    <row r="185" spans="1:36" outlineLevel="1" x14ac:dyDescent="0.3">
      <c r="A185" s="68" t="s">
        <v>797</v>
      </c>
      <c r="B185" s="69" t="s">
        <v>1074</v>
      </c>
      <c r="C185" s="70" t="s">
        <v>558</v>
      </c>
      <c r="D185" s="69">
        <v>2012</v>
      </c>
      <c r="E185" s="70" t="s">
        <v>797</v>
      </c>
      <c r="F185" s="70" t="s">
        <v>1075</v>
      </c>
      <c r="G185" s="70">
        <v>11</v>
      </c>
      <c r="H185" s="71">
        <f>VLOOKUP(E185,[4]DENSIDAD!A$2:F$341,6,FALSE)</f>
        <v>74.635802469135797</v>
      </c>
      <c r="I185" s="70" t="str">
        <f>VLOOKUP(E185,[4]Cruzamientos!A$2:C$358,3,FALSE)</f>
        <v>CIRAD, ASD</v>
      </c>
      <c r="J185" s="72" t="str">
        <f>VLOOKUP(E185,[4]Cruzamientos!A$2:B$358,2,FALSE)</f>
        <v>7001, 2501, ASD DxN</v>
      </c>
      <c r="K185" s="70" t="s">
        <v>1076</v>
      </c>
      <c r="L185" s="73">
        <v>0.31</v>
      </c>
      <c r="M185" s="74">
        <v>40.000399999999999</v>
      </c>
      <c r="N185" s="74">
        <v>33.003799999999991</v>
      </c>
      <c r="O185" s="74">
        <v>26.995800000000003</v>
      </c>
      <c r="P185" s="71" t="s">
        <v>1079</v>
      </c>
      <c r="Q185" s="73">
        <v>1.365</v>
      </c>
      <c r="R185" s="72"/>
      <c r="S185" s="73">
        <v>4.7699999999999996</v>
      </c>
      <c r="T185" s="75">
        <v>2.13</v>
      </c>
      <c r="U185" s="76">
        <v>11.4</v>
      </c>
      <c r="V185" s="69">
        <v>254.75</v>
      </c>
      <c r="W185" s="73">
        <v>21.64</v>
      </c>
      <c r="X185" s="73">
        <v>12.633188781875342</v>
      </c>
      <c r="Y185" s="73">
        <v>2.7936638551738326</v>
      </c>
      <c r="Z185" s="73">
        <v>0.79926748733320885</v>
      </c>
      <c r="AA185" s="73">
        <v>0.26968518039480954</v>
      </c>
      <c r="AB185" s="73">
        <v>1.2</v>
      </c>
      <c r="AC185" s="71">
        <v>17.695805304777192</v>
      </c>
      <c r="AD185" s="77">
        <v>6.4441409868121288E-2</v>
      </c>
      <c r="AE185" s="77">
        <v>0.9355585901318787</v>
      </c>
      <c r="AF185" s="77">
        <v>1.5340591330012691E-2</v>
      </c>
      <c r="AG185" s="78"/>
      <c r="AI185" s="80"/>
      <c r="AJ185" s="80"/>
    </row>
    <row r="186" spans="1:36" outlineLevel="1" x14ac:dyDescent="0.3">
      <c r="A186" s="68" t="s">
        <v>804</v>
      </c>
      <c r="B186" s="69" t="s">
        <v>1074</v>
      </c>
      <c r="C186" s="70" t="s">
        <v>534</v>
      </c>
      <c r="D186" s="69">
        <v>2012</v>
      </c>
      <c r="E186" s="70" t="s">
        <v>804</v>
      </c>
      <c r="F186" s="70" t="s">
        <v>1075</v>
      </c>
      <c r="G186" s="70">
        <v>11</v>
      </c>
      <c r="H186" s="71">
        <f>VLOOKUP(E186,[4]DENSIDAD!A$2:F$341,6,FALSE)</f>
        <v>41.679012345679013</v>
      </c>
      <c r="I186" s="70" t="str">
        <f>VLOOKUP(E186,[4]Cruzamientos!A$2:C$358,3,FALSE)</f>
        <v>CIRAD</v>
      </c>
      <c r="J186" s="72" t="str">
        <f>VLOOKUP(E186,[4]Cruzamientos!A$2:B$358,2,FALSE)</f>
        <v xml:space="preserve"> 0731</v>
      </c>
      <c r="K186" s="70" t="s">
        <v>1076</v>
      </c>
      <c r="L186" s="73">
        <v>0.32</v>
      </c>
      <c r="M186" s="74">
        <v>47</v>
      </c>
      <c r="N186" s="74">
        <v>27.5</v>
      </c>
      <c r="O186" s="74">
        <v>25.5</v>
      </c>
      <c r="P186" s="71" t="s">
        <v>1079</v>
      </c>
      <c r="Q186" s="73">
        <v>1.3875</v>
      </c>
      <c r="R186" s="72"/>
      <c r="S186" s="73">
        <v>4.4800000000000004</v>
      </c>
      <c r="T186" s="75">
        <v>1.6349999999999998</v>
      </c>
      <c r="U186" s="76">
        <v>5.4749999999999996</v>
      </c>
      <c r="V186" s="69">
        <v>176.25</v>
      </c>
      <c r="W186" s="73">
        <v>18.399999999999999</v>
      </c>
      <c r="X186" s="73">
        <v>9.2619392185238762</v>
      </c>
      <c r="Y186" s="73">
        <v>1.592264966056367</v>
      </c>
      <c r="Z186" s="73">
        <v>0.41817674937273491</v>
      </c>
      <c r="AA186" s="73">
        <v>0.21096340724432683</v>
      </c>
      <c r="AB186" s="73">
        <v>1.45</v>
      </c>
      <c r="AC186" s="71">
        <v>12.933344341197307</v>
      </c>
      <c r="AD186" s="77">
        <v>0.11407554324991481</v>
      </c>
      <c r="AE186" s="77">
        <v>0.88592445675008524</v>
      </c>
      <c r="AF186" s="77">
        <v>1.6818297150770677E-2</v>
      </c>
      <c r="AG186" s="78"/>
      <c r="AI186" s="80"/>
      <c r="AJ186" s="80"/>
    </row>
    <row r="187" spans="1:36" outlineLevel="1" x14ac:dyDescent="0.3">
      <c r="A187" s="68" t="s">
        <v>802</v>
      </c>
      <c r="B187" s="69" t="s">
        <v>1074</v>
      </c>
      <c r="C187" s="70" t="s">
        <v>535</v>
      </c>
      <c r="D187" s="69">
        <v>2012</v>
      </c>
      <c r="E187" s="70" t="s">
        <v>802</v>
      </c>
      <c r="F187" s="70" t="s">
        <v>1075</v>
      </c>
      <c r="G187" s="70">
        <v>11</v>
      </c>
      <c r="H187" s="71">
        <f>VLOOKUP(E187,[4]DENSIDAD!A$2:F$341,6,FALSE)</f>
        <v>60.783950617283949</v>
      </c>
      <c r="I187" s="70" t="str">
        <f>VLOOKUP(E187,[4]Cruzamientos!A$2:C$358,3,FALSE)</f>
        <v>ASD, CIRAD</v>
      </c>
      <c r="J187" s="72" t="str">
        <f>VLOOKUP(E187,[4]Cruzamientos!A$2:B$358,2,FALSE)</f>
        <v>DxG, DxLM, DxN, 0731</v>
      </c>
      <c r="K187" s="70" t="s">
        <v>1076</v>
      </c>
      <c r="L187" s="73">
        <v>0.34250000000000003</v>
      </c>
      <c r="M187" s="74">
        <v>42</v>
      </c>
      <c r="N187" s="74">
        <v>28</v>
      </c>
      <c r="O187" s="74">
        <v>30</v>
      </c>
      <c r="P187" s="71" t="s">
        <v>1080</v>
      </c>
      <c r="Q187" s="73">
        <v>1.3575000000000002</v>
      </c>
      <c r="R187" s="72"/>
      <c r="S187" s="73">
        <v>4.7699999999999996</v>
      </c>
      <c r="T187" s="75">
        <v>1.3774999999999999</v>
      </c>
      <c r="U187" s="76">
        <v>6.3250000000000002</v>
      </c>
      <c r="V187" s="69">
        <v>124.75</v>
      </c>
      <c r="W187" s="73">
        <v>20.28</v>
      </c>
      <c r="X187" s="73">
        <v>11.854383951294974</v>
      </c>
      <c r="Y187" s="73">
        <v>2.1394774737708291</v>
      </c>
      <c r="Z187" s="73">
        <v>0.31714933897381725</v>
      </c>
      <c r="AA187" s="73">
        <v>0.21966292919254646</v>
      </c>
      <c r="AB187" s="73">
        <v>1.2625000000000002</v>
      </c>
      <c r="AC187" s="71">
        <v>15.793173693232166</v>
      </c>
      <c r="AD187" s="77">
        <v>8.1639215479779953E-2</v>
      </c>
      <c r="AE187" s="77">
        <v>0.91836078452022007</v>
      </c>
      <c r="AF187" s="77">
        <v>1.518347304913447E-2</v>
      </c>
      <c r="AG187" s="78"/>
      <c r="AI187" s="80"/>
      <c r="AJ187" s="80"/>
    </row>
    <row r="188" spans="1:36" outlineLevel="1" x14ac:dyDescent="0.3">
      <c r="A188" s="68" t="s">
        <v>778</v>
      </c>
      <c r="B188" s="69" t="s">
        <v>1074</v>
      </c>
      <c r="C188" s="70" t="s">
        <v>547</v>
      </c>
      <c r="D188" s="69">
        <v>2012</v>
      </c>
      <c r="E188" s="70" t="s">
        <v>778</v>
      </c>
      <c r="F188" s="70" t="s">
        <v>1075</v>
      </c>
      <c r="G188" s="70">
        <v>11</v>
      </c>
      <c r="H188" s="71">
        <f>VLOOKUP(E188,[4]DENSIDAD!A$2:F$341,6,FALSE)</f>
        <v>65.53086419753086</v>
      </c>
      <c r="I188" s="70" t="str">
        <f>VLOOKUP(E188,[4]Cruzamientos!A$2:C$358,3,FALSE)</f>
        <v>CIRAD, ASD</v>
      </c>
      <c r="J188" s="72" t="str">
        <f>VLOOKUP(E188,[4]Cruzamientos!A$2:B$358,2,FALSE)</f>
        <v>0101, 9301, 2401, ASD DxN</v>
      </c>
      <c r="K188" s="70" t="s">
        <v>1076</v>
      </c>
      <c r="L188" s="73">
        <v>0.54499999999999993</v>
      </c>
      <c r="M188" s="74">
        <v>33</v>
      </c>
      <c r="N188" s="74">
        <v>26.5</v>
      </c>
      <c r="O188" s="74">
        <v>40.5</v>
      </c>
      <c r="P188" s="71" t="s">
        <v>1082</v>
      </c>
      <c r="Q188" s="73">
        <v>1.2925</v>
      </c>
      <c r="R188" s="72"/>
      <c r="S188" s="73">
        <v>4.91</v>
      </c>
      <c r="T188" s="75">
        <v>1.9075</v>
      </c>
      <c r="U188" s="76">
        <v>4.1750000000000007</v>
      </c>
      <c r="V188" s="69">
        <v>279.5</v>
      </c>
      <c r="W188" s="73">
        <v>25.44</v>
      </c>
      <c r="X188" s="73">
        <v>16.431577405230829</v>
      </c>
      <c r="Y188" s="73">
        <v>3.2380168689570046</v>
      </c>
      <c r="Z188" s="73">
        <v>0.64580812976523272</v>
      </c>
      <c r="AA188" s="73">
        <v>0.27403494136891937</v>
      </c>
      <c r="AB188" s="73">
        <v>0.55000000000000004</v>
      </c>
      <c r="AC188" s="71">
        <v>21.139437345321987</v>
      </c>
      <c r="AD188" s="77">
        <v>2.7496328138530084E-2</v>
      </c>
      <c r="AE188" s="77">
        <v>0.97250367186146991</v>
      </c>
      <c r="AF188" s="77">
        <v>1.3090031944551966E-2</v>
      </c>
      <c r="AG188" s="78"/>
      <c r="AI188" s="80"/>
      <c r="AJ188" s="80"/>
    </row>
    <row r="189" spans="1:36" outlineLevel="1" x14ac:dyDescent="0.3">
      <c r="A189" s="68" t="s">
        <v>803</v>
      </c>
      <c r="B189" s="69" t="s">
        <v>1074</v>
      </c>
      <c r="C189" s="70" t="s">
        <v>548</v>
      </c>
      <c r="D189" s="69">
        <v>2012</v>
      </c>
      <c r="E189" s="70" t="s">
        <v>803</v>
      </c>
      <c r="F189" s="70" t="s">
        <v>1075</v>
      </c>
      <c r="G189" s="70">
        <v>11</v>
      </c>
      <c r="H189" s="71">
        <f>VLOOKUP(E189,[4]DENSIDAD!A$2:F$341,6,FALSE)</f>
        <v>53.185185185185183</v>
      </c>
      <c r="I189" s="70" t="str">
        <f>VLOOKUP(E189,[4]Cruzamientos!A$2:C$358,3,FALSE)</f>
        <v>CIRAD, ASD</v>
      </c>
      <c r="J189" s="72" t="str">
        <f>VLOOKUP(E189,[4]Cruzamientos!A$2:B$358,2,FALSE)</f>
        <v>8501, 0101, 9301, 2401, 2501, ASD DxN</v>
      </c>
      <c r="K189" s="70" t="s">
        <v>1076</v>
      </c>
      <c r="L189" s="73">
        <v>0.26750000000000002</v>
      </c>
      <c r="M189" s="74">
        <v>37</v>
      </c>
      <c r="N189" s="74">
        <v>28</v>
      </c>
      <c r="O189" s="74">
        <v>35</v>
      </c>
      <c r="P189" s="71" t="s">
        <v>1081</v>
      </c>
      <c r="Q189" s="73">
        <v>1.3225</v>
      </c>
      <c r="R189" s="72"/>
      <c r="S189" s="73">
        <v>4.55</v>
      </c>
      <c r="T189" s="75">
        <v>1.7000000000000002</v>
      </c>
      <c r="U189" s="76">
        <v>5.7249999999999996</v>
      </c>
      <c r="V189" s="69">
        <v>176.5</v>
      </c>
      <c r="W189" s="73">
        <v>22.879999999999995</v>
      </c>
      <c r="X189" s="73">
        <v>13.274878861220619</v>
      </c>
      <c r="Y189" s="73">
        <v>3.052869779880683</v>
      </c>
      <c r="Z189" s="73">
        <v>0.41817674937273486</v>
      </c>
      <c r="AA189" s="73">
        <v>0.2675102999077546</v>
      </c>
      <c r="AB189" s="73">
        <v>0.92500000000000004</v>
      </c>
      <c r="AC189" s="71">
        <v>17.938435690381791</v>
      </c>
      <c r="AD189" s="77">
        <v>6.400581291959645E-2</v>
      </c>
      <c r="AE189" s="77">
        <v>0.93599418708040361</v>
      </c>
      <c r="AF189" s="77">
        <v>1.58376926047403E-2</v>
      </c>
      <c r="AG189" s="78"/>
      <c r="AI189" s="80"/>
      <c r="AJ189" s="80"/>
    </row>
    <row r="190" spans="1:36" outlineLevel="1" x14ac:dyDescent="0.3">
      <c r="A190" s="68" t="s">
        <v>798</v>
      </c>
      <c r="B190" s="69" t="s">
        <v>1074</v>
      </c>
      <c r="C190" s="70" t="s">
        <v>559</v>
      </c>
      <c r="D190" s="69">
        <v>2012</v>
      </c>
      <c r="E190" s="70" t="s">
        <v>798</v>
      </c>
      <c r="F190" s="70" t="s">
        <v>1075</v>
      </c>
      <c r="G190" s="70">
        <v>11</v>
      </c>
      <c r="H190" s="71">
        <f>VLOOKUP(E190,[4]DENSIDAD!A$2:F$341,6,FALSE)</f>
        <v>77.746913580246911</v>
      </c>
      <c r="I190" s="70" t="str">
        <f>VLOOKUP(E190,[4]Cruzamientos!A$2:C$358,3,FALSE)</f>
        <v>CIRAD, ASD</v>
      </c>
      <c r="J190" s="72" t="str">
        <f>VLOOKUP(E190,[4]Cruzamientos!A$2:B$358,2,FALSE)</f>
        <v>7001, ASD DxLM</v>
      </c>
      <c r="K190" s="70" t="s">
        <v>1076</v>
      </c>
      <c r="L190" s="73">
        <v>0.38750000000000001</v>
      </c>
      <c r="M190" s="74">
        <v>45.000399999999999</v>
      </c>
      <c r="N190" s="74">
        <v>31.003799999999991</v>
      </c>
      <c r="O190" s="74">
        <v>23.995799999999999</v>
      </c>
      <c r="P190" s="71" t="s">
        <v>1079</v>
      </c>
      <c r="Q190" s="73">
        <v>1.39</v>
      </c>
      <c r="R190" s="72"/>
      <c r="S190" s="73">
        <v>5.3900000000000006</v>
      </c>
      <c r="T190" s="75">
        <v>1.2350000000000001</v>
      </c>
      <c r="U190" s="76">
        <v>4.7750000000000004</v>
      </c>
      <c r="V190" s="69">
        <v>153.75</v>
      </c>
      <c r="W190" s="73">
        <v>19</v>
      </c>
      <c r="X190" s="73">
        <v>13.889745129296902</v>
      </c>
      <c r="Y190" s="73">
        <v>1.571693067270109</v>
      </c>
      <c r="Z190" s="73">
        <v>0.36958128614287578</v>
      </c>
      <c r="AA190" s="73">
        <v>0.24576149503720546</v>
      </c>
      <c r="AB190" s="73">
        <v>0.21250000000000002</v>
      </c>
      <c r="AC190" s="71">
        <v>16.28928097774709</v>
      </c>
      <c r="AD190" s="77">
        <v>1.3872355529667733E-2</v>
      </c>
      <c r="AE190" s="77">
        <v>0.9861276444703323</v>
      </c>
      <c r="AF190" s="77">
        <v>1.5331325060542215E-2</v>
      </c>
      <c r="AG190" s="78"/>
      <c r="AI190" s="80"/>
      <c r="AJ190" s="80"/>
    </row>
    <row r="191" spans="1:36" outlineLevel="1" x14ac:dyDescent="0.3">
      <c r="A191" s="68" t="s">
        <v>799</v>
      </c>
      <c r="B191" s="69" t="s">
        <v>1074</v>
      </c>
      <c r="C191" s="70" t="s">
        <v>560</v>
      </c>
      <c r="D191" s="69">
        <v>2012</v>
      </c>
      <c r="E191" s="70" t="s">
        <v>799</v>
      </c>
      <c r="F191" s="70" t="s">
        <v>1075</v>
      </c>
      <c r="G191" s="70">
        <v>11</v>
      </c>
      <c r="H191" s="71">
        <f>VLOOKUP(E191,[4]DENSIDAD!A$2:F$341,6,FALSE)</f>
        <v>43.833333333333336</v>
      </c>
      <c r="I191" s="70" t="str">
        <f>VLOOKUP(E191,[4]Cruzamientos!A$2:C$358,3,FALSE)</f>
        <v>CIRAD, ASD</v>
      </c>
      <c r="J191" s="72" t="str">
        <f>VLOOKUP(E191,[4]Cruzamientos!A$2:B$358,2,FALSE)</f>
        <v>7001, ASD DxLM</v>
      </c>
      <c r="K191" s="70" t="s">
        <v>1076</v>
      </c>
      <c r="L191" s="73">
        <v>0.46500000000000002</v>
      </c>
      <c r="M191" s="74">
        <v>53.000399999999999</v>
      </c>
      <c r="N191" s="74">
        <v>26.003799999999995</v>
      </c>
      <c r="O191" s="74">
        <v>20.995799999999999</v>
      </c>
      <c r="P191" s="71" t="s">
        <v>1079</v>
      </c>
      <c r="Q191" s="73">
        <v>1.4275</v>
      </c>
      <c r="R191" s="72"/>
      <c r="S191" s="73">
        <v>4.8000000000000007</v>
      </c>
      <c r="T191" s="75">
        <v>1.105</v>
      </c>
      <c r="U191" s="76">
        <v>10.75</v>
      </c>
      <c r="V191" s="69">
        <v>186.25</v>
      </c>
      <c r="W191" s="73">
        <v>16.080000000000002</v>
      </c>
      <c r="X191" s="73">
        <v>8.8364043864464286</v>
      </c>
      <c r="Y191" s="73">
        <v>2.6620037029417816</v>
      </c>
      <c r="Z191" s="73">
        <v>0.42073440533220113</v>
      </c>
      <c r="AA191" s="73">
        <v>0.21096340724432683</v>
      </c>
      <c r="AB191" s="73">
        <v>1.4750000000000001</v>
      </c>
      <c r="AC191" s="71">
        <v>13.605105901964738</v>
      </c>
      <c r="AD191" s="77">
        <v>0.10812487134141899</v>
      </c>
      <c r="AE191" s="77">
        <v>0.89187512865858098</v>
      </c>
      <c r="AF191" s="77">
        <v>1.5547112631520633E-2</v>
      </c>
      <c r="AG191" s="78"/>
      <c r="AI191" s="80"/>
      <c r="AJ191" s="80"/>
    </row>
    <row r="192" spans="1:36" x14ac:dyDescent="0.3">
      <c r="A192" s="68" t="s">
        <v>964</v>
      </c>
      <c r="B192" s="69" t="s">
        <v>1074</v>
      </c>
      <c r="C192" s="70" t="str">
        <f t="shared" ref="C192:C196" si="27">MID(E192,1,4)</f>
        <v>C11c</v>
      </c>
      <c r="D192" s="69">
        <f t="shared" ref="D192:D196" si="28">MID(E192,6,2)+2000</f>
        <v>2013</v>
      </c>
      <c r="E192" s="70" t="s">
        <v>964</v>
      </c>
      <c r="F192" s="70" t="str">
        <f>F196</f>
        <v>8.5 x 8.5</v>
      </c>
      <c r="G192" s="70">
        <f>G196</f>
        <v>10</v>
      </c>
      <c r="H192" s="71">
        <f>VLOOKUP(E192,[4]DENSIDAD!A$2:F$341,6,FALSE)</f>
        <v>8.432098765432098</v>
      </c>
      <c r="I192" s="70" t="str">
        <f>VLOOKUP(E192,[4]Cruzamientos!A$2:C$358,3,FALSE)</f>
        <v>CIRAD, ASD</v>
      </c>
      <c r="J192" s="72" t="str">
        <f>VLOOKUP(E192,[4]Cruzamientos!A$2:B$358,2,FALSE)</f>
        <v>0101, Ensayo ASD DxN</v>
      </c>
      <c r="K192" s="70" t="str">
        <f t="shared" ref="K192:AF192" si="29">K196</f>
        <v>Industrial</v>
      </c>
      <c r="L192" s="70">
        <f t="shared" si="29"/>
        <v>0.43</v>
      </c>
      <c r="M192" s="70">
        <f t="shared" si="29"/>
        <v>41.5</v>
      </c>
      <c r="N192" s="70">
        <f t="shared" si="29"/>
        <v>24.5</v>
      </c>
      <c r="O192" s="70">
        <f t="shared" si="29"/>
        <v>34</v>
      </c>
      <c r="P192" s="70" t="str">
        <f t="shared" si="29"/>
        <v>Arc</v>
      </c>
      <c r="Q192" s="70">
        <f t="shared" si="29"/>
        <v>1.34</v>
      </c>
      <c r="R192" s="70"/>
      <c r="S192" s="70">
        <f t="shared" si="29"/>
        <v>4.5</v>
      </c>
      <c r="T192" s="70">
        <f t="shared" si="29"/>
        <v>1.6850000000000001</v>
      </c>
      <c r="U192" s="70">
        <f t="shared" si="29"/>
        <v>3.3</v>
      </c>
      <c r="V192" s="70">
        <f t="shared" si="29"/>
        <v>195.25</v>
      </c>
      <c r="W192" s="70">
        <f t="shared" si="29"/>
        <v>24.759999999999998</v>
      </c>
      <c r="X192" s="70">
        <f t="shared" si="29"/>
        <v>15.688385398472978</v>
      </c>
      <c r="Y192" s="70">
        <f t="shared" si="29"/>
        <v>2.5509154494959887</v>
      </c>
      <c r="Z192" s="70">
        <f t="shared" si="29"/>
        <v>0.47956049239992538</v>
      </c>
      <c r="AA192" s="70">
        <f t="shared" si="29"/>
        <v>0.27186006088186443</v>
      </c>
      <c r="AB192" s="70">
        <f t="shared" si="29"/>
        <v>1.2250000000000001</v>
      </c>
      <c r="AC192" s="70">
        <f t="shared" si="29"/>
        <v>20.215721401250754</v>
      </c>
      <c r="AD192" s="77">
        <f t="shared" si="29"/>
        <v>7.8604241923282553E-2</v>
      </c>
      <c r="AE192" s="77">
        <f t="shared" si="29"/>
        <v>0.92139575807671747</v>
      </c>
      <c r="AF192" s="77">
        <f t="shared" si="29"/>
        <v>1.3982141983391696E-2</v>
      </c>
      <c r="AG192" s="86"/>
      <c r="AI192" s="80"/>
      <c r="AJ192" s="80"/>
    </row>
    <row r="193" spans="1:36" x14ac:dyDescent="0.3">
      <c r="A193" s="68" t="s">
        <v>815</v>
      </c>
      <c r="B193" s="69" t="s">
        <v>1074</v>
      </c>
      <c r="C193" s="70" t="str">
        <f t="shared" si="27"/>
        <v>C12c</v>
      </c>
      <c r="D193" s="69">
        <f t="shared" si="28"/>
        <v>2013</v>
      </c>
      <c r="E193" s="70" t="s">
        <v>815</v>
      </c>
      <c r="F193" s="70" t="str">
        <f t="shared" ref="F193:G196" si="30">F196</f>
        <v>8.5 x 8.5</v>
      </c>
      <c r="G193" s="70">
        <f t="shared" si="30"/>
        <v>10</v>
      </c>
      <c r="H193" s="71">
        <f>VLOOKUP(E193,[4]DENSIDAD!A$2:F$341,6,FALSE)</f>
        <v>63.419753086419753</v>
      </c>
      <c r="I193" s="70" t="str">
        <f>VLOOKUP(E193,[4]Cruzamientos!A$2:C$358,3,FALSE)</f>
        <v>CIRAD, ASD</v>
      </c>
      <c r="J193" s="72" t="str">
        <f>VLOOKUP(E193,[4]Cruzamientos!A$2:B$358,2,FALSE)</f>
        <v>0101, ENSAYO ASD DxLM</v>
      </c>
      <c r="K193" s="70" t="str">
        <f t="shared" ref="K193:AF196" si="31">K196</f>
        <v>Industrial</v>
      </c>
      <c r="L193" s="70">
        <f t="shared" si="31"/>
        <v>0.43</v>
      </c>
      <c r="M193" s="70">
        <f t="shared" si="31"/>
        <v>41.5</v>
      </c>
      <c r="N193" s="70">
        <f t="shared" si="31"/>
        <v>24.5</v>
      </c>
      <c r="O193" s="70">
        <f t="shared" si="31"/>
        <v>34</v>
      </c>
      <c r="P193" s="70" t="str">
        <f t="shared" si="31"/>
        <v>Arc</v>
      </c>
      <c r="Q193" s="70">
        <f t="shared" si="31"/>
        <v>1.34</v>
      </c>
      <c r="R193" s="70"/>
      <c r="S193" s="70">
        <f t="shared" si="31"/>
        <v>4.5</v>
      </c>
      <c r="T193" s="70">
        <f t="shared" si="31"/>
        <v>1.6850000000000001</v>
      </c>
      <c r="U193" s="70">
        <f t="shared" si="31"/>
        <v>3.3</v>
      </c>
      <c r="V193" s="70">
        <f t="shared" si="31"/>
        <v>195.25</v>
      </c>
      <c r="W193" s="70">
        <f t="shared" si="31"/>
        <v>24.759999999999998</v>
      </c>
      <c r="X193" s="70">
        <f t="shared" si="31"/>
        <v>15.688385398472978</v>
      </c>
      <c r="Y193" s="70">
        <f t="shared" si="31"/>
        <v>2.5509154494959887</v>
      </c>
      <c r="Z193" s="70">
        <f t="shared" si="31"/>
        <v>0.47956049239992538</v>
      </c>
      <c r="AA193" s="70">
        <f t="shared" si="31"/>
        <v>0.27186006088186443</v>
      </c>
      <c r="AB193" s="70">
        <f t="shared" si="31"/>
        <v>1.2250000000000001</v>
      </c>
      <c r="AC193" s="70">
        <f t="shared" si="31"/>
        <v>20.215721401250754</v>
      </c>
      <c r="AD193" s="77">
        <f t="shared" si="31"/>
        <v>7.8604241923282553E-2</v>
      </c>
      <c r="AE193" s="77">
        <f t="shared" si="31"/>
        <v>0.92139575807671747</v>
      </c>
      <c r="AF193" s="77">
        <f t="shared" si="31"/>
        <v>1.3982141983391696E-2</v>
      </c>
      <c r="AG193" s="86"/>
      <c r="AI193" s="80"/>
      <c r="AJ193" s="80"/>
    </row>
    <row r="194" spans="1:36" x14ac:dyDescent="0.3">
      <c r="A194" s="68" t="s">
        <v>966</v>
      </c>
      <c r="B194" s="69" t="s">
        <v>1074</v>
      </c>
      <c r="C194" s="70" t="str">
        <f t="shared" si="27"/>
        <v>D11a</v>
      </c>
      <c r="D194" s="69">
        <f t="shared" si="28"/>
        <v>2013</v>
      </c>
      <c r="E194" s="70" t="s">
        <v>966</v>
      </c>
      <c r="F194" s="70" t="str">
        <f t="shared" si="30"/>
        <v>8.5 x 8.5</v>
      </c>
      <c r="G194" s="70">
        <f t="shared" si="30"/>
        <v>10</v>
      </c>
      <c r="H194" s="71">
        <f>VLOOKUP(E194,[4]DENSIDAD!A$2:F$341,6,FALSE)</f>
        <v>12.123456790123457</v>
      </c>
      <c r="I194" s="70" t="str">
        <f>VLOOKUP(E194,[4]Cruzamientos!A$2:C$358,3,FALSE)</f>
        <v>CIRAD, ASD</v>
      </c>
      <c r="J194" s="72" t="str">
        <f>VLOOKUP(E194,[4]Cruzamientos!A$2:B$358,2,FALSE)</f>
        <v>0101, Ensayo ASD DxLM</v>
      </c>
      <c r="K194" s="70" t="str">
        <f t="shared" si="31"/>
        <v>Industrial</v>
      </c>
      <c r="L194" s="70">
        <f t="shared" si="31"/>
        <v>0.505</v>
      </c>
      <c r="M194" s="70">
        <f t="shared" si="31"/>
        <v>44</v>
      </c>
      <c r="N194" s="70">
        <f t="shared" si="31"/>
        <v>30.5</v>
      </c>
      <c r="O194" s="70">
        <f t="shared" si="31"/>
        <v>25.5</v>
      </c>
      <c r="P194" s="70" t="str">
        <f t="shared" si="31"/>
        <v>Fco Arc</v>
      </c>
      <c r="Q194" s="70">
        <f t="shared" si="31"/>
        <v>1.3824999999999998</v>
      </c>
      <c r="R194" s="70"/>
      <c r="S194" s="70">
        <f t="shared" si="31"/>
        <v>5.6499999999999995</v>
      </c>
      <c r="T194" s="70">
        <f t="shared" si="31"/>
        <v>1.5750000000000002</v>
      </c>
      <c r="U194" s="70">
        <f t="shared" si="31"/>
        <v>3.75</v>
      </c>
      <c r="V194" s="70">
        <f t="shared" si="31"/>
        <v>102</v>
      </c>
      <c r="W194" s="70">
        <f t="shared" si="31"/>
        <v>19.12</v>
      </c>
      <c r="X194" s="70">
        <f t="shared" si="31"/>
        <v>15.117429886610637</v>
      </c>
      <c r="Y194" s="70">
        <f t="shared" si="31"/>
        <v>1.217856408146472</v>
      </c>
      <c r="Z194" s="70">
        <f t="shared" si="31"/>
        <v>0.17136294928424001</v>
      </c>
      <c r="AA194" s="70">
        <f t="shared" si="31"/>
        <v>0.2783847023430292</v>
      </c>
      <c r="AB194" s="70">
        <f t="shared" si="31"/>
        <v>0.13750000000000001</v>
      </c>
      <c r="AC194" s="70">
        <f t="shared" si="31"/>
        <v>16.922533946384377</v>
      </c>
      <c r="AD194" s="77">
        <f t="shared" si="31"/>
        <v>9.3306919857346678E-3</v>
      </c>
      <c r="AE194" s="77">
        <f t="shared" si="31"/>
        <v>0.99066930801426534</v>
      </c>
      <c r="AF194" s="77">
        <f t="shared" si="31"/>
        <v>1.7552263879047535E-2</v>
      </c>
      <c r="AG194" s="86"/>
      <c r="AI194" s="80"/>
      <c r="AJ194" s="80"/>
    </row>
    <row r="195" spans="1:36" x14ac:dyDescent="0.3">
      <c r="A195" s="68" t="s">
        <v>965</v>
      </c>
      <c r="B195" s="69" t="s">
        <v>1074</v>
      </c>
      <c r="C195" s="70" t="str">
        <f t="shared" si="27"/>
        <v>D11b</v>
      </c>
      <c r="D195" s="69">
        <f t="shared" si="28"/>
        <v>2013</v>
      </c>
      <c r="E195" s="70" t="s">
        <v>965</v>
      </c>
      <c r="F195" s="70" t="str">
        <f t="shared" si="30"/>
        <v>8.5 x 8.5</v>
      </c>
      <c r="G195" s="70">
        <f t="shared" si="30"/>
        <v>10</v>
      </c>
      <c r="H195" s="71">
        <f>VLOOKUP(E195,[4]DENSIDAD!A$2:F$341,6,FALSE)</f>
        <v>3.2037037037037037</v>
      </c>
      <c r="I195" s="70" t="str">
        <f>VLOOKUP(E195,[4]Cruzamientos!A$2:C$358,3,FALSE)</f>
        <v>CIRAD, ASD</v>
      </c>
      <c r="J195" s="72" t="str">
        <f>VLOOKUP(E195,[4]Cruzamientos!A$2:B$358,2,FALSE)</f>
        <v>0101, Ensayo ASD DxN</v>
      </c>
      <c r="K195" s="70" t="str">
        <f t="shared" si="31"/>
        <v>Industrial</v>
      </c>
      <c r="L195" s="70">
        <f t="shared" si="31"/>
        <v>0.48</v>
      </c>
      <c r="M195" s="70">
        <f t="shared" si="31"/>
        <v>43</v>
      </c>
      <c r="N195" s="70">
        <f t="shared" si="31"/>
        <v>30</v>
      </c>
      <c r="O195" s="70">
        <f t="shared" si="31"/>
        <v>27</v>
      </c>
      <c r="P195" s="70" t="str">
        <f t="shared" si="31"/>
        <v>Fco Arc</v>
      </c>
      <c r="Q195" s="70">
        <f t="shared" si="31"/>
        <v>1.37</v>
      </c>
      <c r="R195" s="70"/>
      <c r="S195" s="70">
        <f t="shared" si="31"/>
        <v>4.92</v>
      </c>
      <c r="T195" s="70">
        <f t="shared" si="31"/>
        <v>1.78</v>
      </c>
      <c r="U195" s="70">
        <f t="shared" si="31"/>
        <v>4.05</v>
      </c>
      <c r="V195" s="70">
        <f t="shared" si="31"/>
        <v>140.75</v>
      </c>
      <c r="W195" s="70">
        <f t="shared" si="31"/>
        <v>21.48</v>
      </c>
      <c r="X195" s="70">
        <f t="shared" si="31"/>
        <v>14.649518189530413</v>
      </c>
      <c r="Y195" s="70">
        <f t="shared" si="31"/>
        <v>1.5470067887265997</v>
      </c>
      <c r="Z195" s="70">
        <f t="shared" si="31"/>
        <v>0.31842816695355042</v>
      </c>
      <c r="AA195" s="70">
        <f t="shared" si="31"/>
        <v>0.24358661455015057</v>
      </c>
      <c r="AB195" s="70">
        <f t="shared" si="31"/>
        <v>0.40000000000000008</v>
      </c>
      <c r="AC195" s="70">
        <f t="shared" si="31"/>
        <v>17.158539759760714</v>
      </c>
      <c r="AD195" s="77">
        <f t="shared" si="31"/>
        <v>2.5016429069381362E-2</v>
      </c>
      <c r="AE195" s="77">
        <f t="shared" si="31"/>
        <v>0.9749835709306186</v>
      </c>
      <c r="AF195" s="77">
        <f t="shared" si="31"/>
        <v>1.4407322145805257E-2</v>
      </c>
      <c r="AG195" s="86"/>
      <c r="AI195" s="80"/>
      <c r="AJ195" s="80"/>
    </row>
    <row r="196" spans="1:36" x14ac:dyDescent="0.3">
      <c r="A196" s="68" t="s">
        <v>969</v>
      </c>
      <c r="B196" s="69" t="s">
        <v>1074</v>
      </c>
      <c r="C196" s="70" t="str">
        <f t="shared" si="27"/>
        <v>D11c</v>
      </c>
      <c r="D196" s="69">
        <f t="shared" si="28"/>
        <v>2013</v>
      </c>
      <c r="E196" s="70" t="s">
        <v>969</v>
      </c>
      <c r="F196" s="70" t="str">
        <f t="shared" si="30"/>
        <v>8.5 x 8.5</v>
      </c>
      <c r="G196" s="70">
        <f t="shared" si="30"/>
        <v>10</v>
      </c>
      <c r="H196" s="71">
        <f>VLOOKUP(E196,[4]DENSIDAD!A$2:F$341,6,FALSE)</f>
        <v>1.4876543209876543</v>
      </c>
      <c r="I196" s="70" t="str">
        <f>VLOOKUP(E196,[4]Cruzamientos!A$2:C$358,3,FALSE)</f>
        <v>CIRAD, ASD</v>
      </c>
      <c r="J196" s="72" t="str">
        <f>VLOOKUP(E196,[4]Cruzamientos!A$2:B$358,2,FALSE)</f>
        <v>0101, Ensayo ASD DxLM</v>
      </c>
      <c r="K196" s="70" t="str">
        <f t="shared" si="31"/>
        <v>Industrial</v>
      </c>
      <c r="L196" s="70">
        <f t="shared" si="31"/>
        <v>0.43</v>
      </c>
      <c r="M196" s="70">
        <f t="shared" si="31"/>
        <v>41.5</v>
      </c>
      <c r="N196" s="70">
        <f t="shared" si="31"/>
        <v>24.5</v>
      </c>
      <c r="O196" s="70">
        <f t="shared" si="31"/>
        <v>34</v>
      </c>
      <c r="P196" s="70" t="str">
        <f t="shared" si="31"/>
        <v>Arc</v>
      </c>
      <c r="Q196" s="70">
        <f t="shared" si="31"/>
        <v>1.34</v>
      </c>
      <c r="R196" s="70"/>
      <c r="S196" s="70">
        <f t="shared" si="31"/>
        <v>4.5</v>
      </c>
      <c r="T196" s="70">
        <f t="shared" si="31"/>
        <v>1.6850000000000001</v>
      </c>
      <c r="U196" s="70">
        <f t="shared" si="31"/>
        <v>3.3</v>
      </c>
      <c r="V196" s="70">
        <f t="shared" si="31"/>
        <v>195.25</v>
      </c>
      <c r="W196" s="70">
        <f t="shared" si="31"/>
        <v>24.759999999999998</v>
      </c>
      <c r="X196" s="70">
        <f t="shared" si="31"/>
        <v>15.688385398472978</v>
      </c>
      <c r="Y196" s="70">
        <f t="shared" si="31"/>
        <v>2.5509154494959887</v>
      </c>
      <c r="Z196" s="70">
        <f t="shared" si="31"/>
        <v>0.47956049239992538</v>
      </c>
      <c r="AA196" s="70">
        <f t="shared" si="31"/>
        <v>0.27186006088186443</v>
      </c>
      <c r="AB196" s="70">
        <f t="shared" si="31"/>
        <v>1.2250000000000001</v>
      </c>
      <c r="AC196" s="70">
        <f t="shared" si="31"/>
        <v>20.215721401250754</v>
      </c>
      <c r="AD196" s="77">
        <f t="shared" si="31"/>
        <v>7.8604241923282553E-2</v>
      </c>
      <c r="AE196" s="77">
        <f t="shared" si="31"/>
        <v>0.92139575807671747</v>
      </c>
      <c r="AF196" s="77">
        <f t="shared" si="31"/>
        <v>1.3982141983391696E-2</v>
      </c>
      <c r="AG196" s="86"/>
      <c r="AI196" s="80"/>
      <c r="AJ196" s="80"/>
    </row>
    <row r="197" spans="1:36" outlineLevel="1" x14ac:dyDescent="0.3">
      <c r="A197" s="68" t="s">
        <v>814</v>
      </c>
      <c r="B197" s="69" t="s">
        <v>1074</v>
      </c>
      <c r="C197" s="70" t="s">
        <v>562</v>
      </c>
      <c r="D197" s="69">
        <v>2013</v>
      </c>
      <c r="E197" s="70" t="s">
        <v>814</v>
      </c>
      <c r="F197" s="70" t="s">
        <v>1075</v>
      </c>
      <c r="G197" s="70">
        <v>10</v>
      </c>
      <c r="H197" s="71">
        <f>VLOOKUP(E197,[4]DENSIDAD!A$2:F$341,6,FALSE)</f>
        <v>60.253086419753089</v>
      </c>
      <c r="I197" s="70" t="str">
        <f>VLOOKUP(E197,[4]Cruzamientos!A$2:C$358,3,FALSE)</f>
        <v>CIRAD, ASD</v>
      </c>
      <c r="J197" s="72" t="str">
        <f>VLOOKUP(E197,[4]Cruzamientos!A$2:B$358,2,FALSE)</f>
        <v>2101, 0101, Ensayo ASD DxN</v>
      </c>
      <c r="K197" s="70" t="s">
        <v>1076</v>
      </c>
      <c r="L197" s="73">
        <v>0.505</v>
      </c>
      <c r="M197" s="74">
        <v>44</v>
      </c>
      <c r="N197" s="74">
        <v>30.5</v>
      </c>
      <c r="O197" s="74">
        <v>25.5</v>
      </c>
      <c r="P197" s="71" t="s">
        <v>1081</v>
      </c>
      <c r="Q197" s="73">
        <v>1.3824999999999998</v>
      </c>
      <c r="R197" s="72"/>
      <c r="S197" s="73">
        <v>5.6499999999999995</v>
      </c>
      <c r="T197" s="75">
        <v>1.5750000000000002</v>
      </c>
      <c r="U197" s="76">
        <v>3.75</v>
      </c>
      <c r="V197" s="69">
        <v>102</v>
      </c>
      <c r="W197" s="73">
        <v>19.12</v>
      </c>
      <c r="X197" s="73">
        <v>15.117429886610637</v>
      </c>
      <c r="Y197" s="73">
        <v>1.217856408146472</v>
      </c>
      <c r="Z197" s="73">
        <v>0.17136294928424001</v>
      </c>
      <c r="AA197" s="73">
        <v>0.2783847023430292</v>
      </c>
      <c r="AB197" s="73">
        <v>0.13750000000000001</v>
      </c>
      <c r="AC197" s="71">
        <v>16.922533946384377</v>
      </c>
      <c r="AD197" s="77">
        <v>9.3306919857346678E-3</v>
      </c>
      <c r="AE197" s="77">
        <v>0.99066930801426534</v>
      </c>
      <c r="AF197" s="77">
        <v>1.7552263879047535E-2</v>
      </c>
      <c r="AG197" s="78"/>
      <c r="AI197" s="80"/>
      <c r="AJ197" s="80"/>
    </row>
    <row r="198" spans="1:36" outlineLevel="1" x14ac:dyDescent="0.3">
      <c r="A198" s="68" t="s">
        <v>813</v>
      </c>
      <c r="B198" s="69" t="s">
        <v>1074</v>
      </c>
      <c r="C198" s="70" t="s">
        <v>563</v>
      </c>
      <c r="D198" s="69">
        <v>2013</v>
      </c>
      <c r="E198" s="70" t="s">
        <v>813</v>
      </c>
      <c r="F198" s="70" t="s">
        <v>1075</v>
      </c>
      <c r="G198" s="70">
        <v>10</v>
      </c>
      <c r="H198" s="71">
        <f>VLOOKUP(E198,[4]DENSIDAD!A$2:F$341,6,FALSE)</f>
        <v>62.75925925925926</v>
      </c>
      <c r="I198" s="70" t="str">
        <f>VLOOKUP(E198,[4]Cruzamientos!A$2:C$358,3,FALSE)</f>
        <v>CIRAD, ASD</v>
      </c>
      <c r="J198" s="72" t="str">
        <f>VLOOKUP(E198,[4]Cruzamientos!A$2:B$358,2,FALSE)</f>
        <v>2101, Ensayo ASD DxLM</v>
      </c>
      <c r="K198" s="70" t="s">
        <v>1076</v>
      </c>
      <c r="L198" s="73">
        <v>0.48</v>
      </c>
      <c r="M198" s="74">
        <v>43</v>
      </c>
      <c r="N198" s="74">
        <v>30</v>
      </c>
      <c r="O198" s="74">
        <v>27</v>
      </c>
      <c r="P198" s="71" t="s">
        <v>1081</v>
      </c>
      <c r="Q198" s="73">
        <v>1.37</v>
      </c>
      <c r="R198" s="72"/>
      <c r="S198" s="73">
        <v>4.92</v>
      </c>
      <c r="T198" s="75">
        <v>1.78</v>
      </c>
      <c r="U198" s="76">
        <v>4.05</v>
      </c>
      <c r="V198" s="69">
        <v>140.75</v>
      </c>
      <c r="W198" s="73">
        <v>21.48</v>
      </c>
      <c r="X198" s="73">
        <v>14.649518189530413</v>
      </c>
      <c r="Y198" s="73">
        <v>1.5470067887265997</v>
      </c>
      <c r="Z198" s="73">
        <v>0.31842816695355042</v>
      </c>
      <c r="AA198" s="73">
        <v>0.24358661455015057</v>
      </c>
      <c r="AB198" s="73">
        <v>0.40000000000000008</v>
      </c>
      <c r="AC198" s="71">
        <v>17.158539759760714</v>
      </c>
      <c r="AD198" s="77">
        <v>2.5016429069381362E-2</v>
      </c>
      <c r="AE198" s="77">
        <v>0.9749835709306186</v>
      </c>
      <c r="AF198" s="77">
        <v>1.4407322145805257E-2</v>
      </c>
      <c r="AG198" s="78"/>
      <c r="AI198" s="80"/>
      <c r="AJ198" s="80"/>
    </row>
    <row r="199" spans="1:36" outlineLevel="1" x14ac:dyDescent="0.3">
      <c r="A199" s="68" t="s">
        <v>812</v>
      </c>
      <c r="B199" s="69" t="s">
        <v>1074</v>
      </c>
      <c r="C199" s="70" t="s">
        <v>564</v>
      </c>
      <c r="D199" s="69">
        <v>2013</v>
      </c>
      <c r="E199" s="70" t="s">
        <v>812</v>
      </c>
      <c r="F199" s="70" t="s">
        <v>1075</v>
      </c>
      <c r="G199" s="70">
        <v>10</v>
      </c>
      <c r="H199" s="71">
        <f>VLOOKUP(E199,[4]DENSIDAD!A$2:F$341,6,FALSE)</f>
        <v>62.666666666666664</v>
      </c>
      <c r="I199" s="70" t="str">
        <f>VLOOKUP(E199,[4]Cruzamientos!A$2:C$358,3,FALSE)</f>
        <v>CIRAD, ASD</v>
      </c>
      <c r="J199" s="72" t="str">
        <f>VLOOKUP(E199,[4]Cruzamientos!A$2:B$358,2,FALSE)</f>
        <v>2101, Ensayo ASD DxN</v>
      </c>
      <c r="K199" s="70" t="s">
        <v>1076</v>
      </c>
      <c r="L199" s="73">
        <v>0.43</v>
      </c>
      <c r="M199" s="74">
        <v>41.5</v>
      </c>
      <c r="N199" s="74">
        <v>24.5</v>
      </c>
      <c r="O199" s="74">
        <v>34</v>
      </c>
      <c r="P199" s="71" t="s">
        <v>1082</v>
      </c>
      <c r="Q199" s="73">
        <v>1.34</v>
      </c>
      <c r="R199" s="72"/>
      <c r="S199" s="73">
        <v>4.5</v>
      </c>
      <c r="T199" s="75">
        <v>1.6850000000000001</v>
      </c>
      <c r="U199" s="76">
        <v>3.3</v>
      </c>
      <c r="V199" s="69">
        <v>195.25</v>
      </c>
      <c r="W199" s="73">
        <v>24.759999999999998</v>
      </c>
      <c r="X199" s="73">
        <v>15.688385398472978</v>
      </c>
      <c r="Y199" s="73">
        <v>2.5509154494959887</v>
      </c>
      <c r="Z199" s="73">
        <v>0.47956049239992538</v>
      </c>
      <c r="AA199" s="73">
        <v>0.27186006088186443</v>
      </c>
      <c r="AB199" s="73">
        <v>1.2250000000000001</v>
      </c>
      <c r="AC199" s="71">
        <v>20.215721401250754</v>
      </c>
      <c r="AD199" s="77">
        <v>7.8604241923282553E-2</v>
      </c>
      <c r="AE199" s="77">
        <v>0.92139575807671747</v>
      </c>
      <c r="AF199" s="77">
        <v>1.3982141983391696E-2</v>
      </c>
      <c r="AG199" s="78"/>
      <c r="AI199" s="80"/>
      <c r="AJ199" s="80"/>
    </row>
    <row r="200" spans="1:36" outlineLevel="1" x14ac:dyDescent="0.3">
      <c r="A200" s="68" t="s">
        <v>850</v>
      </c>
      <c r="B200" s="69" t="s">
        <v>1074</v>
      </c>
      <c r="C200" s="70" t="str">
        <f t="shared" ref="C200:C201" si="32">MID(E200,1,4)</f>
        <v>E11b</v>
      </c>
      <c r="D200" s="69">
        <f t="shared" ref="D200:D201" si="33">MID(E200,6,2)+2000</f>
        <v>2013</v>
      </c>
      <c r="E200" s="70" t="s">
        <v>850</v>
      </c>
      <c r="F200" s="70" t="str">
        <f>F202</f>
        <v>8.5 x 8.5</v>
      </c>
      <c r="G200" s="70">
        <f>G202</f>
        <v>10</v>
      </c>
      <c r="H200" s="71">
        <f>VLOOKUP(E200,[4]DENSIDAD!A$2:F$341,6,FALSE)</f>
        <v>25.586419753086421</v>
      </c>
      <c r="I200" s="70" t="str">
        <f>VLOOKUP(E200,[4]Cruzamientos!A$2:C$358,3,FALSE)</f>
        <v>CIRAD, ASD</v>
      </c>
      <c r="J200" s="72" t="str">
        <f>VLOOKUP(E200,[4]Cruzamientos!A$2:B$358,2,FALSE)</f>
        <v>0101, 0731, Ensayo DxLM</v>
      </c>
      <c r="K200" s="70" t="str">
        <f t="shared" ref="K200:AF200" si="34">K202</f>
        <v>Industrial</v>
      </c>
      <c r="L200" s="70">
        <f t="shared" si="34"/>
        <v>0.44499999999999995</v>
      </c>
      <c r="M200" s="70">
        <f t="shared" si="34"/>
        <v>34</v>
      </c>
      <c r="N200" s="70">
        <f t="shared" si="34"/>
        <v>31</v>
      </c>
      <c r="O200" s="70">
        <f t="shared" si="34"/>
        <v>35</v>
      </c>
      <c r="P200" s="70" t="str">
        <f t="shared" si="34"/>
        <v>Fco Arc</v>
      </c>
      <c r="Q200" s="70">
        <f t="shared" si="34"/>
        <v>1.3149999999999999</v>
      </c>
      <c r="R200" s="70"/>
      <c r="S200" s="70">
        <f t="shared" si="34"/>
        <v>4.7799999999999994</v>
      </c>
      <c r="T200" s="70">
        <f t="shared" si="34"/>
        <v>2.15</v>
      </c>
      <c r="U200" s="70">
        <f t="shared" si="34"/>
        <v>3.1500000000000004</v>
      </c>
      <c r="V200" s="70">
        <f t="shared" si="34"/>
        <v>146.5</v>
      </c>
      <c r="W200" s="70">
        <f t="shared" si="34"/>
        <v>26.159999999999997</v>
      </c>
      <c r="X200" s="70">
        <f t="shared" si="34"/>
        <v>17.455960876291233</v>
      </c>
      <c r="Y200" s="70">
        <f t="shared" si="34"/>
        <v>2.3369677021189057</v>
      </c>
      <c r="Z200" s="70">
        <f t="shared" si="34"/>
        <v>0.31203402705488475</v>
      </c>
      <c r="AA200" s="70">
        <f t="shared" si="34"/>
        <v>0.2783847023430292</v>
      </c>
      <c r="AB200" s="70">
        <f t="shared" si="34"/>
        <v>0.375</v>
      </c>
      <c r="AC200" s="70">
        <f t="shared" si="34"/>
        <v>20.758347307808052</v>
      </c>
      <c r="AD200" s="77">
        <f t="shared" si="34"/>
        <v>1.9776482359451723E-2</v>
      </c>
      <c r="AE200" s="77">
        <f t="shared" si="34"/>
        <v>0.98022351764054827</v>
      </c>
      <c r="AF200" s="77">
        <f t="shared" si="34"/>
        <v>1.3600809411895409E-2</v>
      </c>
      <c r="AG200" s="78"/>
      <c r="AI200" s="80"/>
      <c r="AJ200" s="80"/>
    </row>
    <row r="201" spans="1:36" outlineLevel="1" x14ac:dyDescent="0.3">
      <c r="A201" s="68" t="s">
        <v>971</v>
      </c>
      <c r="B201" s="69" t="s">
        <v>1074</v>
      </c>
      <c r="C201" s="70" t="str">
        <f t="shared" si="32"/>
        <v>E11c</v>
      </c>
      <c r="D201" s="69">
        <f t="shared" si="33"/>
        <v>2013</v>
      </c>
      <c r="E201" s="70" t="s">
        <v>971</v>
      </c>
      <c r="F201" s="70" t="str">
        <f>F202</f>
        <v>8.5 x 8.5</v>
      </c>
      <c r="G201" s="70">
        <f>G202</f>
        <v>10</v>
      </c>
      <c r="H201" s="71">
        <f>VLOOKUP(E201,[4]DENSIDAD!A$2:F$341,6,FALSE)</f>
        <v>12.25925925925926</v>
      </c>
      <c r="I201" s="70" t="str">
        <f>VLOOKUP(E201,[4]Cruzamientos!A$2:C$358,3,FALSE)</f>
        <v>CIRAD, ASD</v>
      </c>
      <c r="J201" s="72" t="str">
        <f>VLOOKUP(E201,[4]Cruzamientos!A$2:B$358,2,FALSE)</f>
        <v>0101, 0731, 1001, 2101, Ensayo DxN</v>
      </c>
      <c r="K201" s="70" t="str">
        <f t="shared" ref="K201:AF201" si="35">K202</f>
        <v>Industrial</v>
      </c>
      <c r="L201" s="70">
        <f t="shared" si="35"/>
        <v>0.44499999999999995</v>
      </c>
      <c r="M201" s="70">
        <f t="shared" si="35"/>
        <v>34</v>
      </c>
      <c r="N201" s="70">
        <f t="shared" si="35"/>
        <v>31</v>
      </c>
      <c r="O201" s="70">
        <f t="shared" si="35"/>
        <v>35</v>
      </c>
      <c r="P201" s="70" t="str">
        <f t="shared" si="35"/>
        <v>Fco Arc</v>
      </c>
      <c r="Q201" s="70">
        <f t="shared" si="35"/>
        <v>1.3149999999999999</v>
      </c>
      <c r="R201" s="70"/>
      <c r="S201" s="70">
        <f t="shared" si="35"/>
        <v>4.7799999999999994</v>
      </c>
      <c r="T201" s="70">
        <f t="shared" si="35"/>
        <v>2.15</v>
      </c>
      <c r="U201" s="70">
        <f t="shared" si="35"/>
        <v>3.1500000000000004</v>
      </c>
      <c r="V201" s="70">
        <f t="shared" si="35"/>
        <v>146.5</v>
      </c>
      <c r="W201" s="70">
        <f t="shared" si="35"/>
        <v>26.159999999999997</v>
      </c>
      <c r="X201" s="70">
        <f t="shared" si="35"/>
        <v>17.455960876291233</v>
      </c>
      <c r="Y201" s="70">
        <f t="shared" si="35"/>
        <v>2.3369677021189057</v>
      </c>
      <c r="Z201" s="70">
        <f t="shared" si="35"/>
        <v>0.31203402705488475</v>
      </c>
      <c r="AA201" s="70">
        <f t="shared" si="35"/>
        <v>0.2783847023430292</v>
      </c>
      <c r="AB201" s="70">
        <f t="shared" si="35"/>
        <v>0.375</v>
      </c>
      <c r="AC201" s="70">
        <f t="shared" si="35"/>
        <v>20.758347307808052</v>
      </c>
      <c r="AD201" s="77">
        <f t="shared" si="35"/>
        <v>1.9776482359451723E-2</v>
      </c>
      <c r="AE201" s="77">
        <f t="shared" si="35"/>
        <v>0.98022351764054827</v>
      </c>
      <c r="AF201" s="77">
        <f t="shared" si="35"/>
        <v>1.3600809411895409E-2</v>
      </c>
      <c r="AG201" s="78"/>
      <c r="AI201" s="80"/>
      <c r="AJ201" s="80"/>
    </row>
    <row r="202" spans="1:36" outlineLevel="1" x14ac:dyDescent="0.3">
      <c r="A202" s="68" t="s">
        <v>811</v>
      </c>
      <c r="B202" s="69" t="s">
        <v>1074</v>
      </c>
      <c r="C202" s="70" t="s">
        <v>531</v>
      </c>
      <c r="D202" s="69">
        <v>2013</v>
      </c>
      <c r="E202" s="70" t="s">
        <v>811</v>
      </c>
      <c r="F202" s="70" t="s">
        <v>1075</v>
      </c>
      <c r="G202" s="70">
        <v>10</v>
      </c>
      <c r="H202" s="71">
        <f>VLOOKUP(E202,[4]DENSIDAD!A$2:F$341,6,FALSE)</f>
        <v>26.462962962962962</v>
      </c>
      <c r="I202" s="70" t="str">
        <f>VLOOKUP(E202,[4]Cruzamientos!A$2:C$358,3,FALSE)</f>
        <v>CIRAD, ASD</v>
      </c>
      <c r="J202" s="72" t="str">
        <f>VLOOKUP(E202,[4]Cruzamientos!A$2:B$358,2,FALSE)</f>
        <v>2101, Ensayo ASD DxN</v>
      </c>
      <c r="K202" s="70" t="s">
        <v>1076</v>
      </c>
      <c r="L202" s="73">
        <v>0.44499999999999995</v>
      </c>
      <c r="M202" s="74">
        <v>34</v>
      </c>
      <c r="N202" s="74">
        <v>31</v>
      </c>
      <c r="O202" s="74">
        <v>35</v>
      </c>
      <c r="P202" s="71" t="s">
        <v>1081</v>
      </c>
      <c r="Q202" s="73">
        <v>1.3149999999999999</v>
      </c>
      <c r="R202" s="72"/>
      <c r="S202" s="73">
        <v>4.7799999999999994</v>
      </c>
      <c r="T202" s="75">
        <v>2.15</v>
      </c>
      <c r="U202" s="76">
        <v>3.1500000000000004</v>
      </c>
      <c r="V202" s="69">
        <v>146.5</v>
      </c>
      <c r="W202" s="73">
        <v>26.159999999999997</v>
      </c>
      <c r="X202" s="73">
        <v>17.455960876291233</v>
      </c>
      <c r="Y202" s="73">
        <v>2.3369677021189057</v>
      </c>
      <c r="Z202" s="73">
        <v>0.31203402705488475</v>
      </c>
      <c r="AA202" s="73">
        <v>0.2783847023430292</v>
      </c>
      <c r="AB202" s="73">
        <v>0.375</v>
      </c>
      <c r="AC202" s="71">
        <v>20.758347307808052</v>
      </c>
      <c r="AD202" s="77">
        <v>1.9776482359451723E-2</v>
      </c>
      <c r="AE202" s="77">
        <v>0.98022351764054827</v>
      </c>
      <c r="AF202" s="77">
        <v>1.3600809411895409E-2</v>
      </c>
      <c r="AG202" s="78"/>
      <c r="AI202" s="80"/>
      <c r="AJ202" s="80"/>
    </row>
    <row r="203" spans="1:36" outlineLevel="1" x14ac:dyDescent="0.3">
      <c r="A203" s="68" t="s">
        <v>816</v>
      </c>
      <c r="B203" s="69" t="s">
        <v>1074</v>
      </c>
      <c r="C203" s="70" t="str">
        <f>MID(E203,1,4)</f>
        <v>G11a</v>
      </c>
      <c r="D203" s="69">
        <f>MID(E203,6,2)+2000</f>
        <v>2013</v>
      </c>
      <c r="E203" s="70" t="s">
        <v>816</v>
      </c>
      <c r="F203" s="70" t="str">
        <f>F204</f>
        <v>8.5 x 8.5</v>
      </c>
      <c r="G203" s="70">
        <f>G204</f>
        <v>10</v>
      </c>
      <c r="H203" s="71">
        <f>VLOOKUP(E203,[4]DENSIDAD!A$2:F$341,6,FALSE)</f>
        <v>14.5</v>
      </c>
      <c r="I203" s="70" t="str">
        <f>VLOOKUP(E203,[4]Cruzamientos!A$2:C$358,3,FALSE)</f>
        <v>ASD</v>
      </c>
      <c r="J203" s="72" t="str">
        <f>VLOOKUP(E203,[4]Cruzamientos!A$2:B$358,2,FALSE)</f>
        <v>ASD DxLM</v>
      </c>
      <c r="K203" s="70" t="str">
        <f t="shared" ref="K203:AF203" si="36">K204</f>
        <v>Industrial</v>
      </c>
      <c r="L203" s="70">
        <f t="shared" si="36"/>
        <v>0.46</v>
      </c>
      <c r="M203" s="70">
        <f t="shared" si="36"/>
        <v>52</v>
      </c>
      <c r="N203" s="70">
        <f t="shared" si="36"/>
        <v>28</v>
      </c>
      <c r="O203" s="70">
        <f t="shared" si="36"/>
        <v>20</v>
      </c>
      <c r="P203" s="70" t="str">
        <f t="shared" si="36"/>
        <v>Fco</v>
      </c>
      <c r="Q203" s="70">
        <f t="shared" si="36"/>
        <v>1.43</v>
      </c>
      <c r="R203" s="70"/>
      <c r="S203" s="70">
        <f t="shared" si="36"/>
        <v>5.6749999999999998</v>
      </c>
      <c r="T203" s="70">
        <f t="shared" si="36"/>
        <v>1.24</v>
      </c>
      <c r="U203" s="70">
        <f t="shared" si="36"/>
        <v>3.95</v>
      </c>
      <c r="V203" s="70">
        <f t="shared" si="36"/>
        <v>93.5</v>
      </c>
      <c r="W203" s="70">
        <f t="shared" si="36"/>
        <v>14.24</v>
      </c>
      <c r="X203" s="70">
        <f t="shared" si="36"/>
        <v>10.8545985</v>
      </c>
      <c r="Y203" s="70">
        <f t="shared" si="36"/>
        <v>0.7</v>
      </c>
      <c r="Z203" s="70">
        <f t="shared" si="36"/>
        <v>0.26666650000000003</v>
      </c>
      <c r="AA203" s="70">
        <f t="shared" si="36"/>
        <v>8.2609000000000002E-2</v>
      </c>
      <c r="AB203" s="70">
        <f t="shared" si="36"/>
        <v>0.85</v>
      </c>
      <c r="AC203" s="70">
        <f t="shared" si="36"/>
        <v>12.753874</v>
      </c>
      <c r="AD203" s="77">
        <f t="shared" si="36"/>
        <v>8.6489804174873036E-2</v>
      </c>
      <c r="AE203" s="77">
        <f t="shared" si="36"/>
        <v>0.91351019582512705</v>
      </c>
      <c r="AF203" s="77">
        <f t="shared" si="36"/>
        <v>6.7544979701315393E-3</v>
      </c>
      <c r="AG203" s="78"/>
      <c r="AI203" s="80"/>
      <c r="AJ203" s="80"/>
    </row>
    <row r="204" spans="1:36" outlineLevel="1" x14ac:dyDescent="0.3">
      <c r="A204" s="68" t="s">
        <v>818</v>
      </c>
      <c r="B204" s="69" t="s">
        <v>1074</v>
      </c>
      <c r="C204" s="70" t="s">
        <v>460</v>
      </c>
      <c r="D204" s="69">
        <v>2013</v>
      </c>
      <c r="E204" s="70" t="s">
        <v>818</v>
      </c>
      <c r="F204" s="70" t="s">
        <v>1075</v>
      </c>
      <c r="G204" s="70">
        <v>10</v>
      </c>
      <c r="H204" s="71">
        <f>VLOOKUP(E204,[4]DENSIDAD!A$2:F$341,6,FALSE)</f>
        <v>37.944444444444443</v>
      </c>
      <c r="I204" s="70" t="str">
        <f>VLOOKUP(E204,[4]Cruzamientos!A$2:C$358,3,FALSE)</f>
        <v>ASD</v>
      </c>
      <c r="J204" s="72" t="str">
        <f>VLOOKUP(E204,[4]Cruzamientos!A$2:B$358,2,FALSE)</f>
        <v>ASD DxN, ASD DxLM</v>
      </c>
      <c r="K204" s="70" t="s">
        <v>1076</v>
      </c>
      <c r="L204" s="71">
        <v>0.46</v>
      </c>
      <c r="M204" s="87">
        <v>52</v>
      </c>
      <c r="N204" s="87">
        <v>28</v>
      </c>
      <c r="O204" s="87">
        <v>20</v>
      </c>
      <c r="P204" s="71" t="s">
        <v>1079</v>
      </c>
      <c r="Q204" s="71">
        <v>1.43</v>
      </c>
      <c r="R204" s="72"/>
      <c r="S204" s="71">
        <v>5.6749999999999998</v>
      </c>
      <c r="T204" s="71">
        <v>1.24</v>
      </c>
      <c r="U204" s="88">
        <v>3.95</v>
      </c>
      <c r="V204" s="87">
        <v>93.5</v>
      </c>
      <c r="W204" s="71">
        <v>14.24</v>
      </c>
      <c r="X204" s="71">
        <v>10.8545985</v>
      </c>
      <c r="Y204" s="71">
        <v>0.7</v>
      </c>
      <c r="Z204" s="71">
        <v>0.26666650000000003</v>
      </c>
      <c r="AA204" s="71">
        <v>8.2609000000000002E-2</v>
      </c>
      <c r="AB204" s="71">
        <v>0.85</v>
      </c>
      <c r="AC204" s="71">
        <v>12.753874</v>
      </c>
      <c r="AD204" s="77">
        <v>8.6489804174873036E-2</v>
      </c>
      <c r="AE204" s="77">
        <v>0.91351019582512705</v>
      </c>
      <c r="AF204" s="77">
        <v>6.7544979701315393E-3</v>
      </c>
      <c r="AG204" s="78"/>
      <c r="AI204" s="80"/>
      <c r="AJ204" s="80"/>
    </row>
    <row r="205" spans="1:36" outlineLevel="1" x14ac:dyDescent="0.3">
      <c r="A205" s="68" t="s">
        <v>819</v>
      </c>
      <c r="B205" s="69" t="s">
        <v>1074</v>
      </c>
      <c r="C205" s="70" t="s">
        <v>461</v>
      </c>
      <c r="D205" s="69">
        <v>2013</v>
      </c>
      <c r="E205" s="70" t="s">
        <v>819</v>
      </c>
      <c r="F205" s="70" t="s">
        <v>1075</v>
      </c>
      <c r="G205" s="70">
        <v>10</v>
      </c>
      <c r="H205" s="71">
        <f>VLOOKUP(E205,[4]DENSIDAD!A$2:F$341,6,FALSE)</f>
        <v>44.481481481481481</v>
      </c>
      <c r="I205" s="70" t="str">
        <f>VLOOKUP(E205,[4]Cruzamientos!A$2:C$358,3,FALSE)</f>
        <v>CIRAD</v>
      </c>
      <c r="J205" s="72">
        <f>VLOOKUP(E205,[4]Cruzamientos!A$2:B$358,2,FALSE)</f>
        <v>2301</v>
      </c>
      <c r="K205" s="70" t="s">
        <v>1076</v>
      </c>
      <c r="L205" s="71">
        <v>0.4366666666666667</v>
      </c>
      <c r="M205" s="87">
        <v>41</v>
      </c>
      <c r="N205" s="87">
        <v>30</v>
      </c>
      <c r="O205" s="87">
        <v>29</v>
      </c>
      <c r="P205" s="71" t="s">
        <v>1081</v>
      </c>
      <c r="Q205" s="71">
        <v>1.3533333333333335</v>
      </c>
      <c r="R205" s="72"/>
      <c r="S205" s="71">
        <v>4.7266666666666666</v>
      </c>
      <c r="T205" s="71">
        <v>1.4100000000000001</v>
      </c>
      <c r="U205" s="88">
        <v>2.3666666666666667</v>
      </c>
      <c r="V205" s="87">
        <v>147.33333333333334</v>
      </c>
      <c r="W205" s="71">
        <v>22.293333333333333</v>
      </c>
      <c r="X205" s="71">
        <v>15.733333333333334</v>
      </c>
      <c r="Y205" s="71">
        <v>2.2277780000000003</v>
      </c>
      <c r="Z205" s="71">
        <v>0.41538433333333336</v>
      </c>
      <c r="AA205" s="71">
        <v>0.18840566666666669</v>
      </c>
      <c r="AB205" s="71">
        <v>0.83333333333333348</v>
      </c>
      <c r="AC205" s="71">
        <v>19.398234666666667</v>
      </c>
      <c r="AD205" s="77">
        <v>4.4194064138136292E-2</v>
      </c>
      <c r="AE205" s="77">
        <v>0.9558059358618638</v>
      </c>
      <c r="AF205" s="77">
        <v>1.0522716417580244E-2</v>
      </c>
      <c r="AG205" s="78"/>
      <c r="AI205" s="80"/>
      <c r="AJ205" s="80"/>
    </row>
    <row r="206" spans="1:36" outlineLevel="1" x14ac:dyDescent="0.3">
      <c r="A206" s="68" t="s">
        <v>831</v>
      </c>
      <c r="B206" s="69" t="s">
        <v>1074</v>
      </c>
      <c r="C206" s="70" t="str">
        <f>MID(E206,1,4)</f>
        <v>G13c</v>
      </c>
      <c r="D206" s="69">
        <f>MID(E206,6,2)+2000</f>
        <v>2013</v>
      </c>
      <c r="E206" s="70" t="s">
        <v>831</v>
      </c>
      <c r="F206" s="70" t="str">
        <f>F210</f>
        <v>8.5 x 8.5</v>
      </c>
      <c r="G206" s="70">
        <f>G210</f>
        <v>10</v>
      </c>
      <c r="H206" s="71">
        <f>VLOOKUP(E206,[4]DENSIDAD!A$2:F$341,6,FALSE)</f>
        <v>50.993827160493829</v>
      </c>
      <c r="I206" s="70" t="str">
        <f>VLOOKUP(E206,[4]Cruzamientos!A$2:C$358,3,FALSE)</f>
        <v>CIRAD, ASD</v>
      </c>
      <c r="J206" s="72" t="str">
        <f>VLOOKUP(E206,[4]Cruzamientos!A$2:B$358,2,FALSE)</f>
        <v>2301, Ensayo ASD DxLM</v>
      </c>
      <c r="K206" s="70" t="str">
        <f t="shared" ref="K206:AF206" si="37">K210</f>
        <v>Industrial</v>
      </c>
      <c r="L206" s="70">
        <f t="shared" si="37"/>
        <v>0.36499999999999999</v>
      </c>
      <c r="M206" s="70">
        <f t="shared" si="37"/>
        <v>43</v>
      </c>
      <c r="N206" s="70">
        <f t="shared" si="37"/>
        <v>28</v>
      </c>
      <c r="O206" s="70">
        <f t="shared" si="37"/>
        <v>29</v>
      </c>
      <c r="P206" s="70" t="str">
        <f t="shared" si="37"/>
        <v>Fco Arc</v>
      </c>
      <c r="Q206" s="70">
        <f t="shared" si="37"/>
        <v>1.36</v>
      </c>
      <c r="R206" s="70"/>
      <c r="S206" s="70">
        <f t="shared" si="37"/>
        <v>4.78</v>
      </c>
      <c r="T206" s="70">
        <f t="shared" si="37"/>
        <v>1.7000000000000002</v>
      </c>
      <c r="U206" s="70">
        <f t="shared" si="37"/>
        <v>8</v>
      </c>
      <c r="V206" s="70">
        <f t="shared" si="37"/>
        <v>156</v>
      </c>
      <c r="W206" s="70">
        <f t="shared" si="37"/>
        <v>19.68</v>
      </c>
      <c r="X206" s="70">
        <f t="shared" si="37"/>
        <v>13.578521882329454</v>
      </c>
      <c r="Y206" s="70">
        <f t="shared" si="37"/>
        <v>1.7033532195021603</v>
      </c>
      <c r="Z206" s="70">
        <f t="shared" si="37"/>
        <v>0.31714933897381731</v>
      </c>
      <c r="AA206" s="70">
        <f t="shared" si="37"/>
        <v>0.23923685357604074</v>
      </c>
      <c r="AB206" s="70">
        <f t="shared" si="37"/>
        <v>0.2</v>
      </c>
      <c r="AC206" s="70">
        <f t="shared" si="37"/>
        <v>16.038261294381474</v>
      </c>
      <c r="AD206" s="77">
        <f t="shared" si="37"/>
        <v>1.2871033147707886E-2</v>
      </c>
      <c r="AE206" s="77">
        <f t="shared" si="37"/>
        <v>0.98712896685229201</v>
      </c>
      <c r="AF206" s="77">
        <f t="shared" si="37"/>
        <v>1.4997342673843291E-2</v>
      </c>
      <c r="AG206" s="78"/>
      <c r="AI206" s="80"/>
      <c r="AJ206" s="80"/>
    </row>
    <row r="207" spans="1:36" outlineLevel="1" x14ac:dyDescent="0.3">
      <c r="A207" s="68" t="s">
        <v>820</v>
      </c>
      <c r="B207" s="69" t="s">
        <v>1074</v>
      </c>
      <c r="C207" s="70" t="s">
        <v>462</v>
      </c>
      <c r="D207" s="69">
        <v>2013</v>
      </c>
      <c r="E207" s="70" t="s">
        <v>820</v>
      </c>
      <c r="F207" s="70" t="s">
        <v>1075</v>
      </c>
      <c r="G207" s="70">
        <v>10</v>
      </c>
      <c r="H207" s="71">
        <f>VLOOKUP(E207,[4]DENSIDAD!A$2:F$341,6,FALSE)</f>
        <v>59.02469135802469</v>
      </c>
      <c r="I207" s="70" t="str">
        <f>VLOOKUP(E207,[4]Cruzamientos!A$2:C$358,3,FALSE)</f>
        <v>CIRAD</v>
      </c>
      <c r="J207" s="72" t="str">
        <f>VLOOKUP(E207,[4]Cruzamientos!A$2:B$358,2,FALSE)</f>
        <v>2301, 1001</v>
      </c>
      <c r="K207" s="70" t="s">
        <v>1076</v>
      </c>
      <c r="L207" s="71">
        <v>0.16666666666666666</v>
      </c>
      <c r="M207" s="87">
        <v>41.666666666666664</v>
      </c>
      <c r="N207" s="87">
        <v>28</v>
      </c>
      <c r="O207" s="87">
        <v>30.333333333333332</v>
      </c>
      <c r="P207" s="71" t="s">
        <v>1081</v>
      </c>
      <c r="Q207" s="71">
        <v>1.3466666666666667</v>
      </c>
      <c r="R207" s="72"/>
      <c r="S207" s="71">
        <v>4.7</v>
      </c>
      <c r="T207" s="71">
        <v>1.3499999999999999</v>
      </c>
      <c r="U207" s="88">
        <v>1.2666666666666666</v>
      </c>
      <c r="V207" s="87">
        <v>128</v>
      </c>
      <c r="W207" s="71">
        <v>22.773333333333337</v>
      </c>
      <c r="X207" s="71">
        <v>15.733333333333334</v>
      </c>
      <c r="Y207" s="71">
        <v>1.95</v>
      </c>
      <c r="Z207" s="71">
        <v>0.37264966666666671</v>
      </c>
      <c r="AA207" s="71">
        <v>0.12753633333333333</v>
      </c>
      <c r="AB207" s="71">
        <v>0.83333333333333337</v>
      </c>
      <c r="AC207" s="71">
        <v>19.016852666666665</v>
      </c>
      <c r="AD207" s="77">
        <v>4.2325050749288114E-2</v>
      </c>
      <c r="AE207" s="77">
        <v>0.95767494925071184</v>
      </c>
      <c r="AF207" s="77">
        <v>6.6818615486804248E-3</v>
      </c>
      <c r="AG207" s="78"/>
      <c r="AI207" s="80"/>
      <c r="AJ207" s="80"/>
    </row>
    <row r="208" spans="1:36" outlineLevel="1" x14ac:dyDescent="0.3">
      <c r="A208" s="68" t="s">
        <v>824</v>
      </c>
      <c r="B208" s="69" t="s">
        <v>1074</v>
      </c>
      <c r="C208" s="70" t="s">
        <v>463</v>
      </c>
      <c r="D208" s="69">
        <v>2013</v>
      </c>
      <c r="E208" s="70" t="s">
        <v>824</v>
      </c>
      <c r="F208" s="70" t="s">
        <v>1075</v>
      </c>
      <c r="G208" s="70">
        <v>10</v>
      </c>
      <c r="H208" s="71">
        <f>VLOOKUP(E208,[4]DENSIDAD!A$2:F$341,6,FALSE)</f>
        <v>59.73456790123457</v>
      </c>
      <c r="I208" s="70" t="str">
        <f>VLOOKUP(E208,[4]Cruzamientos!A$2:C$358,3,FALSE)</f>
        <v>ASD</v>
      </c>
      <c r="J208" s="72" t="str">
        <f>VLOOKUP(E208,[4]Cruzamientos!A$2:B$358,2,FALSE)</f>
        <v>ASD DxN; ASD DxLM</v>
      </c>
      <c r="K208" s="70" t="s">
        <v>1076</v>
      </c>
      <c r="L208" s="71">
        <v>0.29250000000000004</v>
      </c>
      <c r="M208" s="87">
        <v>41</v>
      </c>
      <c r="N208" s="87">
        <v>28</v>
      </c>
      <c r="O208" s="87">
        <v>31</v>
      </c>
      <c r="P208" s="71" t="s">
        <v>1081</v>
      </c>
      <c r="Q208" s="71">
        <v>1.35</v>
      </c>
      <c r="R208" s="72"/>
      <c r="S208" s="71">
        <v>4.4725000000000001</v>
      </c>
      <c r="T208" s="71">
        <v>1.5750000000000002</v>
      </c>
      <c r="U208" s="88">
        <v>1</v>
      </c>
      <c r="V208" s="87">
        <v>161</v>
      </c>
      <c r="W208" s="71">
        <v>23.080000000000002</v>
      </c>
      <c r="X208" s="71">
        <v>15.407500000000001</v>
      </c>
      <c r="Y208" s="71">
        <v>2.0249999999999999</v>
      </c>
      <c r="Z208" s="71">
        <v>0.3858975</v>
      </c>
      <c r="AA208" s="71">
        <v>5.2174250000000005E-2</v>
      </c>
      <c r="AB208" s="71">
        <v>1.2</v>
      </c>
      <c r="AC208" s="71">
        <v>19.070571749999999</v>
      </c>
      <c r="AD208" s="77">
        <v>7.8548648844813537E-2</v>
      </c>
      <c r="AE208" s="77">
        <v>0.9214513511551865</v>
      </c>
      <c r="AF208" s="77">
        <v>2.8539900728493956E-3</v>
      </c>
      <c r="AG208" s="78"/>
      <c r="AI208" s="80"/>
      <c r="AJ208" s="80"/>
    </row>
    <row r="209" spans="1:36" outlineLevel="1" x14ac:dyDescent="0.3">
      <c r="A209" s="68" t="s">
        <v>825</v>
      </c>
      <c r="B209" s="69" t="s">
        <v>1074</v>
      </c>
      <c r="C209" s="70" t="s">
        <v>464</v>
      </c>
      <c r="D209" s="69">
        <v>2013</v>
      </c>
      <c r="E209" s="70" t="s">
        <v>825</v>
      </c>
      <c r="F209" s="70" t="s">
        <v>1075</v>
      </c>
      <c r="G209" s="70">
        <v>10</v>
      </c>
      <c r="H209" s="71">
        <f>VLOOKUP(E209,[4]DENSIDAD!A$2:F$341,6,FALSE)</f>
        <v>62.919753086419753</v>
      </c>
      <c r="I209" s="70" t="str">
        <f>VLOOKUP(E209,[4]Cruzamientos!A$2:C$358,3,FALSE)</f>
        <v>CIRAD</v>
      </c>
      <c r="J209" s="72" t="str">
        <f>VLOOKUP(E209,[4]Cruzamientos!A$2:B$358,2,FALSE)</f>
        <v>2101, 2301, 1001, 101</v>
      </c>
      <c r="K209" s="70" t="s">
        <v>1076</v>
      </c>
      <c r="L209" s="71">
        <v>0.1525</v>
      </c>
      <c r="M209" s="87">
        <v>44.5</v>
      </c>
      <c r="N209" s="87">
        <v>26.5</v>
      </c>
      <c r="O209" s="87">
        <v>29</v>
      </c>
      <c r="P209" s="71" t="s">
        <v>1081</v>
      </c>
      <c r="Q209" s="71">
        <v>3562.5174999999995</v>
      </c>
      <c r="R209" s="72"/>
      <c r="S209" s="71">
        <v>4.2675000000000001</v>
      </c>
      <c r="T209" s="71">
        <v>1.165</v>
      </c>
      <c r="U209" s="88">
        <v>1.875</v>
      </c>
      <c r="V209" s="87">
        <v>116.75</v>
      </c>
      <c r="W209" s="71">
        <v>18.920000000000002</v>
      </c>
      <c r="X209" s="71">
        <v>10.905000000000001</v>
      </c>
      <c r="Y209" s="71">
        <v>1.5791667500000002</v>
      </c>
      <c r="Z209" s="71">
        <v>0.34615399999999996</v>
      </c>
      <c r="AA209" s="71">
        <v>9.5652249999999994E-2</v>
      </c>
      <c r="AB209" s="71">
        <v>2.7</v>
      </c>
      <c r="AC209" s="71">
        <v>15.625973</v>
      </c>
      <c r="AD209" s="77">
        <v>0.20136166840315659</v>
      </c>
      <c r="AE209" s="77">
        <v>0.79863833159684339</v>
      </c>
      <c r="AF209" s="77">
        <v>6.9950438329409032E-3</v>
      </c>
      <c r="AG209" s="78"/>
      <c r="AI209" s="80"/>
      <c r="AJ209" s="80"/>
    </row>
    <row r="210" spans="1:36" outlineLevel="1" x14ac:dyDescent="0.3">
      <c r="A210" s="68" t="s">
        <v>821</v>
      </c>
      <c r="B210" s="69" t="s">
        <v>1074</v>
      </c>
      <c r="C210" s="70" t="s">
        <v>482</v>
      </c>
      <c r="D210" s="69">
        <v>2013</v>
      </c>
      <c r="E210" s="70" t="s">
        <v>821</v>
      </c>
      <c r="F210" s="70" t="s">
        <v>1075</v>
      </c>
      <c r="G210" s="70">
        <v>10</v>
      </c>
      <c r="H210" s="71">
        <f>VLOOKUP(E210,[4]DENSIDAD!A$2:F$341,6,FALSE)</f>
        <v>46.339506172839506</v>
      </c>
      <c r="I210" s="70" t="str">
        <f>VLOOKUP(E210,[4]Cruzamientos!A$2:C$358,3,FALSE)</f>
        <v>CIRAD, ASD</v>
      </c>
      <c r="J210" s="72" t="str">
        <f>VLOOKUP(E210,[4]Cruzamientos!A$2:B$358,2,FALSE)</f>
        <v>2301, 0101, ASD DxN</v>
      </c>
      <c r="K210" s="70" t="s">
        <v>1076</v>
      </c>
      <c r="L210" s="73">
        <v>0.36499999999999999</v>
      </c>
      <c r="M210" s="74">
        <v>43</v>
      </c>
      <c r="N210" s="74">
        <v>28</v>
      </c>
      <c r="O210" s="74">
        <v>29</v>
      </c>
      <c r="P210" s="71" t="s">
        <v>1081</v>
      </c>
      <c r="Q210" s="73">
        <v>1.36</v>
      </c>
      <c r="R210" s="72"/>
      <c r="S210" s="73">
        <v>4.78</v>
      </c>
      <c r="T210" s="75">
        <v>1.7000000000000002</v>
      </c>
      <c r="U210" s="76">
        <v>8</v>
      </c>
      <c r="V210" s="69">
        <v>156</v>
      </c>
      <c r="W210" s="73">
        <v>19.68</v>
      </c>
      <c r="X210" s="73">
        <v>13.578521882329454</v>
      </c>
      <c r="Y210" s="73">
        <v>1.7033532195021603</v>
      </c>
      <c r="Z210" s="73">
        <v>0.31714933897381731</v>
      </c>
      <c r="AA210" s="73">
        <v>0.23923685357604074</v>
      </c>
      <c r="AB210" s="73">
        <v>0.2</v>
      </c>
      <c r="AC210" s="71">
        <v>16.038261294381474</v>
      </c>
      <c r="AD210" s="77">
        <v>1.2871033147707886E-2</v>
      </c>
      <c r="AE210" s="77">
        <v>0.98712896685229201</v>
      </c>
      <c r="AF210" s="77">
        <v>1.4997342673843291E-2</v>
      </c>
      <c r="AG210" s="78"/>
      <c r="AI210" s="80"/>
      <c r="AJ210" s="80"/>
    </row>
    <row r="211" spans="1:36" outlineLevel="1" x14ac:dyDescent="0.3">
      <c r="A211" s="68" t="s">
        <v>830</v>
      </c>
      <c r="B211" s="69" t="s">
        <v>1074</v>
      </c>
      <c r="C211" s="70" t="s">
        <v>483</v>
      </c>
      <c r="D211" s="69">
        <v>2013</v>
      </c>
      <c r="E211" s="70" t="s">
        <v>830</v>
      </c>
      <c r="F211" s="70" t="s">
        <v>1075</v>
      </c>
      <c r="G211" s="70">
        <v>10</v>
      </c>
      <c r="H211" s="71">
        <f>VLOOKUP(E211,[4]DENSIDAD!A$2:F$341,6,FALSE)</f>
        <v>40.654320987654323</v>
      </c>
      <c r="I211" s="70" t="str">
        <f>VLOOKUP(E211,[4]Cruzamientos!A$2:C$358,3,FALSE)</f>
        <v>CIRAD, ASD</v>
      </c>
      <c r="J211" s="72" t="str">
        <f>VLOOKUP(E211,[4]Cruzamientos!A$2:B$358,2,FALSE)</f>
        <v>2301, 0.101, ASD DxLM</v>
      </c>
      <c r="K211" s="70" t="s">
        <v>1076</v>
      </c>
      <c r="L211" s="73">
        <v>0.27</v>
      </c>
      <c r="M211" s="74">
        <v>43.333333333333336</v>
      </c>
      <c r="N211" s="74">
        <v>28.333333333333332</v>
      </c>
      <c r="O211" s="74">
        <v>28.333333333333332</v>
      </c>
      <c r="P211" s="71" t="s">
        <v>1081</v>
      </c>
      <c r="Q211" s="73">
        <v>1.3666666666666665</v>
      </c>
      <c r="R211" s="72"/>
      <c r="S211" s="73">
        <v>4.7</v>
      </c>
      <c r="T211" s="75">
        <v>1.45</v>
      </c>
      <c r="U211" s="76">
        <v>4.1333333333333329</v>
      </c>
      <c r="V211" s="69">
        <v>147.66666666666666</v>
      </c>
      <c r="W211" s="73">
        <v>19.253333333333334</v>
      </c>
      <c r="X211" s="73">
        <v>11.129443917693829</v>
      </c>
      <c r="Y211" s="73">
        <v>2.3067955838990608</v>
      </c>
      <c r="Z211" s="73">
        <v>0.31459168301435103</v>
      </c>
      <c r="AA211" s="73">
        <v>0.29433382591476526</v>
      </c>
      <c r="AB211" s="73">
        <v>0.85000000000000009</v>
      </c>
      <c r="AC211" s="71">
        <v>14.895165010522007</v>
      </c>
      <c r="AD211" s="77">
        <v>5.7831879290680815E-2</v>
      </c>
      <c r="AE211" s="77">
        <v>0.94216812070931921</v>
      </c>
      <c r="AF211" s="77">
        <v>1.9837569566987404E-2</v>
      </c>
      <c r="AG211" s="78"/>
      <c r="AI211" s="80"/>
      <c r="AJ211" s="80"/>
    </row>
    <row r="212" spans="1:36" outlineLevel="1" x14ac:dyDescent="0.3">
      <c r="A212" s="68" t="s">
        <v>829</v>
      </c>
      <c r="B212" s="69" t="s">
        <v>1074</v>
      </c>
      <c r="C212" s="70" t="s">
        <v>484</v>
      </c>
      <c r="D212" s="69">
        <v>2013</v>
      </c>
      <c r="E212" s="70" t="s">
        <v>829</v>
      </c>
      <c r="F212" s="70" t="s">
        <v>1075</v>
      </c>
      <c r="G212" s="70">
        <v>10</v>
      </c>
      <c r="H212" s="71">
        <f>VLOOKUP(E212,[4]DENSIDAD!A$2:F$341,6,FALSE)</f>
        <v>33.02469135802469</v>
      </c>
      <c r="I212" s="70" t="str">
        <f>VLOOKUP(E212,[4]Cruzamientos!A$2:C$358,3,FALSE)</f>
        <v>ASD</v>
      </c>
      <c r="J212" s="72" t="str">
        <f>VLOOKUP(E212,[4]Cruzamientos!A$2:B$358,2,FALSE)</f>
        <v>ASD DxN</v>
      </c>
      <c r="K212" s="70" t="s">
        <v>1076</v>
      </c>
      <c r="L212" s="73">
        <v>0.33</v>
      </c>
      <c r="M212" s="74">
        <v>42.0002</v>
      </c>
      <c r="N212" s="74">
        <v>29.001899999999999</v>
      </c>
      <c r="O212" s="74">
        <v>28.997900000000001</v>
      </c>
      <c r="P212" s="71" t="s">
        <v>1079</v>
      </c>
      <c r="Q212" s="73">
        <v>1.355</v>
      </c>
      <c r="R212" s="72"/>
      <c r="S212" s="73">
        <v>5.4250000000000007</v>
      </c>
      <c r="T212" s="75">
        <v>1.915</v>
      </c>
      <c r="U212" s="76">
        <v>8.3999999999999986</v>
      </c>
      <c r="V212" s="69">
        <v>106</v>
      </c>
      <c r="W212" s="73">
        <v>21.200000000000003</v>
      </c>
      <c r="X212" s="73">
        <v>15.044109236987872</v>
      </c>
      <c r="Y212" s="73">
        <v>2.234108208187616</v>
      </c>
      <c r="Z212" s="73">
        <v>0.26471739180475878</v>
      </c>
      <c r="AA212" s="73">
        <v>0.22183780967960143</v>
      </c>
      <c r="AB212" s="73">
        <v>7.5000000000000011E-2</v>
      </c>
      <c r="AC212" s="71">
        <v>17.839772646659853</v>
      </c>
      <c r="AD212" s="77">
        <v>4.3221529128816662E-3</v>
      </c>
      <c r="AE212" s="77">
        <v>0.99567784708711837</v>
      </c>
      <c r="AF212" s="77">
        <v>1.2563196514535833E-2</v>
      </c>
      <c r="AG212" s="78"/>
      <c r="AI212" s="80"/>
      <c r="AJ212" s="80"/>
    </row>
    <row r="213" spans="1:36" outlineLevel="1" x14ac:dyDescent="0.3">
      <c r="A213" s="68" t="s">
        <v>851</v>
      </c>
      <c r="B213" s="69" t="s">
        <v>1074</v>
      </c>
      <c r="C213" s="70" t="s">
        <v>451</v>
      </c>
      <c r="D213" s="69">
        <v>2013</v>
      </c>
      <c r="E213" s="70" t="s">
        <v>851</v>
      </c>
      <c r="F213" s="70" t="s">
        <v>1075</v>
      </c>
      <c r="G213" s="70">
        <v>10</v>
      </c>
      <c r="H213" s="71">
        <f>VLOOKUP(E213,[4]DENSIDAD!A$2:F$341,6,FALSE)</f>
        <v>20.246913580246915</v>
      </c>
      <c r="I213" s="70" t="str">
        <f>VLOOKUP(E213,[4]Cruzamientos!A$2:C$358,3,FALSE)</f>
        <v>ASD</v>
      </c>
      <c r="J213" s="72" t="str">
        <f>VLOOKUP(E213,[4]Cruzamientos!A$2:B$358,2,FALSE)</f>
        <v>ASD DxLM, ASD DxN</v>
      </c>
      <c r="K213" s="70" t="s">
        <v>1076</v>
      </c>
      <c r="L213" s="71">
        <v>0.34</v>
      </c>
      <c r="M213" s="87">
        <v>54</v>
      </c>
      <c r="N213" s="87">
        <v>24</v>
      </c>
      <c r="O213" s="87">
        <v>22</v>
      </c>
      <c r="P213" s="71" t="s">
        <v>1080</v>
      </c>
      <c r="Q213" s="71">
        <v>1.42</v>
      </c>
      <c r="R213" s="72"/>
      <c r="S213" s="71">
        <v>3.77</v>
      </c>
      <c r="T213" s="71">
        <v>0.84</v>
      </c>
      <c r="U213" s="88">
        <v>0.9</v>
      </c>
      <c r="V213" s="87">
        <v>98</v>
      </c>
      <c r="W213" s="71">
        <v>12.8</v>
      </c>
      <c r="X213" s="71">
        <v>2.99</v>
      </c>
      <c r="Y213" s="71">
        <v>0.95</v>
      </c>
      <c r="Z213" s="71">
        <v>0.323077</v>
      </c>
      <c r="AA213" s="71">
        <v>0.17391300000000001</v>
      </c>
      <c r="AB213" s="71">
        <v>3.6</v>
      </c>
      <c r="AC213" s="71">
        <v>8.0369899999999994</v>
      </c>
      <c r="AD213" s="77">
        <v>0.44792888880040915</v>
      </c>
      <c r="AE213" s="77">
        <v>0.55207111119959096</v>
      </c>
      <c r="AF213" s="77">
        <v>2.1639071343873766E-2</v>
      </c>
      <c r="AG213" s="78"/>
      <c r="AI213" s="80"/>
      <c r="AJ213" s="80"/>
    </row>
    <row r="214" spans="1:36" outlineLevel="1" x14ac:dyDescent="0.3">
      <c r="A214" s="68" t="s">
        <v>822</v>
      </c>
      <c r="B214" s="69" t="s">
        <v>1074</v>
      </c>
      <c r="C214" s="70" t="s">
        <v>465</v>
      </c>
      <c r="D214" s="69">
        <v>2013</v>
      </c>
      <c r="E214" s="70" t="s">
        <v>822</v>
      </c>
      <c r="F214" s="70" t="s">
        <v>1075</v>
      </c>
      <c r="G214" s="70">
        <v>10</v>
      </c>
      <c r="H214" s="71">
        <f>VLOOKUP(E214,[4]DENSIDAD!A$2:F$341,6,FALSE)</f>
        <v>57.654320987654323</v>
      </c>
      <c r="I214" s="70" t="str">
        <f>VLOOKUP(E214,[4]Cruzamientos!A$2:C$358,3,FALSE)</f>
        <v>ASD</v>
      </c>
      <c r="J214" s="72" t="str">
        <f>VLOOKUP(E214,[4]Cruzamientos!A$2:B$358,2,FALSE)</f>
        <v>ASD DxLM</v>
      </c>
      <c r="K214" s="70" t="s">
        <v>1076</v>
      </c>
      <c r="L214" s="71">
        <v>0.17749999999999999</v>
      </c>
      <c r="M214" s="87">
        <v>48.5</v>
      </c>
      <c r="N214" s="87">
        <v>23.5</v>
      </c>
      <c r="O214" s="87">
        <v>28</v>
      </c>
      <c r="P214" s="71" t="s">
        <v>1080</v>
      </c>
      <c r="Q214" s="71">
        <v>1.3774999999999999</v>
      </c>
      <c r="R214" s="72"/>
      <c r="S214" s="71">
        <v>4.2949999999999999</v>
      </c>
      <c r="T214" s="71">
        <v>1.155</v>
      </c>
      <c r="U214" s="88">
        <v>1.375</v>
      </c>
      <c r="V214" s="87">
        <v>122.25</v>
      </c>
      <c r="W214" s="71">
        <v>16.560000000000002</v>
      </c>
      <c r="X214" s="71">
        <v>9.5224999999999991</v>
      </c>
      <c r="Y214" s="71">
        <v>1.61249975</v>
      </c>
      <c r="Z214" s="71">
        <v>0.33076924999999996</v>
      </c>
      <c r="AA214" s="71">
        <v>6.5217250000000004E-2</v>
      </c>
      <c r="AB214" s="71">
        <v>2.6749999999999998</v>
      </c>
      <c r="AC214" s="71">
        <v>14.205986249999999</v>
      </c>
      <c r="AD214" s="77">
        <v>0.22568341289810956</v>
      </c>
      <c r="AE214" s="77">
        <v>0.77431658710189044</v>
      </c>
      <c r="AF214" s="77">
        <v>5.0654011520095332E-3</v>
      </c>
      <c r="AG214" s="78"/>
      <c r="AI214" s="80"/>
      <c r="AJ214" s="80"/>
    </row>
    <row r="215" spans="1:36" outlineLevel="1" x14ac:dyDescent="0.3">
      <c r="A215" s="68" t="s">
        <v>823</v>
      </c>
      <c r="B215" s="69" t="s">
        <v>1074</v>
      </c>
      <c r="C215" s="70" t="s">
        <v>466</v>
      </c>
      <c r="D215" s="69">
        <v>2013</v>
      </c>
      <c r="E215" s="70" t="s">
        <v>823</v>
      </c>
      <c r="F215" s="70" t="s">
        <v>1075</v>
      </c>
      <c r="G215" s="70">
        <v>10</v>
      </c>
      <c r="H215" s="71">
        <f>VLOOKUP(E215,[4]DENSIDAD!A$2:F$341,6,FALSE)</f>
        <v>62.592592592592595</v>
      </c>
      <c r="I215" s="70" t="str">
        <f>VLOOKUP(E215,[4]Cruzamientos!A$2:C$358,3,FALSE)</f>
        <v>CIRAD, ASD</v>
      </c>
      <c r="J215" s="72" t="str">
        <f>VLOOKUP(E215,[4]Cruzamientos!A$2:B$358,2,FALSE)</f>
        <v>2301, ASD DxLM</v>
      </c>
      <c r="K215" s="70" t="s">
        <v>1076</v>
      </c>
      <c r="L215" s="71">
        <v>0.185</v>
      </c>
      <c r="M215" s="87">
        <v>49</v>
      </c>
      <c r="N215" s="87">
        <v>25</v>
      </c>
      <c r="O215" s="87">
        <v>26</v>
      </c>
      <c r="P215" s="71" t="s">
        <v>1080</v>
      </c>
      <c r="Q215" s="71">
        <v>1.3849999999999998</v>
      </c>
      <c r="R215" s="72"/>
      <c r="S215" s="71">
        <v>4.6649999999999991</v>
      </c>
      <c r="T215" s="71">
        <v>1.0774999999999999</v>
      </c>
      <c r="U215" s="88">
        <v>1.8</v>
      </c>
      <c r="V215" s="87">
        <v>81.5</v>
      </c>
      <c r="W215" s="71">
        <v>13.76</v>
      </c>
      <c r="X215" s="71">
        <v>9.1517614999999992</v>
      </c>
      <c r="Y215" s="71">
        <v>1.254167</v>
      </c>
      <c r="Z215" s="71">
        <v>0.26538475</v>
      </c>
      <c r="AA215" s="71">
        <v>7.6087000000000002E-2</v>
      </c>
      <c r="AB215" s="71">
        <v>1.875</v>
      </c>
      <c r="AC215" s="71">
        <v>12.622400250000002</v>
      </c>
      <c r="AD215" s="77">
        <v>0.14157741738669297</v>
      </c>
      <c r="AE215" s="77">
        <v>0.85842258261330717</v>
      </c>
      <c r="AF215" s="77">
        <v>6.3561121174911406E-3</v>
      </c>
      <c r="AG215" s="78"/>
      <c r="AI215" s="80"/>
      <c r="AJ215" s="80"/>
    </row>
    <row r="216" spans="1:36" outlineLevel="1" x14ac:dyDescent="0.3">
      <c r="A216" s="68" t="s">
        <v>817</v>
      </c>
      <c r="B216" s="69" t="s">
        <v>1074</v>
      </c>
      <c r="C216" s="70" t="s">
        <v>467</v>
      </c>
      <c r="D216" s="69">
        <v>2013</v>
      </c>
      <c r="E216" s="70" t="s">
        <v>817</v>
      </c>
      <c r="F216" s="70" t="s">
        <v>1075</v>
      </c>
      <c r="G216" s="70">
        <v>10</v>
      </c>
      <c r="H216" s="71">
        <f>VLOOKUP(E216,[4]DENSIDAD!A$2:F$341,6,FALSE)</f>
        <v>56.685185185185183</v>
      </c>
      <c r="I216" s="70" t="str">
        <f>VLOOKUP(E216,[4]Cruzamientos!A$2:C$358,3,FALSE)</f>
        <v>CIRAD, ASD</v>
      </c>
      <c r="J216" s="72" t="str">
        <f>VLOOKUP(E216,[4]Cruzamientos!A$2:B$358,2,FALSE)</f>
        <v>2301, 0101, ASD DxN</v>
      </c>
      <c r="K216" s="70" t="s">
        <v>1076</v>
      </c>
      <c r="L216" s="71">
        <v>0.21</v>
      </c>
      <c r="M216" s="87">
        <v>43</v>
      </c>
      <c r="N216" s="87">
        <v>28</v>
      </c>
      <c r="O216" s="87">
        <v>29</v>
      </c>
      <c r="P216" s="71" t="s">
        <v>1077</v>
      </c>
      <c r="Q216" s="71">
        <v>1.37</v>
      </c>
      <c r="R216" s="72"/>
      <c r="S216" s="71">
        <v>4.2650000000000006</v>
      </c>
      <c r="T216" s="71">
        <v>1.35</v>
      </c>
      <c r="U216" s="88">
        <v>3.35</v>
      </c>
      <c r="V216" s="87">
        <v>116.75</v>
      </c>
      <c r="W216" s="71">
        <v>18.68</v>
      </c>
      <c r="X216" s="71">
        <v>9.4275000000000002</v>
      </c>
      <c r="Y216" s="71">
        <v>1.94166675</v>
      </c>
      <c r="Z216" s="71">
        <v>0.33846150000000003</v>
      </c>
      <c r="AA216" s="71">
        <v>7.6087000000000002E-2</v>
      </c>
      <c r="AB216" s="71">
        <v>2.2250000000000001</v>
      </c>
      <c r="AC216" s="71">
        <v>14.00871525</v>
      </c>
      <c r="AD216" s="77">
        <v>0.19191567835316095</v>
      </c>
      <c r="AE216" s="77">
        <v>0.80808432164683897</v>
      </c>
      <c r="AF216" s="77">
        <v>6.0693564528601935E-3</v>
      </c>
      <c r="AG216" s="78"/>
      <c r="AI216" s="80"/>
      <c r="AJ216" s="80"/>
    </row>
    <row r="217" spans="1:36" outlineLevel="1" x14ac:dyDescent="0.3">
      <c r="A217" s="68" t="s">
        <v>838</v>
      </c>
      <c r="B217" s="69" t="s">
        <v>1074</v>
      </c>
      <c r="C217" s="70" t="s">
        <v>475</v>
      </c>
      <c r="D217" s="69">
        <v>2013</v>
      </c>
      <c r="E217" s="70" t="s">
        <v>838</v>
      </c>
      <c r="F217" s="70" t="s">
        <v>1075</v>
      </c>
      <c r="G217" s="70">
        <v>10</v>
      </c>
      <c r="H217" s="71">
        <f>VLOOKUP(E217,[4]DENSIDAD!A$2:F$341,6,FALSE)</f>
        <v>63.438271604938272</v>
      </c>
      <c r="I217" s="70" t="str">
        <f>VLOOKUP(E217,[4]Cruzamientos!A$2:C$358,3,FALSE)</f>
        <v>CIRAD, ASD</v>
      </c>
      <c r="J217" s="72" t="str">
        <f>VLOOKUP(E217,[4]Cruzamientos!A$2:B$358,2,FALSE)</f>
        <v>0101, ASD DxLM</v>
      </c>
      <c r="K217" s="70" t="s">
        <v>1076</v>
      </c>
      <c r="L217" s="71">
        <v>0.20749999999999999</v>
      </c>
      <c r="M217" s="87">
        <v>44.5</v>
      </c>
      <c r="N217" s="87">
        <v>26.5</v>
      </c>
      <c r="O217" s="87">
        <v>29</v>
      </c>
      <c r="P217" s="71" t="s">
        <v>1081</v>
      </c>
      <c r="Q217" s="71">
        <v>1.3625</v>
      </c>
      <c r="R217" s="72"/>
      <c r="S217" s="71">
        <v>4.6974999999999998</v>
      </c>
      <c r="T217" s="71">
        <v>1.5</v>
      </c>
      <c r="U217" s="88">
        <v>2.1</v>
      </c>
      <c r="V217" s="87">
        <v>130.75</v>
      </c>
      <c r="W217" s="71">
        <v>25.880000000000003</v>
      </c>
      <c r="X217" s="71">
        <v>16.142499999999998</v>
      </c>
      <c r="Y217" s="71">
        <v>2.1083332499999998</v>
      </c>
      <c r="Z217" s="71">
        <v>0.47564099999999998</v>
      </c>
      <c r="AA217" s="71">
        <v>0.1</v>
      </c>
      <c r="AB217" s="71">
        <v>1.1000000000000001</v>
      </c>
      <c r="AC217" s="71">
        <v>19.926474250000002</v>
      </c>
      <c r="AD217" s="77">
        <v>7.2739258386912545E-2</v>
      </c>
      <c r="AE217" s="77">
        <v>0.92726074161308747</v>
      </c>
      <c r="AF217" s="77">
        <v>5.3396635241215419E-3</v>
      </c>
      <c r="AG217" s="78"/>
      <c r="AI217" s="80"/>
      <c r="AJ217" s="80"/>
    </row>
    <row r="218" spans="1:36" outlineLevel="1" x14ac:dyDescent="0.3">
      <c r="A218" s="68" t="s">
        <v>835</v>
      </c>
      <c r="B218" s="69" t="s">
        <v>1074</v>
      </c>
      <c r="C218" s="70" t="s">
        <v>476</v>
      </c>
      <c r="D218" s="69">
        <v>2013</v>
      </c>
      <c r="E218" s="70" t="s">
        <v>835</v>
      </c>
      <c r="F218" s="70" t="s">
        <v>1075</v>
      </c>
      <c r="G218" s="70">
        <v>10</v>
      </c>
      <c r="H218" s="71">
        <f>VLOOKUP(E218,[4]DENSIDAD!A$2:F$341,6,FALSE)</f>
        <v>58.061728395061728</v>
      </c>
      <c r="I218" s="70" t="str">
        <f>VLOOKUP(E218,[4]Cruzamientos!A$2:C$358,3,FALSE)</f>
        <v>CIRAD, ASD</v>
      </c>
      <c r="J218" s="72" t="str">
        <f>VLOOKUP(E218,[4]Cruzamientos!A$2:B$358,2,FALSE)</f>
        <v>0101, 2101, ASD DxN</v>
      </c>
      <c r="K218" s="70" t="s">
        <v>1076</v>
      </c>
      <c r="L218" s="71">
        <v>0.34499999999999997</v>
      </c>
      <c r="M218" s="87">
        <v>36.5</v>
      </c>
      <c r="N218" s="87">
        <v>30</v>
      </c>
      <c r="O218" s="87">
        <v>33.5</v>
      </c>
      <c r="P218" s="71" t="s">
        <v>1081</v>
      </c>
      <c r="Q218" s="71">
        <v>1.3275000000000001</v>
      </c>
      <c r="R218" s="72"/>
      <c r="S218" s="71">
        <v>5.7124999999999995</v>
      </c>
      <c r="T218" s="71">
        <v>1.58</v>
      </c>
      <c r="U218" s="88">
        <v>2.375</v>
      </c>
      <c r="V218" s="87">
        <v>146.25</v>
      </c>
      <c r="W218" s="71">
        <v>31.24</v>
      </c>
      <c r="X218" s="71">
        <v>24.846739249999999</v>
      </c>
      <c r="Y218" s="71">
        <v>2.5708335</v>
      </c>
      <c r="Z218" s="71">
        <v>0.44615375000000002</v>
      </c>
      <c r="AA218" s="71">
        <v>0.12173899999999999</v>
      </c>
      <c r="AB218" s="71">
        <v>0.27500000000000002</v>
      </c>
      <c r="AC218" s="71">
        <v>28.260465500000002</v>
      </c>
      <c r="AD218" s="77">
        <v>1.1732296145382489E-2</v>
      </c>
      <c r="AE218" s="77">
        <v>0.98826770385461749</v>
      </c>
      <c r="AF218" s="77">
        <v>4.4447402934105849E-3</v>
      </c>
      <c r="AG218" s="78"/>
      <c r="AI218" s="80"/>
      <c r="AJ218" s="80"/>
    </row>
    <row r="219" spans="1:36" outlineLevel="1" x14ac:dyDescent="0.3">
      <c r="A219" s="68" t="s">
        <v>837</v>
      </c>
      <c r="B219" s="69" t="s">
        <v>1074</v>
      </c>
      <c r="C219" s="70" t="s">
        <v>485</v>
      </c>
      <c r="D219" s="69">
        <v>2013</v>
      </c>
      <c r="E219" s="70" t="s">
        <v>837</v>
      </c>
      <c r="F219" s="70" t="s">
        <v>1075</v>
      </c>
      <c r="G219" s="70">
        <v>10</v>
      </c>
      <c r="H219" s="71">
        <f>VLOOKUP(E219,[4]DENSIDAD!A$2:F$341,6,FALSE)</f>
        <v>34.438271604938272</v>
      </c>
      <c r="I219" s="70" t="str">
        <f>VLOOKUP(E219,[4]Cruzamientos!A$2:C$358,3,FALSE)</f>
        <v>CIRAD, ASD</v>
      </c>
      <c r="J219" s="72" t="str">
        <f>VLOOKUP(E219,[4]Cruzamientos!A$2:B$358,2,FALSE)</f>
        <v>0101, ASD DxLM</v>
      </c>
      <c r="K219" s="70" t="s">
        <v>1076</v>
      </c>
      <c r="L219" s="71">
        <v>0.26</v>
      </c>
      <c r="M219" s="87">
        <v>21</v>
      </c>
      <c r="N219" s="87">
        <v>33</v>
      </c>
      <c r="O219" s="87">
        <v>46</v>
      </c>
      <c r="P219" s="71" t="s">
        <v>1082</v>
      </c>
      <c r="Q219" s="71">
        <v>1.25</v>
      </c>
      <c r="R219" s="72"/>
      <c r="S219" s="71">
        <v>4.6899999999999995</v>
      </c>
      <c r="T219" s="71">
        <v>1.7349999999999999</v>
      </c>
      <c r="U219" s="88">
        <v>2.0499999999999998</v>
      </c>
      <c r="V219" s="87">
        <v>237</v>
      </c>
      <c r="W219" s="71">
        <v>33.840000000000003</v>
      </c>
      <c r="X219" s="71">
        <v>25.759565000000002</v>
      </c>
      <c r="Y219" s="71">
        <v>3.7583335</v>
      </c>
      <c r="Z219" s="71">
        <v>0.76666650000000003</v>
      </c>
      <c r="AA219" s="71">
        <v>7.3913500000000007E-2</v>
      </c>
      <c r="AB219" s="71">
        <v>0.3</v>
      </c>
      <c r="AC219" s="71">
        <v>30.658478500000005</v>
      </c>
      <c r="AD219" s="77">
        <v>9.9118382932066977E-3</v>
      </c>
      <c r="AE219" s="77">
        <v>0.99008816170679337</v>
      </c>
      <c r="AF219" s="77">
        <v>2.4036948044109836E-3</v>
      </c>
      <c r="AG219" s="78"/>
      <c r="AI219" s="80"/>
      <c r="AJ219" s="80"/>
    </row>
    <row r="220" spans="1:36" outlineLevel="1" x14ac:dyDescent="0.3">
      <c r="A220" s="68" t="s">
        <v>836</v>
      </c>
      <c r="B220" s="69" t="s">
        <v>1074</v>
      </c>
      <c r="C220" s="70" t="s">
        <v>486</v>
      </c>
      <c r="D220" s="69">
        <v>2013</v>
      </c>
      <c r="E220" s="70" t="s">
        <v>836</v>
      </c>
      <c r="F220" s="70" t="s">
        <v>1075</v>
      </c>
      <c r="G220" s="70">
        <v>10</v>
      </c>
      <c r="H220" s="71">
        <f>VLOOKUP(E220,[4]DENSIDAD!A$2:F$341,6,FALSE)</f>
        <v>32.580246913580247</v>
      </c>
      <c r="I220" s="70" t="str">
        <f>VLOOKUP(E220,[4]Cruzamientos!A$2:C$358,3,FALSE)</f>
        <v>CIRAD, ASD</v>
      </c>
      <c r="J220" s="72" t="str">
        <f>VLOOKUP(E220,[4]Cruzamientos!A$2:B$358,2,FALSE)</f>
        <v>0101, 1001, Ensayo DxN</v>
      </c>
      <c r="K220" s="70" t="s">
        <v>1076</v>
      </c>
      <c r="L220" s="71">
        <v>0.25</v>
      </c>
      <c r="M220" s="87">
        <v>29</v>
      </c>
      <c r="N220" s="87">
        <v>31</v>
      </c>
      <c r="O220" s="87">
        <v>40</v>
      </c>
      <c r="P220" s="71" t="s">
        <v>1081</v>
      </c>
      <c r="Q220" s="71">
        <v>1.2850000000000001</v>
      </c>
      <c r="R220" s="72"/>
      <c r="S220" s="71">
        <v>6.04</v>
      </c>
      <c r="T220" s="71">
        <v>1.7749999999999999</v>
      </c>
      <c r="U220" s="88">
        <v>3.3</v>
      </c>
      <c r="V220" s="87">
        <v>168</v>
      </c>
      <c r="W220" s="71">
        <v>29.439999999999998</v>
      </c>
      <c r="X220" s="71">
        <v>25.892871</v>
      </c>
      <c r="Y220" s="71">
        <v>2.5249999999999999</v>
      </c>
      <c r="Z220" s="71">
        <v>0.70256450000000004</v>
      </c>
      <c r="AA220" s="71">
        <v>6.9565500000000002E-2</v>
      </c>
      <c r="AB220" s="71">
        <v>0.25</v>
      </c>
      <c r="AC220" s="71">
        <v>29.440001000000002</v>
      </c>
      <c r="AD220" s="77">
        <v>9.3005948920909624E-3</v>
      </c>
      <c r="AE220" s="77">
        <v>0.99069940510790899</v>
      </c>
      <c r="AF220" s="77">
        <v>2.4327223845875229E-3</v>
      </c>
      <c r="AG220" s="78"/>
      <c r="AI220" s="80"/>
      <c r="AJ220" s="80"/>
    </row>
    <row r="221" spans="1:36" outlineLevel="1" x14ac:dyDescent="0.3">
      <c r="A221" s="68" t="s">
        <v>834</v>
      </c>
      <c r="B221" s="69" t="s">
        <v>1074</v>
      </c>
      <c r="C221" s="70" t="s">
        <v>487</v>
      </c>
      <c r="D221" s="69">
        <v>2013</v>
      </c>
      <c r="E221" s="70" t="s">
        <v>834</v>
      </c>
      <c r="F221" s="70" t="s">
        <v>1075</v>
      </c>
      <c r="G221" s="70">
        <v>10</v>
      </c>
      <c r="H221" s="71">
        <f>VLOOKUP(E221,[4]DENSIDAD!A$2:F$341,6,FALSE)</f>
        <v>28.209876543209877</v>
      </c>
      <c r="I221" s="70" t="str">
        <f>VLOOKUP(E221,[4]Cruzamientos!A$2:C$358,3,FALSE)</f>
        <v>CIRAD, ASD</v>
      </c>
      <c r="J221" s="72" t="str">
        <f>VLOOKUP(E221,[4]Cruzamientos!A$2:B$358,2,FALSE)</f>
        <v>1001, 2101, ENSAYO ASD DxLM</v>
      </c>
      <c r="K221" s="70" t="s">
        <v>1076</v>
      </c>
      <c r="L221" s="71">
        <v>0.16</v>
      </c>
      <c r="M221" s="87">
        <v>35</v>
      </c>
      <c r="N221" s="87">
        <v>36</v>
      </c>
      <c r="O221" s="87">
        <v>29</v>
      </c>
      <c r="P221" s="71" t="s">
        <v>1081</v>
      </c>
      <c r="Q221" s="71">
        <v>1.34</v>
      </c>
      <c r="R221" s="72"/>
      <c r="S221" s="71">
        <v>4.4950000000000001</v>
      </c>
      <c r="T221" s="71">
        <v>1.355</v>
      </c>
      <c r="U221" s="88">
        <v>2.2999999999999998</v>
      </c>
      <c r="V221" s="87">
        <v>143</v>
      </c>
      <c r="W221" s="71">
        <v>20.560000000000002</v>
      </c>
      <c r="X221" s="71">
        <v>13.6</v>
      </c>
      <c r="Y221" s="71">
        <v>1.5416664999999998</v>
      </c>
      <c r="Z221" s="71">
        <v>0.35897449999999997</v>
      </c>
      <c r="AA221" s="71">
        <v>5.2173999999999998E-2</v>
      </c>
      <c r="AB221" s="71">
        <v>1.4</v>
      </c>
      <c r="AC221" s="71">
        <v>16.952815000000001</v>
      </c>
      <c r="AD221" s="77">
        <v>8.2771775795439789E-2</v>
      </c>
      <c r="AE221" s="77">
        <v>0.91722822420456018</v>
      </c>
      <c r="AF221" s="77">
        <v>3.0776270660506843E-3</v>
      </c>
      <c r="AG221" s="78"/>
      <c r="AI221" s="80"/>
      <c r="AJ221" s="80"/>
    </row>
    <row r="222" spans="1:36" outlineLevel="1" x14ac:dyDescent="0.3">
      <c r="A222" s="68" t="s">
        <v>847</v>
      </c>
      <c r="B222" s="69" t="s">
        <v>1074</v>
      </c>
      <c r="C222" s="70" t="s">
        <v>271</v>
      </c>
      <c r="D222" s="69">
        <v>2013</v>
      </c>
      <c r="E222" s="70" t="s">
        <v>847</v>
      </c>
      <c r="F222" s="70" t="s">
        <v>1075</v>
      </c>
      <c r="G222" s="70">
        <v>10</v>
      </c>
      <c r="H222" s="71">
        <f>VLOOKUP(E222,[4]DENSIDAD!A$2:F$341,6,FALSE)</f>
        <v>53.771604938271608</v>
      </c>
      <c r="I222" s="70" t="str">
        <f>VLOOKUP(E222,[4]Cruzamientos!A$2:C$358,3,FALSE)</f>
        <v>CIRAD</v>
      </c>
      <c r="J222" s="72" t="str">
        <f>VLOOKUP(E222,[4]Cruzamientos!A$2:B$358,2,FALSE)</f>
        <v>2301, 1001, 0101, 2101, 731</v>
      </c>
      <c r="K222" s="70" t="s">
        <v>1076</v>
      </c>
      <c r="L222" s="71">
        <v>0.19750000000000001</v>
      </c>
      <c r="M222" s="87">
        <v>34</v>
      </c>
      <c r="N222" s="87">
        <v>35</v>
      </c>
      <c r="O222" s="87">
        <v>31</v>
      </c>
      <c r="P222" s="71" t="s">
        <v>1081</v>
      </c>
      <c r="Q222" s="71">
        <v>1.335</v>
      </c>
      <c r="R222" s="72"/>
      <c r="S222" s="71">
        <v>4.29</v>
      </c>
      <c r="T222" s="71">
        <v>1.18</v>
      </c>
      <c r="U222" s="88">
        <v>0.875</v>
      </c>
      <c r="V222" s="87">
        <v>111.25</v>
      </c>
      <c r="W222" s="71">
        <v>18.600000000000001</v>
      </c>
      <c r="X222" s="71">
        <v>8.5425000000000004</v>
      </c>
      <c r="Y222" s="71">
        <v>2.3458325000000002</v>
      </c>
      <c r="Z222" s="71">
        <v>0.33333325000000003</v>
      </c>
      <c r="AA222" s="71">
        <v>0.20869625</v>
      </c>
      <c r="AB222" s="71">
        <v>2.125</v>
      </c>
      <c r="AC222" s="71">
        <v>13.555362000000001</v>
      </c>
      <c r="AD222" s="77">
        <v>0.17390417614311038</v>
      </c>
      <c r="AE222" s="77">
        <v>0.82609582385688962</v>
      </c>
      <c r="AF222" s="77">
        <v>1.5810611086301312E-2</v>
      </c>
      <c r="AG222" s="78"/>
      <c r="AI222" s="80"/>
      <c r="AJ222" s="80"/>
    </row>
    <row r="223" spans="1:36" outlineLevel="1" x14ac:dyDescent="0.3">
      <c r="A223" s="68" t="s">
        <v>848</v>
      </c>
      <c r="B223" s="69" t="s">
        <v>1074</v>
      </c>
      <c r="C223" s="70" t="s">
        <v>458</v>
      </c>
      <c r="D223" s="69">
        <v>2013</v>
      </c>
      <c r="E223" s="70" t="s">
        <v>848</v>
      </c>
      <c r="F223" s="70" t="s">
        <v>1075</v>
      </c>
      <c r="G223" s="70">
        <v>10</v>
      </c>
      <c r="H223" s="71">
        <f>VLOOKUP(E223,[4]DENSIDAD!A$2:F$341,6,FALSE)</f>
        <v>57.351851851851855</v>
      </c>
      <c r="I223" s="70" t="str">
        <f>VLOOKUP(E223,[4]Cruzamientos!A$2:C$358,3,FALSE)</f>
        <v>CIRAD</v>
      </c>
      <c r="J223" s="72" t="str">
        <f>VLOOKUP(E223,[4]Cruzamientos!A$2:B$358,2,FALSE)</f>
        <v>0731, 2301</v>
      </c>
      <c r="K223" s="70" t="s">
        <v>1076</v>
      </c>
      <c r="L223" s="71">
        <v>0.1525</v>
      </c>
      <c r="M223" s="87">
        <v>31.75</v>
      </c>
      <c r="N223" s="87">
        <v>35.5</v>
      </c>
      <c r="O223" s="87">
        <v>32.75</v>
      </c>
      <c r="P223" s="71" t="s">
        <v>1081</v>
      </c>
      <c r="Q223" s="71">
        <v>1.3225</v>
      </c>
      <c r="R223" s="72"/>
      <c r="S223" s="71">
        <v>4.2025000000000006</v>
      </c>
      <c r="T223" s="71">
        <v>1.4450000000000001</v>
      </c>
      <c r="U223" s="88">
        <v>0.87500000000000011</v>
      </c>
      <c r="V223" s="87">
        <v>111.25</v>
      </c>
      <c r="W223" s="71">
        <v>21.16</v>
      </c>
      <c r="X223" s="71">
        <v>8.31</v>
      </c>
      <c r="Y223" s="71">
        <v>2.2999999999999998</v>
      </c>
      <c r="Z223" s="71">
        <v>0.3448715</v>
      </c>
      <c r="AA223" s="71">
        <v>9.5652249999999994E-2</v>
      </c>
      <c r="AB223" s="71">
        <v>4.2750000000000004</v>
      </c>
      <c r="AC223" s="71">
        <v>15.325523749999999</v>
      </c>
      <c r="AD223" s="77">
        <v>0.30384054547438194</v>
      </c>
      <c r="AE223" s="77">
        <v>0.69615945452561823</v>
      </c>
      <c r="AF223" s="77">
        <v>5.9806189225939319E-3</v>
      </c>
      <c r="AG223" s="78"/>
      <c r="AI223" s="80"/>
      <c r="AJ223" s="80"/>
    </row>
    <row r="224" spans="1:36" outlineLevel="1" x14ac:dyDescent="0.3">
      <c r="A224" s="68" t="s">
        <v>849</v>
      </c>
      <c r="B224" s="69" t="s">
        <v>1074</v>
      </c>
      <c r="C224" s="70" t="s">
        <v>428</v>
      </c>
      <c r="D224" s="69">
        <v>2013</v>
      </c>
      <c r="E224" s="70" t="s">
        <v>849</v>
      </c>
      <c r="F224" s="70" t="s">
        <v>1075</v>
      </c>
      <c r="G224" s="70">
        <v>10</v>
      </c>
      <c r="H224" s="71">
        <f>VLOOKUP(E224,[4]DENSIDAD!A$2:F$341,6,FALSE)</f>
        <v>51.444444444444443</v>
      </c>
      <c r="I224" s="70" t="str">
        <f>VLOOKUP(E224,[4]Cruzamientos!A$2:C$358,3,FALSE)</f>
        <v>CIRAD, ASD</v>
      </c>
      <c r="J224" s="72" t="str">
        <f>VLOOKUP(E224,[4]Cruzamientos!A$2:B$358,2,FALSE)</f>
        <v>1001, 731, ASD DxN</v>
      </c>
      <c r="K224" s="70" t="s">
        <v>1076</v>
      </c>
      <c r="L224" s="71">
        <v>8.5000000000000006E-2</v>
      </c>
      <c r="M224" s="87">
        <v>42</v>
      </c>
      <c r="N224" s="87">
        <v>30</v>
      </c>
      <c r="O224" s="87">
        <v>28</v>
      </c>
      <c r="P224" s="71" t="s">
        <v>1081</v>
      </c>
      <c r="Q224" s="71">
        <v>1.365</v>
      </c>
      <c r="R224" s="72"/>
      <c r="S224" s="71">
        <v>4.3049999999999997</v>
      </c>
      <c r="T224" s="71">
        <v>1.2650000000000001</v>
      </c>
      <c r="U224" s="88">
        <v>1.1000000000000001</v>
      </c>
      <c r="V224" s="87">
        <v>91.25</v>
      </c>
      <c r="W224" s="71">
        <v>17.52</v>
      </c>
      <c r="X224" s="71">
        <v>6.9725000000000001</v>
      </c>
      <c r="Y224" s="71">
        <v>1.5208332499999999</v>
      </c>
      <c r="Z224" s="71">
        <v>0.28076925000000003</v>
      </c>
      <c r="AA224" s="71">
        <v>8.0434749999999999E-2</v>
      </c>
      <c r="AB224" s="71">
        <v>3.375</v>
      </c>
      <c r="AC224" s="71">
        <v>12.22953725</v>
      </c>
      <c r="AD224" s="77">
        <v>0.27233367015014298</v>
      </c>
      <c r="AE224" s="77">
        <v>0.72766632984985702</v>
      </c>
      <c r="AF224" s="77">
        <v>6.7691088244198928E-3</v>
      </c>
      <c r="AG224" s="78"/>
      <c r="AI224" s="80"/>
      <c r="AJ224" s="80"/>
    </row>
    <row r="225" spans="1:36" outlineLevel="1" x14ac:dyDescent="0.3">
      <c r="A225" s="68" t="s">
        <v>826</v>
      </c>
      <c r="B225" s="69" t="s">
        <v>1074</v>
      </c>
      <c r="C225" s="70" t="s">
        <v>468</v>
      </c>
      <c r="D225" s="69">
        <v>2013</v>
      </c>
      <c r="E225" s="70" t="s">
        <v>826</v>
      </c>
      <c r="F225" s="70" t="s">
        <v>1075</v>
      </c>
      <c r="G225" s="70">
        <v>10</v>
      </c>
      <c r="H225" s="71">
        <f>VLOOKUP(E225,[4]DENSIDAD!A$2:F$341,6,FALSE)</f>
        <v>68.067901234567898</v>
      </c>
      <c r="I225" s="70" t="str">
        <f>VLOOKUP(E225,[4]Cruzamientos!A$2:C$358,3,FALSE)</f>
        <v>CIRAD</v>
      </c>
      <c r="J225" s="72" t="str">
        <f>VLOOKUP(E225,[4]Cruzamientos!A$2:B$358,2,FALSE)</f>
        <v>0101, 2301, 1001</v>
      </c>
      <c r="K225" s="70" t="s">
        <v>1076</v>
      </c>
      <c r="L225" s="71">
        <v>0.16500000000000001</v>
      </c>
      <c r="M225" s="87">
        <v>45</v>
      </c>
      <c r="N225" s="87">
        <v>26</v>
      </c>
      <c r="O225" s="87">
        <v>29</v>
      </c>
      <c r="P225" s="71" t="s">
        <v>1080</v>
      </c>
      <c r="Q225" s="71">
        <v>1.365</v>
      </c>
      <c r="R225" s="72"/>
      <c r="S225" s="71">
        <v>4.43</v>
      </c>
      <c r="T225" s="71">
        <v>1.1350000000000002</v>
      </c>
      <c r="U225" s="88">
        <v>2.2250000000000001</v>
      </c>
      <c r="V225" s="87">
        <v>96.5</v>
      </c>
      <c r="W225" s="71">
        <v>18.28</v>
      </c>
      <c r="X225" s="71">
        <v>12.466337749999997</v>
      </c>
      <c r="Y225" s="71">
        <v>1.56666675</v>
      </c>
      <c r="Z225" s="71">
        <v>0.27948724999999996</v>
      </c>
      <c r="AA225" s="71">
        <v>8.4782500000000011E-2</v>
      </c>
      <c r="AB225" s="71">
        <v>1.325</v>
      </c>
      <c r="AC225" s="71">
        <v>15.72227425</v>
      </c>
      <c r="AD225" s="77">
        <v>8.850033261849799E-2</v>
      </c>
      <c r="AE225" s="77">
        <v>0.9114996673815019</v>
      </c>
      <c r="AF225" s="77">
        <v>5.4275538678750235E-3</v>
      </c>
      <c r="AG225" s="78"/>
      <c r="AI225" s="80"/>
      <c r="AJ225" s="80"/>
    </row>
    <row r="226" spans="1:36" outlineLevel="1" x14ac:dyDescent="0.3">
      <c r="A226" s="68" t="s">
        <v>839</v>
      </c>
      <c r="B226" s="69" t="s">
        <v>1074</v>
      </c>
      <c r="C226" s="70" t="s">
        <v>469</v>
      </c>
      <c r="D226" s="69">
        <v>2013</v>
      </c>
      <c r="E226" s="70" t="s">
        <v>839</v>
      </c>
      <c r="F226" s="70" t="s">
        <v>1075</v>
      </c>
      <c r="G226" s="70">
        <v>10</v>
      </c>
      <c r="H226" s="71">
        <f>VLOOKUP(E226,[4]DENSIDAD!A$2:F$341,6,FALSE)</f>
        <v>57.061728395061728</v>
      </c>
      <c r="I226" s="70" t="str">
        <f>VLOOKUP(E226,[4]Cruzamientos!A$2:C$358,3,FALSE)</f>
        <v>CIRAD</v>
      </c>
      <c r="J226" s="72" t="str">
        <f>VLOOKUP(E226,[4]Cruzamientos!A$2:B$358,2,FALSE)</f>
        <v>2101, 1001, 2301, 0101</v>
      </c>
      <c r="K226" s="70" t="s">
        <v>1076</v>
      </c>
      <c r="L226" s="71">
        <v>0.13500000000000001</v>
      </c>
      <c r="M226" s="87">
        <v>44.5</v>
      </c>
      <c r="N226" s="87">
        <v>25.5</v>
      </c>
      <c r="O226" s="87">
        <v>30</v>
      </c>
      <c r="P226" s="71" t="s">
        <v>1081</v>
      </c>
      <c r="Q226" s="71">
        <v>1.355</v>
      </c>
      <c r="R226" s="72"/>
      <c r="S226" s="71">
        <v>4.4550000000000001</v>
      </c>
      <c r="T226" s="71">
        <v>1.0974999999999999</v>
      </c>
      <c r="U226" s="88">
        <v>1.65</v>
      </c>
      <c r="V226" s="87">
        <v>109.5</v>
      </c>
      <c r="W226" s="71">
        <v>17.36</v>
      </c>
      <c r="X226" s="71">
        <v>11.05</v>
      </c>
      <c r="Y226" s="71">
        <v>1.6416664999999999</v>
      </c>
      <c r="Z226" s="71">
        <v>0.30128199999999999</v>
      </c>
      <c r="AA226" s="71">
        <v>8.0435000000000006E-2</v>
      </c>
      <c r="AB226" s="71">
        <v>1.6499999999999997</v>
      </c>
      <c r="AC226" s="71">
        <v>14.723383500000001</v>
      </c>
      <c r="AD226" s="77">
        <v>0.12192016771789295</v>
      </c>
      <c r="AE226" s="77">
        <v>0.87807983228210706</v>
      </c>
      <c r="AF226" s="77">
        <v>5.5503451630769685E-3</v>
      </c>
      <c r="AG226" s="78"/>
      <c r="AI226" s="80"/>
      <c r="AJ226" s="80"/>
    </row>
    <row r="227" spans="1:36" outlineLevel="1" x14ac:dyDescent="0.3">
      <c r="A227" s="68" t="s">
        <v>842</v>
      </c>
      <c r="B227" s="69" t="s">
        <v>1074</v>
      </c>
      <c r="C227" s="70" t="s">
        <v>470</v>
      </c>
      <c r="D227" s="69">
        <v>2013</v>
      </c>
      <c r="E227" s="70" t="s">
        <v>842</v>
      </c>
      <c r="F227" s="70" t="s">
        <v>1075</v>
      </c>
      <c r="G227" s="70">
        <v>10</v>
      </c>
      <c r="H227" s="71">
        <f>VLOOKUP(E227,[4]DENSIDAD!A$2:F$341,6,FALSE)</f>
        <v>58.055555555555557</v>
      </c>
      <c r="I227" s="70" t="str">
        <f>VLOOKUP(E227,[4]Cruzamientos!A$2:C$358,3,FALSE)</f>
        <v>CIRAD</v>
      </c>
      <c r="J227" s="72" t="str">
        <f>VLOOKUP(E227,[4]Cruzamientos!A$2:B$358,2,FALSE)</f>
        <v>1001, 0101, 2101, 2301, 731</v>
      </c>
      <c r="K227" s="70" t="s">
        <v>1076</v>
      </c>
      <c r="L227" s="71">
        <v>0.22999999999999998</v>
      </c>
      <c r="M227" s="87">
        <v>40.5</v>
      </c>
      <c r="N227" s="87">
        <v>29.5</v>
      </c>
      <c r="O227" s="87">
        <v>30</v>
      </c>
      <c r="P227" s="71" t="s">
        <v>1081</v>
      </c>
      <c r="Q227" s="71">
        <v>1.3499999999999999</v>
      </c>
      <c r="R227" s="72"/>
      <c r="S227" s="71">
        <v>5.3650000000000002</v>
      </c>
      <c r="T227" s="71">
        <v>1.125</v>
      </c>
      <c r="U227" s="88">
        <v>3.0999999999999996</v>
      </c>
      <c r="V227" s="87">
        <v>107</v>
      </c>
      <c r="W227" s="71">
        <v>18.8</v>
      </c>
      <c r="X227" s="71">
        <v>15.901661000000001</v>
      </c>
      <c r="Y227" s="71">
        <v>1.3916665000000001</v>
      </c>
      <c r="Z227" s="71">
        <v>0.26794875000000001</v>
      </c>
      <c r="AA227" s="71">
        <v>7.391325E-2</v>
      </c>
      <c r="AB227" s="71">
        <v>0.17499999999999999</v>
      </c>
      <c r="AC227" s="71">
        <v>17.8101895</v>
      </c>
      <c r="AD227" s="77">
        <v>1.1216048018549394E-2</v>
      </c>
      <c r="AE227" s="77">
        <v>0.98878395198145053</v>
      </c>
      <c r="AF227" s="77">
        <v>4.2256953032777907E-3</v>
      </c>
      <c r="AG227" s="78"/>
      <c r="AI227" s="80"/>
      <c r="AJ227" s="80"/>
    </row>
    <row r="228" spans="1:36" outlineLevel="1" x14ac:dyDescent="0.3">
      <c r="A228" s="68" t="s">
        <v>833</v>
      </c>
      <c r="B228" s="69" t="s">
        <v>1074</v>
      </c>
      <c r="C228" s="70" t="s">
        <v>477</v>
      </c>
      <c r="D228" s="69">
        <v>2013</v>
      </c>
      <c r="E228" s="70" t="s">
        <v>833</v>
      </c>
      <c r="F228" s="70" t="s">
        <v>1075</v>
      </c>
      <c r="G228" s="70">
        <v>10</v>
      </c>
      <c r="H228" s="71">
        <f>VLOOKUP(E228,[4]DENSIDAD!A$2:F$341,6,FALSE)</f>
        <v>55.376543209876544</v>
      </c>
      <c r="I228" s="70" t="str">
        <f>VLOOKUP(E228,[4]Cruzamientos!A$2:C$358,3,FALSE)</f>
        <v>CIRAD, ASD</v>
      </c>
      <c r="J228" s="72" t="str">
        <f>VLOOKUP(E228,[4]Cruzamientos!A$2:B$358,2,FALSE)</f>
        <v>101, 2301, 1001, 2101, ASD DxLM</v>
      </c>
      <c r="K228" s="70" t="s">
        <v>1076</v>
      </c>
      <c r="L228" s="71">
        <v>0.34250000000000003</v>
      </c>
      <c r="M228" s="87">
        <v>34</v>
      </c>
      <c r="N228" s="87">
        <v>29</v>
      </c>
      <c r="O228" s="87">
        <v>37</v>
      </c>
      <c r="P228" s="71" t="s">
        <v>1082</v>
      </c>
      <c r="Q228" s="71">
        <v>1.31</v>
      </c>
      <c r="R228" s="72"/>
      <c r="S228" s="71">
        <v>5.4849999999999994</v>
      </c>
      <c r="T228" s="71">
        <v>1.7975000000000001</v>
      </c>
      <c r="U228" s="88">
        <v>2.5</v>
      </c>
      <c r="V228" s="87">
        <v>145.5</v>
      </c>
      <c r="W228" s="71">
        <v>31.159999999999997</v>
      </c>
      <c r="X228" s="71">
        <v>23.075000000000003</v>
      </c>
      <c r="Y228" s="71">
        <v>2.5333334999999999</v>
      </c>
      <c r="Z228" s="71">
        <v>0.40897450000000002</v>
      </c>
      <c r="AA228" s="71">
        <v>9.7825999999999996E-2</v>
      </c>
      <c r="AB228" s="71">
        <v>0.22499999999999998</v>
      </c>
      <c r="AC228" s="71">
        <v>26.340133999999999</v>
      </c>
      <c r="AD228" s="77">
        <v>1.1439665714929549E-2</v>
      </c>
      <c r="AE228" s="77">
        <v>0.98856033428507051</v>
      </c>
      <c r="AF228" s="77">
        <v>3.7778905577449625E-3</v>
      </c>
      <c r="AG228" s="78"/>
      <c r="AI228" s="80"/>
      <c r="AJ228" s="80"/>
    </row>
    <row r="229" spans="1:36" outlineLevel="1" x14ac:dyDescent="0.3">
      <c r="A229" s="68" t="s">
        <v>841</v>
      </c>
      <c r="B229" s="69" t="s">
        <v>1074</v>
      </c>
      <c r="C229" s="70" t="s">
        <v>478</v>
      </c>
      <c r="D229" s="69">
        <v>2013</v>
      </c>
      <c r="E229" s="70" t="s">
        <v>841</v>
      </c>
      <c r="F229" s="70" t="s">
        <v>1075</v>
      </c>
      <c r="G229" s="70">
        <v>10</v>
      </c>
      <c r="H229" s="71">
        <f>VLOOKUP(E229,[4]DENSIDAD!A$2:F$341,6,FALSE)</f>
        <v>59.314814814814817</v>
      </c>
      <c r="I229" s="70" t="str">
        <f>VLOOKUP(E229,[4]Cruzamientos!A$2:C$358,3,FALSE)</f>
        <v>ASD</v>
      </c>
      <c r="J229" s="72" t="str">
        <f>VLOOKUP(E229,[4]Cruzamientos!A$2:B$358,2,FALSE)</f>
        <v>ASD DxN</v>
      </c>
      <c r="K229" s="70" t="s">
        <v>1076</v>
      </c>
      <c r="L229" s="71">
        <v>0.17750000000000002</v>
      </c>
      <c r="M229" s="87">
        <v>30.5</v>
      </c>
      <c r="N229" s="87">
        <v>29</v>
      </c>
      <c r="O229" s="87">
        <v>40.5</v>
      </c>
      <c r="P229" s="71" t="s">
        <v>1082</v>
      </c>
      <c r="Q229" s="71">
        <v>1.2875000000000001</v>
      </c>
      <c r="R229" s="72"/>
      <c r="S229" s="71">
        <v>4.7275</v>
      </c>
      <c r="T229" s="71">
        <v>1.585</v>
      </c>
      <c r="U229" s="88">
        <v>2.6749999999999998</v>
      </c>
      <c r="V229" s="87">
        <v>168.25</v>
      </c>
      <c r="W229" s="71">
        <v>30.199999999999996</v>
      </c>
      <c r="X229" s="71">
        <v>21.675000000000001</v>
      </c>
      <c r="Y229" s="71">
        <v>2.1833334999999998</v>
      </c>
      <c r="Z229" s="71">
        <v>0.52179500000000001</v>
      </c>
      <c r="AA229" s="71">
        <v>0.102174</v>
      </c>
      <c r="AB229" s="71">
        <v>0.39999999999999997</v>
      </c>
      <c r="AC229" s="71">
        <v>24.882302500000002</v>
      </c>
      <c r="AD229" s="77">
        <v>1.6829091479690469E-2</v>
      </c>
      <c r="AE229" s="77">
        <v>0.98317090852030953</v>
      </c>
      <c r="AF229" s="77">
        <v>4.1878399264840774E-3</v>
      </c>
      <c r="AG229" s="78"/>
      <c r="AI229" s="80"/>
      <c r="AJ229" s="80"/>
    </row>
    <row r="230" spans="1:36" outlineLevel="1" x14ac:dyDescent="0.3">
      <c r="A230" s="68" t="s">
        <v>827</v>
      </c>
      <c r="B230" s="69" t="s">
        <v>1074</v>
      </c>
      <c r="C230" s="70" t="s">
        <v>479</v>
      </c>
      <c r="D230" s="69">
        <v>2013</v>
      </c>
      <c r="E230" s="70" t="s">
        <v>827</v>
      </c>
      <c r="F230" s="70" t="s">
        <v>1075</v>
      </c>
      <c r="G230" s="70">
        <v>10</v>
      </c>
      <c r="H230" s="71">
        <f>VLOOKUP(E230,[4]DENSIDAD!A$2:F$341,6,FALSE)</f>
        <v>55.246913580246911</v>
      </c>
      <c r="I230" s="70" t="str">
        <f>VLOOKUP(E230,[4]Cruzamientos!A$2:C$358,3,FALSE)</f>
        <v>CIRAD, ASD</v>
      </c>
      <c r="J230" s="72" t="str">
        <f>VLOOKUP(E230,[4]Cruzamientos!A$2:B$358,2,FALSE)</f>
        <v>1001, ASD DxLM</v>
      </c>
      <c r="K230" s="70" t="s">
        <v>1076</v>
      </c>
      <c r="L230" s="71">
        <v>0.16250000000000001</v>
      </c>
      <c r="M230" s="87">
        <v>37</v>
      </c>
      <c r="N230" s="87">
        <v>29</v>
      </c>
      <c r="O230" s="87">
        <v>34</v>
      </c>
      <c r="P230" s="71" t="s">
        <v>1081</v>
      </c>
      <c r="Q230" s="71">
        <v>1.3250000000000002</v>
      </c>
      <c r="R230" s="72"/>
      <c r="S230" s="71">
        <v>4.6950000000000003</v>
      </c>
      <c r="T230" s="71">
        <v>1.2949999999999999</v>
      </c>
      <c r="U230" s="88">
        <v>1.7000000000000002</v>
      </c>
      <c r="V230" s="87">
        <v>143.5</v>
      </c>
      <c r="W230" s="71">
        <v>25.880000000000003</v>
      </c>
      <c r="X230" s="71">
        <v>17.82</v>
      </c>
      <c r="Y230" s="71">
        <v>1.92499975</v>
      </c>
      <c r="Z230" s="71">
        <v>0.38846150000000007</v>
      </c>
      <c r="AA230" s="71">
        <v>0.10217400000000001</v>
      </c>
      <c r="AB230" s="71">
        <v>1.0750000000000002</v>
      </c>
      <c r="AC230" s="71">
        <v>21.310635250000001</v>
      </c>
      <c r="AD230" s="77">
        <v>6.7054829026100299E-2</v>
      </c>
      <c r="AE230" s="77">
        <v>0.93294517097389973</v>
      </c>
      <c r="AF230" s="77">
        <v>5.6298728415622116E-3</v>
      </c>
      <c r="AG230" s="78"/>
      <c r="AI230" s="80"/>
      <c r="AJ230" s="80"/>
    </row>
    <row r="231" spans="1:36" outlineLevel="1" x14ac:dyDescent="0.3">
      <c r="A231" s="68" t="s">
        <v>832</v>
      </c>
      <c r="B231" s="69" t="s">
        <v>1074</v>
      </c>
      <c r="C231" s="70" t="s">
        <v>488</v>
      </c>
      <c r="D231" s="69">
        <v>2013</v>
      </c>
      <c r="E231" s="70" t="s">
        <v>832</v>
      </c>
      <c r="F231" s="70" t="s">
        <v>1075</v>
      </c>
      <c r="G231" s="70">
        <v>10</v>
      </c>
      <c r="H231" s="71">
        <f>VLOOKUP(E231,[4]DENSIDAD!A$2:F$341,6,FALSE)</f>
        <v>23.345679012345681</v>
      </c>
      <c r="I231" s="70" t="str">
        <f>VLOOKUP(E231,[4]Cruzamientos!A$2:C$358,3,FALSE)</f>
        <v>ASD</v>
      </c>
      <c r="J231" s="72" t="str">
        <f>VLOOKUP(E231,[4]Cruzamientos!A$2:B$358,2,FALSE)</f>
        <v>ASD DxN</v>
      </c>
      <c r="K231" s="70" t="s">
        <v>1076</v>
      </c>
      <c r="L231" s="71">
        <v>0.17499999999999999</v>
      </c>
      <c r="M231" s="87">
        <v>30</v>
      </c>
      <c r="N231" s="87">
        <v>30</v>
      </c>
      <c r="O231" s="87">
        <v>40</v>
      </c>
      <c r="P231" s="71" t="s">
        <v>1081</v>
      </c>
      <c r="Q231" s="71">
        <v>1.29</v>
      </c>
      <c r="R231" s="72"/>
      <c r="S231" s="71">
        <v>5.01</v>
      </c>
      <c r="T231" s="71">
        <v>1.52</v>
      </c>
      <c r="U231" s="88">
        <v>1.85</v>
      </c>
      <c r="V231" s="87">
        <v>150.5</v>
      </c>
      <c r="W231" s="71">
        <v>23.36</v>
      </c>
      <c r="X231" s="71">
        <v>17.850000000000001</v>
      </c>
      <c r="Y231" s="71">
        <v>1.8916664999999999</v>
      </c>
      <c r="Z231" s="71">
        <v>0.44871800000000001</v>
      </c>
      <c r="AA231" s="71">
        <v>5.2173999999999998E-2</v>
      </c>
      <c r="AB231" s="71">
        <v>0.15000000000000002</v>
      </c>
      <c r="AC231" s="71">
        <v>20.3925585</v>
      </c>
      <c r="AD231" s="77">
        <v>8.5678149596351682E-3</v>
      </c>
      <c r="AE231" s="77">
        <v>0.9914321850403649</v>
      </c>
      <c r="AF231" s="77">
        <v>2.6244126816918701E-3</v>
      </c>
      <c r="AG231" s="78"/>
      <c r="AI231" s="80"/>
      <c r="AJ231" s="80"/>
    </row>
    <row r="232" spans="1:36" outlineLevel="1" x14ac:dyDescent="0.3">
      <c r="A232" s="68" t="s">
        <v>840</v>
      </c>
      <c r="B232" s="69" t="s">
        <v>1074</v>
      </c>
      <c r="C232" s="70" t="s">
        <v>489</v>
      </c>
      <c r="D232" s="69">
        <v>2013</v>
      </c>
      <c r="E232" s="70" t="s">
        <v>840</v>
      </c>
      <c r="F232" s="70" t="s">
        <v>1075</v>
      </c>
      <c r="G232" s="70">
        <v>10</v>
      </c>
      <c r="H232" s="71">
        <f>VLOOKUP(E232,[4]DENSIDAD!A$2:F$341,6,FALSE)</f>
        <v>14.728395061728396</v>
      </c>
      <c r="I232" s="70" t="str">
        <f>VLOOKUP(E232,[4]Cruzamientos!A$2:C$358,3,FALSE)</f>
        <v>CIRAD, ASD</v>
      </c>
      <c r="J232" s="72" t="str">
        <f>VLOOKUP(E232,[4]Cruzamientos!A$2:B$358,2,FALSE)</f>
        <v>2301, Ensayo ASD DxLM</v>
      </c>
      <c r="K232" s="70" t="s">
        <v>1076</v>
      </c>
      <c r="L232" s="71">
        <v>0.18</v>
      </c>
      <c r="M232" s="87">
        <v>37</v>
      </c>
      <c r="N232" s="87">
        <v>28</v>
      </c>
      <c r="O232" s="87">
        <v>35</v>
      </c>
      <c r="P232" s="71" t="s">
        <v>1081</v>
      </c>
      <c r="Q232" s="71">
        <v>1.32</v>
      </c>
      <c r="R232" s="72"/>
      <c r="S232" s="71">
        <v>4.71</v>
      </c>
      <c r="T232" s="71">
        <v>1.52</v>
      </c>
      <c r="U232" s="88">
        <v>1.3</v>
      </c>
      <c r="V232" s="87">
        <v>146</v>
      </c>
      <c r="W232" s="71">
        <v>24.48</v>
      </c>
      <c r="X232" s="71">
        <v>14.8</v>
      </c>
      <c r="Y232" s="71">
        <v>1.4</v>
      </c>
      <c r="Z232" s="71">
        <v>0.33333299999999999</v>
      </c>
      <c r="AA232" s="71">
        <v>0.14782600000000001</v>
      </c>
      <c r="AB232" s="71">
        <v>0.3</v>
      </c>
      <c r="AC232" s="71">
        <v>16.981158999999998</v>
      </c>
      <c r="AD232" s="77">
        <v>1.7666638655229602E-2</v>
      </c>
      <c r="AE232" s="77">
        <v>0.98233336134477034</v>
      </c>
      <c r="AF232" s="77">
        <v>8.7052950861599039E-3</v>
      </c>
      <c r="AG232" s="78"/>
      <c r="AI232" s="80"/>
      <c r="AJ232" s="80"/>
    </row>
    <row r="233" spans="1:36" outlineLevel="1" x14ac:dyDescent="0.3">
      <c r="A233" s="68" t="s">
        <v>843</v>
      </c>
      <c r="B233" s="69" t="s">
        <v>1074</v>
      </c>
      <c r="C233" s="70" t="s">
        <v>471</v>
      </c>
      <c r="D233" s="69">
        <v>2013</v>
      </c>
      <c r="E233" s="70" t="s">
        <v>843</v>
      </c>
      <c r="F233" s="70" t="s">
        <v>1075</v>
      </c>
      <c r="G233" s="70">
        <v>10</v>
      </c>
      <c r="H233" s="71">
        <f>VLOOKUP(E233,[4]DENSIDAD!A$2:F$341,6,FALSE)</f>
        <v>65.895061728395063</v>
      </c>
      <c r="I233" s="70" t="str">
        <f>VLOOKUP(E233,[4]Cruzamientos!A$2:C$358,3,FALSE)</f>
        <v>ASD</v>
      </c>
      <c r="J233" s="72" t="str">
        <f>VLOOKUP(E233,[4]Cruzamientos!A$2:B$358,2,FALSE)</f>
        <v>ASD DxLM; ASD DxN</v>
      </c>
      <c r="K233" s="70" t="s">
        <v>1076</v>
      </c>
      <c r="L233" s="71">
        <v>0.19500000000000001</v>
      </c>
      <c r="M233" s="87">
        <v>34.5</v>
      </c>
      <c r="N233" s="87">
        <v>27.5</v>
      </c>
      <c r="O233" s="87">
        <v>38</v>
      </c>
      <c r="P233" s="71" t="s">
        <v>1082</v>
      </c>
      <c r="Q233" s="71">
        <v>1.3075000000000001</v>
      </c>
      <c r="R233" s="72"/>
      <c r="S233" s="71">
        <v>5.0674999999999999</v>
      </c>
      <c r="T233" s="71">
        <v>1.1875</v>
      </c>
      <c r="U233" s="88">
        <v>1.9499999999999997</v>
      </c>
      <c r="V233" s="87">
        <v>106.75</v>
      </c>
      <c r="W233" s="71">
        <v>24.88</v>
      </c>
      <c r="X233" s="71">
        <v>20.933807000000002</v>
      </c>
      <c r="Y233" s="71">
        <v>2.5416667500000001</v>
      </c>
      <c r="Z233" s="71">
        <v>0.37051299999999998</v>
      </c>
      <c r="AA233" s="71">
        <v>0.10217399999999999</v>
      </c>
      <c r="AB233" s="71">
        <v>0.77500000000000002</v>
      </c>
      <c r="AC233" s="71">
        <v>24.723160749999998</v>
      </c>
      <c r="AD233" s="77">
        <v>4.2593125168251651E-2</v>
      </c>
      <c r="AE233" s="77">
        <v>0.95740687483174824</v>
      </c>
      <c r="AF233" s="77">
        <v>4.4282468245201174E-3</v>
      </c>
      <c r="AG233" s="78"/>
      <c r="AI233" s="80"/>
      <c r="AJ233" s="80"/>
    </row>
    <row r="234" spans="1:36" outlineLevel="1" x14ac:dyDescent="0.3">
      <c r="A234" s="68" t="s">
        <v>846</v>
      </c>
      <c r="B234" s="69" t="s">
        <v>1074</v>
      </c>
      <c r="C234" s="70" t="s">
        <v>472</v>
      </c>
      <c r="D234" s="69">
        <v>2013</v>
      </c>
      <c r="E234" s="70" t="s">
        <v>846</v>
      </c>
      <c r="F234" s="70" t="s">
        <v>1075</v>
      </c>
      <c r="G234" s="70">
        <v>10</v>
      </c>
      <c r="H234" s="71">
        <f>VLOOKUP(E234,[4]DENSIDAD!A$2:F$341,6,FALSE)</f>
        <v>60.691358024691361</v>
      </c>
      <c r="I234" s="70" t="str">
        <f>VLOOKUP(E234,[4]Cruzamientos!A$2:C$358,3,FALSE)</f>
        <v>CIRAD, ASD</v>
      </c>
      <c r="J234" s="72" t="str">
        <f>VLOOKUP(E234,[4]Cruzamientos!A$2:B$358,2,FALSE)</f>
        <v>0731, ASD DxLM</v>
      </c>
      <c r="K234" s="70" t="s">
        <v>1076</v>
      </c>
      <c r="L234" s="71">
        <v>0.14250000000000002</v>
      </c>
      <c r="M234" s="87">
        <v>42</v>
      </c>
      <c r="N234" s="87">
        <v>25</v>
      </c>
      <c r="O234" s="87">
        <v>33</v>
      </c>
      <c r="P234" s="71" t="s">
        <v>1081</v>
      </c>
      <c r="Q234" s="71">
        <v>1.3399999999999999</v>
      </c>
      <c r="R234" s="72"/>
      <c r="S234" s="71">
        <v>4.8000000000000007</v>
      </c>
      <c r="T234" s="71">
        <v>1.53</v>
      </c>
      <c r="U234" s="88">
        <v>1.9500000000000002</v>
      </c>
      <c r="V234" s="87">
        <v>103.5</v>
      </c>
      <c r="W234" s="71">
        <v>24.96</v>
      </c>
      <c r="X234" s="71">
        <v>19.625</v>
      </c>
      <c r="Y234" s="71">
        <v>1.8041667499999998</v>
      </c>
      <c r="Z234" s="71">
        <v>0.38717950000000001</v>
      </c>
      <c r="AA234" s="71">
        <v>0.11739125</v>
      </c>
      <c r="AB234" s="71">
        <v>0.57499999999999996</v>
      </c>
      <c r="AC234" s="71">
        <v>22.508737500000002</v>
      </c>
      <c r="AD234" s="77">
        <v>3.2184043429665035E-2</v>
      </c>
      <c r="AE234" s="77">
        <v>0.96781595657033492</v>
      </c>
      <c r="AF234" s="77">
        <v>5.1560495986854773E-3</v>
      </c>
      <c r="AG234" s="78"/>
      <c r="AI234" s="80"/>
      <c r="AJ234" s="80"/>
    </row>
    <row r="235" spans="1:36" outlineLevel="1" x14ac:dyDescent="0.3">
      <c r="A235" s="68" t="s">
        <v>845</v>
      </c>
      <c r="B235" s="69" t="s">
        <v>1074</v>
      </c>
      <c r="C235" s="70" t="s">
        <v>473</v>
      </c>
      <c r="D235" s="69">
        <v>2013</v>
      </c>
      <c r="E235" s="70" t="s">
        <v>845</v>
      </c>
      <c r="F235" s="70" t="s">
        <v>1075</v>
      </c>
      <c r="G235" s="70">
        <v>10</v>
      </c>
      <c r="H235" s="71">
        <f>VLOOKUP(E235,[4]DENSIDAD!A$2:F$341,6,FALSE)</f>
        <v>50.555555555555557</v>
      </c>
      <c r="I235" s="70" t="str">
        <f>VLOOKUP(E235,[4]Cruzamientos!A$2:C$358,3,FALSE)</f>
        <v>CIRAD, ASD</v>
      </c>
      <c r="J235" s="72" t="str">
        <f>VLOOKUP(E235,[4]Cruzamientos!A$2:B$358,2,FALSE)</f>
        <v>0731, ASD DxN</v>
      </c>
      <c r="K235" s="70" t="s">
        <v>1076</v>
      </c>
      <c r="L235" s="71">
        <v>0.28333333333333338</v>
      </c>
      <c r="M235" s="87">
        <v>40.333333333333336</v>
      </c>
      <c r="N235" s="87">
        <v>29.333333333333332</v>
      </c>
      <c r="O235" s="87">
        <v>30.333333333333332</v>
      </c>
      <c r="P235" s="71" t="s">
        <v>1081</v>
      </c>
      <c r="Q235" s="71">
        <v>1.3499999999999999</v>
      </c>
      <c r="R235" s="72"/>
      <c r="S235" s="71">
        <v>5.3066666666666675</v>
      </c>
      <c r="T235" s="71">
        <v>1.4766666666666666</v>
      </c>
      <c r="U235" s="88">
        <v>1.5333333333333332</v>
      </c>
      <c r="V235" s="87">
        <v>110</v>
      </c>
      <c r="W235" s="71">
        <v>21.866666666666664</v>
      </c>
      <c r="X235" s="71">
        <v>16.823890666666667</v>
      </c>
      <c r="Y235" s="71">
        <v>1.461111</v>
      </c>
      <c r="Z235" s="71">
        <v>0.36923066666666671</v>
      </c>
      <c r="AA235" s="71">
        <v>6.6666666666666666E-2</v>
      </c>
      <c r="AB235" s="71">
        <v>1</v>
      </c>
      <c r="AC235" s="71">
        <v>19.720899000000003</v>
      </c>
      <c r="AD235" s="77">
        <v>6.5569747011997748E-2</v>
      </c>
      <c r="AE235" s="77">
        <v>0.93443025298800231</v>
      </c>
      <c r="AF235" s="77">
        <v>3.7504178022717701E-3</v>
      </c>
      <c r="AG235" s="78"/>
      <c r="AI235" s="80"/>
      <c r="AJ235" s="80"/>
    </row>
    <row r="236" spans="1:36" outlineLevel="1" x14ac:dyDescent="0.3">
      <c r="A236" s="68" t="s">
        <v>828</v>
      </c>
      <c r="B236" s="69" t="s">
        <v>1074</v>
      </c>
      <c r="C236" s="70" t="s">
        <v>480</v>
      </c>
      <c r="D236" s="69">
        <v>2013</v>
      </c>
      <c r="E236" s="70" t="s">
        <v>828</v>
      </c>
      <c r="F236" s="70" t="s">
        <v>1075</v>
      </c>
      <c r="G236" s="70">
        <v>10</v>
      </c>
      <c r="H236" s="71">
        <f>VLOOKUP(E236,[4]DENSIDAD!A$2:F$341,6,FALSE)</f>
        <v>34.530864197530867</v>
      </c>
      <c r="I236" s="70" t="str">
        <f>VLOOKUP(E236,[4]Cruzamientos!A$2:C$358,3,FALSE)</f>
        <v>CIRAD, ASD</v>
      </c>
      <c r="J236" s="72" t="str">
        <f>VLOOKUP(E236,[4]Cruzamientos!A$2:B$358,2,FALSE)</f>
        <v>1001, 0101, 2101, ASD DxN</v>
      </c>
      <c r="K236" s="70" t="s">
        <v>1076</v>
      </c>
      <c r="L236" s="71">
        <v>0.63</v>
      </c>
      <c r="M236" s="87">
        <v>31</v>
      </c>
      <c r="N236" s="87">
        <v>30</v>
      </c>
      <c r="O236" s="87">
        <v>39</v>
      </c>
      <c r="P236" s="71" t="s">
        <v>1081</v>
      </c>
      <c r="Q236" s="71">
        <v>1.29</v>
      </c>
      <c r="R236" s="72"/>
      <c r="S236" s="71">
        <v>5.67</v>
      </c>
      <c r="T236" s="71">
        <v>1.91</v>
      </c>
      <c r="U236" s="88">
        <v>3.9</v>
      </c>
      <c r="V236" s="87">
        <v>177</v>
      </c>
      <c r="W236" s="71">
        <v>30.4</v>
      </c>
      <c r="X236" s="71">
        <v>24.5</v>
      </c>
      <c r="Y236" s="71">
        <v>2.5333329999999998</v>
      </c>
      <c r="Z236" s="71">
        <v>0.52820500000000004</v>
      </c>
      <c r="AA236" s="71">
        <v>6.087E-2</v>
      </c>
      <c r="AB236" s="71">
        <v>0.1</v>
      </c>
      <c r="AC236" s="71">
        <v>27.722408000000001</v>
      </c>
      <c r="AD236" s="77">
        <v>3.607190255622816E-3</v>
      </c>
      <c r="AE236" s="77">
        <v>0.99639280974437716</v>
      </c>
      <c r="AF236" s="77">
        <v>2.1956967085976081E-3</v>
      </c>
      <c r="AG236" s="78"/>
      <c r="AI236" s="80"/>
      <c r="AJ236" s="80"/>
    </row>
    <row r="237" spans="1:36" outlineLevel="1" x14ac:dyDescent="0.3">
      <c r="A237" s="68" t="s">
        <v>968</v>
      </c>
      <c r="B237" s="69" t="s">
        <v>1074</v>
      </c>
      <c r="C237" s="70" t="str">
        <f t="shared" ref="C237:C238" si="38">MID(E237,1,4)</f>
        <v>K12b</v>
      </c>
      <c r="D237" s="69">
        <f t="shared" ref="D237:D238" si="39">MID(E237,6,2)+2000</f>
        <v>2013</v>
      </c>
      <c r="E237" s="70" t="s">
        <v>968</v>
      </c>
      <c r="F237" s="70" t="str">
        <f>F236</f>
        <v>8.5 x 8.5</v>
      </c>
      <c r="G237" s="70">
        <f>G236</f>
        <v>10</v>
      </c>
      <c r="H237" s="71">
        <f>VLOOKUP(E237,[4]DENSIDAD!A$2:F$341,6,FALSE)</f>
        <v>7.0246913580246915</v>
      </c>
      <c r="I237" s="70" t="str">
        <f>VLOOKUP(E237,[4]Cruzamientos!A$2:C$358,3,FALSE)</f>
        <v>CIRAD, ASD</v>
      </c>
      <c r="J237" s="72" t="str">
        <f>VLOOKUP(E237,[4]Cruzamientos!A$2:B$358,2,FALSE)</f>
        <v>2301, Ensayo ASD DxLM</v>
      </c>
      <c r="K237" s="70" t="str">
        <f t="shared" ref="K237:AF238" si="40">K236</f>
        <v>Industrial</v>
      </c>
      <c r="L237" s="70">
        <f t="shared" si="40"/>
        <v>0.63</v>
      </c>
      <c r="M237" s="70">
        <f t="shared" si="40"/>
        <v>31</v>
      </c>
      <c r="N237" s="70">
        <f t="shared" si="40"/>
        <v>30</v>
      </c>
      <c r="O237" s="70">
        <f t="shared" si="40"/>
        <v>39</v>
      </c>
      <c r="P237" s="70" t="str">
        <f t="shared" si="40"/>
        <v>Fco Arc</v>
      </c>
      <c r="Q237" s="70">
        <f t="shared" si="40"/>
        <v>1.29</v>
      </c>
      <c r="R237" s="70"/>
      <c r="S237" s="70">
        <f t="shared" si="40"/>
        <v>5.67</v>
      </c>
      <c r="T237" s="70">
        <f t="shared" si="40"/>
        <v>1.91</v>
      </c>
      <c r="U237" s="70">
        <f t="shared" si="40"/>
        <v>3.9</v>
      </c>
      <c r="V237" s="70">
        <f t="shared" si="40"/>
        <v>177</v>
      </c>
      <c r="W237" s="70">
        <f t="shared" si="40"/>
        <v>30.4</v>
      </c>
      <c r="X237" s="70">
        <f t="shared" si="40"/>
        <v>24.5</v>
      </c>
      <c r="Y237" s="70">
        <f t="shared" si="40"/>
        <v>2.5333329999999998</v>
      </c>
      <c r="Z237" s="70">
        <f t="shared" si="40"/>
        <v>0.52820500000000004</v>
      </c>
      <c r="AA237" s="70">
        <f t="shared" si="40"/>
        <v>6.087E-2</v>
      </c>
      <c r="AB237" s="70">
        <f t="shared" si="40"/>
        <v>0.1</v>
      </c>
      <c r="AC237" s="70">
        <f t="shared" si="40"/>
        <v>27.722408000000001</v>
      </c>
      <c r="AD237" s="77">
        <f t="shared" si="40"/>
        <v>3.607190255622816E-3</v>
      </c>
      <c r="AE237" s="77">
        <f t="shared" si="40"/>
        <v>0.99639280974437716</v>
      </c>
      <c r="AF237" s="77">
        <f t="shared" si="40"/>
        <v>2.1956967085976081E-3</v>
      </c>
      <c r="AG237" s="78"/>
      <c r="AI237" s="80"/>
      <c r="AJ237" s="80"/>
    </row>
    <row r="238" spans="1:36" outlineLevel="1" x14ac:dyDescent="0.3">
      <c r="A238" s="68" t="s">
        <v>973</v>
      </c>
      <c r="B238" s="69" t="s">
        <v>1074</v>
      </c>
      <c r="C238" s="70" t="str">
        <f t="shared" si="38"/>
        <v>K12c</v>
      </c>
      <c r="D238" s="69">
        <f t="shared" si="39"/>
        <v>2013</v>
      </c>
      <c r="E238" s="70" t="s">
        <v>973</v>
      </c>
      <c r="F238" s="70" t="str">
        <f>F237</f>
        <v>8.5 x 8.5</v>
      </c>
      <c r="G238" s="70">
        <f>G237</f>
        <v>10</v>
      </c>
      <c r="H238" s="71">
        <f>VLOOKUP(E238,[4]DENSIDAD!A$2:F$341,6,FALSE)</f>
        <v>2.1234567901234569</v>
      </c>
      <c r="I238" s="70" t="str">
        <f>VLOOKUP(E238,[4]Cruzamientos!A$2:C$358,3,FALSE)</f>
        <v>CIRAD, ASD</v>
      </c>
      <c r="J238" s="72" t="str">
        <f>VLOOKUP(E238,[4]Cruzamientos!A$2:B$358,2,FALSE)</f>
        <v>2301, Ensayo ASD DxN</v>
      </c>
      <c r="K238" s="70" t="str">
        <f t="shared" si="40"/>
        <v>Industrial</v>
      </c>
      <c r="L238" s="70">
        <f t="shared" si="40"/>
        <v>0.63</v>
      </c>
      <c r="M238" s="70">
        <f t="shared" si="40"/>
        <v>31</v>
      </c>
      <c r="N238" s="70">
        <f t="shared" si="40"/>
        <v>30</v>
      </c>
      <c r="O238" s="70">
        <f t="shared" si="40"/>
        <v>39</v>
      </c>
      <c r="P238" s="70" t="str">
        <f t="shared" si="40"/>
        <v>Fco Arc</v>
      </c>
      <c r="Q238" s="70">
        <f t="shared" si="40"/>
        <v>1.29</v>
      </c>
      <c r="R238" s="70"/>
      <c r="S238" s="70">
        <f t="shared" si="40"/>
        <v>5.67</v>
      </c>
      <c r="T238" s="70">
        <f t="shared" si="40"/>
        <v>1.91</v>
      </c>
      <c r="U238" s="70">
        <f t="shared" si="40"/>
        <v>3.9</v>
      </c>
      <c r="V238" s="70">
        <f t="shared" si="40"/>
        <v>177</v>
      </c>
      <c r="W238" s="70">
        <f t="shared" si="40"/>
        <v>30.4</v>
      </c>
      <c r="X238" s="70">
        <f t="shared" si="40"/>
        <v>24.5</v>
      </c>
      <c r="Y238" s="70">
        <f t="shared" si="40"/>
        <v>2.5333329999999998</v>
      </c>
      <c r="Z238" s="70">
        <f t="shared" si="40"/>
        <v>0.52820500000000004</v>
      </c>
      <c r="AA238" s="70">
        <f t="shared" si="40"/>
        <v>6.087E-2</v>
      </c>
      <c r="AB238" s="70">
        <f t="shared" si="40"/>
        <v>0.1</v>
      </c>
      <c r="AC238" s="70">
        <f t="shared" si="40"/>
        <v>27.722408000000001</v>
      </c>
      <c r="AD238" s="77">
        <f t="shared" si="40"/>
        <v>3.607190255622816E-3</v>
      </c>
      <c r="AE238" s="77">
        <f t="shared" si="40"/>
        <v>0.99639280974437716</v>
      </c>
      <c r="AF238" s="77">
        <f t="shared" si="40"/>
        <v>2.1956967085976081E-3</v>
      </c>
      <c r="AG238" s="78"/>
      <c r="AI238" s="80"/>
      <c r="AJ238" s="80"/>
    </row>
    <row r="239" spans="1:36" outlineLevel="1" x14ac:dyDescent="0.3">
      <c r="A239" s="68" t="s">
        <v>844</v>
      </c>
      <c r="B239" s="69" t="s">
        <v>1074</v>
      </c>
      <c r="C239" s="70" t="s">
        <v>474</v>
      </c>
      <c r="D239" s="69">
        <v>2013</v>
      </c>
      <c r="E239" s="70" t="s">
        <v>844</v>
      </c>
      <c r="F239" s="70" t="s">
        <v>1075</v>
      </c>
      <c r="G239" s="70">
        <v>10</v>
      </c>
      <c r="H239" s="71">
        <f>VLOOKUP(E239,[4]DENSIDAD!A$2:F$341,6,FALSE)</f>
        <v>24.796296296296298</v>
      </c>
      <c r="I239" s="70" t="str">
        <f>VLOOKUP(E239,[4]Cruzamientos!A$2:C$358,3,FALSE)</f>
        <v>CIRAD, ASD</v>
      </c>
      <c r="J239" s="72" t="str">
        <f>VLOOKUP(E239,[4]Cruzamientos!A$2:B$358,2,FALSE)</f>
        <v>0731, ASD DxN</v>
      </c>
      <c r="K239" s="70" t="s">
        <v>1076</v>
      </c>
      <c r="L239" s="71">
        <v>0.17</v>
      </c>
      <c r="M239" s="87">
        <v>37</v>
      </c>
      <c r="N239" s="87">
        <v>34</v>
      </c>
      <c r="O239" s="87">
        <v>29</v>
      </c>
      <c r="P239" s="71" t="s">
        <v>1081</v>
      </c>
      <c r="Q239" s="71">
        <v>1.35</v>
      </c>
      <c r="R239" s="72"/>
      <c r="S239" s="71">
        <v>4.22</v>
      </c>
      <c r="T239" s="71">
        <v>1.61</v>
      </c>
      <c r="U239" s="88">
        <v>1.1000000000000001</v>
      </c>
      <c r="V239" s="87">
        <v>108</v>
      </c>
      <c r="W239" s="71">
        <v>16.8</v>
      </c>
      <c r="X239" s="71">
        <v>9.3699999999999992</v>
      </c>
      <c r="Y239" s="71">
        <v>1.433333</v>
      </c>
      <c r="Z239" s="71">
        <v>0.28717900000000002</v>
      </c>
      <c r="AA239" s="71">
        <v>3.4783000000000001E-2</v>
      </c>
      <c r="AB239" s="71">
        <v>2.5</v>
      </c>
      <c r="AC239" s="71">
        <v>13.625294999999998</v>
      </c>
      <c r="AD239" s="77">
        <v>0.1834822658885551</v>
      </c>
      <c r="AE239" s="77">
        <v>0.8165177341114449</v>
      </c>
      <c r="AF239" s="77">
        <v>2.5528254617606448E-3</v>
      </c>
      <c r="AG239" s="78"/>
      <c r="AI239" s="80"/>
      <c r="AJ239" s="80"/>
    </row>
    <row r="240" spans="1:36" x14ac:dyDescent="0.3">
      <c r="A240" s="68" t="s">
        <v>983</v>
      </c>
      <c r="B240" s="69" t="s">
        <v>1074</v>
      </c>
      <c r="C240" s="70" t="str">
        <f>MID(E240,1,4)</f>
        <v>A04a</v>
      </c>
      <c r="D240" s="69">
        <f>MID(E240,6,2)+2000</f>
        <v>2014</v>
      </c>
      <c r="E240" s="70" t="s">
        <v>983</v>
      </c>
      <c r="F240" s="70" t="str">
        <f>F241</f>
        <v>8.5 x 8.5</v>
      </c>
      <c r="G240" s="70">
        <f>G241</f>
        <v>9</v>
      </c>
      <c r="H240" s="71">
        <f>VLOOKUP(E240,[4]DENSIDAD!A$2:F$341,6,FALSE)</f>
        <v>3.5617283950617282</v>
      </c>
      <c r="I240" s="70" t="str">
        <f>VLOOKUP(E240,[4]Cruzamientos!A$2:C$358,3,FALSE)</f>
        <v>CIRAD</v>
      </c>
      <c r="J240" s="72" t="str">
        <f>VLOOKUP(E240,[4]Cruzamientos!A$2:B$358,2,FALSE)</f>
        <v xml:space="preserve">CM 0701 </v>
      </c>
      <c r="K240" s="70" t="str">
        <f t="shared" ref="K240:AF240" si="41">K241</f>
        <v>Industrial</v>
      </c>
      <c r="L240" s="70">
        <f t="shared" si="41"/>
        <v>0.28000000000000003</v>
      </c>
      <c r="M240" s="70">
        <f t="shared" si="41"/>
        <v>85</v>
      </c>
      <c r="N240" s="70">
        <f t="shared" si="41"/>
        <v>9</v>
      </c>
      <c r="O240" s="70">
        <f t="shared" si="41"/>
        <v>6</v>
      </c>
      <c r="P240" s="70" t="str">
        <f t="shared" si="41"/>
        <v>Ao Fco</v>
      </c>
      <c r="Q240" s="70">
        <f t="shared" si="41"/>
        <v>1.67</v>
      </c>
      <c r="R240" s="70"/>
      <c r="S240" s="70">
        <f t="shared" si="41"/>
        <v>3.53</v>
      </c>
      <c r="T240" s="70">
        <f t="shared" si="41"/>
        <v>0.74</v>
      </c>
      <c r="U240" s="70">
        <f t="shared" si="41"/>
        <v>5.0999999999999996</v>
      </c>
      <c r="V240" s="70">
        <f t="shared" si="41"/>
        <v>20</v>
      </c>
      <c r="W240" s="70">
        <f t="shared" si="41"/>
        <v>5.120000000000001</v>
      </c>
      <c r="X240" s="70">
        <f t="shared" si="41"/>
        <v>0.77</v>
      </c>
      <c r="Y240" s="70">
        <f t="shared" si="41"/>
        <v>0.18333333333333335</v>
      </c>
      <c r="Z240" s="70">
        <f t="shared" si="41"/>
        <v>6.6666666666666666E-2</v>
      </c>
      <c r="AA240" s="70">
        <f t="shared" si="41"/>
        <v>0.2</v>
      </c>
      <c r="AB240" s="70">
        <f t="shared" si="41"/>
        <v>0.9</v>
      </c>
      <c r="AC240" s="70">
        <f t="shared" si="41"/>
        <v>2.12</v>
      </c>
      <c r="AD240" s="77">
        <f t="shared" si="41"/>
        <v>0.42452830188679247</v>
      </c>
      <c r="AE240" s="77">
        <f t="shared" si="41"/>
        <v>0.57547169811320753</v>
      </c>
      <c r="AF240" s="77">
        <f t="shared" si="41"/>
        <v>9.4339622641509441E-2</v>
      </c>
      <c r="AG240" s="86"/>
      <c r="AI240" s="80"/>
      <c r="AJ240" s="80"/>
    </row>
    <row r="241" spans="1:36" outlineLevel="1" x14ac:dyDescent="0.3">
      <c r="A241" s="68" t="s">
        <v>886</v>
      </c>
      <c r="B241" s="69" t="s">
        <v>1074</v>
      </c>
      <c r="C241" s="70" t="s">
        <v>118</v>
      </c>
      <c r="D241" s="69">
        <v>2014</v>
      </c>
      <c r="E241" s="70" t="s">
        <v>886</v>
      </c>
      <c r="F241" s="70" t="s">
        <v>1075</v>
      </c>
      <c r="G241" s="70">
        <v>9</v>
      </c>
      <c r="H241" s="71">
        <f>VLOOKUP(E241,[4]DENSIDAD!A$2:F$341,6,FALSE)</f>
        <v>16.320987654320987</v>
      </c>
      <c r="I241" s="70" t="str">
        <f>VLOOKUP(E241,[4]Cruzamientos!A$2:C$358,3,FALSE)</f>
        <v>CIRAD</v>
      </c>
      <c r="J241" s="72" t="str">
        <f>VLOOKUP(E241,[4]Cruzamientos!A$2:B$358,2,FALSE)</f>
        <v xml:space="preserve">CM 0701 </v>
      </c>
      <c r="K241" s="70" t="s">
        <v>1076</v>
      </c>
      <c r="L241" s="73">
        <v>0.28000000000000003</v>
      </c>
      <c r="M241" s="74">
        <v>85</v>
      </c>
      <c r="N241" s="74">
        <v>9</v>
      </c>
      <c r="O241" s="74">
        <v>6</v>
      </c>
      <c r="P241" s="71" t="s">
        <v>1078</v>
      </c>
      <c r="Q241" s="73">
        <v>1.67</v>
      </c>
      <c r="R241" s="72"/>
      <c r="S241" s="73">
        <v>3.53</v>
      </c>
      <c r="T241" s="75">
        <v>0.74</v>
      </c>
      <c r="U241" s="76">
        <v>5.0999999999999996</v>
      </c>
      <c r="V241" s="69">
        <v>20</v>
      </c>
      <c r="W241" s="73">
        <v>5.120000000000001</v>
      </c>
      <c r="X241" s="73">
        <v>0.77</v>
      </c>
      <c r="Y241" s="73">
        <v>0.18333333333333335</v>
      </c>
      <c r="Z241" s="73">
        <v>6.6666666666666666E-2</v>
      </c>
      <c r="AA241" s="73">
        <v>0.2</v>
      </c>
      <c r="AB241" s="73">
        <v>0.9</v>
      </c>
      <c r="AC241" s="71">
        <v>2.12</v>
      </c>
      <c r="AD241" s="77">
        <v>0.42452830188679247</v>
      </c>
      <c r="AE241" s="77">
        <v>0.57547169811320753</v>
      </c>
      <c r="AF241" s="77">
        <v>9.4339622641509441E-2</v>
      </c>
      <c r="AG241" s="78"/>
      <c r="AI241" s="80"/>
      <c r="AJ241" s="80"/>
    </row>
    <row r="242" spans="1:36" outlineLevel="1" x14ac:dyDescent="0.3">
      <c r="A242" s="68" t="s">
        <v>864</v>
      </c>
      <c r="B242" s="69" t="s">
        <v>1074</v>
      </c>
      <c r="C242" s="70" t="str">
        <f t="shared" ref="C242:C248" si="42">MID(E242,1,4)</f>
        <v>B05c</v>
      </c>
      <c r="D242" s="69">
        <f t="shared" ref="D242:D248" si="43">MID(E242,6,2)+2000</f>
        <v>2014</v>
      </c>
      <c r="E242" s="70" t="s">
        <v>864</v>
      </c>
      <c r="F242" s="70" t="str">
        <f t="shared" ref="F242:G246" si="44">F$241</f>
        <v>8.5 x 8.5</v>
      </c>
      <c r="G242" s="70">
        <f t="shared" si="44"/>
        <v>9</v>
      </c>
      <c r="H242" s="71">
        <f>VLOOKUP(E242,[4]DENSIDAD!A$2:F$341,6,FALSE)</f>
        <v>40.2222222222222</v>
      </c>
      <c r="I242" s="70" t="str">
        <f>VLOOKUP(E242,[4]Cruzamientos!A$2:C$358,3,FALSE)</f>
        <v>ASD</v>
      </c>
      <c r="J242" s="72" t="str">
        <f>VLOOKUP(E242,[4]Cruzamientos!A$2:B$358,2,FALSE)</f>
        <v>ASD DxN</v>
      </c>
      <c r="K242" s="70" t="str">
        <f t="shared" ref="K242:Q246" si="45">K$241</f>
        <v>Industrial</v>
      </c>
      <c r="L242" s="70">
        <f t="shared" si="45"/>
        <v>0.28000000000000003</v>
      </c>
      <c r="M242" s="70">
        <f t="shared" si="45"/>
        <v>85</v>
      </c>
      <c r="N242" s="70">
        <f t="shared" si="45"/>
        <v>9</v>
      </c>
      <c r="O242" s="70">
        <f t="shared" si="45"/>
        <v>6</v>
      </c>
      <c r="P242" s="70" t="str">
        <f t="shared" si="45"/>
        <v>Ao Fco</v>
      </c>
      <c r="Q242" s="70">
        <f t="shared" si="45"/>
        <v>1.67</v>
      </c>
      <c r="R242" s="70"/>
      <c r="S242" s="70">
        <f t="shared" ref="S242:AF246" si="46">S$241</f>
        <v>3.53</v>
      </c>
      <c r="T242" s="70">
        <f t="shared" si="46"/>
        <v>0.74</v>
      </c>
      <c r="U242" s="70">
        <f t="shared" si="46"/>
        <v>5.0999999999999996</v>
      </c>
      <c r="V242" s="70">
        <f t="shared" si="46"/>
        <v>20</v>
      </c>
      <c r="W242" s="70">
        <f t="shared" si="46"/>
        <v>5.120000000000001</v>
      </c>
      <c r="X242" s="70">
        <f t="shared" si="46"/>
        <v>0.77</v>
      </c>
      <c r="Y242" s="70">
        <f t="shared" si="46"/>
        <v>0.18333333333333335</v>
      </c>
      <c r="Z242" s="70">
        <f t="shared" si="46"/>
        <v>6.6666666666666666E-2</v>
      </c>
      <c r="AA242" s="70">
        <f t="shared" si="46"/>
        <v>0.2</v>
      </c>
      <c r="AB242" s="70">
        <f t="shared" si="46"/>
        <v>0.9</v>
      </c>
      <c r="AC242" s="70">
        <f t="shared" si="46"/>
        <v>2.12</v>
      </c>
      <c r="AD242" s="77">
        <f t="shared" si="46"/>
        <v>0.42452830188679247</v>
      </c>
      <c r="AE242" s="77">
        <f t="shared" si="46"/>
        <v>0.57547169811320753</v>
      </c>
      <c r="AF242" s="77">
        <f t="shared" si="46"/>
        <v>9.4339622641509441E-2</v>
      </c>
      <c r="AG242" s="78"/>
      <c r="AI242" s="80"/>
      <c r="AJ242" s="80"/>
    </row>
    <row r="243" spans="1:36" outlineLevel="1" x14ac:dyDescent="0.3">
      <c r="A243" s="68" t="s">
        <v>866</v>
      </c>
      <c r="B243" s="69" t="s">
        <v>1074</v>
      </c>
      <c r="C243" s="70" t="str">
        <f t="shared" si="42"/>
        <v>C05a</v>
      </c>
      <c r="D243" s="69">
        <f t="shared" si="43"/>
        <v>2014</v>
      </c>
      <c r="E243" s="70" t="s">
        <v>866</v>
      </c>
      <c r="F243" s="70" t="str">
        <f t="shared" si="44"/>
        <v>8.5 x 8.5</v>
      </c>
      <c r="G243" s="70">
        <f t="shared" si="44"/>
        <v>9</v>
      </c>
      <c r="H243" s="71">
        <f>VLOOKUP(E243,[4]DENSIDAD!A$2:F$341,6,FALSE)</f>
        <v>35.666666666666664</v>
      </c>
      <c r="I243" s="70" t="str">
        <f>VLOOKUP(E243,[4]Cruzamientos!A$2:C$358,3,FALSE)</f>
        <v>ASD</v>
      </c>
      <c r="J243" s="72" t="str">
        <f>VLOOKUP(E243,[4]Cruzamientos!A$2:B$358,2,FALSE)</f>
        <v>ASD DxLM</v>
      </c>
      <c r="K243" s="70" t="str">
        <f t="shared" si="45"/>
        <v>Industrial</v>
      </c>
      <c r="L243" s="70">
        <f t="shared" si="45"/>
        <v>0.28000000000000003</v>
      </c>
      <c r="M243" s="70">
        <f t="shared" si="45"/>
        <v>85</v>
      </c>
      <c r="N243" s="70">
        <f t="shared" si="45"/>
        <v>9</v>
      </c>
      <c r="O243" s="70">
        <f t="shared" si="45"/>
        <v>6</v>
      </c>
      <c r="P243" s="70" t="str">
        <f t="shared" si="45"/>
        <v>Ao Fco</v>
      </c>
      <c r="Q243" s="70">
        <f t="shared" si="45"/>
        <v>1.67</v>
      </c>
      <c r="R243" s="70"/>
      <c r="S243" s="70">
        <f t="shared" si="46"/>
        <v>3.53</v>
      </c>
      <c r="T243" s="70">
        <f t="shared" si="46"/>
        <v>0.74</v>
      </c>
      <c r="U243" s="70">
        <f t="shared" si="46"/>
        <v>5.0999999999999996</v>
      </c>
      <c r="V243" s="70">
        <f t="shared" si="46"/>
        <v>20</v>
      </c>
      <c r="W243" s="70">
        <f t="shared" si="46"/>
        <v>5.120000000000001</v>
      </c>
      <c r="X243" s="70">
        <f t="shared" si="46"/>
        <v>0.77</v>
      </c>
      <c r="Y243" s="70">
        <f t="shared" si="46"/>
        <v>0.18333333333333335</v>
      </c>
      <c r="Z243" s="70">
        <f t="shared" si="46"/>
        <v>6.6666666666666666E-2</v>
      </c>
      <c r="AA243" s="70">
        <f t="shared" si="46"/>
        <v>0.2</v>
      </c>
      <c r="AB243" s="70">
        <f t="shared" si="46"/>
        <v>0.9</v>
      </c>
      <c r="AC243" s="70">
        <f t="shared" si="46"/>
        <v>2.12</v>
      </c>
      <c r="AD243" s="77">
        <f t="shared" si="46"/>
        <v>0.42452830188679247</v>
      </c>
      <c r="AE243" s="77">
        <f t="shared" si="46"/>
        <v>0.57547169811320753</v>
      </c>
      <c r="AF243" s="77">
        <f t="shared" si="46"/>
        <v>9.4339622641509441E-2</v>
      </c>
      <c r="AG243" s="78"/>
      <c r="AI243" s="80"/>
      <c r="AJ243" s="80"/>
    </row>
    <row r="244" spans="1:36" outlineLevel="1" x14ac:dyDescent="0.3">
      <c r="A244" s="68" t="s">
        <v>889</v>
      </c>
      <c r="B244" s="69" t="s">
        <v>1074</v>
      </c>
      <c r="C244" s="70" t="str">
        <f t="shared" si="42"/>
        <v>C05b</v>
      </c>
      <c r="D244" s="69">
        <f t="shared" si="43"/>
        <v>2014</v>
      </c>
      <c r="E244" s="70" t="s">
        <v>889</v>
      </c>
      <c r="F244" s="70" t="str">
        <f t="shared" si="44"/>
        <v>8.5 x 8.5</v>
      </c>
      <c r="G244" s="70">
        <f t="shared" si="44"/>
        <v>9</v>
      </c>
      <c r="H244" s="71">
        <f>VLOOKUP(E244,[4]DENSIDAD!A$2:F$341,6,FALSE)</f>
        <v>37.876543209876544</v>
      </c>
      <c r="I244" s="70" t="str">
        <f>VLOOKUP(E244,[4]Cruzamientos!A$2:C$358,3,FALSE)</f>
        <v>CIRAD, ASD</v>
      </c>
      <c r="J244" s="72" t="str">
        <f>VLOOKUP(E244,[4]Cruzamientos!A$2:B$358,2,FALSE)</f>
        <v>9458, Ensayo Intercalado DxN</v>
      </c>
      <c r="K244" s="70" t="str">
        <f t="shared" si="45"/>
        <v>Industrial</v>
      </c>
      <c r="L244" s="70">
        <f t="shared" si="45"/>
        <v>0.28000000000000003</v>
      </c>
      <c r="M244" s="70">
        <f t="shared" si="45"/>
        <v>85</v>
      </c>
      <c r="N244" s="70">
        <f t="shared" si="45"/>
        <v>9</v>
      </c>
      <c r="O244" s="70">
        <f t="shared" si="45"/>
        <v>6</v>
      </c>
      <c r="P244" s="70" t="str">
        <f t="shared" si="45"/>
        <v>Ao Fco</v>
      </c>
      <c r="Q244" s="70">
        <f t="shared" si="45"/>
        <v>1.67</v>
      </c>
      <c r="R244" s="70"/>
      <c r="S244" s="70">
        <f t="shared" si="46"/>
        <v>3.53</v>
      </c>
      <c r="T244" s="70">
        <f t="shared" si="46"/>
        <v>0.74</v>
      </c>
      <c r="U244" s="70">
        <f t="shared" si="46"/>
        <v>5.0999999999999996</v>
      </c>
      <c r="V244" s="70">
        <f t="shared" si="46"/>
        <v>20</v>
      </c>
      <c r="W244" s="70">
        <f t="shared" si="46"/>
        <v>5.120000000000001</v>
      </c>
      <c r="X244" s="70">
        <f t="shared" si="46"/>
        <v>0.77</v>
      </c>
      <c r="Y244" s="70">
        <f t="shared" si="46"/>
        <v>0.18333333333333335</v>
      </c>
      <c r="Z244" s="70">
        <f t="shared" si="46"/>
        <v>6.6666666666666666E-2</v>
      </c>
      <c r="AA244" s="70">
        <f t="shared" si="46"/>
        <v>0.2</v>
      </c>
      <c r="AB244" s="70">
        <f t="shared" si="46"/>
        <v>0.9</v>
      </c>
      <c r="AC244" s="70">
        <f t="shared" si="46"/>
        <v>2.12</v>
      </c>
      <c r="AD244" s="77">
        <f t="shared" si="46"/>
        <v>0.42452830188679247</v>
      </c>
      <c r="AE244" s="77">
        <f t="shared" si="46"/>
        <v>0.57547169811320753</v>
      </c>
      <c r="AF244" s="77">
        <f t="shared" si="46"/>
        <v>9.4339622641509441E-2</v>
      </c>
      <c r="AG244" s="78"/>
      <c r="AI244" s="80"/>
      <c r="AJ244" s="80"/>
    </row>
    <row r="245" spans="1:36" outlineLevel="1" x14ac:dyDescent="0.3">
      <c r="A245" s="68" t="s">
        <v>865</v>
      </c>
      <c r="B245" s="69" t="s">
        <v>1074</v>
      </c>
      <c r="C245" s="70" t="str">
        <f t="shared" si="42"/>
        <v>C05c</v>
      </c>
      <c r="D245" s="69">
        <f t="shared" si="43"/>
        <v>2014</v>
      </c>
      <c r="E245" s="70" t="s">
        <v>865</v>
      </c>
      <c r="F245" s="70" t="str">
        <f t="shared" si="44"/>
        <v>8.5 x 8.5</v>
      </c>
      <c r="G245" s="70">
        <f t="shared" si="44"/>
        <v>9</v>
      </c>
      <c r="H245" s="71">
        <f>VLOOKUP(E245,[4]DENSIDAD!A$2:F$341,6,FALSE)</f>
        <v>38.635802469135804</v>
      </c>
      <c r="I245" s="70" t="s">
        <v>1083</v>
      </c>
      <c r="J245" s="72" t="str">
        <f>VLOOKUP(E245,[4]Cruzamientos!A$2:B$358,2,FALSE)</f>
        <v>9458, 9458, 9458, 2101, Ensayo Intercalado DxLM</v>
      </c>
      <c r="K245" s="70" t="str">
        <f t="shared" si="45"/>
        <v>Industrial</v>
      </c>
      <c r="L245" s="70">
        <f t="shared" si="45"/>
        <v>0.28000000000000003</v>
      </c>
      <c r="M245" s="70">
        <f t="shared" si="45"/>
        <v>85</v>
      </c>
      <c r="N245" s="70">
        <f t="shared" si="45"/>
        <v>9</v>
      </c>
      <c r="O245" s="70">
        <f t="shared" si="45"/>
        <v>6</v>
      </c>
      <c r="P245" s="70" t="str">
        <f t="shared" si="45"/>
        <v>Ao Fco</v>
      </c>
      <c r="Q245" s="70">
        <f t="shared" si="45"/>
        <v>1.67</v>
      </c>
      <c r="R245" s="70"/>
      <c r="S245" s="70">
        <f t="shared" si="46"/>
        <v>3.53</v>
      </c>
      <c r="T245" s="70">
        <f t="shared" si="46"/>
        <v>0.74</v>
      </c>
      <c r="U245" s="70">
        <f t="shared" si="46"/>
        <v>5.0999999999999996</v>
      </c>
      <c r="V245" s="70">
        <f t="shared" si="46"/>
        <v>20</v>
      </c>
      <c r="W245" s="70">
        <f t="shared" si="46"/>
        <v>5.120000000000001</v>
      </c>
      <c r="X245" s="70">
        <f t="shared" si="46"/>
        <v>0.77</v>
      </c>
      <c r="Y245" s="70">
        <f t="shared" si="46"/>
        <v>0.18333333333333335</v>
      </c>
      <c r="Z245" s="70">
        <f t="shared" si="46"/>
        <v>6.6666666666666666E-2</v>
      </c>
      <c r="AA245" s="70">
        <f t="shared" si="46"/>
        <v>0.2</v>
      </c>
      <c r="AB245" s="70">
        <f t="shared" si="46"/>
        <v>0.9</v>
      </c>
      <c r="AC245" s="70">
        <f t="shared" si="46"/>
        <v>2.12</v>
      </c>
      <c r="AD245" s="77">
        <f t="shared" si="46"/>
        <v>0.42452830188679247</v>
      </c>
      <c r="AE245" s="77">
        <f t="shared" si="46"/>
        <v>0.57547169811320753</v>
      </c>
      <c r="AF245" s="77">
        <f t="shared" si="46"/>
        <v>9.4339622641509441E-2</v>
      </c>
      <c r="AG245" s="78"/>
      <c r="AI245" s="80"/>
      <c r="AJ245" s="80"/>
    </row>
    <row r="246" spans="1:36" outlineLevel="1" x14ac:dyDescent="0.3">
      <c r="A246" s="68" t="s">
        <v>890</v>
      </c>
      <c r="B246" s="69" t="s">
        <v>1074</v>
      </c>
      <c r="C246" s="70" t="str">
        <f t="shared" si="42"/>
        <v>D05a</v>
      </c>
      <c r="D246" s="69">
        <f t="shared" si="43"/>
        <v>2014</v>
      </c>
      <c r="E246" s="70" t="s">
        <v>890</v>
      </c>
      <c r="F246" s="70" t="str">
        <f t="shared" si="44"/>
        <v>8.5 x 8.5</v>
      </c>
      <c r="G246" s="70">
        <f t="shared" si="44"/>
        <v>9</v>
      </c>
      <c r="H246" s="71">
        <f>VLOOKUP(E246,[4]DENSIDAD!A$2:F$341,6,FALSE)</f>
        <v>18.450617283950617</v>
      </c>
      <c r="I246" s="70" t="str">
        <f>VLOOKUP(E246,[4]Cruzamientos!A$2:C$358,3,FALSE)</f>
        <v>CIRAD</v>
      </c>
      <c r="J246" s="72" t="str">
        <f>VLOOKUP(E246,[4]Cruzamientos!A$2:B$358,2,FALSE)</f>
        <v>9458, 2101, 8501, 0101</v>
      </c>
      <c r="K246" s="70" t="str">
        <f t="shared" si="45"/>
        <v>Industrial</v>
      </c>
      <c r="L246" s="70">
        <f t="shared" si="45"/>
        <v>0.28000000000000003</v>
      </c>
      <c r="M246" s="70">
        <f t="shared" si="45"/>
        <v>85</v>
      </c>
      <c r="N246" s="70">
        <f t="shared" si="45"/>
        <v>9</v>
      </c>
      <c r="O246" s="70">
        <f t="shared" si="45"/>
        <v>6</v>
      </c>
      <c r="P246" s="70" t="str">
        <f t="shared" si="45"/>
        <v>Ao Fco</v>
      </c>
      <c r="Q246" s="70">
        <f t="shared" si="45"/>
        <v>1.67</v>
      </c>
      <c r="R246" s="70"/>
      <c r="S246" s="70">
        <f t="shared" si="46"/>
        <v>3.53</v>
      </c>
      <c r="T246" s="70">
        <f t="shared" si="46"/>
        <v>0.74</v>
      </c>
      <c r="U246" s="70">
        <f t="shared" si="46"/>
        <v>5.0999999999999996</v>
      </c>
      <c r="V246" s="70">
        <f t="shared" si="46"/>
        <v>20</v>
      </c>
      <c r="W246" s="70">
        <f t="shared" si="46"/>
        <v>5.120000000000001</v>
      </c>
      <c r="X246" s="70">
        <f t="shared" si="46"/>
        <v>0.77</v>
      </c>
      <c r="Y246" s="70">
        <f t="shared" si="46"/>
        <v>0.18333333333333335</v>
      </c>
      <c r="Z246" s="70">
        <f t="shared" si="46"/>
        <v>6.6666666666666666E-2</v>
      </c>
      <c r="AA246" s="70">
        <f t="shared" si="46"/>
        <v>0.2</v>
      </c>
      <c r="AB246" s="70">
        <f t="shared" si="46"/>
        <v>0.9</v>
      </c>
      <c r="AC246" s="70">
        <f t="shared" si="46"/>
        <v>2.12</v>
      </c>
      <c r="AD246" s="77">
        <f t="shared" si="46"/>
        <v>0.42452830188679247</v>
      </c>
      <c r="AE246" s="77">
        <f t="shared" si="46"/>
        <v>0.57547169811320753</v>
      </c>
      <c r="AF246" s="77">
        <f t="shared" si="46"/>
        <v>9.4339622641509441E-2</v>
      </c>
      <c r="AG246" s="78"/>
      <c r="AI246" s="80"/>
      <c r="AJ246" s="80"/>
    </row>
    <row r="247" spans="1:36" outlineLevel="1" x14ac:dyDescent="0.3">
      <c r="A247" s="68" t="s">
        <v>984</v>
      </c>
      <c r="B247" s="69" t="s">
        <v>1074</v>
      </c>
      <c r="C247" s="70" t="str">
        <f t="shared" si="42"/>
        <v>E11c</v>
      </c>
      <c r="D247" s="69">
        <f t="shared" si="43"/>
        <v>2014</v>
      </c>
      <c r="E247" s="70" t="s">
        <v>984</v>
      </c>
      <c r="F247" s="70" t="str">
        <f>F249</f>
        <v>8.5 x 8.5</v>
      </c>
      <c r="G247" s="70">
        <f>G249</f>
        <v>9</v>
      </c>
      <c r="H247" s="71">
        <f>VLOOKUP(E247,[4]DENSIDAD!A$2:F$341,6,FALSE)</f>
        <v>7.5432098765432096</v>
      </c>
      <c r="I247" s="70" t="str">
        <f>VLOOKUP(E247,[4]Cruzamientos!A$2:C$358,3,FALSE)</f>
        <v>CIRAD</v>
      </c>
      <c r="J247" s="72" t="str">
        <f>VLOOKUP(E247,[4]Cruzamientos!A$2:B$358,2,FALSE)</f>
        <v>2101</v>
      </c>
      <c r="K247" s="70" t="str">
        <f t="shared" ref="K247:AF247" si="47">K249</f>
        <v>Industrial</v>
      </c>
      <c r="L247" s="70">
        <f t="shared" si="47"/>
        <v>0.40500000000000003</v>
      </c>
      <c r="M247" s="70">
        <f t="shared" si="47"/>
        <v>39</v>
      </c>
      <c r="N247" s="70">
        <f t="shared" si="47"/>
        <v>34</v>
      </c>
      <c r="O247" s="70">
        <f t="shared" si="47"/>
        <v>27</v>
      </c>
      <c r="P247" s="70" t="str">
        <f t="shared" si="47"/>
        <v>Fco Arc</v>
      </c>
      <c r="Q247" s="70">
        <f t="shared" si="47"/>
        <v>1.36</v>
      </c>
      <c r="R247" s="70"/>
      <c r="S247" s="70">
        <f t="shared" ref="S247" si="48">S249</f>
        <v>5.68</v>
      </c>
      <c r="T247" s="70">
        <f t="shared" si="47"/>
        <v>1.925</v>
      </c>
      <c r="U247" s="70">
        <f t="shared" si="47"/>
        <v>6.25</v>
      </c>
      <c r="V247" s="70">
        <f t="shared" si="47"/>
        <v>127.5</v>
      </c>
      <c r="W247" s="70">
        <f t="shared" si="47"/>
        <v>18.240000000000002</v>
      </c>
      <c r="X247" s="70">
        <f t="shared" si="47"/>
        <v>13.766061180697639</v>
      </c>
      <c r="Y247" s="70">
        <f t="shared" si="47"/>
        <v>1.2836864842624975</v>
      </c>
      <c r="Z247" s="70">
        <f t="shared" si="47"/>
        <v>0.25065028402769429</v>
      </c>
      <c r="AA247" s="70">
        <f t="shared" si="47"/>
        <v>0.16964067799028343</v>
      </c>
      <c r="AB247" s="70">
        <f t="shared" si="47"/>
        <v>0.05</v>
      </c>
      <c r="AC247" s="70">
        <f t="shared" si="47"/>
        <v>15.520038626978113</v>
      </c>
      <c r="AD247" s="77">
        <f t="shared" si="47"/>
        <v>3.2826174105250253E-3</v>
      </c>
      <c r="AE247" s="77">
        <f t="shared" si="47"/>
        <v>0.99671738258947495</v>
      </c>
      <c r="AF247" s="77">
        <f t="shared" si="47"/>
        <v>1.1059466718825683E-2</v>
      </c>
      <c r="AG247" s="78"/>
      <c r="AI247" s="80"/>
      <c r="AJ247" s="80"/>
    </row>
    <row r="248" spans="1:36" outlineLevel="1" x14ac:dyDescent="0.3">
      <c r="A248" s="68" t="s">
        <v>982</v>
      </c>
      <c r="B248" s="69" t="s">
        <v>1074</v>
      </c>
      <c r="C248" s="70" t="str">
        <f t="shared" si="42"/>
        <v>F11a</v>
      </c>
      <c r="D248" s="69">
        <f t="shared" si="43"/>
        <v>2014</v>
      </c>
      <c r="E248" s="70" t="s">
        <v>982</v>
      </c>
      <c r="F248" s="70" t="str">
        <f>F249</f>
        <v>8.5 x 8.5</v>
      </c>
      <c r="G248" s="70">
        <f>G249</f>
        <v>9</v>
      </c>
      <c r="H248" s="71">
        <f>VLOOKUP(E248,[4]DENSIDAD!A$2:F$341,6,FALSE)</f>
        <v>6.3456790123456788</v>
      </c>
      <c r="I248" s="70" t="str">
        <f>VLOOKUP(E248,[4]Cruzamientos!A$2:C$358,3,FALSE)</f>
        <v>ASD</v>
      </c>
      <c r="J248" s="72" t="str">
        <f>VLOOKUP(E248,[4]Cruzamientos!A$2:B$358,2,FALSE)</f>
        <v>ASD DxN</v>
      </c>
      <c r="K248" s="70" t="str">
        <f t="shared" ref="K248:AF248" si="49">K249</f>
        <v>Industrial</v>
      </c>
      <c r="L248" s="70">
        <f t="shared" si="49"/>
        <v>0.40500000000000003</v>
      </c>
      <c r="M248" s="70">
        <f t="shared" si="49"/>
        <v>39</v>
      </c>
      <c r="N248" s="70">
        <f t="shared" si="49"/>
        <v>34</v>
      </c>
      <c r="O248" s="70">
        <f t="shared" si="49"/>
        <v>27</v>
      </c>
      <c r="P248" s="70" t="str">
        <f t="shared" si="49"/>
        <v>Fco Arc</v>
      </c>
      <c r="Q248" s="70">
        <f t="shared" si="49"/>
        <v>1.36</v>
      </c>
      <c r="R248" s="70"/>
      <c r="S248" s="70">
        <f t="shared" si="49"/>
        <v>5.68</v>
      </c>
      <c r="T248" s="70">
        <f t="shared" si="49"/>
        <v>1.925</v>
      </c>
      <c r="U248" s="70">
        <f t="shared" si="49"/>
        <v>6.25</v>
      </c>
      <c r="V248" s="70">
        <f t="shared" si="49"/>
        <v>127.5</v>
      </c>
      <c r="W248" s="70">
        <f t="shared" si="49"/>
        <v>18.240000000000002</v>
      </c>
      <c r="X248" s="70">
        <f t="shared" si="49"/>
        <v>13.766061180697639</v>
      </c>
      <c r="Y248" s="70">
        <f t="shared" si="49"/>
        <v>1.2836864842624975</v>
      </c>
      <c r="Z248" s="70">
        <f t="shared" si="49"/>
        <v>0.25065028402769429</v>
      </c>
      <c r="AA248" s="70">
        <f t="shared" si="49"/>
        <v>0.16964067799028343</v>
      </c>
      <c r="AB248" s="70">
        <f t="shared" si="49"/>
        <v>0.05</v>
      </c>
      <c r="AC248" s="70">
        <f t="shared" si="49"/>
        <v>15.520038626978113</v>
      </c>
      <c r="AD248" s="77">
        <f t="shared" si="49"/>
        <v>3.2826174105250253E-3</v>
      </c>
      <c r="AE248" s="77">
        <f t="shared" si="49"/>
        <v>0.99671738258947495</v>
      </c>
      <c r="AF248" s="77">
        <f t="shared" si="49"/>
        <v>1.1059466718825683E-2</v>
      </c>
      <c r="AG248" s="78"/>
      <c r="AI248" s="80"/>
      <c r="AJ248" s="80"/>
    </row>
    <row r="249" spans="1:36" outlineLevel="1" x14ac:dyDescent="0.3">
      <c r="A249" s="68" t="s">
        <v>855</v>
      </c>
      <c r="B249" s="69" t="s">
        <v>1074</v>
      </c>
      <c r="C249" s="70" t="s">
        <v>517</v>
      </c>
      <c r="D249" s="69">
        <v>2014</v>
      </c>
      <c r="E249" s="70" t="s">
        <v>855</v>
      </c>
      <c r="F249" s="70" t="s">
        <v>1075</v>
      </c>
      <c r="G249" s="70">
        <v>9</v>
      </c>
      <c r="H249" s="71">
        <f>VLOOKUP(E249,[4]DENSIDAD!A$2:F$341,6,FALSE)</f>
        <v>29.519036519036518</v>
      </c>
      <c r="I249" s="70" t="str">
        <f>VLOOKUP(E249,[4]Cruzamientos!A$2:C$358,3,FALSE)</f>
        <v>ASD</v>
      </c>
      <c r="J249" s="72" t="str">
        <f>VLOOKUP(E249,[4]Cruzamientos!A$2:B$358,2,FALSE)</f>
        <v>ASD DxN</v>
      </c>
      <c r="K249" s="70" t="s">
        <v>1076</v>
      </c>
      <c r="L249" s="73">
        <v>0.40500000000000003</v>
      </c>
      <c r="M249" s="74">
        <v>39</v>
      </c>
      <c r="N249" s="74">
        <v>34</v>
      </c>
      <c r="O249" s="74">
        <v>27</v>
      </c>
      <c r="P249" s="71" t="s">
        <v>1081</v>
      </c>
      <c r="Q249" s="73">
        <v>1.36</v>
      </c>
      <c r="R249" s="72"/>
      <c r="S249" s="73">
        <v>5.68</v>
      </c>
      <c r="T249" s="75">
        <v>1.925</v>
      </c>
      <c r="U249" s="76">
        <v>6.25</v>
      </c>
      <c r="V249" s="69">
        <v>127.5</v>
      </c>
      <c r="W249" s="73">
        <v>18.240000000000002</v>
      </c>
      <c r="X249" s="73">
        <v>13.766061180697639</v>
      </c>
      <c r="Y249" s="73">
        <v>1.2836864842624975</v>
      </c>
      <c r="Z249" s="73">
        <v>0.25065028402769429</v>
      </c>
      <c r="AA249" s="73">
        <v>0.16964067799028343</v>
      </c>
      <c r="AB249" s="73">
        <v>0.05</v>
      </c>
      <c r="AC249" s="71">
        <v>15.520038626978113</v>
      </c>
      <c r="AD249" s="77">
        <v>3.2826174105250253E-3</v>
      </c>
      <c r="AE249" s="77">
        <v>0.99671738258947495</v>
      </c>
      <c r="AF249" s="77">
        <v>1.1059466718825683E-2</v>
      </c>
      <c r="AG249" s="78"/>
      <c r="AI249" s="80"/>
      <c r="AJ249" s="80"/>
    </row>
    <row r="250" spans="1:36" outlineLevel="1" x14ac:dyDescent="0.3">
      <c r="A250" s="68" t="s">
        <v>884</v>
      </c>
      <c r="B250" s="69" t="s">
        <v>1074</v>
      </c>
      <c r="C250" s="70" t="s">
        <v>518</v>
      </c>
      <c r="D250" s="69">
        <v>2014</v>
      </c>
      <c r="E250" s="70" t="s">
        <v>884</v>
      </c>
      <c r="F250" s="70" t="s">
        <v>1075</v>
      </c>
      <c r="G250" s="70">
        <v>9</v>
      </c>
      <c r="H250" s="71">
        <f>VLOOKUP(E250,[4]DENSIDAD!A$2:F$341,6,FALSE)</f>
        <v>42.450617283950621</v>
      </c>
      <c r="I250" s="70" t="str">
        <f>VLOOKUP(E250,[4]Cruzamientos!A$2:C$358,3,FALSE)</f>
        <v>CIRAD</v>
      </c>
      <c r="J250" s="72" t="str">
        <f>VLOOKUP(E250,[4]Cruzamientos!A$2:B$358,2,FALSE)</f>
        <v>CM 0701</v>
      </c>
      <c r="K250" s="70" t="s">
        <v>1076</v>
      </c>
      <c r="L250" s="73">
        <v>0.51500000000000001</v>
      </c>
      <c r="M250" s="74">
        <v>31</v>
      </c>
      <c r="N250" s="74">
        <v>24</v>
      </c>
      <c r="O250" s="74">
        <v>45</v>
      </c>
      <c r="P250" s="71" t="s">
        <v>1081</v>
      </c>
      <c r="Q250" s="73">
        <v>1.2749999999999999</v>
      </c>
      <c r="R250" s="72"/>
      <c r="S250" s="73">
        <v>4.5</v>
      </c>
      <c r="T250" s="75">
        <v>2.5949999999999998</v>
      </c>
      <c r="U250" s="76">
        <v>5.45</v>
      </c>
      <c r="V250" s="69">
        <v>322.5</v>
      </c>
      <c r="W250" s="73">
        <v>29.28</v>
      </c>
      <c r="X250" s="73">
        <v>15.602520834372971</v>
      </c>
      <c r="Y250" s="73">
        <v>3.398477679489817</v>
      </c>
      <c r="Z250" s="73">
        <v>0.76218147592094798</v>
      </c>
      <c r="AA250" s="73">
        <v>0.2218378096796014</v>
      </c>
      <c r="AB250" s="73">
        <v>1.4750000000000001</v>
      </c>
      <c r="AC250" s="71">
        <v>21.460017799463341</v>
      </c>
      <c r="AD250" s="77">
        <v>7.7456189809823078E-2</v>
      </c>
      <c r="AE250" s="77">
        <v>0.92254381019017695</v>
      </c>
      <c r="AF250" s="77">
        <v>1.1104934915142216E-2</v>
      </c>
      <c r="AG250" s="78"/>
      <c r="AI250" s="80"/>
      <c r="AJ250" s="80"/>
    </row>
    <row r="251" spans="1:36" outlineLevel="1" x14ac:dyDescent="0.3">
      <c r="A251" s="68" t="s">
        <v>876</v>
      </c>
      <c r="B251" s="69" t="s">
        <v>1074</v>
      </c>
      <c r="C251" s="70" t="s">
        <v>15</v>
      </c>
      <c r="D251" s="69">
        <v>2014</v>
      </c>
      <c r="E251" s="70" t="s">
        <v>876</v>
      </c>
      <c r="F251" s="70" t="s">
        <v>1075</v>
      </c>
      <c r="G251" s="70">
        <v>9</v>
      </c>
      <c r="H251" s="71">
        <f>VLOOKUP(E251,[4]DENSIDAD!A$2:F$341,6,FALSE)</f>
        <v>28.327160493827162</v>
      </c>
      <c r="I251" s="70" t="str">
        <f>VLOOKUP(E251,[4]Cruzamientos!A$2:C$358,3,FALSE)</f>
        <v>CIRAD</v>
      </c>
      <c r="J251" s="72" t="str">
        <f>VLOOKUP(E251,[4]Cruzamientos!A$2:B$358,2,FALSE)</f>
        <v>CM 0701</v>
      </c>
      <c r="K251" s="70" t="s">
        <v>1076</v>
      </c>
      <c r="L251" s="73">
        <v>0.31666666666666665</v>
      </c>
      <c r="M251" s="74">
        <v>44.666666666666664</v>
      </c>
      <c r="N251" s="74">
        <v>27</v>
      </c>
      <c r="O251" s="74">
        <v>28.333333333333332</v>
      </c>
      <c r="P251" s="71" t="s">
        <v>1081</v>
      </c>
      <c r="Q251" s="73">
        <v>1.3666666666666665</v>
      </c>
      <c r="R251" s="72"/>
      <c r="S251" s="73">
        <v>4.1399999999999997</v>
      </c>
      <c r="T251" s="75">
        <v>1.3666666666666665</v>
      </c>
      <c r="U251" s="76">
        <v>4.1000000000000005</v>
      </c>
      <c r="V251" s="69">
        <v>256.33333333333331</v>
      </c>
      <c r="W251" s="73">
        <v>19.2</v>
      </c>
      <c r="X251" s="73">
        <v>8.2191779363574344</v>
      </c>
      <c r="Y251" s="73">
        <v>1.714324898854831</v>
      </c>
      <c r="Z251" s="73">
        <v>0.63174102198816839</v>
      </c>
      <c r="AA251" s="73">
        <v>0.23053733162782106</v>
      </c>
      <c r="AB251" s="73">
        <v>4.4333333333333336</v>
      </c>
      <c r="AC251" s="71">
        <v>15.22911452216159</v>
      </c>
      <c r="AD251" s="77">
        <v>0.31716256681026461</v>
      </c>
      <c r="AE251" s="77">
        <v>0.68283743318973533</v>
      </c>
      <c r="AF251" s="77">
        <v>1.5067810731681517E-2</v>
      </c>
      <c r="AG251" s="78"/>
      <c r="AI251" s="80"/>
      <c r="AJ251" s="80"/>
    </row>
    <row r="252" spans="1:36" outlineLevel="1" x14ac:dyDescent="0.3">
      <c r="A252" s="68" t="s">
        <v>871</v>
      </c>
      <c r="B252" s="69" t="s">
        <v>1074</v>
      </c>
      <c r="C252" s="70" t="s">
        <v>494</v>
      </c>
      <c r="D252" s="69">
        <v>2014</v>
      </c>
      <c r="E252" s="70" t="s">
        <v>871</v>
      </c>
      <c r="F252" s="70" t="s">
        <v>1075</v>
      </c>
      <c r="G252" s="70">
        <v>9</v>
      </c>
      <c r="H252" s="71">
        <f>VLOOKUP(E252,[4]DENSIDAD!A$2:F$341,6,FALSE)</f>
        <v>55.148148148148145</v>
      </c>
      <c r="I252" s="70" t="str">
        <f>VLOOKUP(E252,[4]Cruzamientos!A$2:C$358,3,FALSE)</f>
        <v>ASD</v>
      </c>
      <c r="J252" s="72" t="str">
        <f>VLOOKUP(E252,[4]Cruzamientos!A$2:B$358,2,FALSE)</f>
        <v>ASD DxLM</v>
      </c>
      <c r="K252" s="70" t="s">
        <v>1076</v>
      </c>
      <c r="L252" s="71">
        <v>0.12666666666666668</v>
      </c>
      <c r="M252" s="87">
        <v>64</v>
      </c>
      <c r="N252" s="87">
        <v>16.666666666666668</v>
      </c>
      <c r="O252" s="87">
        <v>19.333333333333332</v>
      </c>
      <c r="P252" s="71" t="s">
        <v>1080</v>
      </c>
      <c r="Q252" s="71">
        <v>1.4566666666666668</v>
      </c>
      <c r="R252" s="72"/>
      <c r="S252" s="71">
        <v>4.0066666666666668</v>
      </c>
      <c r="T252" s="71">
        <v>0.82666666666666666</v>
      </c>
      <c r="U252" s="88">
        <v>1.4666666666666668</v>
      </c>
      <c r="V252" s="87">
        <v>67</v>
      </c>
      <c r="W252" s="71">
        <v>10.24</v>
      </c>
      <c r="X252" s="71">
        <v>1.38</v>
      </c>
      <c r="Y252" s="71">
        <v>0.35555533333333339</v>
      </c>
      <c r="Z252" s="71">
        <v>0.19316233333333335</v>
      </c>
      <c r="AA252" s="71">
        <v>0.17391299999999998</v>
      </c>
      <c r="AB252" s="71">
        <v>3.9</v>
      </c>
      <c r="AC252" s="71">
        <v>6.0026306666666658</v>
      </c>
      <c r="AD252" s="77">
        <v>0.65104733325556652</v>
      </c>
      <c r="AE252" s="77">
        <v>0.34895266674443343</v>
      </c>
      <c r="AF252" s="77">
        <v>3.0454913475878909E-2</v>
      </c>
      <c r="AG252" s="78"/>
      <c r="AI252" s="80"/>
      <c r="AJ252" s="80"/>
    </row>
    <row r="253" spans="1:36" outlineLevel="1" x14ac:dyDescent="0.3">
      <c r="A253" s="68" t="s">
        <v>895</v>
      </c>
      <c r="B253" s="69" t="s">
        <v>1074</v>
      </c>
      <c r="C253" s="70" t="s">
        <v>495</v>
      </c>
      <c r="D253" s="69">
        <v>2014</v>
      </c>
      <c r="E253" s="70" t="s">
        <v>895</v>
      </c>
      <c r="F253" s="70" t="s">
        <v>1075</v>
      </c>
      <c r="G253" s="70">
        <v>9</v>
      </c>
      <c r="H253" s="71">
        <f>VLOOKUP(E253,[4]DENSIDAD!A$2:F$341,6,FALSE)</f>
        <v>40.376543209876544</v>
      </c>
      <c r="I253" s="70" t="str">
        <f>VLOOKUP(E253,[4]Cruzamientos!A$2:C$358,3,FALSE)</f>
        <v>ASD</v>
      </c>
      <c r="J253" s="72" t="str">
        <f>VLOOKUP(E253,[4]Cruzamientos!A$2:B$358,2,FALSE)</f>
        <v>ASD DxN</v>
      </c>
      <c r="K253" s="70" t="s">
        <v>1076</v>
      </c>
      <c r="L253" s="71">
        <v>0.115</v>
      </c>
      <c r="M253" s="87">
        <v>60</v>
      </c>
      <c r="N253" s="87">
        <v>16</v>
      </c>
      <c r="O253" s="87">
        <v>24</v>
      </c>
      <c r="P253" s="71" t="s">
        <v>1080</v>
      </c>
      <c r="Q253" s="71">
        <v>1.42</v>
      </c>
      <c r="R253" s="72"/>
      <c r="S253" s="71">
        <v>3.4249999999999998</v>
      </c>
      <c r="T253" s="71">
        <v>0.78499999999999992</v>
      </c>
      <c r="U253" s="88">
        <v>1.05</v>
      </c>
      <c r="V253" s="87">
        <v>58</v>
      </c>
      <c r="W253" s="71">
        <v>11.76</v>
      </c>
      <c r="X253" s="71">
        <v>1.7149999999999999</v>
      </c>
      <c r="Y253" s="71">
        <v>0.45</v>
      </c>
      <c r="Z253" s="71">
        <v>0.17435899999999999</v>
      </c>
      <c r="AA253" s="71">
        <v>0.26086949999999998</v>
      </c>
      <c r="AB253" s="71">
        <v>4.3000000000000007</v>
      </c>
      <c r="AC253" s="71">
        <v>6.9002285000000008</v>
      </c>
      <c r="AD253" s="77">
        <v>0.60082194118767429</v>
      </c>
      <c r="AE253" s="77">
        <v>0.39917805881232571</v>
      </c>
      <c r="AF253" s="77">
        <v>3.4543569631845086E-2</v>
      </c>
      <c r="AG253" s="78"/>
      <c r="AI253" s="80"/>
      <c r="AJ253" s="80"/>
    </row>
    <row r="254" spans="1:36" outlineLevel="1" x14ac:dyDescent="0.3">
      <c r="A254" s="68" t="s">
        <v>867</v>
      </c>
      <c r="B254" s="69" t="s">
        <v>1074</v>
      </c>
      <c r="C254" s="70" t="s">
        <v>499</v>
      </c>
      <c r="D254" s="69">
        <v>2014</v>
      </c>
      <c r="E254" s="70" t="s">
        <v>867</v>
      </c>
      <c r="F254" s="70" t="s">
        <v>1075</v>
      </c>
      <c r="G254" s="70">
        <v>9</v>
      </c>
      <c r="H254" s="71">
        <f>VLOOKUP(E254,[4]DENSIDAD!A$2:F$341,6,FALSE)</f>
        <v>53.907407407407405</v>
      </c>
      <c r="I254" s="70" t="str">
        <f>VLOOKUP(E254,[4]Cruzamientos!A$2:C$358,3,FALSE)</f>
        <v>CIRAD, ASD</v>
      </c>
      <c r="J254" s="72" t="str">
        <f>VLOOKUP(E254,[4]Cruzamientos!A$2:B$358,2,FALSE)</f>
        <v>CM 0101, ASD DxN</v>
      </c>
      <c r="K254" s="70" t="s">
        <v>1076</v>
      </c>
      <c r="L254" s="71">
        <v>0.24000000000000002</v>
      </c>
      <c r="M254" s="87">
        <v>60</v>
      </c>
      <c r="N254" s="87">
        <v>20</v>
      </c>
      <c r="O254" s="87">
        <v>20</v>
      </c>
      <c r="P254" s="71" t="s">
        <v>1080</v>
      </c>
      <c r="Q254" s="71">
        <v>1.4449999999999998</v>
      </c>
      <c r="R254" s="72"/>
      <c r="S254" s="71">
        <v>3.74</v>
      </c>
      <c r="T254" s="71">
        <v>1.1825000000000001</v>
      </c>
      <c r="U254" s="88">
        <v>3.85</v>
      </c>
      <c r="V254" s="87">
        <v>59.5</v>
      </c>
      <c r="W254" s="71">
        <v>10.799999999999999</v>
      </c>
      <c r="X254" s="71">
        <v>2.14</v>
      </c>
      <c r="Y254" s="71">
        <v>0.42083350000000003</v>
      </c>
      <c r="Z254" s="71">
        <v>0.26538475</v>
      </c>
      <c r="AA254" s="71">
        <v>0.13695625</v>
      </c>
      <c r="AB254" s="71">
        <v>3.6749999999999998</v>
      </c>
      <c r="AC254" s="71">
        <v>6.638174499999999</v>
      </c>
      <c r="AD254" s="77">
        <v>0.57782288668815585</v>
      </c>
      <c r="AE254" s="77">
        <v>0.42217711331184415</v>
      </c>
      <c r="AF254" s="77">
        <v>2.0009937548416526E-2</v>
      </c>
      <c r="AG254" s="78"/>
      <c r="AI254" s="80"/>
      <c r="AJ254" s="80"/>
    </row>
    <row r="255" spans="1:36" outlineLevel="1" x14ac:dyDescent="0.3">
      <c r="A255" s="68" t="s">
        <v>880</v>
      </c>
      <c r="B255" s="69" t="s">
        <v>1074</v>
      </c>
      <c r="C255" s="70" t="s">
        <v>500</v>
      </c>
      <c r="D255" s="69">
        <v>2014</v>
      </c>
      <c r="E255" s="70" t="s">
        <v>880</v>
      </c>
      <c r="F255" s="70" t="s">
        <v>1075</v>
      </c>
      <c r="G255" s="70">
        <v>9</v>
      </c>
      <c r="H255" s="71">
        <f>VLOOKUP(E255,[4]DENSIDAD!A$2:F$341,6,FALSE)</f>
        <v>70.456790123456784</v>
      </c>
      <c r="I255" s="70" t="str">
        <f>VLOOKUP(E255,[4]Cruzamientos!A$2:C$358,3,FALSE)</f>
        <v>ASD</v>
      </c>
      <c r="J255" s="72" t="str">
        <f>VLOOKUP(E255,[4]Cruzamientos!A$2:B$358,2,FALSE)</f>
        <v>ASD DxLM, ASD DxN</v>
      </c>
      <c r="K255" s="70" t="s">
        <v>1076</v>
      </c>
      <c r="L255" s="71">
        <v>0.14000000000000001</v>
      </c>
      <c r="M255" s="87">
        <v>61.5</v>
      </c>
      <c r="N255" s="87">
        <v>21</v>
      </c>
      <c r="O255" s="87">
        <v>17.5</v>
      </c>
      <c r="P255" s="71" t="s">
        <v>1077</v>
      </c>
      <c r="Q255" s="71">
        <v>1.4724999999999999</v>
      </c>
      <c r="R255" s="72"/>
      <c r="S255" s="71">
        <v>4.1900000000000004</v>
      </c>
      <c r="T255" s="71">
        <v>1.0450000000000002</v>
      </c>
      <c r="U255" s="88">
        <v>1.175</v>
      </c>
      <c r="V255" s="87">
        <v>47.75</v>
      </c>
      <c r="W255" s="71">
        <v>9.4</v>
      </c>
      <c r="X255" s="71">
        <v>3.1100000000000003</v>
      </c>
      <c r="Y255" s="71">
        <v>0.75</v>
      </c>
      <c r="Z255" s="71">
        <v>0.22564125000000002</v>
      </c>
      <c r="AA255" s="71">
        <v>0.10652175000000001</v>
      </c>
      <c r="AB255" s="71">
        <v>2.3250000000000002</v>
      </c>
      <c r="AC255" s="71">
        <v>6.517163</v>
      </c>
      <c r="AD255" s="77">
        <v>0.39133561886034302</v>
      </c>
      <c r="AE255" s="77">
        <v>0.60866438113965704</v>
      </c>
      <c r="AF255" s="77">
        <v>1.9208681748484443E-2</v>
      </c>
      <c r="AG255" s="78"/>
      <c r="AI255" s="80"/>
      <c r="AJ255" s="80"/>
    </row>
    <row r="256" spans="1:36" outlineLevel="1" x14ac:dyDescent="0.3">
      <c r="A256" s="68" t="s">
        <v>882</v>
      </c>
      <c r="B256" s="69" t="s">
        <v>1074</v>
      </c>
      <c r="C256" s="70" t="s">
        <v>247</v>
      </c>
      <c r="D256" s="69">
        <v>2014</v>
      </c>
      <c r="E256" s="70" t="s">
        <v>882</v>
      </c>
      <c r="F256" s="70" t="s">
        <v>1075</v>
      </c>
      <c r="G256" s="70">
        <v>9</v>
      </c>
      <c r="H256" s="71">
        <f>VLOOKUP(E256,[4]DENSIDAD!A$2:F$341,6,FALSE)</f>
        <v>50.993827160493829</v>
      </c>
      <c r="I256" s="70" t="str">
        <f>VLOOKUP(E256,[4]Cruzamientos!A$2:C$358,3,FALSE)</f>
        <v>ASD</v>
      </c>
      <c r="J256" s="72" t="str">
        <f>VLOOKUP(E256,[4]Cruzamientos!A$2:B$358,2,FALSE)</f>
        <v>ASD DxN</v>
      </c>
      <c r="K256" s="70" t="s">
        <v>1076</v>
      </c>
      <c r="L256" s="71">
        <v>0.1</v>
      </c>
      <c r="M256" s="87">
        <v>50</v>
      </c>
      <c r="N256" s="87">
        <v>27</v>
      </c>
      <c r="O256" s="87">
        <v>23</v>
      </c>
      <c r="P256" s="71" t="s">
        <v>1081</v>
      </c>
      <c r="Q256" s="71">
        <v>1.41</v>
      </c>
      <c r="R256" s="72"/>
      <c r="S256" s="71">
        <v>4.4749999999999996</v>
      </c>
      <c r="T256" s="71">
        <v>0.88250000000000006</v>
      </c>
      <c r="U256" s="88">
        <v>0.875</v>
      </c>
      <c r="V256" s="87">
        <v>53.25</v>
      </c>
      <c r="W256" s="71">
        <v>13.120000000000001</v>
      </c>
      <c r="X256" s="71">
        <v>5.0474999999999994</v>
      </c>
      <c r="Y256" s="71">
        <v>1.1458332499999999</v>
      </c>
      <c r="Z256" s="71">
        <v>0.24743599999999999</v>
      </c>
      <c r="AA256" s="71">
        <v>0.1108695</v>
      </c>
      <c r="AB256" s="71">
        <v>2.6749999999999998</v>
      </c>
      <c r="AC256" s="71">
        <v>9.2266387499999993</v>
      </c>
      <c r="AD256" s="77">
        <v>0.3812426561355316</v>
      </c>
      <c r="AE256" s="77">
        <v>0.61875734386446846</v>
      </c>
      <c r="AF256" s="77">
        <v>1.5103868080651754E-2</v>
      </c>
      <c r="AG256" s="78"/>
      <c r="AI256" s="80"/>
      <c r="AJ256" s="80"/>
    </row>
    <row r="257" spans="1:36" outlineLevel="1" x14ac:dyDescent="0.3">
      <c r="A257" s="68" t="s">
        <v>989</v>
      </c>
      <c r="B257" s="69" t="s">
        <v>1074</v>
      </c>
      <c r="C257" s="70" t="str">
        <f>MID(E257,1,4)</f>
        <v>H10c</v>
      </c>
      <c r="D257" s="69">
        <f>MID(E257,6,2)+2000</f>
        <v>2014</v>
      </c>
      <c r="E257" s="70" t="s">
        <v>989</v>
      </c>
      <c r="F257" s="70" t="str">
        <f>F272</f>
        <v>8.5 x 8.5</v>
      </c>
      <c r="G257" s="70">
        <f>G272</f>
        <v>9</v>
      </c>
      <c r="H257" s="71">
        <f>VLOOKUP(E257,[4]DENSIDAD!A$2:F$341,6,FALSE)</f>
        <v>6.4320987654320989</v>
      </c>
      <c r="I257" s="70" t="str">
        <f>VLOOKUP(E257,[4]Cruzamientos!A$2:C$358,3,FALSE)</f>
        <v>CIRAD</v>
      </c>
      <c r="J257" s="72" t="str">
        <f>VLOOKUP(E257,[4]Cruzamientos!A$2:B$358,2,FALSE)</f>
        <v>2101</v>
      </c>
      <c r="K257" s="70" t="str">
        <f t="shared" ref="K257:AF257" si="50">K272</f>
        <v>Industrial</v>
      </c>
      <c r="L257" s="70">
        <f t="shared" si="50"/>
        <v>0.15</v>
      </c>
      <c r="M257" s="70">
        <f t="shared" si="50"/>
        <v>36</v>
      </c>
      <c r="N257" s="70">
        <f t="shared" si="50"/>
        <v>36</v>
      </c>
      <c r="O257" s="70">
        <f t="shared" si="50"/>
        <v>28</v>
      </c>
      <c r="P257" s="70" t="str">
        <f t="shared" si="50"/>
        <v>Fco Arc</v>
      </c>
      <c r="Q257" s="70">
        <f t="shared" si="50"/>
        <v>1.35</v>
      </c>
      <c r="R257" s="70"/>
      <c r="S257" s="70">
        <f t="shared" si="50"/>
        <v>4.2</v>
      </c>
      <c r="T257" s="70">
        <f t="shared" si="50"/>
        <v>0.83</v>
      </c>
      <c r="U257" s="70">
        <f t="shared" si="50"/>
        <v>0.8</v>
      </c>
      <c r="V257" s="70">
        <f t="shared" si="50"/>
        <v>86</v>
      </c>
      <c r="W257" s="70">
        <f t="shared" si="50"/>
        <v>16</v>
      </c>
      <c r="X257" s="70">
        <f t="shared" si="50"/>
        <v>6.54</v>
      </c>
      <c r="Y257" s="70">
        <f t="shared" si="50"/>
        <v>1.766667</v>
      </c>
      <c r="Z257" s="70">
        <f t="shared" si="50"/>
        <v>0.282051</v>
      </c>
      <c r="AA257" s="70">
        <f t="shared" si="50"/>
        <v>0.121739</v>
      </c>
      <c r="AB257" s="70">
        <f t="shared" si="50"/>
        <v>3.7</v>
      </c>
      <c r="AC257" s="70">
        <f t="shared" si="50"/>
        <v>12.410457000000001</v>
      </c>
      <c r="AD257" s="77">
        <f t="shared" si="50"/>
        <v>0.29813567703429456</v>
      </c>
      <c r="AE257" s="77">
        <f t="shared" si="50"/>
        <v>0.70186432296570544</v>
      </c>
      <c r="AF257" s="77">
        <f t="shared" si="50"/>
        <v>9.8093889693183726E-3</v>
      </c>
      <c r="AG257" s="78"/>
      <c r="AI257" s="80"/>
      <c r="AJ257" s="80"/>
    </row>
    <row r="258" spans="1:36" outlineLevel="1" x14ac:dyDescent="0.3">
      <c r="A258" s="68" t="s">
        <v>869</v>
      </c>
      <c r="B258" s="69" t="s">
        <v>1074</v>
      </c>
      <c r="C258" s="70" t="s">
        <v>496</v>
      </c>
      <c r="D258" s="69">
        <v>2014</v>
      </c>
      <c r="E258" s="70" t="s">
        <v>869</v>
      </c>
      <c r="F258" s="70" t="s">
        <v>1075</v>
      </c>
      <c r="G258" s="70">
        <v>9</v>
      </c>
      <c r="H258" s="71">
        <f>VLOOKUP(E258,[4]DENSIDAD!A$2:F$341,6,FALSE)</f>
        <v>27.246913580246915</v>
      </c>
      <c r="I258" s="70" t="str">
        <f>VLOOKUP(E258,[4]Cruzamientos!A$2:C$358,3,FALSE)</f>
        <v>ASD</v>
      </c>
      <c r="J258" s="72" t="str">
        <f>VLOOKUP(E258,[4]Cruzamientos!A$2:B$358,2,FALSE)</f>
        <v>ASD DxLM</v>
      </c>
      <c r="K258" s="70" t="s">
        <v>1076</v>
      </c>
      <c r="L258" s="71">
        <v>0.20500000000000002</v>
      </c>
      <c r="M258" s="87">
        <v>67</v>
      </c>
      <c r="N258" s="87">
        <v>15</v>
      </c>
      <c r="O258" s="87">
        <v>18</v>
      </c>
      <c r="P258" s="71" t="s">
        <v>1080</v>
      </c>
      <c r="Q258" s="71">
        <v>1.4750000000000001</v>
      </c>
      <c r="R258" s="72"/>
      <c r="S258" s="71">
        <v>3.5</v>
      </c>
      <c r="T258" s="71">
        <v>0.79</v>
      </c>
      <c r="U258" s="88">
        <v>1.25</v>
      </c>
      <c r="V258" s="87">
        <v>72</v>
      </c>
      <c r="W258" s="71">
        <v>8.8000000000000007</v>
      </c>
      <c r="X258" s="71">
        <v>1.5699999999999998</v>
      </c>
      <c r="Y258" s="71">
        <v>0.42500000000000004</v>
      </c>
      <c r="Z258" s="71">
        <v>0.32051249999999998</v>
      </c>
      <c r="AA258" s="71">
        <v>0.12608649999999999</v>
      </c>
      <c r="AB258" s="71">
        <v>2.4</v>
      </c>
      <c r="AC258" s="71">
        <v>4.8415990000000004</v>
      </c>
      <c r="AD258" s="77">
        <v>0.49572132760100568</v>
      </c>
      <c r="AE258" s="77">
        <v>0.50427867239899427</v>
      </c>
      <c r="AF258" s="77">
        <v>2.6059163793482928E-2</v>
      </c>
      <c r="AG258" s="78"/>
      <c r="AI258" s="80"/>
      <c r="AJ258" s="80"/>
    </row>
    <row r="259" spans="1:36" outlineLevel="1" x14ac:dyDescent="0.3">
      <c r="A259" s="68" t="s">
        <v>868</v>
      </c>
      <c r="B259" s="69" t="s">
        <v>1074</v>
      </c>
      <c r="C259" s="70" t="s">
        <v>497</v>
      </c>
      <c r="D259" s="69">
        <v>2014</v>
      </c>
      <c r="E259" s="70" t="s">
        <v>868</v>
      </c>
      <c r="F259" s="70" t="s">
        <v>1075</v>
      </c>
      <c r="G259" s="70">
        <v>9</v>
      </c>
      <c r="H259" s="71">
        <f>VLOOKUP(E259,[4]DENSIDAD!A$2:F$341,6,FALSE)</f>
        <v>36.425925925925924</v>
      </c>
      <c r="I259" s="70" t="str">
        <f>VLOOKUP(E259,[4]Cruzamientos!A$2:C$358,3,FALSE)</f>
        <v>ASD</v>
      </c>
      <c r="J259" s="72" t="str">
        <f>VLOOKUP(E259,[4]Cruzamientos!A$2:B$358,2,FALSE)</f>
        <v>ASD DxN</v>
      </c>
      <c r="K259" s="70" t="s">
        <v>1076</v>
      </c>
      <c r="L259" s="71">
        <v>0.11499999999999999</v>
      </c>
      <c r="M259" s="87">
        <v>46</v>
      </c>
      <c r="N259" s="87">
        <v>28</v>
      </c>
      <c r="O259" s="87">
        <v>26</v>
      </c>
      <c r="P259" s="71" t="s">
        <v>1081</v>
      </c>
      <c r="Q259" s="71">
        <v>1.38</v>
      </c>
      <c r="R259" s="72"/>
      <c r="S259" s="71">
        <v>3.9899999999999998</v>
      </c>
      <c r="T259" s="71">
        <v>1.2250000000000001</v>
      </c>
      <c r="U259" s="88">
        <v>0.8</v>
      </c>
      <c r="V259" s="87">
        <v>69.5</v>
      </c>
      <c r="W259" s="71">
        <v>16.32</v>
      </c>
      <c r="X259" s="71">
        <v>5.9450000000000003</v>
      </c>
      <c r="Y259" s="71">
        <v>1.0583335</v>
      </c>
      <c r="Z259" s="71">
        <v>0.30512800000000001</v>
      </c>
      <c r="AA259" s="71">
        <v>0.14347799999999999</v>
      </c>
      <c r="AB259" s="71">
        <v>3.7</v>
      </c>
      <c r="AC259" s="71">
        <v>11.151939499999999</v>
      </c>
      <c r="AD259" s="77">
        <v>0.33466701021236761</v>
      </c>
      <c r="AE259" s="77">
        <v>0.66533298978763233</v>
      </c>
      <c r="AF259" s="77">
        <v>1.3113717916164893E-2</v>
      </c>
      <c r="AG259" s="78"/>
      <c r="AI259" s="80"/>
      <c r="AJ259" s="80"/>
    </row>
    <row r="260" spans="1:36" outlineLevel="1" x14ac:dyDescent="0.3">
      <c r="A260" s="68" t="s">
        <v>870</v>
      </c>
      <c r="B260" s="69" t="s">
        <v>1074</v>
      </c>
      <c r="C260" s="70" t="s">
        <v>498</v>
      </c>
      <c r="D260" s="69">
        <v>2014</v>
      </c>
      <c r="E260" s="70" t="s">
        <v>870</v>
      </c>
      <c r="F260" s="70" t="s">
        <v>1075</v>
      </c>
      <c r="G260" s="70">
        <v>9</v>
      </c>
      <c r="H260" s="71">
        <f>VLOOKUP(E260,[4]DENSIDAD!A$2:F$341,6,FALSE)</f>
        <v>32.413580246913583</v>
      </c>
      <c r="I260" s="70" t="str">
        <f>VLOOKUP(E260,[4]Cruzamientos!A$2:C$358,3,FALSE)</f>
        <v>ASD</v>
      </c>
      <c r="J260" s="72" t="str">
        <f>VLOOKUP(E260,[4]Cruzamientos!A$2:B$358,2,FALSE)</f>
        <v>ASD DxLM</v>
      </c>
      <c r="K260" s="70" t="s">
        <v>1076</v>
      </c>
      <c r="L260" s="71">
        <v>1.77</v>
      </c>
      <c r="M260" s="87">
        <v>40</v>
      </c>
      <c r="N260" s="87">
        <v>33</v>
      </c>
      <c r="O260" s="87">
        <v>27</v>
      </c>
      <c r="P260" s="71" t="s">
        <v>1080</v>
      </c>
      <c r="Q260" s="71">
        <v>1.365</v>
      </c>
      <c r="R260" s="72"/>
      <c r="S260" s="71">
        <v>4.5650000000000004</v>
      </c>
      <c r="T260" s="71">
        <v>1.9949999999999999</v>
      </c>
      <c r="U260" s="88">
        <v>1.9</v>
      </c>
      <c r="V260" s="87">
        <v>113.5</v>
      </c>
      <c r="W260" s="71">
        <v>30.88</v>
      </c>
      <c r="X260" s="71">
        <v>11.6</v>
      </c>
      <c r="Y260" s="71">
        <v>1.2849999999999999</v>
      </c>
      <c r="Z260" s="71">
        <v>0.38</v>
      </c>
      <c r="AA260" s="71">
        <v>0.2</v>
      </c>
      <c r="AB260" s="71">
        <v>2.75</v>
      </c>
      <c r="AC260" s="71">
        <v>16.214999999999996</v>
      </c>
      <c r="AD260" s="77">
        <v>0.14673888365327245</v>
      </c>
      <c r="AE260" s="77">
        <v>0.85326111634672763</v>
      </c>
      <c r="AF260" s="77">
        <v>1.2917323552865432E-2</v>
      </c>
      <c r="AG260" s="78"/>
      <c r="AI260" s="80"/>
      <c r="AJ260" s="80"/>
    </row>
    <row r="261" spans="1:36" outlineLevel="1" x14ac:dyDescent="0.3">
      <c r="A261" s="68" t="s">
        <v>863</v>
      </c>
      <c r="B261" s="69" t="s">
        <v>1074</v>
      </c>
      <c r="C261" s="70" t="s">
        <v>501</v>
      </c>
      <c r="D261" s="69">
        <v>2014</v>
      </c>
      <c r="E261" s="70" t="s">
        <v>863</v>
      </c>
      <c r="F261" s="70" t="s">
        <v>1075</v>
      </c>
      <c r="G261" s="70">
        <v>9</v>
      </c>
      <c r="H261" s="71">
        <f>VLOOKUP(E261,[4]DENSIDAD!A$2:F$341,6,FALSE)</f>
        <v>50.586419753086417</v>
      </c>
      <c r="I261" s="70" t="str">
        <f>VLOOKUP(E261,[4]Cruzamientos!A$2:C$358,3,FALSE)</f>
        <v>ASD</v>
      </c>
      <c r="J261" s="72" t="str">
        <f>VLOOKUP(E261,[4]Cruzamientos!A$2:B$358,2,FALSE)</f>
        <v>ASD DxLM</v>
      </c>
      <c r="K261" s="70" t="s">
        <v>1076</v>
      </c>
      <c r="L261" s="71">
        <v>0.15666666666666668</v>
      </c>
      <c r="M261" s="87">
        <v>40</v>
      </c>
      <c r="N261" s="87">
        <v>30.666666666666668</v>
      </c>
      <c r="O261" s="87">
        <v>29.333333333333332</v>
      </c>
      <c r="P261" s="71" t="s">
        <v>1081</v>
      </c>
      <c r="Q261" s="71">
        <v>1.3499999999999999</v>
      </c>
      <c r="R261" s="72"/>
      <c r="S261" s="71">
        <v>4.3666666666666671</v>
      </c>
      <c r="T261" s="71">
        <v>1.5966666666666667</v>
      </c>
      <c r="U261" s="88">
        <v>5.8999999999999995</v>
      </c>
      <c r="V261" s="87">
        <v>76.333333333333329</v>
      </c>
      <c r="W261" s="71">
        <v>20.106666666666666</v>
      </c>
      <c r="X261" s="71">
        <v>10.556666666666667</v>
      </c>
      <c r="Y261" s="71">
        <v>2.9722219999999999</v>
      </c>
      <c r="Z261" s="71">
        <v>0.30940200000000001</v>
      </c>
      <c r="AA261" s="71">
        <v>0.12173933333333332</v>
      </c>
      <c r="AB261" s="71">
        <v>2.5333333333333332</v>
      </c>
      <c r="AC261" s="71">
        <v>16.493363333333331</v>
      </c>
      <c r="AD261" s="77">
        <v>0.15022662255167718</v>
      </c>
      <c r="AE261" s="77">
        <v>0.84977337744832282</v>
      </c>
      <c r="AF261" s="77">
        <v>8.8570535820296416E-3</v>
      </c>
      <c r="AG261" s="78"/>
      <c r="AI261" s="80"/>
      <c r="AJ261" s="80"/>
    </row>
    <row r="262" spans="1:36" outlineLevel="1" x14ac:dyDescent="0.3">
      <c r="A262" s="68" t="s">
        <v>881</v>
      </c>
      <c r="B262" s="69" t="s">
        <v>1074</v>
      </c>
      <c r="C262" s="70" t="s">
        <v>416</v>
      </c>
      <c r="D262" s="69">
        <v>2014</v>
      </c>
      <c r="E262" s="70" t="s">
        <v>881</v>
      </c>
      <c r="F262" s="70" t="s">
        <v>1075</v>
      </c>
      <c r="G262" s="70">
        <v>9</v>
      </c>
      <c r="H262" s="71">
        <f>VLOOKUP(E262,[4]DENSIDAD!A$2:F$341,6,FALSE)</f>
        <v>49.592592592592595</v>
      </c>
      <c r="I262" s="70" t="str">
        <f>VLOOKUP(E262,[4]Cruzamientos!A$2:C$358,3,FALSE)</f>
        <v>ASD</v>
      </c>
      <c r="J262" s="72" t="str">
        <f>VLOOKUP(E262,[4]Cruzamientos!A$2:B$358,2,FALSE)</f>
        <v>ASD DxN</v>
      </c>
      <c r="K262" s="70" t="s">
        <v>1076</v>
      </c>
      <c r="L262" s="71">
        <v>9.9999999999999992E-2</v>
      </c>
      <c r="M262" s="87">
        <v>32.666666666666664</v>
      </c>
      <c r="N262" s="87">
        <v>32.666666666666664</v>
      </c>
      <c r="O262" s="87">
        <v>34.666666666666664</v>
      </c>
      <c r="P262" s="71" t="s">
        <v>1081</v>
      </c>
      <c r="Q262" s="71">
        <v>1.3133333333333335</v>
      </c>
      <c r="R262" s="72"/>
      <c r="S262" s="71">
        <v>4.3966666666666665</v>
      </c>
      <c r="T262" s="71">
        <v>0.90333333333333332</v>
      </c>
      <c r="U262" s="88">
        <v>2.2666666666666666</v>
      </c>
      <c r="V262" s="87">
        <v>65</v>
      </c>
      <c r="W262" s="71">
        <v>21.599999999999998</v>
      </c>
      <c r="X262" s="71">
        <v>11.239000333333331</v>
      </c>
      <c r="Y262" s="71">
        <v>2.6111109999999997</v>
      </c>
      <c r="Z262" s="71">
        <v>0.28034200000000004</v>
      </c>
      <c r="AA262" s="71">
        <v>0.13043466666666667</v>
      </c>
      <c r="AB262" s="71">
        <v>5.666666666666667</v>
      </c>
      <c r="AC262" s="71">
        <v>19.927554666666666</v>
      </c>
      <c r="AD262" s="77">
        <v>0.31785643784150835</v>
      </c>
      <c r="AE262" s="77">
        <v>0.68214356215849159</v>
      </c>
      <c r="AF262" s="77">
        <v>6.7565247323493173E-3</v>
      </c>
      <c r="AG262" s="78"/>
      <c r="AI262" s="80"/>
      <c r="AJ262" s="80"/>
    </row>
    <row r="263" spans="1:36" outlineLevel="1" x14ac:dyDescent="0.3">
      <c r="A263" s="68" t="s">
        <v>883</v>
      </c>
      <c r="B263" s="69" t="s">
        <v>1074</v>
      </c>
      <c r="C263" s="70" t="str">
        <f t="shared" ref="C263:C264" si="51">MID(E263,1,4)</f>
        <v>I06c</v>
      </c>
      <c r="D263" s="69">
        <f t="shared" ref="D263:D264" si="52">MID(E263,6,2)+2000</f>
        <v>2014</v>
      </c>
      <c r="E263" s="70" t="s">
        <v>883</v>
      </c>
      <c r="F263" s="70" t="str">
        <f>F262</f>
        <v>8.5 x 8.5</v>
      </c>
      <c r="G263" s="70">
        <f>G262</f>
        <v>9</v>
      </c>
      <c r="H263" s="71">
        <f>VLOOKUP(E263,[4]DENSIDAD!A$2:F$341,6,FALSE)</f>
        <v>31.333333333333332</v>
      </c>
      <c r="I263" s="70" t="str">
        <f>VLOOKUP(E263,[4]Cruzamientos!A$2:C$358,3,FALSE)</f>
        <v>ASD</v>
      </c>
      <c r="J263" s="72" t="str">
        <f>VLOOKUP(E263,[4]Cruzamientos!A$2:B$358,2,FALSE)</f>
        <v>ASD DxLM</v>
      </c>
      <c r="K263" s="70" t="str">
        <f t="shared" ref="K263:AF263" si="53">K262</f>
        <v>Industrial</v>
      </c>
      <c r="L263" s="70">
        <f t="shared" si="53"/>
        <v>9.9999999999999992E-2</v>
      </c>
      <c r="M263" s="70">
        <f t="shared" si="53"/>
        <v>32.666666666666664</v>
      </c>
      <c r="N263" s="70">
        <f t="shared" si="53"/>
        <v>32.666666666666664</v>
      </c>
      <c r="O263" s="70">
        <f t="shared" si="53"/>
        <v>34.666666666666664</v>
      </c>
      <c r="P263" s="70" t="str">
        <f t="shared" si="53"/>
        <v>Fco Arc</v>
      </c>
      <c r="Q263" s="70">
        <f t="shared" si="53"/>
        <v>1.3133333333333335</v>
      </c>
      <c r="R263" s="70"/>
      <c r="S263" s="70">
        <f t="shared" si="53"/>
        <v>4.3966666666666665</v>
      </c>
      <c r="T263" s="70">
        <f t="shared" si="53"/>
        <v>0.90333333333333332</v>
      </c>
      <c r="U263" s="70">
        <f t="shared" si="53"/>
        <v>2.2666666666666666</v>
      </c>
      <c r="V263" s="70">
        <f t="shared" si="53"/>
        <v>65</v>
      </c>
      <c r="W263" s="70">
        <f t="shared" si="53"/>
        <v>21.599999999999998</v>
      </c>
      <c r="X263" s="70">
        <f t="shared" si="53"/>
        <v>11.239000333333331</v>
      </c>
      <c r="Y263" s="70">
        <f t="shared" si="53"/>
        <v>2.6111109999999997</v>
      </c>
      <c r="Z263" s="70">
        <f t="shared" si="53"/>
        <v>0.28034200000000004</v>
      </c>
      <c r="AA263" s="70">
        <f t="shared" si="53"/>
        <v>0.13043466666666667</v>
      </c>
      <c r="AB263" s="70">
        <f t="shared" si="53"/>
        <v>5.666666666666667</v>
      </c>
      <c r="AC263" s="70">
        <f t="shared" si="53"/>
        <v>19.927554666666666</v>
      </c>
      <c r="AD263" s="77">
        <f t="shared" si="53"/>
        <v>0.31785643784150835</v>
      </c>
      <c r="AE263" s="77">
        <f t="shared" si="53"/>
        <v>0.68214356215849159</v>
      </c>
      <c r="AF263" s="77">
        <f t="shared" si="53"/>
        <v>6.7565247323493173E-3</v>
      </c>
      <c r="AG263" s="91"/>
      <c r="AI263" s="80"/>
      <c r="AJ263" s="80"/>
    </row>
    <row r="264" spans="1:36" outlineLevel="1" x14ac:dyDescent="0.3">
      <c r="A264" s="68" t="s">
        <v>980</v>
      </c>
      <c r="B264" s="69" t="s">
        <v>1074</v>
      </c>
      <c r="C264" s="70" t="str">
        <f t="shared" si="51"/>
        <v>I07a</v>
      </c>
      <c r="D264" s="69">
        <f t="shared" si="52"/>
        <v>2014</v>
      </c>
      <c r="E264" s="70" t="s">
        <v>980</v>
      </c>
      <c r="F264" s="70" t="str">
        <f>F265</f>
        <v>8.5 x 8.5</v>
      </c>
      <c r="G264" s="70">
        <f>G265</f>
        <v>9</v>
      </c>
      <c r="H264" s="71">
        <f>VLOOKUP(E264,[4]DENSIDAD!A$2:F$341,6,FALSE)</f>
        <v>3.5617283950617282</v>
      </c>
      <c r="I264" s="70" t="str">
        <f>VLOOKUP(E264,[4]Cruzamientos!A$2:C$358,3,FALSE)</f>
        <v>ASD</v>
      </c>
      <c r="J264" s="72" t="str">
        <f>VLOOKUP(E264,[4]Cruzamientos!A$2:B$358,2,FALSE)</f>
        <v>ASD DxN</v>
      </c>
      <c r="K264" s="70" t="str">
        <f t="shared" ref="K264:AF264" si="54">K265</f>
        <v>Industrial</v>
      </c>
      <c r="L264" s="70">
        <f t="shared" si="54"/>
        <v>0.12</v>
      </c>
      <c r="M264" s="70">
        <f t="shared" si="54"/>
        <v>40</v>
      </c>
      <c r="N264" s="70">
        <f t="shared" si="54"/>
        <v>34</v>
      </c>
      <c r="O264" s="70">
        <f t="shared" si="54"/>
        <v>26</v>
      </c>
      <c r="P264" s="70" t="str">
        <f t="shared" si="54"/>
        <v>Fco</v>
      </c>
      <c r="Q264" s="70">
        <f t="shared" si="54"/>
        <v>1.37</v>
      </c>
      <c r="R264" s="70"/>
      <c r="S264" s="70">
        <f t="shared" si="54"/>
        <v>4.42</v>
      </c>
      <c r="T264" s="70">
        <f t="shared" si="54"/>
        <v>1</v>
      </c>
      <c r="U264" s="70">
        <f t="shared" si="54"/>
        <v>2.1</v>
      </c>
      <c r="V264" s="70">
        <f t="shared" si="54"/>
        <v>110</v>
      </c>
      <c r="W264" s="70">
        <f t="shared" si="54"/>
        <v>17.600000000000001</v>
      </c>
      <c r="X264" s="70">
        <f t="shared" si="54"/>
        <v>7.82</v>
      </c>
      <c r="Y264" s="70">
        <f t="shared" si="54"/>
        <v>1.8</v>
      </c>
      <c r="Z264" s="70">
        <f t="shared" si="54"/>
        <v>0.37948700000000002</v>
      </c>
      <c r="AA264" s="70">
        <f t="shared" si="54"/>
        <v>9.5652000000000001E-2</v>
      </c>
      <c r="AB264" s="70">
        <f t="shared" si="54"/>
        <v>2.2999999999999998</v>
      </c>
      <c r="AC264" s="70">
        <f t="shared" si="54"/>
        <v>12.395139</v>
      </c>
      <c r="AD264" s="77">
        <f t="shared" si="54"/>
        <v>0.18555661215255431</v>
      </c>
      <c r="AE264" s="77">
        <f t="shared" si="54"/>
        <v>0.81444338784744563</v>
      </c>
      <c r="AF264" s="77">
        <f t="shared" si="54"/>
        <v>7.7168961154852715E-3</v>
      </c>
      <c r="AG264" s="91"/>
      <c r="AI264" s="80"/>
      <c r="AJ264" s="80"/>
    </row>
    <row r="265" spans="1:36" outlineLevel="1" x14ac:dyDescent="0.3">
      <c r="A265" s="68" t="s">
        <v>856</v>
      </c>
      <c r="B265" s="69" t="s">
        <v>1074</v>
      </c>
      <c r="C265" s="70" t="s">
        <v>508</v>
      </c>
      <c r="D265" s="69">
        <v>2014</v>
      </c>
      <c r="E265" s="70" t="s">
        <v>856</v>
      </c>
      <c r="F265" s="70" t="s">
        <v>1075</v>
      </c>
      <c r="G265" s="70">
        <v>9</v>
      </c>
      <c r="H265" s="71">
        <f>VLOOKUP(E265,[4]DENSIDAD!A$2:F$341,6,FALSE)</f>
        <v>20.407407407407408</v>
      </c>
      <c r="I265" s="70" t="str">
        <f>VLOOKUP(E265,[4]Cruzamientos!A$2:C$358,3,FALSE)</f>
        <v>ASD</v>
      </c>
      <c r="J265" s="72" t="str">
        <f>VLOOKUP(E265,[4]Cruzamientos!A$2:B$358,2,FALSE)</f>
        <v>ASD DxLM</v>
      </c>
      <c r="K265" s="70" t="s">
        <v>1076</v>
      </c>
      <c r="L265" s="71">
        <v>0.12</v>
      </c>
      <c r="M265" s="87">
        <v>40</v>
      </c>
      <c r="N265" s="87">
        <v>34</v>
      </c>
      <c r="O265" s="87">
        <v>26</v>
      </c>
      <c r="P265" s="71" t="s">
        <v>1079</v>
      </c>
      <c r="Q265" s="71">
        <v>1.37</v>
      </c>
      <c r="R265" s="72"/>
      <c r="S265" s="71">
        <v>4.42</v>
      </c>
      <c r="T265" s="71">
        <v>1</v>
      </c>
      <c r="U265" s="88">
        <v>2.1</v>
      </c>
      <c r="V265" s="87">
        <v>110</v>
      </c>
      <c r="W265" s="71">
        <v>17.600000000000001</v>
      </c>
      <c r="X265" s="71">
        <v>7.82</v>
      </c>
      <c r="Y265" s="71">
        <v>1.8</v>
      </c>
      <c r="Z265" s="71">
        <v>0.37948700000000002</v>
      </c>
      <c r="AA265" s="71">
        <v>9.5652000000000001E-2</v>
      </c>
      <c r="AB265" s="71">
        <v>2.2999999999999998</v>
      </c>
      <c r="AC265" s="71">
        <v>12.395139</v>
      </c>
      <c r="AD265" s="77">
        <v>0.18555661215255431</v>
      </c>
      <c r="AE265" s="77">
        <v>0.81444338784744563</v>
      </c>
      <c r="AF265" s="77">
        <v>7.7168961154852715E-3</v>
      </c>
      <c r="AG265" s="78"/>
      <c r="AI265" s="80"/>
      <c r="AJ265" s="80"/>
    </row>
    <row r="266" spans="1:36" outlineLevel="1" x14ac:dyDescent="0.3">
      <c r="A266" s="68" t="s">
        <v>857</v>
      </c>
      <c r="B266" s="69" t="s">
        <v>1074</v>
      </c>
      <c r="C266" s="70" t="s">
        <v>425</v>
      </c>
      <c r="D266" s="69">
        <v>2014</v>
      </c>
      <c r="E266" s="70" t="s">
        <v>857</v>
      </c>
      <c r="F266" s="70" t="s">
        <v>1075</v>
      </c>
      <c r="G266" s="70">
        <v>9</v>
      </c>
      <c r="H266" s="71">
        <f>VLOOKUP(E266,[4]DENSIDAD!A$2:F$341,6,FALSE)</f>
        <v>20.111111111111111</v>
      </c>
      <c r="I266" s="70" t="str">
        <f>VLOOKUP(E266,[4]Cruzamientos!A$2:C$358,3,FALSE)</f>
        <v>ASD</v>
      </c>
      <c r="J266" s="72" t="str">
        <f>VLOOKUP(E266,[4]Cruzamientos!A$2:B$358,2,FALSE)</f>
        <v>ASD DxN</v>
      </c>
      <c r="K266" s="70" t="s">
        <v>1076</v>
      </c>
      <c r="L266" s="71">
        <v>0.1</v>
      </c>
      <c r="M266" s="87">
        <v>38</v>
      </c>
      <c r="N266" s="87">
        <v>32</v>
      </c>
      <c r="O266" s="87">
        <v>30</v>
      </c>
      <c r="P266" s="71" t="s">
        <v>1081</v>
      </c>
      <c r="Q266" s="71">
        <v>1.34</v>
      </c>
      <c r="R266" s="72"/>
      <c r="S266" s="71">
        <v>4.6500000000000004</v>
      </c>
      <c r="T266" s="71">
        <v>0.96</v>
      </c>
      <c r="U266" s="88">
        <v>1.2</v>
      </c>
      <c r="V266" s="87">
        <v>95</v>
      </c>
      <c r="W266" s="71">
        <v>18.079999999999998</v>
      </c>
      <c r="X266" s="71">
        <v>9.07</v>
      </c>
      <c r="Y266" s="71">
        <v>2.0499999999999998</v>
      </c>
      <c r="Z266" s="71">
        <v>0.415385</v>
      </c>
      <c r="AA266" s="71">
        <v>0.104348</v>
      </c>
      <c r="AB266" s="71">
        <v>1.6</v>
      </c>
      <c r="AC266" s="71">
        <v>13.239733000000001</v>
      </c>
      <c r="AD266" s="77">
        <v>0.12084835849786396</v>
      </c>
      <c r="AE266" s="77">
        <v>0.87915164150213609</v>
      </c>
      <c r="AF266" s="77">
        <v>7.8814278203344426E-3</v>
      </c>
      <c r="AG266" s="78"/>
      <c r="AI266" s="80"/>
      <c r="AJ266" s="80"/>
    </row>
    <row r="267" spans="1:36" outlineLevel="1" x14ac:dyDescent="0.3">
      <c r="A267" s="68" t="s">
        <v>891</v>
      </c>
      <c r="B267" s="69" t="s">
        <v>1074</v>
      </c>
      <c r="C267" s="70" t="s">
        <v>426</v>
      </c>
      <c r="D267" s="69">
        <v>2014</v>
      </c>
      <c r="E267" s="70" t="s">
        <v>891</v>
      </c>
      <c r="F267" s="70" t="s">
        <v>1075</v>
      </c>
      <c r="G267" s="70">
        <v>9</v>
      </c>
      <c r="H267" s="71">
        <f>VLOOKUP(E267,[4]DENSIDAD!A$2:F$341,6,FALSE)</f>
        <v>14.796296296296296</v>
      </c>
      <c r="I267" s="70" t="str">
        <f>VLOOKUP(E267,[4]Cruzamientos!A$2:C$358,3,FALSE)</f>
        <v>ASD</v>
      </c>
      <c r="J267" s="72" t="str">
        <f>VLOOKUP(E267,[4]Cruzamientos!A$2:B$358,2,FALSE)</f>
        <v>ASD DxLM</v>
      </c>
      <c r="K267" s="70" t="s">
        <v>1076</v>
      </c>
      <c r="L267" s="71">
        <v>7.0000000000000007E-2</v>
      </c>
      <c r="M267" s="87">
        <v>44</v>
      </c>
      <c r="N267" s="87">
        <v>30</v>
      </c>
      <c r="O267" s="87">
        <v>26</v>
      </c>
      <c r="P267" s="71" t="s">
        <v>1079</v>
      </c>
      <c r="Q267" s="71">
        <v>1.38</v>
      </c>
      <c r="R267" s="72"/>
      <c r="S267" s="71">
        <v>4.74</v>
      </c>
      <c r="T267" s="71">
        <v>1.1000000000000001</v>
      </c>
      <c r="U267" s="88">
        <v>1.1000000000000001</v>
      </c>
      <c r="V267" s="87">
        <v>71</v>
      </c>
      <c r="W267" s="71">
        <v>16</v>
      </c>
      <c r="X267" s="71">
        <v>7.76</v>
      </c>
      <c r="Y267" s="71">
        <v>1.8666670000000001</v>
      </c>
      <c r="Z267" s="71">
        <v>0.35897400000000002</v>
      </c>
      <c r="AA267" s="71">
        <v>0.104348</v>
      </c>
      <c r="AB267" s="71">
        <v>0.9</v>
      </c>
      <c r="AC267" s="71">
        <v>10.989989</v>
      </c>
      <c r="AD267" s="77">
        <v>8.1892711630557599E-2</v>
      </c>
      <c r="AE267" s="77">
        <v>0.91810728836944233</v>
      </c>
      <c r="AF267" s="77">
        <v>9.4948229702504702E-3</v>
      </c>
      <c r="AG267" s="78"/>
      <c r="AI267" s="80"/>
      <c r="AJ267" s="80"/>
    </row>
    <row r="268" spans="1:36" outlineLevel="1" x14ac:dyDescent="0.3">
      <c r="A268" s="68" t="s">
        <v>893</v>
      </c>
      <c r="B268" s="69" t="s">
        <v>1074</v>
      </c>
      <c r="C268" s="70" t="s">
        <v>510</v>
      </c>
      <c r="D268" s="69">
        <v>2014</v>
      </c>
      <c r="E268" s="70" t="s">
        <v>893</v>
      </c>
      <c r="F268" s="70" t="s">
        <v>1075</v>
      </c>
      <c r="G268" s="70">
        <v>9</v>
      </c>
      <c r="H268" s="71">
        <f>VLOOKUP(E268,[4]DENSIDAD!A$2:F$341,6,FALSE)</f>
        <v>39.672839506172842</v>
      </c>
      <c r="I268" s="70" t="str">
        <f>VLOOKUP(E268,[4]Cruzamientos!A$2:C$358,3,FALSE)</f>
        <v>ASD</v>
      </c>
      <c r="J268" s="72" t="str">
        <f>VLOOKUP(E268,[4]Cruzamientos!A$2:B$358,2,FALSE)</f>
        <v>ASD DxN</v>
      </c>
      <c r="K268" s="70" t="s">
        <v>1076</v>
      </c>
      <c r="L268" s="71">
        <v>0.105</v>
      </c>
      <c r="M268" s="87">
        <v>37</v>
      </c>
      <c r="N268" s="87">
        <v>37</v>
      </c>
      <c r="O268" s="87">
        <v>26</v>
      </c>
      <c r="P268" s="71" t="s">
        <v>1081</v>
      </c>
      <c r="Q268" s="71">
        <v>1.365</v>
      </c>
      <c r="R268" s="72"/>
      <c r="S268" s="71">
        <v>4.53</v>
      </c>
      <c r="T268" s="71">
        <v>1.1800000000000002</v>
      </c>
      <c r="U268" s="88">
        <v>0.65</v>
      </c>
      <c r="V268" s="87">
        <v>159</v>
      </c>
      <c r="W268" s="71">
        <v>15.2</v>
      </c>
      <c r="X268" s="71">
        <v>5.46</v>
      </c>
      <c r="Y268" s="71">
        <v>1.7833350000000001</v>
      </c>
      <c r="Z268" s="71">
        <v>0.33845999999999998</v>
      </c>
      <c r="AA268" s="71">
        <v>3.4784999999999996E-2</v>
      </c>
      <c r="AB268" s="71">
        <v>1.3</v>
      </c>
      <c r="AC268" s="71">
        <v>8.9165799999999997</v>
      </c>
      <c r="AD268" s="77">
        <v>0.14474496611701176</v>
      </c>
      <c r="AE268" s="77">
        <v>0.85525503388298829</v>
      </c>
      <c r="AF268" s="77">
        <v>3.8702532825897586E-3</v>
      </c>
      <c r="AG268" s="78"/>
      <c r="AI268" s="80"/>
      <c r="AJ268" s="80"/>
    </row>
    <row r="269" spans="1:36" outlineLevel="1" x14ac:dyDescent="0.3">
      <c r="A269" s="68" t="s">
        <v>853</v>
      </c>
      <c r="B269" s="69" t="s">
        <v>1074</v>
      </c>
      <c r="C269" s="70" t="s">
        <v>263</v>
      </c>
      <c r="D269" s="69">
        <v>2014</v>
      </c>
      <c r="E269" s="70" t="s">
        <v>853</v>
      </c>
      <c r="F269" s="70" t="s">
        <v>1075</v>
      </c>
      <c r="G269" s="70">
        <v>9</v>
      </c>
      <c r="H269" s="71">
        <f>VLOOKUP(E269,[4]DENSIDAD!A$2:F$341,6,FALSE)</f>
        <v>55.858024691358025</v>
      </c>
      <c r="I269" s="70" t="str">
        <f>VLOOKUP(E269,[4]Cruzamientos!A$2:C$358,3,FALSE)</f>
        <v>ASD</v>
      </c>
      <c r="J269" s="72" t="str">
        <f>VLOOKUP(E269,[4]Cruzamientos!A$2:B$358,2,FALSE)</f>
        <v>ASD DxLM</v>
      </c>
      <c r="K269" s="70" t="s">
        <v>1076</v>
      </c>
      <c r="L269" s="71">
        <v>0.13333333333333333</v>
      </c>
      <c r="M269" s="87">
        <v>48.666666666666664</v>
      </c>
      <c r="N269" s="87">
        <v>26.666666666666668</v>
      </c>
      <c r="O269" s="87">
        <v>24.666666666666668</v>
      </c>
      <c r="P269" s="71" t="s">
        <v>1081</v>
      </c>
      <c r="Q269" s="71">
        <v>1.3933333333333333</v>
      </c>
      <c r="R269" s="72"/>
      <c r="S269" s="71">
        <v>4.5766666666666671</v>
      </c>
      <c r="T269" s="71">
        <v>0.73333333333333339</v>
      </c>
      <c r="U269" s="88">
        <v>3.8000000000000003</v>
      </c>
      <c r="V269" s="87">
        <v>63</v>
      </c>
      <c r="W269" s="71">
        <v>16</v>
      </c>
      <c r="X269" s="71">
        <v>10.32</v>
      </c>
      <c r="Y269" s="71">
        <v>2.1166666666666667</v>
      </c>
      <c r="Z269" s="71">
        <v>0.31623899999999999</v>
      </c>
      <c r="AA269" s="71">
        <v>0.13333333333333333</v>
      </c>
      <c r="AB269" s="71">
        <v>2.1999999999999997</v>
      </c>
      <c r="AC269" s="71">
        <v>15.086239000000001</v>
      </c>
      <c r="AD269" s="77">
        <v>0.139693643652157</v>
      </c>
      <c r="AE269" s="77">
        <v>0.86030635634784292</v>
      </c>
      <c r="AF269" s="77">
        <v>8.8890361959346898E-3</v>
      </c>
      <c r="AG269" s="78"/>
      <c r="AI269" s="80"/>
      <c r="AJ269" s="80"/>
    </row>
    <row r="270" spans="1:36" outlineLevel="1" x14ac:dyDescent="0.3">
      <c r="A270" s="68" t="s">
        <v>858</v>
      </c>
      <c r="B270" s="69" t="s">
        <v>1074</v>
      </c>
      <c r="C270" s="70" t="s">
        <v>511</v>
      </c>
      <c r="D270" s="69">
        <v>2014</v>
      </c>
      <c r="E270" s="70" t="s">
        <v>858</v>
      </c>
      <c r="F270" s="70" t="s">
        <v>1075</v>
      </c>
      <c r="G270" s="70">
        <v>9</v>
      </c>
      <c r="H270" s="71">
        <f>VLOOKUP(E270,[4]DENSIDAD!A$2:F$341,6,FALSE)</f>
        <v>70.475308641975303</v>
      </c>
      <c r="I270" s="70" t="str">
        <f>VLOOKUP(E270,[4]Cruzamientos!A$2:C$358,3,FALSE)</f>
        <v>ASD</v>
      </c>
      <c r="J270" s="72" t="str">
        <f>VLOOKUP(E270,[4]Cruzamientos!A$2:B$358,2,FALSE)</f>
        <v>ASD DxN</v>
      </c>
      <c r="K270" s="70" t="s">
        <v>1076</v>
      </c>
      <c r="L270" s="71">
        <v>0.13750000000000001</v>
      </c>
      <c r="M270" s="87">
        <v>42.5</v>
      </c>
      <c r="N270" s="87">
        <v>30</v>
      </c>
      <c r="O270" s="87">
        <v>27.5</v>
      </c>
      <c r="P270" s="71" t="s">
        <v>1081</v>
      </c>
      <c r="Q270" s="71">
        <v>1.3649999999999998</v>
      </c>
      <c r="R270" s="72"/>
      <c r="S270" s="71">
        <v>4.6574999999999998</v>
      </c>
      <c r="T270" s="71">
        <v>0.85</v>
      </c>
      <c r="U270" s="88">
        <v>2</v>
      </c>
      <c r="V270" s="87">
        <v>110.5</v>
      </c>
      <c r="W270" s="71">
        <v>16.32</v>
      </c>
      <c r="X270" s="71">
        <v>10.685</v>
      </c>
      <c r="Y270" s="71">
        <v>1.9708332500000001</v>
      </c>
      <c r="Z270" s="71">
        <v>0.43461549999999999</v>
      </c>
      <c r="AA270" s="71">
        <v>0.14347799999999999</v>
      </c>
      <c r="AB270" s="71">
        <v>1.5750000000000002</v>
      </c>
      <c r="AC270" s="71">
        <v>14.808926750000001</v>
      </c>
      <c r="AD270" s="77">
        <v>0.10531454183491668</v>
      </c>
      <c r="AE270" s="77">
        <v>0.89468545816508338</v>
      </c>
      <c r="AF270" s="77">
        <v>9.6865550481810107E-3</v>
      </c>
      <c r="AG270" s="78"/>
      <c r="AI270" s="80"/>
      <c r="AJ270" s="80"/>
    </row>
    <row r="271" spans="1:36" outlineLevel="1" x14ac:dyDescent="0.3">
      <c r="A271" s="68" t="s">
        <v>854</v>
      </c>
      <c r="B271" s="69" t="s">
        <v>1074</v>
      </c>
      <c r="C271" s="70" t="s">
        <v>452</v>
      </c>
      <c r="D271" s="69">
        <v>2014</v>
      </c>
      <c r="E271" s="70" t="s">
        <v>854</v>
      </c>
      <c r="F271" s="70" t="s">
        <v>1075</v>
      </c>
      <c r="G271" s="70">
        <v>9</v>
      </c>
      <c r="H271" s="71">
        <f>VLOOKUP(E271,[4]DENSIDAD!A$2:F$341,6,FALSE)</f>
        <v>26.660493827160494</v>
      </c>
      <c r="I271" s="70" t="str">
        <f>VLOOKUP(E271,[4]Cruzamientos!A$2:C$358,3,FALSE)</f>
        <v>CIRAD, ASD</v>
      </c>
      <c r="J271" s="72" t="str">
        <f>VLOOKUP(E271,[4]Cruzamientos!A$2:B$358,2,FALSE)</f>
        <v>2101, Ensayo Intercalado DxN</v>
      </c>
      <c r="K271" s="70" t="s">
        <v>1076</v>
      </c>
      <c r="L271" s="71">
        <v>0.17499999999999999</v>
      </c>
      <c r="M271" s="87">
        <v>44</v>
      </c>
      <c r="N271" s="87">
        <v>34</v>
      </c>
      <c r="O271" s="87">
        <v>22</v>
      </c>
      <c r="P271" s="71" t="s">
        <v>1079</v>
      </c>
      <c r="Q271" s="71">
        <v>1.4</v>
      </c>
      <c r="R271" s="72"/>
      <c r="S271" s="71">
        <v>4.07</v>
      </c>
      <c r="T271" s="71">
        <v>1.3149999999999999</v>
      </c>
      <c r="U271" s="88">
        <v>2.1500000000000004</v>
      </c>
      <c r="V271" s="87">
        <v>124.5</v>
      </c>
      <c r="W271" s="71">
        <v>16.8</v>
      </c>
      <c r="X271" s="71">
        <v>4.3435000000000006</v>
      </c>
      <c r="Y271" s="71">
        <v>1.3263285</v>
      </c>
      <c r="Z271" s="71">
        <v>0.36768099999999998</v>
      </c>
      <c r="AA271" s="71">
        <v>0.2082695</v>
      </c>
      <c r="AB271" s="71">
        <v>4.7</v>
      </c>
      <c r="AC271" s="71">
        <v>10.945779</v>
      </c>
      <c r="AD271" s="77">
        <v>0.42093382416472852</v>
      </c>
      <c r="AE271" s="77">
        <v>0.57906617583527142</v>
      </c>
      <c r="AF271" s="77">
        <v>1.8560282150083315E-2</v>
      </c>
      <c r="AG271" s="78"/>
      <c r="AI271" s="80"/>
      <c r="AJ271" s="80"/>
    </row>
    <row r="272" spans="1:36" outlineLevel="1" x14ac:dyDescent="0.3">
      <c r="A272" s="68" t="s">
        <v>894</v>
      </c>
      <c r="B272" s="69" t="s">
        <v>1074</v>
      </c>
      <c r="C272" s="70" t="s">
        <v>453</v>
      </c>
      <c r="D272" s="69">
        <v>2014</v>
      </c>
      <c r="E272" s="70" t="s">
        <v>894</v>
      </c>
      <c r="F272" s="70" t="s">
        <v>1075</v>
      </c>
      <c r="G272" s="70">
        <v>9</v>
      </c>
      <c r="H272" s="71">
        <f>VLOOKUP(E272,[4]DENSIDAD!A$2:F$341,6,FALSE)</f>
        <v>41.932098765432102</v>
      </c>
      <c r="I272" s="70" t="str">
        <f>VLOOKUP(E272,[4]Cruzamientos!A$2:C$358,3,FALSE)</f>
        <v>CIRAD, ASD</v>
      </c>
      <c r="J272" s="72" t="str">
        <f>VLOOKUP(E272,[4]Cruzamientos!A$2:B$358,2,FALSE)</f>
        <v>2101, 2101, Ensayo Intercalado DxLM</v>
      </c>
      <c r="K272" s="70" t="s">
        <v>1076</v>
      </c>
      <c r="L272" s="71">
        <v>0.15</v>
      </c>
      <c r="M272" s="87">
        <v>36</v>
      </c>
      <c r="N272" s="87">
        <v>36</v>
      </c>
      <c r="O272" s="87">
        <v>28</v>
      </c>
      <c r="P272" s="71" t="s">
        <v>1081</v>
      </c>
      <c r="Q272" s="71">
        <v>1.35</v>
      </c>
      <c r="R272" s="72"/>
      <c r="S272" s="71">
        <v>4.2</v>
      </c>
      <c r="T272" s="71">
        <v>0.83</v>
      </c>
      <c r="U272" s="88">
        <v>0.8</v>
      </c>
      <c r="V272" s="87">
        <v>86</v>
      </c>
      <c r="W272" s="71">
        <v>16</v>
      </c>
      <c r="X272" s="71">
        <v>6.54</v>
      </c>
      <c r="Y272" s="71">
        <v>1.766667</v>
      </c>
      <c r="Z272" s="71">
        <v>0.282051</v>
      </c>
      <c r="AA272" s="71">
        <v>0.121739</v>
      </c>
      <c r="AB272" s="71">
        <v>3.7</v>
      </c>
      <c r="AC272" s="71">
        <v>12.410457000000001</v>
      </c>
      <c r="AD272" s="77">
        <v>0.29813567703429456</v>
      </c>
      <c r="AE272" s="77">
        <v>0.70186432296570544</v>
      </c>
      <c r="AF272" s="77">
        <v>9.8093889693183726E-3</v>
      </c>
      <c r="AG272" s="78"/>
      <c r="AI272" s="80"/>
      <c r="AJ272" s="80"/>
    </row>
    <row r="273" spans="1:36" outlineLevel="1" x14ac:dyDescent="0.3">
      <c r="A273" s="68" t="s">
        <v>986</v>
      </c>
      <c r="B273" s="69" t="s">
        <v>1074</v>
      </c>
      <c r="C273" s="70" t="str">
        <f>MID(E273,1,4)</f>
        <v>J05a</v>
      </c>
      <c r="D273" s="69">
        <f>MID(E273,6,2)+2000</f>
        <v>2014</v>
      </c>
      <c r="E273" s="70" t="s">
        <v>986</v>
      </c>
      <c r="F273" s="70" t="str">
        <f>F274</f>
        <v>8.5 x 8.5</v>
      </c>
      <c r="G273" s="70">
        <f>G274</f>
        <v>9</v>
      </c>
      <c r="H273" s="71">
        <f>VLOOKUP(E273,[4]DENSIDAD!A$2:F$341,6,FALSE)</f>
        <v>8.2283950617283956</v>
      </c>
      <c r="I273" s="70" t="str">
        <f>VLOOKUP(E273,[4]Cruzamientos!A$2:C$358,3,FALSE)</f>
        <v>CIRAD, ASD</v>
      </c>
      <c r="J273" s="72" t="str">
        <f>VLOOKUP(E273,[4]Cruzamientos!A$2:B$358,2,FALSE)</f>
        <v>8501, 0101, Ensayo Intercalado DxN</v>
      </c>
      <c r="K273" s="70" t="str">
        <f t="shared" ref="K273:AF273" si="55">K274</f>
        <v>Industrial</v>
      </c>
      <c r="L273" s="70">
        <f t="shared" si="55"/>
        <v>0.13</v>
      </c>
      <c r="M273" s="70">
        <f t="shared" si="55"/>
        <v>46</v>
      </c>
      <c r="N273" s="70">
        <f t="shared" si="55"/>
        <v>32</v>
      </c>
      <c r="O273" s="70">
        <f t="shared" si="55"/>
        <v>22</v>
      </c>
      <c r="P273" s="70" t="str">
        <f t="shared" si="55"/>
        <v>Fco</v>
      </c>
      <c r="Q273" s="70">
        <f t="shared" si="55"/>
        <v>1.4049999999999998</v>
      </c>
      <c r="R273" s="70"/>
      <c r="S273" s="70">
        <f t="shared" si="55"/>
        <v>3.98</v>
      </c>
      <c r="T273" s="70">
        <f t="shared" si="55"/>
        <v>0.87</v>
      </c>
      <c r="U273" s="70">
        <f t="shared" si="55"/>
        <v>1.25</v>
      </c>
      <c r="V273" s="70">
        <f t="shared" si="55"/>
        <v>44.5</v>
      </c>
      <c r="W273" s="70">
        <f t="shared" si="55"/>
        <v>15.44</v>
      </c>
      <c r="X273" s="70">
        <f t="shared" si="55"/>
        <v>4.63</v>
      </c>
      <c r="Y273" s="70">
        <f t="shared" si="55"/>
        <v>0.71666666666666679</v>
      </c>
      <c r="Z273" s="70">
        <f t="shared" si="55"/>
        <v>0.15384615384615385</v>
      </c>
      <c r="AA273" s="70">
        <f t="shared" si="55"/>
        <v>9.1304347826086957E-2</v>
      </c>
      <c r="AB273" s="70">
        <f t="shared" si="55"/>
        <v>2.25</v>
      </c>
      <c r="AC273" s="70">
        <f t="shared" si="55"/>
        <v>7.8418171683389071</v>
      </c>
      <c r="AD273" s="77">
        <f t="shared" si="55"/>
        <v>0.3259744951473133</v>
      </c>
      <c r="AE273" s="77">
        <f t="shared" si="55"/>
        <v>0.67402550485268675</v>
      </c>
      <c r="AF273" s="77">
        <f t="shared" si="55"/>
        <v>1.1696509654714103E-2</v>
      </c>
      <c r="AG273" s="78"/>
      <c r="AI273" s="80"/>
      <c r="AJ273" s="80"/>
    </row>
    <row r="274" spans="1:36" outlineLevel="1" x14ac:dyDescent="0.3">
      <c r="A274" s="68" t="s">
        <v>892</v>
      </c>
      <c r="B274" s="69" t="s">
        <v>1074</v>
      </c>
      <c r="C274" s="70" t="s">
        <v>418</v>
      </c>
      <c r="D274" s="69">
        <v>2014</v>
      </c>
      <c r="E274" s="70" t="s">
        <v>892</v>
      </c>
      <c r="F274" s="70" t="s">
        <v>1075</v>
      </c>
      <c r="G274" s="70">
        <v>9</v>
      </c>
      <c r="H274" s="71">
        <f>VLOOKUP(E274,[4]DENSIDAD!A$2:F$341,6,FALSE)</f>
        <v>26.592592592592592</v>
      </c>
      <c r="I274" s="70" t="str">
        <f>VLOOKUP(E274,[4]Cruzamientos!A$2:C$358,3,FALSE)</f>
        <v>ASD</v>
      </c>
      <c r="J274" s="72" t="str">
        <f>VLOOKUP(E274,[4]Cruzamientos!A$2:B$358,2,FALSE)</f>
        <v>ASD DxN</v>
      </c>
      <c r="K274" s="70" t="s">
        <v>1076</v>
      </c>
      <c r="L274" s="71">
        <v>0.13</v>
      </c>
      <c r="M274" s="87">
        <v>46</v>
      </c>
      <c r="N274" s="87">
        <v>32</v>
      </c>
      <c r="O274" s="87">
        <v>22</v>
      </c>
      <c r="P274" s="71" t="s">
        <v>1079</v>
      </c>
      <c r="Q274" s="71">
        <v>1.4049999999999998</v>
      </c>
      <c r="R274" s="72"/>
      <c r="S274" s="71">
        <v>3.98</v>
      </c>
      <c r="T274" s="71">
        <v>0.87</v>
      </c>
      <c r="U274" s="88">
        <v>1.25</v>
      </c>
      <c r="V274" s="87">
        <v>44.5</v>
      </c>
      <c r="W274" s="71">
        <v>15.44</v>
      </c>
      <c r="X274" s="71">
        <v>4.63</v>
      </c>
      <c r="Y274" s="71">
        <v>0.71666666666666679</v>
      </c>
      <c r="Z274" s="71">
        <v>0.15384615384615385</v>
      </c>
      <c r="AA274" s="71">
        <v>9.1304347826086957E-2</v>
      </c>
      <c r="AB274" s="71">
        <v>2.25</v>
      </c>
      <c r="AC274" s="71">
        <v>7.8418171683389071</v>
      </c>
      <c r="AD274" s="77">
        <v>0.3259744951473133</v>
      </c>
      <c r="AE274" s="77">
        <v>0.67402550485268675</v>
      </c>
      <c r="AF274" s="77">
        <v>1.1696509654714103E-2</v>
      </c>
      <c r="AG274" s="78"/>
      <c r="AI274" s="80"/>
      <c r="AJ274" s="80"/>
    </row>
    <row r="275" spans="1:36" outlineLevel="1" x14ac:dyDescent="0.3">
      <c r="A275" s="68" t="s">
        <v>874</v>
      </c>
      <c r="B275" s="69" t="s">
        <v>1074</v>
      </c>
      <c r="C275" s="70" t="s">
        <v>503</v>
      </c>
      <c r="D275" s="69">
        <v>2014</v>
      </c>
      <c r="E275" s="70" t="s">
        <v>874</v>
      </c>
      <c r="F275" s="70" t="s">
        <v>1075</v>
      </c>
      <c r="G275" s="70">
        <v>9</v>
      </c>
      <c r="H275" s="71">
        <f>VLOOKUP(E275,[4]DENSIDAD!A$2:F$341,6,FALSE)</f>
        <v>24.512345679012345</v>
      </c>
      <c r="I275" s="70" t="str">
        <f>VLOOKUP(E275,[4]Cruzamientos!A$2:C$358,3,FALSE)</f>
        <v>ASD</v>
      </c>
      <c r="J275" s="72" t="str">
        <f>VLOOKUP(E275,[4]Cruzamientos!A$2:B$358,2,FALSE)</f>
        <v>ASD DxLM</v>
      </c>
      <c r="K275" s="70" t="s">
        <v>1076</v>
      </c>
      <c r="L275" s="71">
        <v>0.14000000000000001</v>
      </c>
      <c r="M275" s="87">
        <v>48</v>
      </c>
      <c r="N275" s="87">
        <v>32</v>
      </c>
      <c r="O275" s="87">
        <v>20</v>
      </c>
      <c r="P275" s="71" t="s">
        <v>1079</v>
      </c>
      <c r="Q275" s="71">
        <v>1.42</v>
      </c>
      <c r="R275" s="72"/>
      <c r="S275" s="71">
        <v>3.72</v>
      </c>
      <c r="T275" s="71">
        <v>0.8</v>
      </c>
      <c r="U275" s="88">
        <v>0.9</v>
      </c>
      <c r="V275" s="87">
        <v>53</v>
      </c>
      <c r="W275" s="71">
        <v>16.8</v>
      </c>
      <c r="X275" s="71">
        <v>2.17</v>
      </c>
      <c r="Y275" s="71">
        <v>0.63333333333333341</v>
      </c>
      <c r="Z275" s="71">
        <v>0.21025641025641023</v>
      </c>
      <c r="AA275" s="71">
        <v>0.52173913043478259</v>
      </c>
      <c r="AB275" s="71">
        <v>4.8</v>
      </c>
      <c r="AC275" s="71">
        <v>8.3353288740245262</v>
      </c>
      <c r="AD275" s="77">
        <v>0.5758621012493329</v>
      </c>
      <c r="AE275" s="77">
        <v>0.4241378987506671</v>
      </c>
      <c r="AF275" s="77">
        <v>6.2593706657536191E-2</v>
      </c>
      <c r="AG275" s="78"/>
      <c r="AI275" s="80"/>
      <c r="AJ275" s="80"/>
    </row>
    <row r="276" spans="1:36" outlineLevel="1" x14ac:dyDescent="0.3">
      <c r="A276" s="68" t="s">
        <v>852</v>
      </c>
      <c r="B276" s="69" t="s">
        <v>1074</v>
      </c>
      <c r="C276" s="70" t="s">
        <v>504</v>
      </c>
      <c r="D276" s="69">
        <v>2014</v>
      </c>
      <c r="E276" s="70" t="s">
        <v>852</v>
      </c>
      <c r="F276" s="70" t="s">
        <v>1075</v>
      </c>
      <c r="G276" s="70">
        <v>9</v>
      </c>
      <c r="H276" s="71">
        <f>VLOOKUP(E276,[4]DENSIDAD!A$2:F$341,6,FALSE)</f>
        <v>34.030864197530867</v>
      </c>
      <c r="I276" s="70" t="str">
        <f>VLOOKUP(E276,[4]Cruzamientos!A$2:C$358,3,FALSE)</f>
        <v>ASD</v>
      </c>
      <c r="J276" s="72" t="str">
        <f>VLOOKUP(E276,[4]Cruzamientos!A$2:B$358,2,FALSE)</f>
        <v>ASD DxN</v>
      </c>
      <c r="K276" s="70" t="s">
        <v>1076</v>
      </c>
      <c r="L276" s="71">
        <v>0.13500000000000001</v>
      </c>
      <c r="M276" s="87">
        <v>37</v>
      </c>
      <c r="N276" s="87">
        <v>35</v>
      </c>
      <c r="O276" s="87">
        <v>28</v>
      </c>
      <c r="P276" s="71" t="s">
        <v>1081</v>
      </c>
      <c r="Q276" s="71">
        <v>1.355</v>
      </c>
      <c r="R276" s="72"/>
      <c r="S276" s="71">
        <v>4.7650000000000006</v>
      </c>
      <c r="T276" s="71">
        <v>0.77499999999999991</v>
      </c>
      <c r="U276" s="88">
        <v>2.25</v>
      </c>
      <c r="V276" s="87">
        <v>84</v>
      </c>
      <c r="W276" s="71">
        <v>23.36</v>
      </c>
      <c r="X276" s="71">
        <v>13.225000000000001</v>
      </c>
      <c r="Y276" s="71">
        <v>1.8333333333333335</v>
      </c>
      <c r="Z276" s="71">
        <v>0.23846153846153845</v>
      </c>
      <c r="AA276" s="71">
        <v>0.11739130434782609</v>
      </c>
      <c r="AB276" s="71">
        <v>0.25</v>
      </c>
      <c r="AC276" s="71">
        <v>15.664186176142696</v>
      </c>
      <c r="AD276" s="77">
        <v>2.0948105107133116E-2</v>
      </c>
      <c r="AE276" s="77">
        <v>0.97905189489286681</v>
      </c>
      <c r="AF276" s="77">
        <v>8.3759144200684435E-3</v>
      </c>
      <c r="AG276" s="78"/>
      <c r="AI276" s="80"/>
      <c r="AJ276" s="80"/>
    </row>
    <row r="277" spans="1:36" outlineLevel="1" x14ac:dyDescent="0.3">
      <c r="A277" s="68" t="s">
        <v>885</v>
      </c>
      <c r="B277" s="69" t="s">
        <v>1074</v>
      </c>
      <c r="C277" s="70" t="s">
        <v>424</v>
      </c>
      <c r="D277" s="69">
        <v>2014</v>
      </c>
      <c r="E277" s="70" t="s">
        <v>885</v>
      </c>
      <c r="F277" s="70" t="s">
        <v>1075</v>
      </c>
      <c r="G277" s="70">
        <v>9</v>
      </c>
      <c r="H277" s="71">
        <f>VLOOKUP(E277,[4]DENSIDAD!A$2:F$341,6,FALSE)</f>
        <v>14.74074074074074</v>
      </c>
      <c r="I277" s="70" t="str">
        <f>VLOOKUP(E277,[4]Cruzamientos!A$2:C$358,3,FALSE)</f>
        <v>ASD</v>
      </c>
      <c r="J277" s="72" t="str">
        <f>VLOOKUP(E277,[4]Cruzamientos!A$2:B$358,2,FALSE)</f>
        <v>ASD DxN</v>
      </c>
      <c r="K277" s="70" t="s">
        <v>1076</v>
      </c>
      <c r="L277" s="71">
        <v>0.13</v>
      </c>
      <c r="M277" s="87">
        <v>41</v>
      </c>
      <c r="N277" s="87">
        <v>32</v>
      </c>
      <c r="O277" s="87">
        <v>27</v>
      </c>
      <c r="P277" s="71" t="s">
        <v>1081</v>
      </c>
      <c r="Q277" s="71">
        <v>1.36</v>
      </c>
      <c r="R277" s="72"/>
      <c r="S277" s="71">
        <v>4.16</v>
      </c>
      <c r="T277" s="71">
        <v>2.13</v>
      </c>
      <c r="U277" s="88">
        <v>2.6</v>
      </c>
      <c r="V277" s="87">
        <v>110</v>
      </c>
      <c r="W277" s="71">
        <v>19.2</v>
      </c>
      <c r="X277" s="71">
        <v>4.1100000000000003</v>
      </c>
      <c r="Y277" s="71">
        <v>0.95</v>
      </c>
      <c r="Z277" s="71">
        <v>0.2</v>
      </c>
      <c r="AA277" s="71">
        <v>0.05</v>
      </c>
      <c r="AB277" s="71">
        <v>4.3</v>
      </c>
      <c r="AC277" s="71">
        <v>9.61</v>
      </c>
      <c r="AD277" s="77">
        <v>0.44745057232049951</v>
      </c>
      <c r="AE277" s="77">
        <v>0.55254942767950066</v>
      </c>
      <c r="AF277" s="77">
        <v>5.2029136316337158E-3</v>
      </c>
      <c r="AG277" s="78"/>
      <c r="AI277" s="80"/>
      <c r="AJ277" s="80"/>
    </row>
    <row r="278" spans="1:36" outlineLevel="1" x14ac:dyDescent="0.3">
      <c r="A278" s="68" t="s">
        <v>873</v>
      </c>
      <c r="B278" s="69" t="s">
        <v>1074</v>
      </c>
      <c r="C278" s="70" t="s">
        <v>507</v>
      </c>
      <c r="D278" s="69">
        <v>2014</v>
      </c>
      <c r="E278" s="70" t="s">
        <v>873</v>
      </c>
      <c r="F278" s="70" t="s">
        <v>1075</v>
      </c>
      <c r="G278" s="70">
        <v>9</v>
      </c>
      <c r="H278" s="71">
        <f>VLOOKUP(E278,[4]DENSIDAD!A$2:F$341,6,FALSE)</f>
        <v>15.308641975308642</v>
      </c>
      <c r="I278" s="70" t="str">
        <f>VLOOKUP(E278,[4]Cruzamientos!A$2:C$358,3,FALSE)</f>
        <v>ASD</v>
      </c>
      <c r="J278" s="72" t="str">
        <f>VLOOKUP(E278,[4]Cruzamientos!A$2:B$358,2,FALSE)</f>
        <v>ASD DxN</v>
      </c>
      <c r="K278" s="70" t="s">
        <v>1076</v>
      </c>
      <c r="L278" s="71">
        <v>0.18</v>
      </c>
      <c r="M278" s="87">
        <v>35</v>
      </c>
      <c r="N278" s="87">
        <v>26</v>
      </c>
      <c r="O278" s="87">
        <v>39</v>
      </c>
      <c r="P278" s="71" t="s">
        <v>1081</v>
      </c>
      <c r="Q278" s="71">
        <v>1.3</v>
      </c>
      <c r="R278" s="72"/>
      <c r="S278" s="71">
        <v>4.4000000000000004</v>
      </c>
      <c r="T278" s="71">
        <v>2.36</v>
      </c>
      <c r="U278" s="88">
        <v>2.8</v>
      </c>
      <c r="V278" s="87">
        <v>118</v>
      </c>
      <c r="W278" s="71">
        <v>21.44</v>
      </c>
      <c r="X278" s="71">
        <v>6.55</v>
      </c>
      <c r="Y278" s="71">
        <v>1.32</v>
      </c>
      <c r="Z278" s="71">
        <v>0.27</v>
      </c>
      <c r="AA278" s="71">
        <v>0.1</v>
      </c>
      <c r="AB278" s="71">
        <v>3.3</v>
      </c>
      <c r="AC278" s="71">
        <v>11.54</v>
      </c>
      <c r="AD278" s="77">
        <v>0.28596187175043331</v>
      </c>
      <c r="AE278" s="77">
        <v>0.71403812824956681</v>
      </c>
      <c r="AF278" s="77">
        <v>8.6655112651646462E-3</v>
      </c>
      <c r="AG278" s="78"/>
      <c r="AI278" s="80"/>
      <c r="AJ278" s="80"/>
    </row>
    <row r="279" spans="1:36" outlineLevel="1" x14ac:dyDescent="0.3">
      <c r="A279" s="68" t="s">
        <v>862</v>
      </c>
      <c r="B279" s="69" t="s">
        <v>1074</v>
      </c>
      <c r="C279" s="70" t="s">
        <v>509</v>
      </c>
      <c r="D279" s="69">
        <v>2014</v>
      </c>
      <c r="E279" s="70" t="s">
        <v>862</v>
      </c>
      <c r="F279" s="70" t="s">
        <v>1075</v>
      </c>
      <c r="G279" s="70">
        <v>9</v>
      </c>
      <c r="H279" s="71">
        <f>VLOOKUP(E279,[4]DENSIDAD!A$2:F$341,6,FALSE)</f>
        <v>16.185185185185187</v>
      </c>
      <c r="I279" s="70" t="str">
        <f>VLOOKUP(E279,[4]Cruzamientos!A$2:C$358,3,FALSE)</f>
        <v>CIRAD</v>
      </c>
      <c r="J279" s="72" t="str">
        <f>VLOOKUP(E279,[4]Cruzamientos!A$2:B$358,2,FALSE)</f>
        <v>9458</v>
      </c>
      <c r="K279" s="70" t="s">
        <v>1076</v>
      </c>
      <c r="L279" s="71">
        <v>0.14000000000000001</v>
      </c>
      <c r="M279" s="87">
        <v>32</v>
      </c>
      <c r="N279" s="87">
        <v>38</v>
      </c>
      <c r="O279" s="87">
        <v>30</v>
      </c>
      <c r="P279" s="71" t="s">
        <v>1081</v>
      </c>
      <c r="Q279" s="71">
        <v>1.33</v>
      </c>
      <c r="R279" s="72"/>
      <c r="S279" s="71">
        <v>5.12</v>
      </c>
      <c r="T279" s="71">
        <v>1.27</v>
      </c>
      <c r="U279" s="88">
        <v>1.6</v>
      </c>
      <c r="V279" s="87">
        <v>118</v>
      </c>
      <c r="W279" s="71">
        <v>20.8</v>
      </c>
      <c r="X279" s="71">
        <v>14.87</v>
      </c>
      <c r="Y279" s="71">
        <v>2.6166670000000001</v>
      </c>
      <c r="Z279" s="71">
        <v>0.466667</v>
      </c>
      <c r="AA279" s="71">
        <v>0.15652199999999999</v>
      </c>
      <c r="AB279" s="71">
        <v>0.2</v>
      </c>
      <c r="AC279" s="71">
        <v>18.309856</v>
      </c>
      <c r="AD279" s="77">
        <v>1.0923078805207426E-2</v>
      </c>
      <c r="AE279" s="77">
        <v>0.98907692119479262</v>
      </c>
      <c r="AF279" s="77">
        <v>8.5485107037433818E-3</v>
      </c>
      <c r="AG279" s="78"/>
      <c r="AI279" s="80"/>
      <c r="AJ279" s="80"/>
    </row>
    <row r="280" spans="1:36" outlineLevel="1" x14ac:dyDescent="0.3">
      <c r="A280" s="68" t="s">
        <v>988</v>
      </c>
      <c r="B280" s="69" t="s">
        <v>1074</v>
      </c>
      <c r="C280" s="70" t="str">
        <f>MID(E280,1,4)</f>
        <v>J08c</v>
      </c>
      <c r="D280" s="69">
        <f>MID(E280,6,2)+2000</f>
        <v>2014</v>
      </c>
      <c r="E280" s="70" t="s">
        <v>988</v>
      </c>
      <c r="F280" s="70" t="str">
        <f>F279</f>
        <v>8.5 x 8.5</v>
      </c>
      <c r="G280" s="70">
        <f>G279</f>
        <v>9</v>
      </c>
      <c r="H280" s="71">
        <f>VLOOKUP(E280,[4]DENSIDAD!A$2:F$341,6,FALSE)</f>
        <v>7.0617283950617287</v>
      </c>
      <c r="I280" s="70" t="str">
        <f>VLOOKUP(E280,[4]Cruzamientos!A$2:C$358,3,FALSE)</f>
        <v>CIRAD, ASD</v>
      </c>
      <c r="J280" s="72" t="str">
        <f>VLOOKUP(E280,[4]Cruzamientos!A$2:B$358,2,FALSE)</f>
        <v>9458, Ensayo Intercalado DxN</v>
      </c>
      <c r="K280" s="70" t="str">
        <f t="shared" ref="K280:AF280" si="56">K279</f>
        <v>Industrial</v>
      </c>
      <c r="L280" s="70">
        <f t="shared" si="56"/>
        <v>0.14000000000000001</v>
      </c>
      <c r="M280" s="70">
        <f t="shared" si="56"/>
        <v>32</v>
      </c>
      <c r="N280" s="70">
        <f t="shared" si="56"/>
        <v>38</v>
      </c>
      <c r="O280" s="70">
        <f t="shared" si="56"/>
        <v>30</v>
      </c>
      <c r="P280" s="70" t="str">
        <f t="shared" si="56"/>
        <v>Fco Arc</v>
      </c>
      <c r="Q280" s="70">
        <f t="shared" si="56"/>
        <v>1.33</v>
      </c>
      <c r="R280" s="70"/>
      <c r="S280" s="70">
        <f t="shared" si="56"/>
        <v>5.12</v>
      </c>
      <c r="T280" s="70">
        <f t="shared" si="56"/>
        <v>1.27</v>
      </c>
      <c r="U280" s="70">
        <f t="shared" si="56"/>
        <v>1.6</v>
      </c>
      <c r="V280" s="70">
        <f t="shared" si="56"/>
        <v>118</v>
      </c>
      <c r="W280" s="70">
        <f t="shared" si="56"/>
        <v>20.8</v>
      </c>
      <c r="X280" s="70">
        <f t="shared" si="56"/>
        <v>14.87</v>
      </c>
      <c r="Y280" s="70">
        <f t="shared" si="56"/>
        <v>2.6166670000000001</v>
      </c>
      <c r="Z280" s="70">
        <f t="shared" si="56"/>
        <v>0.466667</v>
      </c>
      <c r="AA280" s="70">
        <f t="shared" si="56"/>
        <v>0.15652199999999999</v>
      </c>
      <c r="AB280" s="70">
        <f t="shared" si="56"/>
        <v>0.2</v>
      </c>
      <c r="AC280" s="70">
        <f t="shared" si="56"/>
        <v>18.309856</v>
      </c>
      <c r="AD280" s="77">
        <f t="shared" si="56"/>
        <v>1.0923078805207426E-2</v>
      </c>
      <c r="AE280" s="77">
        <f t="shared" si="56"/>
        <v>0.98907692119479262</v>
      </c>
      <c r="AF280" s="77">
        <f t="shared" si="56"/>
        <v>8.5485107037433818E-3</v>
      </c>
      <c r="AG280" s="78"/>
      <c r="AI280" s="80"/>
      <c r="AJ280" s="80"/>
    </row>
    <row r="281" spans="1:36" outlineLevel="1" x14ac:dyDescent="0.3">
      <c r="A281" s="68" t="s">
        <v>859</v>
      </c>
      <c r="B281" s="69" t="s">
        <v>1074</v>
      </c>
      <c r="C281" s="70" t="s">
        <v>512</v>
      </c>
      <c r="D281" s="69">
        <v>2014</v>
      </c>
      <c r="E281" s="70" t="s">
        <v>859</v>
      </c>
      <c r="F281" s="70" t="s">
        <v>1075</v>
      </c>
      <c r="G281" s="70">
        <v>9</v>
      </c>
      <c r="H281" s="71">
        <f>VLOOKUP(E281,[4]DENSIDAD!A$2:F$341,6,FALSE)</f>
        <v>65.851851851851848</v>
      </c>
      <c r="I281" s="70" t="str">
        <f>VLOOKUP(E281,[4]Cruzamientos!A$2:C$358,3,FALSE)</f>
        <v>CIRAD, ASD</v>
      </c>
      <c r="J281" s="72" t="str">
        <f>VLOOKUP(E281,[4]Cruzamientos!A$2:B$358,2,FALSE)</f>
        <v>0101, 7001, 2101, 8501, Ensayo Intercalado DxLM</v>
      </c>
      <c r="K281" s="70" t="s">
        <v>1076</v>
      </c>
      <c r="L281" s="71">
        <v>0.185</v>
      </c>
      <c r="M281" s="87">
        <v>43.5</v>
      </c>
      <c r="N281" s="87">
        <v>29.5</v>
      </c>
      <c r="O281" s="87">
        <v>27</v>
      </c>
      <c r="P281" s="71" t="s">
        <v>1081</v>
      </c>
      <c r="Q281" s="71">
        <v>1.37</v>
      </c>
      <c r="R281" s="72"/>
      <c r="S281" s="71">
        <v>5.1924999999999999</v>
      </c>
      <c r="T281" s="71">
        <v>1.0349999999999999</v>
      </c>
      <c r="U281" s="88">
        <v>3.65</v>
      </c>
      <c r="V281" s="87">
        <v>100</v>
      </c>
      <c r="W281" s="71">
        <v>17.04</v>
      </c>
      <c r="X281" s="71">
        <v>11.284877499999999</v>
      </c>
      <c r="Y281" s="71">
        <v>2.1083335000000001</v>
      </c>
      <c r="Z281" s="71">
        <v>0.42564099999999999</v>
      </c>
      <c r="AA281" s="71">
        <v>0.15434799999999999</v>
      </c>
      <c r="AB281" s="71">
        <v>1.325</v>
      </c>
      <c r="AC281" s="71">
        <v>15.298199999999998</v>
      </c>
      <c r="AD281" s="77">
        <v>0.10276595868921706</v>
      </c>
      <c r="AE281" s="77">
        <v>0.89723404131078288</v>
      </c>
      <c r="AF281" s="77">
        <v>1.0462283200994975E-2</v>
      </c>
      <c r="AG281" s="78"/>
      <c r="AI281" s="80"/>
      <c r="AJ281" s="80"/>
    </row>
    <row r="282" spans="1:36" outlineLevel="1" x14ac:dyDescent="0.3">
      <c r="A282" s="68" t="s">
        <v>860</v>
      </c>
      <c r="B282" s="69" t="s">
        <v>1074</v>
      </c>
      <c r="C282" s="70" t="s">
        <v>513</v>
      </c>
      <c r="D282" s="69">
        <v>2014</v>
      </c>
      <c r="E282" s="70" t="s">
        <v>860</v>
      </c>
      <c r="F282" s="70" t="s">
        <v>1075</v>
      </c>
      <c r="G282" s="70">
        <v>9</v>
      </c>
      <c r="H282" s="71">
        <f>VLOOKUP(E282,[4]DENSIDAD!A$2:F$341,6,FALSE)</f>
        <v>61.049382716049379</v>
      </c>
      <c r="I282" s="70" t="str">
        <f>VLOOKUP(E282,[4]Cruzamientos!A$2:C$358,3,FALSE)</f>
        <v>CIRAD, ASD</v>
      </c>
      <c r="J282" s="72" t="str">
        <f>VLOOKUP(E282,[4]Cruzamientos!A$2:B$358,2,FALSE)</f>
        <v>7001, 8501, 2101, 9458, Ensayo Intercalado DxN</v>
      </c>
      <c r="K282" s="70" t="s">
        <v>1076</v>
      </c>
      <c r="L282" s="71">
        <v>0.11249999999999999</v>
      </c>
      <c r="M282" s="87">
        <v>45</v>
      </c>
      <c r="N282" s="87">
        <v>28</v>
      </c>
      <c r="O282" s="87">
        <v>27</v>
      </c>
      <c r="P282" s="71" t="s">
        <v>1081</v>
      </c>
      <c r="Q282" s="71">
        <v>1.3725000000000001</v>
      </c>
      <c r="R282" s="72"/>
      <c r="S282" s="71">
        <v>4.8725000000000005</v>
      </c>
      <c r="T282" s="71">
        <v>0.92749999999999999</v>
      </c>
      <c r="U282" s="88">
        <v>1.25</v>
      </c>
      <c r="V282" s="87">
        <v>106</v>
      </c>
      <c r="W282" s="71">
        <v>18.64</v>
      </c>
      <c r="X282" s="71">
        <v>13.412628249999999</v>
      </c>
      <c r="Y282" s="71">
        <v>2.4166667500000001</v>
      </c>
      <c r="Z282" s="71">
        <v>0.41410249999999998</v>
      </c>
      <c r="AA282" s="71">
        <v>0.16739124999999999</v>
      </c>
      <c r="AB282" s="71">
        <v>0.45</v>
      </c>
      <c r="AC282" s="71">
        <v>16.860788750000001</v>
      </c>
      <c r="AD282" s="77">
        <v>3.4324614234580227E-2</v>
      </c>
      <c r="AE282" s="77">
        <v>0.96567538576541978</v>
      </c>
      <c r="AF282" s="77">
        <v>1.0297659471254984E-2</v>
      </c>
      <c r="AG282" s="78"/>
      <c r="AI282" s="80"/>
      <c r="AJ282" s="80"/>
    </row>
    <row r="283" spans="1:36" outlineLevel="1" x14ac:dyDescent="0.3">
      <c r="A283" s="68" t="s">
        <v>861</v>
      </c>
      <c r="B283" s="69" t="s">
        <v>1074</v>
      </c>
      <c r="C283" s="70" t="s">
        <v>427</v>
      </c>
      <c r="D283" s="69">
        <v>2014</v>
      </c>
      <c r="E283" s="70" t="s">
        <v>861</v>
      </c>
      <c r="F283" s="70" t="s">
        <v>1075</v>
      </c>
      <c r="G283" s="70">
        <v>9</v>
      </c>
      <c r="H283" s="71">
        <f>VLOOKUP(E283,[4]DENSIDAD!A$2:F$341,6,FALSE)</f>
        <v>42.574074074074076</v>
      </c>
      <c r="I283" s="70" t="str">
        <f>VLOOKUP(E283,[4]Cruzamientos!A$2:C$358,3,FALSE)</f>
        <v>CIRAD, ASD</v>
      </c>
      <c r="J283" s="72" t="str">
        <f>VLOOKUP(E283,[4]Cruzamientos!A$2:B$358,2,FALSE)</f>
        <v>8501, 7001, 9458, 9458, Ensayo Intercalado DxLM</v>
      </c>
      <c r="K283" s="70" t="s">
        <v>1076</v>
      </c>
      <c r="L283" s="71">
        <v>0.21333333333333335</v>
      </c>
      <c r="M283" s="87">
        <v>33.333333333333336</v>
      </c>
      <c r="N283" s="87">
        <v>36</v>
      </c>
      <c r="O283" s="87">
        <v>30.666666666666668</v>
      </c>
      <c r="P283" s="71" t="s">
        <v>1081</v>
      </c>
      <c r="Q283" s="71">
        <v>1.3333333333333333</v>
      </c>
      <c r="R283" s="72"/>
      <c r="S283" s="71">
        <v>5.41</v>
      </c>
      <c r="T283" s="71">
        <v>0.69000000000000006</v>
      </c>
      <c r="U283" s="88">
        <v>0.83333333333333337</v>
      </c>
      <c r="V283" s="87">
        <v>88.666666666666671</v>
      </c>
      <c r="W283" s="71">
        <v>25.439999999999998</v>
      </c>
      <c r="X283" s="71">
        <v>16.133333333333329</v>
      </c>
      <c r="Y283" s="71">
        <v>2.9222222222222225</v>
      </c>
      <c r="Z283" s="71">
        <v>0.38119658119658117</v>
      </c>
      <c r="AA283" s="71">
        <v>0.10434782608695653</v>
      </c>
      <c r="AB283" s="71">
        <v>1.5</v>
      </c>
      <c r="AC283" s="71">
        <v>21.041099962839091</v>
      </c>
      <c r="AD283" s="77">
        <v>9.2414441584463061E-2</v>
      </c>
      <c r="AE283" s="77">
        <v>0.90758555841553701</v>
      </c>
      <c r="AF283" s="77">
        <v>5.7566844744492392E-3</v>
      </c>
      <c r="AG283" s="78"/>
      <c r="AI283" s="80"/>
      <c r="AJ283" s="80"/>
    </row>
    <row r="284" spans="1:36" outlineLevel="1" x14ac:dyDescent="0.3">
      <c r="A284" s="68" t="s">
        <v>875</v>
      </c>
      <c r="B284" s="69" t="s">
        <v>1074</v>
      </c>
      <c r="C284" s="70" t="s">
        <v>505</v>
      </c>
      <c r="D284" s="69">
        <v>2014</v>
      </c>
      <c r="E284" s="70" t="s">
        <v>875</v>
      </c>
      <c r="F284" s="70" t="s">
        <v>1075</v>
      </c>
      <c r="G284" s="70">
        <v>9</v>
      </c>
      <c r="H284" s="71">
        <f>VLOOKUP(E284,[4]DENSIDAD!A$2:F$341,6,FALSE)</f>
        <v>23.839506172839506</v>
      </c>
      <c r="I284" s="70" t="str">
        <f>VLOOKUP(E284,[4]Cruzamientos!A$2:C$358,3,FALSE)</f>
        <v>ASD</v>
      </c>
      <c r="J284" s="72" t="str">
        <f>VLOOKUP(E284,[4]Cruzamientos!A$2:B$358,2,FALSE)</f>
        <v>ASD DxN</v>
      </c>
      <c r="K284" s="70" t="s">
        <v>1076</v>
      </c>
      <c r="L284" s="71">
        <v>0.21</v>
      </c>
      <c r="M284" s="87">
        <v>34</v>
      </c>
      <c r="N284" s="87">
        <v>24</v>
      </c>
      <c r="O284" s="87">
        <v>42</v>
      </c>
      <c r="P284" s="71" t="s">
        <v>1082</v>
      </c>
      <c r="Q284" s="71">
        <v>1.29</v>
      </c>
      <c r="R284" s="72"/>
      <c r="S284" s="71">
        <v>4.4400000000000004</v>
      </c>
      <c r="T284" s="71">
        <v>2.29</v>
      </c>
      <c r="U284" s="88">
        <v>3.3</v>
      </c>
      <c r="V284" s="87">
        <v>103</v>
      </c>
      <c r="W284" s="71">
        <v>36.800000000000004</v>
      </c>
      <c r="X284" s="71">
        <v>19.899999999999999</v>
      </c>
      <c r="Y284" s="71">
        <v>2.916666666666667</v>
      </c>
      <c r="Z284" s="71">
        <v>0.5641025641025641</v>
      </c>
      <c r="AA284" s="71">
        <v>0.12173913043478261</v>
      </c>
      <c r="AB284" s="71">
        <v>1.6</v>
      </c>
      <c r="AC284" s="71">
        <v>25.102508361204016</v>
      </c>
      <c r="AD284" s="77">
        <v>6.373865021683664E-2</v>
      </c>
      <c r="AE284" s="77">
        <v>0.93626134978316333</v>
      </c>
      <c r="AF284" s="77">
        <v>4.8496799078027878E-3</v>
      </c>
      <c r="AG284" s="78"/>
      <c r="AI284" s="80"/>
      <c r="AJ284" s="80"/>
    </row>
    <row r="285" spans="1:36" outlineLevel="1" x14ac:dyDescent="0.3">
      <c r="A285" s="68" t="s">
        <v>872</v>
      </c>
      <c r="B285" s="69" t="s">
        <v>1074</v>
      </c>
      <c r="C285" s="70" t="s">
        <v>506</v>
      </c>
      <c r="D285" s="69">
        <v>2014</v>
      </c>
      <c r="E285" s="70" t="s">
        <v>872</v>
      </c>
      <c r="F285" s="70" t="s">
        <v>1075</v>
      </c>
      <c r="G285" s="70">
        <v>9</v>
      </c>
      <c r="H285" s="71">
        <f>VLOOKUP(E285,[4]DENSIDAD!A$2:F$341,6,FALSE)</f>
        <v>16.02469135802469</v>
      </c>
      <c r="I285" s="70" t="str">
        <f>VLOOKUP(E285,[4]Cruzamientos!A$2:C$358,3,FALSE)</f>
        <v>ASD</v>
      </c>
      <c r="J285" s="72" t="str">
        <f>VLOOKUP(E285,[4]Cruzamientos!A$2:B$358,2,FALSE)</f>
        <v>ASD DxN</v>
      </c>
      <c r="K285" s="70" t="s">
        <v>1076</v>
      </c>
      <c r="L285" s="71">
        <v>0.14000000000000001</v>
      </c>
      <c r="M285" s="87">
        <v>32</v>
      </c>
      <c r="N285" s="87">
        <v>22</v>
      </c>
      <c r="O285" s="87">
        <v>46</v>
      </c>
      <c r="P285" s="71" t="s">
        <v>1082</v>
      </c>
      <c r="Q285" s="71">
        <v>1.27</v>
      </c>
      <c r="R285" s="72"/>
      <c r="S285" s="71">
        <v>4.55</v>
      </c>
      <c r="T285" s="71">
        <v>0.78</v>
      </c>
      <c r="U285" s="88">
        <v>1.6</v>
      </c>
      <c r="V285" s="87">
        <v>61</v>
      </c>
      <c r="W285" s="71">
        <v>32</v>
      </c>
      <c r="X285" s="71">
        <v>16.899999999999999</v>
      </c>
      <c r="Y285" s="71">
        <v>3.5166666666666666</v>
      </c>
      <c r="Z285" s="71">
        <v>0.3282051282051282</v>
      </c>
      <c r="AA285" s="71">
        <v>0.19130434782608696</v>
      </c>
      <c r="AB285" s="71">
        <v>2.5</v>
      </c>
      <c r="AC285" s="71">
        <v>23.436176142697878</v>
      </c>
      <c r="AD285" s="77">
        <v>0.10667269202868392</v>
      </c>
      <c r="AE285" s="77">
        <v>0.8933273079713161</v>
      </c>
      <c r="AF285" s="77">
        <v>8.1627799117601606E-3</v>
      </c>
      <c r="AG285" s="78"/>
      <c r="AI285" s="80"/>
      <c r="AJ285" s="80"/>
    </row>
    <row r="286" spans="1:36" outlineLevel="1" x14ac:dyDescent="0.3">
      <c r="A286" s="68" t="s">
        <v>877</v>
      </c>
      <c r="B286" s="69" t="s">
        <v>1074</v>
      </c>
      <c r="C286" s="70" t="s">
        <v>514</v>
      </c>
      <c r="D286" s="69">
        <v>2014</v>
      </c>
      <c r="E286" s="70" t="s">
        <v>877</v>
      </c>
      <c r="F286" s="70" t="s">
        <v>1075</v>
      </c>
      <c r="G286" s="70">
        <v>9</v>
      </c>
      <c r="H286" s="71">
        <f>VLOOKUP(E286,[4]DENSIDAD!A$2:F$341,6,FALSE)</f>
        <v>14.808641975308642</v>
      </c>
      <c r="I286" s="70" t="str">
        <f>VLOOKUP(E286,[4]Cruzamientos!A$2:C$358,3,FALSE)</f>
        <v>ASD</v>
      </c>
      <c r="J286" s="72" t="str">
        <f>VLOOKUP(E286,[4]Cruzamientos!A$2:B$358,2,FALSE)</f>
        <v>ASD DxN</v>
      </c>
      <c r="K286" s="70" t="s">
        <v>1076</v>
      </c>
      <c r="L286" s="71">
        <v>0.16</v>
      </c>
      <c r="M286" s="87">
        <v>32</v>
      </c>
      <c r="N286" s="87">
        <v>34</v>
      </c>
      <c r="O286" s="87">
        <v>34</v>
      </c>
      <c r="P286" s="71" t="s">
        <v>1081</v>
      </c>
      <c r="Q286" s="71">
        <v>1.31</v>
      </c>
      <c r="R286" s="72"/>
      <c r="S286" s="71">
        <v>4.45</v>
      </c>
      <c r="T286" s="71">
        <v>1.41</v>
      </c>
      <c r="U286" s="88">
        <v>0.9</v>
      </c>
      <c r="V286" s="87">
        <v>107</v>
      </c>
      <c r="W286" s="71">
        <v>29.439999999999998</v>
      </c>
      <c r="X286" s="71">
        <v>14</v>
      </c>
      <c r="Y286" s="71">
        <v>3.2333333333333334</v>
      </c>
      <c r="Z286" s="71">
        <v>0.38461538461538458</v>
      </c>
      <c r="AA286" s="71">
        <v>9.5652173913043481E-2</v>
      </c>
      <c r="AB286" s="71">
        <v>2.2999999999999998</v>
      </c>
      <c r="AC286" s="71">
        <v>20.013600891861763</v>
      </c>
      <c r="AD286" s="77">
        <v>0.11492184801862722</v>
      </c>
      <c r="AE286" s="77">
        <v>0.88507815198137274</v>
      </c>
      <c r="AF286" s="77">
        <v>4.77935851873308E-3</v>
      </c>
      <c r="AG286" s="78"/>
      <c r="AI286" s="80"/>
      <c r="AJ286" s="80"/>
    </row>
    <row r="287" spans="1:36" outlineLevel="1" x14ac:dyDescent="0.3">
      <c r="A287" s="68" t="s">
        <v>975</v>
      </c>
      <c r="B287" s="69" t="s">
        <v>1074</v>
      </c>
      <c r="C287" s="70" t="str">
        <f t="shared" ref="C287:C288" si="57">MID(E287,1,4)</f>
        <v>K07a</v>
      </c>
      <c r="D287" s="69">
        <f t="shared" ref="D287:D288" si="58">MID(E287,6,2)+2000</f>
        <v>2014</v>
      </c>
      <c r="E287" s="70" t="s">
        <v>975</v>
      </c>
      <c r="F287" s="70" t="str">
        <f t="shared" ref="F287:G289" si="59">F284</f>
        <v>8.5 x 8.5</v>
      </c>
      <c r="G287" s="70">
        <f t="shared" si="59"/>
        <v>9</v>
      </c>
      <c r="H287" s="71">
        <f>VLOOKUP(E287,[4]DENSIDAD!A$2:F$341,6,FALSE)</f>
        <v>7.4506172839506171</v>
      </c>
      <c r="I287" s="70" t="str">
        <f>VLOOKUP(E287,[4]Cruzamientos!A$2:C$358,3,FALSE)</f>
        <v>CIRAD, ASD</v>
      </c>
      <c r="J287" s="72" t="str">
        <f>VLOOKUP(E287,[4]Cruzamientos!A$2:B$358,2,FALSE)</f>
        <v>CM 0701, ASD DxN</v>
      </c>
      <c r="K287" s="70" t="str">
        <f t="shared" ref="K287:AF289" si="60">K284</f>
        <v>Industrial</v>
      </c>
      <c r="L287" s="70">
        <f t="shared" si="60"/>
        <v>0.21</v>
      </c>
      <c r="M287" s="70">
        <f t="shared" si="60"/>
        <v>34</v>
      </c>
      <c r="N287" s="70">
        <f t="shared" si="60"/>
        <v>24</v>
      </c>
      <c r="O287" s="70">
        <f t="shared" si="60"/>
        <v>42</v>
      </c>
      <c r="P287" s="70" t="str">
        <f t="shared" si="60"/>
        <v>Arc</v>
      </c>
      <c r="Q287" s="70">
        <f t="shared" si="60"/>
        <v>1.29</v>
      </c>
      <c r="R287" s="70"/>
      <c r="S287" s="70">
        <f t="shared" ref="S287:S288" si="61">S284</f>
        <v>4.4400000000000004</v>
      </c>
      <c r="T287" s="70">
        <f t="shared" si="60"/>
        <v>2.29</v>
      </c>
      <c r="U287" s="70">
        <f t="shared" si="60"/>
        <v>3.3</v>
      </c>
      <c r="V287" s="70">
        <f t="shared" si="60"/>
        <v>103</v>
      </c>
      <c r="W287" s="70">
        <f t="shared" si="60"/>
        <v>36.800000000000004</v>
      </c>
      <c r="X287" s="70">
        <f t="shared" si="60"/>
        <v>19.899999999999999</v>
      </c>
      <c r="Y287" s="70">
        <f t="shared" si="60"/>
        <v>2.916666666666667</v>
      </c>
      <c r="Z287" s="70">
        <f t="shared" si="60"/>
        <v>0.5641025641025641</v>
      </c>
      <c r="AA287" s="70">
        <f t="shared" si="60"/>
        <v>0.12173913043478261</v>
      </c>
      <c r="AB287" s="70">
        <f t="shared" si="60"/>
        <v>1.6</v>
      </c>
      <c r="AC287" s="70">
        <f t="shared" si="60"/>
        <v>25.102508361204016</v>
      </c>
      <c r="AD287" s="77">
        <f t="shared" si="60"/>
        <v>6.373865021683664E-2</v>
      </c>
      <c r="AE287" s="77">
        <f t="shared" si="60"/>
        <v>0.93626134978316333</v>
      </c>
      <c r="AF287" s="77">
        <f t="shared" si="60"/>
        <v>4.8496799078027878E-3</v>
      </c>
      <c r="AG287" s="91"/>
      <c r="AI287" s="80"/>
      <c r="AJ287" s="80"/>
    </row>
    <row r="288" spans="1:36" outlineLevel="1" x14ac:dyDescent="0.3">
      <c r="A288" s="68" t="s">
        <v>977</v>
      </c>
      <c r="B288" s="69" t="s">
        <v>1074</v>
      </c>
      <c r="C288" s="70" t="str">
        <f t="shared" si="57"/>
        <v>K07b</v>
      </c>
      <c r="D288" s="69">
        <f t="shared" si="58"/>
        <v>2014</v>
      </c>
      <c r="E288" s="70" t="s">
        <v>977</v>
      </c>
      <c r="F288" s="70" t="str">
        <f t="shared" si="59"/>
        <v>8.5 x 8.5</v>
      </c>
      <c r="G288" s="70">
        <f t="shared" si="59"/>
        <v>9</v>
      </c>
      <c r="H288" s="71">
        <f>VLOOKUP(E288,[4]DENSIDAD!A$2:F$341,6,FALSE)</f>
        <v>1.4814814814814814</v>
      </c>
      <c r="I288" s="70" t="str">
        <f>VLOOKUP(E288,[4]Cruzamientos!A$2:C$358,3,FALSE)</f>
        <v>CIRAD, ASD</v>
      </c>
      <c r="J288" s="72" t="str">
        <f>VLOOKUP(E288,[4]Cruzamientos!A$2:B$358,2,FALSE)</f>
        <v>CM 0701, ASD DxN</v>
      </c>
      <c r="K288" s="70" t="str">
        <f t="shared" si="60"/>
        <v>Industrial</v>
      </c>
      <c r="L288" s="70">
        <f t="shared" si="60"/>
        <v>0.14000000000000001</v>
      </c>
      <c r="M288" s="70">
        <f t="shared" si="60"/>
        <v>32</v>
      </c>
      <c r="N288" s="70">
        <f t="shared" si="60"/>
        <v>22</v>
      </c>
      <c r="O288" s="70">
        <f t="shared" si="60"/>
        <v>46</v>
      </c>
      <c r="P288" s="70" t="str">
        <f t="shared" si="60"/>
        <v>Arc</v>
      </c>
      <c r="Q288" s="70">
        <f t="shared" si="60"/>
        <v>1.27</v>
      </c>
      <c r="R288" s="70"/>
      <c r="S288" s="70">
        <f t="shared" si="61"/>
        <v>4.55</v>
      </c>
      <c r="T288" s="70">
        <f t="shared" si="60"/>
        <v>0.78</v>
      </c>
      <c r="U288" s="70">
        <f t="shared" si="60"/>
        <v>1.6</v>
      </c>
      <c r="V288" s="70">
        <f t="shared" si="60"/>
        <v>61</v>
      </c>
      <c r="W288" s="70">
        <f t="shared" si="60"/>
        <v>32</v>
      </c>
      <c r="X288" s="70">
        <f t="shared" si="60"/>
        <v>16.899999999999999</v>
      </c>
      <c r="Y288" s="70">
        <f t="shared" si="60"/>
        <v>3.5166666666666666</v>
      </c>
      <c r="Z288" s="70">
        <f t="shared" si="60"/>
        <v>0.3282051282051282</v>
      </c>
      <c r="AA288" s="70">
        <f t="shared" si="60"/>
        <v>0.19130434782608696</v>
      </c>
      <c r="AB288" s="70">
        <f t="shared" si="60"/>
        <v>2.5</v>
      </c>
      <c r="AC288" s="70">
        <f t="shared" si="60"/>
        <v>23.436176142697878</v>
      </c>
      <c r="AD288" s="77">
        <f t="shared" si="60"/>
        <v>0.10667269202868392</v>
      </c>
      <c r="AE288" s="77">
        <f t="shared" si="60"/>
        <v>0.8933273079713161</v>
      </c>
      <c r="AF288" s="77">
        <f t="shared" si="60"/>
        <v>8.1627799117601606E-3</v>
      </c>
      <c r="AG288" s="91"/>
      <c r="AI288" s="80"/>
      <c r="AJ288" s="80"/>
    </row>
    <row r="289" spans="1:36" outlineLevel="1" x14ac:dyDescent="0.3">
      <c r="A289" s="89" t="s">
        <v>979</v>
      </c>
      <c r="B289" s="69">
        <v>0.2</v>
      </c>
      <c r="C289" s="70" t="s">
        <v>978</v>
      </c>
      <c r="D289" s="69">
        <v>2014</v>
      </c>
      <c r="E289" s="89" t="s">
        <v>979</v>
      </c>
      <c r="F289" s="70" t="str">
        <f t="shared" si="59"/>
        <v>8.5 x 8.5</v>
      </c>
      <c r="G289" s="70">
        <f t="shared" si="59"/>
        <v>9</v>
      </c>
      <c r="H289" s="71">
        <f>VLOOKUP(E289,[4]DENSIDAD!A$2:F$341,6,FALSE)</f>
        <v>3.0123456790123457</v>
      </c>
      <c r="I289" s="70" t="str">
        <f>VLOOKUP(E289,[4]Cruzamientos!A$2:C$358,3,FALSE)</f>
        <v>ASD</v>
      </c>
      <c r="J289" s="72" t="str">
        <f>VLOOKUP(E289,[4]Cruzamientos!A$2:B$358,2,FALSE)</f>
        <v>ASD DxLM</v>
      </c>
      <c r="K289" s="70" t="str">
        <f t="shared" si="60"/>
        <v>Industrial</v>
      </c>
      <c r="L289" s="71">
        <f>L285</f>
        <v>0.14000000000000001</v>
      </c>
      <c r="M289" s="71">
        <f t="shared" ref="M289:AF289" si="62">M285</f>
        <v>32</v>
      </c>
      <c r="N289" s="71">
        <f t="shared" si="62"/>
        <v>22</v>
      </c>
      <c r="O289" s="71">
        <f t="shared" si="62"/>
        <v>46</v>
      </c>
      <c r="P289" s="71" t="str">
        <f t="shared" si="62"/>
        <v>Arc</v>
      </c>
      <c r="Q289" s="71">
        <f t="shared" si="62"/>
        <v>1.27</v>
      </c>
      <c r="R289" s="71"/>
      <c r="S289" s="71">
        <f t="shared" si="62"/>
        <v>4.55</v>
      </c>
      <c r="T289" s="71">
        <f t="shared" si="62"/>
        <v>0.78</v>
      </c>
      <c r="U289" s="71">
        <f t="shared" si="62"/>
        <v>1.6</v>
      </c>
      <c r="V289" s="71">
        <f t="shared" si="62"/>
        <v>61</v>
      </c>
      <c r="W289" s="71">
        <f t="shared" si="62"/>
        <v>32</v>
      </c>
      <c r="X289" s="71">
        <f t="shared" si="62"/>
        <v>16.899999999999999</v>
      </c>
      <c r="Y289" s="71">
        <f t="shared" si="62"/>
        <v>3.5166666666666666</v>
      </c>
      <c r="Z289" s="71">
        <f t="shared" si="62"/>
        <v>0.3282051282051282</v>
      </c>
      <c r="AA289" s="71">
        <f t="shared" si="62"/>
        <v>0.19130434782608696</v>
      </c>
      <c r="AB289" s="71">
        <f t="shared" si="62"/>
        <v>2.5</v>
      </c>
      <c r="AC289" s="71">
        <f t="shared" si="62"/>
        <v>23.436176142697878</v>
      </c>
      <c r="AD289" s="77">
        <f t="shared" si="62"/>
        <v>0.10667269202868392</v>
      </c>
      <c r="AE289" s="77">
        <f t="shared" si="62"/>
        <v>0.8933273079713161</v>
      </c>
      <c r="AF289" s="77">
        <f t="shared" si="62"/>
        <v>8.1627799117601606E-3</v>
      </c>
      <c r="AG289" s="91"/>
      <c r="AI289" s="80"/>
      <c r="AJ289" s="80"/>
    </row>
    <row r="290" spans="1:36" outlineLevel="1" x14ac:dyDescent="0.3">
      <c r="A290" s="68" t="s">
        <v>878</v>
      </c>
      <c r="B290" s="69" t="s">
        <v>1074</v>
      </c>
      <c r="C290" s="70" t="s">
        <v>515</v>
      </c>
      <c r="D290" s="69">
        <v>2014</v>
      </c>
      <c r="E290" s="70" t="s">
        <v>878</v>
      </c>
      <c r="F290" s="70" t="s">
        <v>1075</v>
      </c>
      <c r="G290" s="70">
        <v>9</v>
      </c>
      <c r="H290" s="71">
        <f>VLOOKUP(E290,[4]DENSIDAD!A$2:F$341,6,FALSE)</f>
        <v>25.641975308641975</v>
      </c>
      <c r="I290" s="70" t="str">
        <f>VLOOKUP(E290,[4]Cruzamientos!A$2:C$358,3,FALSE)</f>
        <v>ASD</v>
      </c>
      <c r="J290" s="72" t="str">
        <f>VLOOKUP(E290,[4]Cruzamientos!A$2:B$358,2,FALSE)</f>
        <v>ASD DxN</v>
      </c>
      <c r="K290" s="70" t="s">
        <v>1076</v>
      </c>
      <c r="L290" s="71">
        <v>0.14499999999999999</v>
      </c>
      <c r="M290" s="87">
        <v>38</v>
      </c>
      <c r="N290" s="87">
        <v>29.5</v>
      </c>
      <c r="O290" s="87">
        <v>32.5</v>
      </c>
      <c r="P290" s="71" t="s">
        <v>1081</v>
      </c>
      <c r="Q290" s="71">
        <v>1.33</v>
      </c>
      <c r="R290" s="72"/>
      <c r="S290" s="71">
        <v>5.0549999999999997</v>
      </c>
      <c r="T290" s="71">
        <v>1.1299999999999999</v>
      </c>
      <c r="U290" s="88">
        <v>1.5499999999999998</v>
      </c>
      <c r="V290" s="87">
        <v>147</v>
      </c>
      <c r="W290" s="71">
        <v>25.6</v>
      </c>
      <c r="X290" s="71">
        <v>19.940000000000001</v>
      </c>
      <c r="Y290" s="71">
        <v>2.2583335</v>
      </c>
      <c r="Z290" s="71">
        <v>0.6974356923076922</v>
      </c>
      <c r="AA290" s="71">
        <v>0.17826095652173912</v>
      </c>
      <c r="AB290" s="71">
        <v>0.2</v>
      </c>
      <c r="AC290" s="71">
        <v>23.274030148829436</v>
      </c>
      <c r="AD290" s="77">
        <v>8.1769219102014856E-3</v>
      </c>
      <c r="AE290" s="77">
        <v>0.99182307808979853</v>
      </c>
      <c r="AF290" s="77">
        <v>7.3733240445049038E-3</v>
      </c>
      <c r="AG290" s="78"/>
      <c r="AI290" s="80"/>
      <c r="AJ290" s="80"/>
    </row>
    <row r="291" spans="1:36" outlineLevel="1" x14ac:dyDescent="0.3">
      <c r="A291" s="68" t="s">
        <v>879</v>
      </c>
      <c r="B291" s="69" t="s">
        <v>1074</v>
      </c>
      <c r="C291" s="70" t="s">
        <v>516</v>
      </c>
      <c r="D291" s="69">
        <v>2014</v>
      </c>
      <c r="E291" s="70" t="s">
        <v>879</v>
      </c>
      <c r="F291" s="70" t="s">
        <v>1075</v>
      </c>
      <c r="G291" s="70">
        <v>9</v>
      </c>
      <c r="H291" s="71">
        <f>VLOOKUP(E291,[4]DENSIDAD!A$2:F$341,6,FALSE)</f>
        <v>36.25925925925926</v>
      </c>
      <c r="I291" s="70" t="str">
        <f>VLOOKUP(E291,[4]Cruzamientos!A$2:C$358,3,FALSE)</f>
        <v>ASD</v>
      </c>
      <c r="J291" s="72" t="str">
        <f>VLOOKUP(E291,[4]Cruzamientos!A$2:B$358,2,FALSE)</f>
        <v>ASD DxN, ASD DxLM</v>
      </c>
      <c r="K291" s="70" t="s">
        <v>1076</v>
      </c>
      <c r="L291" s="71">
        <v>0.13500000000000001</v>
      </c>
      <c r="M291" s="87">
        <v>27</v>
      </c>
      <c r="N291" s="87">
        <v>31</v>
      </c>
      <c r="O291" s="87">
        <v>42</v>
      </c>
      <c r="P291" s="71" t="s">
        <v>1082</v>
      </c>
      <c r="Q291" s="71">
        <v>1.2749999999999999</v>
      </c>
      <c r="R291" s="72"/>
      <c r="S291" s="71">
        <v>4.5299999999999994</v>
      </c>
      <c r="T291" s="71">
        <v>0.94</v>
      </c>
      <c r="U291" s="88">
        <v>1.4</v>
      </c>
      <c r="V291" s="87">
        <v>117.5</v>
      </c>
      <c r="W291" s="71">
        <v>32.96</v>
      </c>
      <c r="X291" s="71">
        <v>24.795033499999999</v>
      </c>
      <c r="Y291" s="71">
        <v>4.5833329999999997</v>
      </c>
      <c r="Z291" s="71">
        <v>0.3846155</v>
      </c>
      <c r="AA291" s="71">
        <v>0.19130449999999999</v>
      </c>
      <c r="AB291" s="71">
        <v>1.25</v>
      </c>
      <c r="AC291" s="71">
        <v>31.204286500000002</v>
      </c>
      <c r="AD291" s="77">
        <v>4.3183986913311059E-2</v>
      </c>
      <c r="AE291" s="77">
        <v>0.95681601308668895</v>
      </c>
      <c r="AF291" s="77">
        <v>6.2445664357296555E-3</v>
      </c>
      <c r="AG291" s="78"/>
      <c r="AI291" s="80"/>
      <c r="AJ291" s="80"/>
    </row>
    <row r="292" spans="1:36" outlineLevel="1" x14ac:dyDescent="0.3">
      <c r="A292" s="68" t="s">
        <v>991</v>
      </c>
      <c r="B292" s="69" t="s">
        <v>1074</v>
      </c>
      <c r="C292" s="70" t="str">
        <f>MID(E292,1,4)</f>
        <v>L09c</v>
      </c>
      <c r="D292" s="69">
        <f>MID(E292,6,2)+2000</f>
        <v>2014</v>
      </c>
      <c r="E292" s="70" t="s">
        <v>991</v>
      </c>
      <c r="F292" s="70" t="str">
        <f>F291</f>
        <v>8.5 x 8.5</v>
      </c>
      <c r="G292" s="70">
        <f>G291</f>
        <v>9</v>
      </c>
      <c r="H292" s="71">
        <f>VLOOKUP(E292,[4]DENSIDAD!A$2:F$341,6,FALSE)</f>
        <v>9.067901234567902</v>
      </c>
      <c r="I292" s="70" t="str">
        <f>VLOOKUP(E292,[4]Cruzamientos!A$2:C$358,3,FALSE)</f>
        <v>ASD</v>
      </c>
      <c r="J292" s="72" t="str">
        <f>VLOOKUP(E292,[4]Cruzamientos!A$2:B$358,2,FALSE)</f>
        <v>ASD DxLM</v>
      </c>
      <c r="K292" s="70" t="str">
        <f t="shared" ref="K292:AF292" si="63">K291</f>
        <v>Industrial</v>
      </c>
      <c r="L292" s="70">
        <f t="shared" si="63"/>
        <v>0.13500000000000001</v>
      </c>
      <c r="M292" s="70">
        <f t="shared" si="63"/>
        <v>27</v>
      </c>
      <c r="N292" s="70">
        <f t="shared" si="63"/>
        <v>31</v>
      </c>
      <c r="O292" s="70">
        <f t="shared" si="63"/>
        <v>42</v>
      </c>
      <c r="P292" s="70" t="str">
        <f t="shared" si="63"/>
        <v>Arc</v>
      </c>
      <c r="Q292" s="70">
        <f t="shared" si="63"/>
        <v>1.2749999999999999</v>
      </c>
      <c r="R292" s="70"/>
      <c r="S292" s="70">
        <f t="shared" si="63"/>
        <v>4.5299999999999994</v>
      </c>
      <c r="T292" s="70">
        <f t="shared" si="63"/>
        <v>0.94</v>
      </c>
      <c r="U292" s="70">
        <f t="shared" si="63"/>
        <v>1.4</v>
      </c>
      <c r="V292" s="70">
        <f t="shared" si="63"/>
        <v>117.5</v>
      </c>
      <c r="W292" s="70">
        <f t="shared" si="63"/>
        <v>32.96</v>
      </c>
      <c r="X292" s="70">
        <f t="shared" si="63"/>
        <v>24.795033499999999</v>
      </c>
      <c r="Y292" s="70">
        <f t="shared" si="63"/>
        <v>4.5833329999999997</v>
      </c>
      <c r="Z292" s="70">
        <f t="shared" si="63"/>
        <v>0.3846155</v>
      </c>
      <c r="AA292" s="70">
        <f t="shared" si="63"/>
        <v>0.19130449999999999</v>
      </c>
      <c r="AB292" s="70">
        <f t="shared" si="63"/>
        <v>1.25</v>
      </c>
      <c r="AC292" s="70">
        <f t="shared" si="63"/>
        <v>31.204286500000002</v>
      </c>
      <c r="AD292" s="77">
        <f t="shared" si="63"/>
        <v>4.3183986913311059E-2</v>
      </c>
      <c r="AE292" s="77">
        <f t="shared" si="63"/>
        <v>0.95681601308668895</v>
      </c>
      <c r="AF292" s="77">
        <f t="shared" si="63"/>
        <v>6.2445664357296555E-3</v>
      </c>
      <c r="AG292" s="78"/>
      <c r="AI292" s="80"/>
      <c r="AJ292" s="80"/>
    </row>
    <row r="293" spans="1:36" outlineLevel="1" x14ac:dyDescent="0.3">
      <c r="A293" s="68" t="s">
        <v>887</v>
      </c>
      <c r="B293" s="69" t="s">
        <v>1074</v>
      </c>
      <c r="C293" s="70" t="s">
        <v>409</v>
      </c>
      <c r="D293" s="69">
        <v>2014</v>
      </c>
      <c r="E293" s="70" t="s">
        <v>887</v>
      </c>
      <c r="F293" s="70" t="s">
        <v>1075</v>
      </c>
      <c r="G293" s="70">
        <v>9</v>
      </c>
      <c r="H293" s="71">
        <f>VLOOKUP(E293,[4]DENSIDAD!A$2:F$341,6,FALSE)</f>
        <v>19.067901234567902</v>
      </c>
      <c r="I293" s="70" t="str">
        <f>VLOOKUP(E293,[4]Cruzamientos!A$2:C$358,3,FALSE)</f>
        <v>CIRAD</v>
      </c>
      <c r="J293" s="72" t="str">
        <f>VLOOKUP(E293,[4]Cruzamientos!A$2:B$358,2,FALSE)</f>
        <v xml:space="preserve">CM 0701 </v>
      </c>
      <c r="K293" s="70" t="s">
        <v>1076</v>
      </c>
      <c r="L293" s="71">
        <v>0.16</v>
      </c>
      <c r="M293" s="87">
        <v>58</v>
      </c>
      <c r="N293" s="87">
        <v>19</v>
      </c>
      <c r="O293" s="87">
        <v>23</v>
      </c>
      <c r="P293" s="71" t="s">
        <v>1080</v>
      </c>
      <c r="Q293" s="71">
        <v>1.4249999999999998</v>
      </c>
      <c r="R293" s="72"/>
      <c r="S293" s="92">
        <v>3.41</v>
      </c>
      <c r="T293" s="71">
        <v>1.3149999999999999</v>
      </c>
      <c r="U293" s="88">
        <v>2.5999999999999996</v>
      </c>
      <c r="V293" s="87">
        <v>58</v>
      </c>
      <c r="W293" s="71">
        <v>8.8000000000000007</v>
      </c>
      <c r="X293" s="71">
        <v>0.63</v>
      </c>
      <c r="Y293" s="71">
        <v>0.14166666666666666</v>
      </c>
      <c r="Z293" s="71">
        <v>0.14615384615384613</v>
      </c>
      <c r="AA293" s="71">
        <v>0.21304347826086956</v>
      </c>
      <c r="AB293" s="71">
        <v>2.6</v>
      </c>
      <c r="AC293" s="71">
        <v>3.7308639910813826</v>
      </c>
      <c r="AD293" s="77">
        <v>0.69794976682916476</v>
      </c>
      <c r="AE293" s="77">
        <v>0.30205023317083524</v>
      </c>
      <c r="AF293" s="77">
        <v>5.6780454470600497E-2</v>
      </c>
      <c r="AG293" s="78"/>
      <c r="AI293" s="80"/>
      <c r="AJ293" s="80"/>
    </row>
    <row r="294" spans="1:36" x14ac:dyDescent="0.3">
      <c r="A294" s="68" t="s">
        <v>888</v>
      </c>
      <c r="B294" s="69" t="s">
        <v>1074</v>
      </c>
      <c r="C294" s="70" t="str">
        <f>MID(E294,1,4)</f>
        <v>Z05c</v>
      </c>
      <c r="D294" s="69">
        <f>MID(E294,6,2)+2000</f>
        <v>2014</v>
      </c>
      <c r="E294" s="70" t="s">
        <v>888</v>
      </c>
      <c r="F294" s="70" t="str">
        <f>F293</f>
        <v>8.5 x 8.5</v>
      </c>
      <c r="G294" s="70">
        <f>G293</f>
        <v>9</v>
      </c>
      <c r="H294" s="71">
        <f>VLOOKUP(E294,[4]DENSIDAD!A$2:F$341,6,FALSE)</f>
        <v>11.975308641975309</v>
      </c>
      <c r="I294" s="70" t="str">
        <f>VLOOKUP(E294,[4]Cruzamientos!A$2:C$358,3,FALSE)</f>
        <v>CIRAD</v>
      </c>
      <c r="J294" s="72" t="str">
        <f>VLOOKUP(E294,[4]Cruzamientos!A$2:B$358,2,FALSE)</f>
        <v xml:space="preserve">CM 0701 </v>
      </c>
      <c r="K294" s="70" t="str">
        <f t="shared" ref="K294:AF294" si="64">K293</f>
        <v>Industrial</v>
      </c>
      <c r="L294" s="70">
        <f t="shared" si="64"/>
        <v>0.16</v>
      </c>
      <c r="M294" s="70">
        <f t="shared" si="64"/>
        <v>58</v>
      </c>
      <c r="N294" s="70">
        <f t="shared" si="64"/>
        <v>19</v>
      </c>
      <c r="O294" s="70">
        <f t="shared" si="64"/>
        <v>23</v>
      </c>
      <c r="P294" s="70" t="str">
        <f t="shared" si="64"/>
        <v>Fco Arc Ao</v>
      </c>
      <c r="Q294" s="70">
        <f t="shared" si="64"/>
        <v>1.4249999999999998</v>
      </c>
      <c r="R294" s="70"/>
      <c r="S294" s="70">
        <f t="shared" si="64"/>
        <v>3.41</v>
      </c>
      <c r="T294" s="70">
        <f t="shared" si="64"/>
        <v>1.3149999999999999</v>
      </c>
      <c r="U294" s="70">
        <f t="shared" si="64"/>
        <v>2.5999999999999996</v>
      </c>
      <c r="V294" s="70">
        <f t="shared" si="64"/>
        <v>58</v>
      </c>
      <c r="W294" s="70">
        <f t="shared" si="64"/>
        <v>8.8000000000000007</v>
      </c>
      <c r="X294" s="70">
        <f t="shared" si="64"/>
        <v>0.63</v>
      </c>
      <c r="Y294" s="70">
        <f t="shared" si="64"/>
        <v>0.14166666666666666</v>
      </c>
      <c r="Z294" s="70">
        <f t="shared" si="64"/>
        <v>0.14615384615384613</v>
      </c>
      <c r="AA294" s="70">
        <f t="shared" si="64"/>
        <v>0.21304347826086956</v>
      </c>
      <c r="AB294" s="70">
        <f t="shared" si="64"/>
        <v>2.6</v>
      </c>
      <c r="AC294" s="70">
        <f t="shared" si="64"/>
        <v>3.7308639910813826</v>
      </c>
      <c r="AD294" s="77">
        <f t="shared" si="64"/>
        <v>0.69794976682916476</v>
      </c>
      <c r="AE294" s="77">
        <f t="shared" si="64"/>
        <v>0.30205023317083524</v>
      </c>
      <c r="AF294" s="77">
        <f t="shared" si="64"/>
        <v>5.6780454470600497E-2</v>
      </c>
      <c r="AG294" s="78"/>
      <c r="AI294" s="80"/>
      <c r="AJ294" s="80"/>
    </row>
    <row r="295" spans="1:36" x14ac:dyDescent="0.3">
      <c r="A295" s="68" t="s">
        <v>1033</v>
      </c>
      <c r="B295" s="69" t="s">
        <v>1074</v>
      </c>
      <c r="C295" s="70" t="str">
        <f t="shared" ref="C295:C308" si="65">MID(E295,1,4)</f>
        <v>A05b</v>
      </c>
      <c r="D295" s="69">
        <f t="shared" ref="D295:D308" si="66">MID(E295,6,2)+2000</f>
        <v>2015</v>
      </c>
      <c r="E295" s="70" t="s">
        <v>1033</v>
      </c>
      <c r="F295" s="70" t="str">
        <f t="shared" ref="F295:G298" si="67">F$299</f>
        <v>8.5 x 8.5</v>
      </c>
      <c r="G295" s="70">
        <f t="shared" si="67"/>
        <v>8</v>
      </c>
      <c r="H295" s="71">
        <f>VLOOKUP(E295,[4]DENSIDAD!A$2:F$341,6,FALSE)</f>
        <v>0.68518518518518523</v>
      </c>
      <c r="I295" s="70" t="str">
        <f>VLOOKUP(E295,[4]Cruzamientos!A$2:C$358,3,FALSE)</f>
        <v>CIRAD</v>
      </c>
      <c r="J295" s="72" t="str">
        <f>VLOOKUP(E295,[4]Cruzamientos!A$2:B$358,2,FALSE)</f>
        <v xml:space="preserve"> 0701</v>
      </c>
      <c r="K295" s="70" t="str">
        <f t="shared" ref="K295:Q298" si="68">K$299</f>
        <v>Industrial</v>
      </c>
      <c r="L295" s="70">
        <f t="shared" si="68"/>
        <v>0.23</v>
      </c>
      <c r="M295" s="70">
        <f t="shared" si="68"/>
        <v>20</v>
      </c>
      <c r="N295" s="70">
        <f t="shared" si="68"/>
        <v>41</v>
      </c>
      <c r="O295" s="70">
        <f t="shared" si="68"/>
        <v>39</v>
      </c>
      <c r="P295" s="70" t="str">
        <f t="shared" si="68"/>
        <v>Fco Arc Lim</v>
      </c>
      <c r="Q295" s="70">
        <f t="shared" si="68"/>
        <v>1.27</v>
      </c>
      <c r="R295" s="70"/>
      <c r="S295" s="70">
        <f t="shared" ref="S295:AF298" si="69">S$299</f>
        <v>5.79</v>
      </c>
      <c r="T295" s="70">
        <f t="shared" si="69"/>
        <v>2.83</v>
      </c>
      <c r="U295" s="70">
        <f t="shared" si="69"/>
        <v>1.6</v>
      </c>
      <c r="V295" s="70">
        <f t="shared" si="69"/>
        <v>112</v>
      </c>
      <c r="W295" s="70">
        <f t="shared" si="69"/>
        <v>35.839999999999996</v>
      </c>
      <c r="X295" s="70">
        <f t="shared" si="69"/>
        <v>22.47</v>
      </c>
      <c r="Y295" s="70">
        <f t="shared" si="69"/>
        <v>1.35</v>
      </c>
      <c r="Z295" s="70">
        <f t="shared" si="69"/>
        <v>0.241025641025641</v>
      </c>
      <c r="AA295" s="70">
        <f t="shared" si="69"/>
        <v>0.20869565217391303</v>
      </c>
      <c r="AB295" s="70">
        <f t="shared" si="69"/>
        <v>0.2</v>
      </c>
      <c r="AC295" s="70">
        <f t="shared" si="69"/>
        <v>24.469721293199552</v>
      </c>
      <c r="AD295" s="77">
        <f t="shared" si="69"/>
        <v>8.1733664884684476E-3</v>
      </c>
      <c r="AE295" s="77">
        <f t="shared" si="69"/>
        <v>0.99182663351153155</v>
      </c>
      <c r="AF295" s="77">
        <f t="shared" si="69"/>
        <v>8.5287302488366405E-3</v>
      </c>
      <c r="AG295" s="86"/>
      <c r="AI295" s="80"/>
      <c r="AJ295" s="80"/>
    </row>
    <row r="296" spans="1:36" x14ac:dyDescent="0.3">
      <c r="A296" s="68" t="s">
        <v>995</v>
      </c>
      <c r="B296" s="69" t="s">
        <v>1074</v>
      </c>
      <c r="C296" s="70" t="str">
        <f t="shared" si="65"/>
        <v>A05c</v>
      </c>
      <c r="D296" s="69">
        <f t="shared" si="66"/>
        <v>2015</v>
      </c>
      <c r="E296" s="70" t="s">
        <v>995</v>
      </c>
      <c r="F296" s="70" t="str">
        <f t="shared" si="67"/>
        <v>8.5 x 8.5</v>
      </c>
      <c r="G296" s="70">
        <f t="shared" si="67"/>
        <v>8</v>
      </c>
      <c r="H296" s="71">
        <f>VLOOKUP(E296,[4]DENSIDAD!A$2:F$341,6,FALSE)</f>
        <v>6.2777777777777777</v>
      </c>
      <c r="I296" s="70" t="str">
        <f>VLOOKUP(E296,[4]Cruzamientos!A$2:C$358,3,FALSE)</f>
        <v>CIRAD</v>
      </c>
      <c r="J296" s="72" t="str">
        <f>VLOOKUP(E296,[4]Cruzamientos!A$2:B$358,2,FALSE)</f>
        <v>0701</v>
      </c>
      <c r="K296" s="70" t="str">
        <f t="shared" si="68"/>
        <v>Industrial</v>
      </c>
      <c r="L296" s="70">
        <f t="shared" si="68"/>
        <v>0.23</v>
      </c>
      <c r="M296" s="70">
        <f t="shared" si="68"/>
        <v>20</v>
      </c>
      <c r="N296" s="70">
        <f t="shared" si="68"/>
        <v>41</v>
      </c>
      <c r="O296" s="70">
        <f t="shared" si="68"/>
        <v>39</v>
      </c>
      <c r="P296" s="70" t="str">
        <f t="shared" si="68"/>
        <v>Fco Arc Lim</v>
      </c>
      <c r="Q296" s="70">
        <f t="shared" si="68"/>
        <v>1.27</v>
      </c>
      <c r="R296" s="70"/>
      <c r="S296" s="70">
        <f t="shared" si="69"/>
        <v>5.79</v>
      </c>
      <c r="T296" s="70">
        <f t="shared" si="69"/>
        <v>2.83</v>
      </c>
      <c r="U296" s="70">
        <f t="shared" si="69"/>
        <v>1.6</v>
      </c>
      <c r="V296" s="70">
        <f t="shared" si="69"/>
        <v>112</v>
      </c>
      <c r="W296" s="70">
        <f t="shared" si="69"/>
        <v>35.839999999999996</v>
      </c>
      <c r="X296" s="70">
        <f t="shared" si="69"/>
        <v>22.47</v>
      </c>
      <c r="Y296" s="70">
        <f t="shared" si="69"/>
        <v>1.35</v>
      </c>
      <c r="Z296" s="70">
        <f t="shared" si="69"/>
        <v>0.241025641025641</v>
      </c>
      <c r="AA296" s="70">
        <f t="shared" si="69"/>
        <v>0.20869565217391303</v>
      </c>
      <c r="AB296" s="70">
        <f t="shared" si="69"/>
        <v>0.2</v>
      </c>
      <c r="AC296" s="70">
        <f t="shared" si="69"/>
        <v>24.469721293199552</v>
      </c>
      <c r="AD296" s="77">
        <f t="shared" si="69"/>
        <v>8.1733664884684476E-3</v>
      </c>
      <c r="AE296" s="77">
        <f t="shared" si="69"/>
        <v>0.99182663351153155</v>
      </c>
      <c r="AF296" s="77">
        <f t="shared" si="69"/>
        <v>8.5287302488366405E-3</v>
      </c>
      <c r="AG296" s="86"/>
      <c r="AI296" s="80"/>
      <c r="AJ296" s="80"/>
    </row>
    <row r="297" spans="1:36" x14ac:dyDescent="0.3">
      <c r="A297" s="68" t="s">
        <v>899</v>
      </c>
      <c r="B297" s="69" t="s">
        <v>1074</v>
      </c>
      <c r="C297" s="70" t="str">
        <f t="shared" si="65"/>
        <v>B05a</v>
      </c>
      <c r="D297" s="69">
        <f t="shared" si="66"/>
        <v>2015</v>
      </c>
      <c r="E297" s="70" t="s">
        <v>899</v>
      </c>
      <c r="F297" s="70" t="str">
        <f t="shared" si="67"/>
        <v>8.5 x 8.5</v>
      </c>
      <c r="G297" s="70">
        <f t="shared" si="67"/>
        <v>8</v>
      </c>
      <c r="H297" s="71">
        <f>VLOOKUP(E297,[4]DENSIDAD!A$2:F$341,6,FALSE)</f>
        <v>14.265432098765432</v>
      </c>
      <c r="I297" s="70" t="str">
        <f>VLOOKUP(E297,[4]Cruzamientos!A$2:C$358,3,FALSE)</f>
        <v>CIRAD</v>
      </c>
      <c r="J297" s="72" t="str">
        <f>VLOOKUP(E297,[4]Cruzamientos!A$2:B$358,2,FALSE)</f>
        <v>0701</v>
      </c>
      <c r="K297" s="70" t="str">
        <f t="shared" si="68"/>
        <v>Industrial</v>
      </c>
      <c r="L297" s="70">
        <f t="shared" si="68"/>
        <v>0.23</v>
      </c>
      <c r="M297" s="70">
        <f t="shared" si="68"/>
        <v>20</v>
      </c>
      <c r="N297" s="70">
        <f t="shared" si="68"/>
        <v>41</v>
      </c>
      <c r="O297" s="70">
        <f t="shared" si="68"/>
        <v>39</v>
      </c>
      <c r="P297" s="70" t="str">
        <f t="shared" si="68"/>
        <v>Fco Arc Lim</v>
      </c>
      <c r="Q297" s="70">
        <f t="shared" si="68"/>
        <v>1.27</v>
      </c>
      <c r="R297" s="70"/>
      <c r="S297" s="70">
        <f t="shared" si="69"/>
        <v>5.79</v>
      </c>
      <c r="T297" s="70">
        <f t="shared" si="69"/>
        <v>2.83</v>
      </c>
      <c r="U297" s="70">
        <f t="shared" si="69"/>
        <v>1.6</v>
      </c>
      <c r="V297" s="70">
        <f t="shared" si="69"/>
        <v>112</v>
      </c>
      <c r="W297" s="70">
        <f t="shared" si="69"/>
        <v>35.839999999999996</v>
      </c>
      <c r="X297" s="70">
        <f t="shared" si="69"/>
        <v>22.47</v>
      </c>
      <c r="Y297" s="70">
        <f t="shared" si="69"/>
        <v>1.35</v>
      </c>
      <c r="Z297" s="70">
        <f t="shared" si="69"/>
        <v>0.241025641025641</v>
      </c>
      <c r="AA297" s="70">
        <f t="shared" si="69"/>
        <v>0.20869565217391303</v>
      </c>
      <c r="AB297" s="70">
        <f t="shared" si="69"/>
        <v>0.2</v>
      </c>
      <c r="AC297" s="70">
        <f t="shared" si="69"/>
        <v>24.469721293199552</v>
      </c>
      <c r="AD297" s="77">
        <f t="shared" si="69"/>
        <v>8.1733664884684476E-3</v>
      </c>
      <c r="AE297" s="77">
        <f t="shared" si="69"/>
        <v>0.99182663351153155</v>
      </c>
      <c r="AF297" s="77">
        <f t="shared" si="69"/>
        <v>8.5287302488366405E-3</v>
      </c>
      <c r="AG297" s="86"/>
      <c r="AI297" s="80"/>
      <c r="AJ297" s="80"/>
    </row>
    <row r="298" spans="1:36" x14ac:dyDescent="0.3">
      <c r="A298" s="68" t="s">
        <v>906</v>
      </c>
      <c r="B298" s="69" t="s">
        <v>1074</v>
      </c>
      <c r="C298" s="70" t="str">
        <f t="shared" si="65"/>
        <v>D04c</v>
      </c>
      <c r="D298" s="69">
        <f t="shared" si="66"/>
        <v>2015</v>
      </c>
      <c r="E298" s="70" t="s">
        <v>906</v>
      </c>
      <c r="F298" s="70" t="str">
        <f t="shared" si="67"/>
        <v>8.5 x 8.5</v>
      </c>
      <c r="G298" s="70">
        <f t="shared" si="67"/>
        <v>8</v>
      </c>
      <c r="H298" s="71">
        <f>VLOOKUP(E298,[4]DENSIDAD!A$2:F$341,6,FALSE)</f>
        <v>14.419753086419753</v>
      </c>
      <c r="I298" s="70"/>
      <c r="J298" s="72" t="str">
        <f>VLOOKUP(E298,[4]Cruzamientos!A$2:B$358,2,FALSE)</f>
        <v xml:space="preserve"> </v>
      </c>
      <c r="K298" s="70" t="str">
        <f t="shared" si="68"/>
        <v>Industrial</v>
      </c>
      <c r="L298" s="70">
        <f t="shared" si="68"/>
        <v>0.23</v>
      </c>
      <c r="M298" s="70">
        <f t="shared" si="68"/>
        <v>20</v>
      </c>
      <c r="N298" s="70">
        <f t="shared" si="68"/>
        <v>41</v>
      </c>
      <c r="O298" s="70">
        <f t="shared" si="68"/>
        <v>39</v>
      </c>
      <c r="P298" s="70" t="str">
        <f t="shared" si="68"/>
        <v>Fco Arc Lim</v>
      </c>
      <c r="Q298" s="70">
        <f t="shared" si="68"/>
        <v>1.27</v>
      </c>
      <c r="R298" s="70"/>
      <c r="S298" s="70">
        <f t="shared" si="69"/>
        <v>5.79</v>
      </c>
      <c r="T298" s="70">
        <f t="shared" si="69"/>
        <v>2.83</v>
      </c>
      <c r="U298" s="70">
        <f t="shared" si="69"/>
        <v>1.6</v>
      </c>
      <c r="V298" s="70">
        <f t="shared" si="69"/>
        <v>112</v>
      </c>
      <c r="W298" s="70">
        <f t="shared" si="69"/>
        <v>35.839999999999996</v>
      </c>
      <c r="X298" s="70">
        <f t="shared" si="69"/>
        <v>22.47</v>
      </c>
      <c r="Y298" s="70">
        <f t="shared" si="69"/>
        <v>1.35</v>
      </c>
      <c r="Z298" s="70">
        <f t="shared" si="69"/>
        <v>0.241025641025641</v>
      </c>
      <c r="AA298" s="70">
        <f t="shared" si="69"/>
        <v>0.20869565217391303</v>
      </c>
      <c r="AB298" s="70">
        <f t="shared" si="69"/>
        <v>0.2</v>
      </c>
      <c r="AC298" s="70">
        <f t="shared" si="69"/>
        <v>24.469721293199552</v>
      </c>
      <c r="AD298" s="77">
        <f t="shared" si="69"/>
        <v>8.1733664884684476E-3</v>
      </c>
      <c r="AE298" s="77">
        <f t="shared" si="69"/>
        <v>0.99182663351153155</v>
      </c>
      <c r="AF298" s="77">
        <f t="shared" si="69"/>
        <v>8.5287302488366405E-3</v>
      </c>
      <c r="AG298" s="86"/>
      <c r="AI298" s="80"/>
      <c r="AJ298" s="80"/>
    </row>
    <row r="299" spans="1:36" x14ac:dyDescent="0.3">
      <c r="A299" s="68" t="s">
        <v>1003</v>
      </c>
      <c r="B299" s="69" t="s">
        <v>1074</v>
      </c>
      <c r="C299" s="70" t="str">
        <f t="shared" si="65"/>
        <v>E04a</v>
      </c>
      <c r="D299" s="69">
        <f t="shared" si="66"/>
        <v>2015</v>
      </c>
      <c r="E299" s="70" t="s">
        <v>1003</v>
      </c>
      <c r="F299" s="70" t="str">
        <f t="shared" ref="F299:G305" si="70">F$308</f>
        <v>8.5 x 8.5</v>
      </c>
      <c r="G299" s="70">
        <f t="shared" si="70"/>
        <v>8</v>
      </c>
      <c r="H299" s="71">
        <f>VLOOKUP(E299,[4]DENSIDAD!A$2:F$341,6,FALSE)</f>
        <v>11.8046875</v>
      </c>
      <c r="I299" s="70"/>
      <c r="J299" s="72" t="str">
        <f>VLOOKUP(E299,[4]Cruzamientos!A$2:B$358,2,FALSE)</f>
        <v xml:space="preserve"> </v>
      </c>
      <c r="K299" s="70" t="str">
        <f t="shared" ref="K299:Q305" si="71">K$308</f>
        <v>Industrial</v>
      </c>
      <c r="L299" s="70">
        <f t="shared" si="71"/>
        <v>0.23</v>
      </c>
      <c r="M299" s="70">
        <f t="shared" si="71"/>
        <v>20</v>
      </c>
      <c r="N299" s="70">
        <f t="shared" si="71"/>
        <v>41</v>
      </c>
      <c r="O299" s="70">
        <f t="shared" si="71"/>
        <v>39</v>
      </c>
      <c r="P299" s="70" t="str">
        <f t="shared" si="71"/>
        <v>Fco Arc Lim</v>
      </c>
      <c r="Q299" s="70">
        <f t="shared" si="71"/>
        <v>1.27</v>
      </c>
      <c r="R299" s="70"/>
      <c r="S299" s="70">
        <f t="shared" ref="S299:AF305" si="72">S$308</f>
        <v>5.79</v>
      </c>
      <c r="T299" s="70">
        <f t="shared" si="72"/>
        <v>2.83</v>
      </c>
      <c r="U299" s="70">
        <f t="shared" si="72"/>
        <v>1.6</v>
      </c>
      <c r="V299" s="70">
        <f t="shared" si="72"/>
        <v>112</v>
      </c>
      <c r="W299" s="70">
        <f t="shared" si="72"/>
        <v>35.839999999999996</v>
      </c>
      <c r="X299" s="70">
        <f t="shared" si="72"/>
        <v>22.47</v>
      </c>
      <c r="Y299" s="70">
        <f t="shared" si="72"/>
        <v>1.35</v>
      </c>
      <c r="Z299" s="70">
        <f t="shared" si="72"/>
        <v>0.241025641025641</v>
      </c>
      <c r="AA299" s="70">
        <f t="shared" si="72"/>
        <v>0.20869565217391303</v>
      </c>
      <c r="AB299" s="70">
        <f t="shared" si="72"/>
        <v>0.2</v>
      </c>
      <c r="AC299" s="70">
        <f t="shared" si="72"/>
        <v>24.469721293199552</v>
      </c>
      <c r="AD299" s="77">
        <f t="shared" si="72"/>
        <v>8.1733664884684476E-3</v>
      </c>
      <c r="AE299" s="77">
        <f t="shared" si="72"/>
        <v>0.99182663351153155</v>
      </c>
      <c r="AF299" s="77">
        <f t="shared" si="72"/>
        <v>8.5287302488366405E-3</v>
      </c>
      <c r="AG299" s="86"/>
      <c r="AI299" s="80"/>
      <c r="AJ299" s="80"/>
    </row>
    <row r="300" spans="1:36" x14ac:dyDescent="0.3">
      <c r="A300" s="68" t="s">
        <v>1006</v>
      </c>
      <c r="B300" s="69" t="s">
        <v>1074</v>
      </c>
      <c r="C300" s="70" t="str">
        <f t="shared" si="65"/>
        <v>E04b</v>
      </c>
      <c r="D300" s="69">
        <f t="shared" si="66"/>
        <v>2015</v>
      </c>
      <c r="E300" s="70" t="s">
        <v>1006</v>
      </c>
      <c r="F300" s="70" t="str">
        <f t="shared" si="70"/>
        <v>8.5 x 8.5</v>
      </c>
      <c r="G300" s="70">
        <f t="shared" si="70"/>
        <v>8</v>
      </c>
      <c r="H300" s="71">
        <f>VLOOKUP(E300,[4]DENSIDAD!A$2:F$341,6,FALSE)</f>
        <v>4.7037037037037033</v>
      </c>
      <c r="I300" s="70"/>
      <c r="J300" s="72" t="str">
        <f>VLOOKUP(E300,[4]Cruzamientos!A$2:B$358,2,FALSE)</f>
        <v xml:space="preserve"> </v>
      </c>
      <c r="K300" s="70" t="str">
        <f t="shared" si="71"/>
        <v>Industrial</v>
      </c>
      <c r="L300" s="70">
        <f t="shared" si="71"/>
        <v>0.23</v>
      </c>
      <c r="M300" s="70">
        <f t="shared" si="71"/>
        <v>20</v>
      </c>
      <c r="N300" s="70">
        <f t="shared" si="71"/>
        <v>41</v>
      </c>
      <c r="O300" s="70">
        <f t="shared" si="71"/>
        <v>39</v>
      </c>
      <c r="P300" s="70" t="str">
        <f t="shared" si="71"/>
        <v>Fco Arc Lim</v>
      </c>
      <c r="Q300" s="70">
        <f t="shared" si="71"/>
        <v>1.27</v>
      </c>
      <c r="R300" s="70"/>
      <c r="S300" s="70">
        <f t="shared" si="72"/>
        <v>5.79</v>
      </c>
      <c r="T300" s="70">
        <f t="shared" si="72"/>
        <v>2.83</v>
      </c>
      <c r="U300" s="70">
        <f t="shared" si="72"/>
        <v>1.6</v>
      </c>
      <c r="V300" s="70">
        <f t="shared" si="72"/>
        <v>112</v>
      </c>
      <c r="W300" s="70">
        <f t="shared" si="72"/>
        <v>35.839999999999996</v>
      </c>
      <c r="X300" s="70">
        <f t="shared" si="72"/>
        <v>22.47</v>
      </c>
      <c r="Y300" s="70">
        <f t="shared" si="72"/>
        <v>1.35</v>
      </c>
      <c r="Z300" s="70">
        <f t="shared" si="72"/>
        <v>0.241025641025641</v>
      </c>
      <c r="AA300" s="70">
        <f t="shared" si="72"/>
        <v>0.20869565217391303</v>
      </c>
      <c r="AB300" s="70">
        <f t="shared" si="72"/>
        <v>0.2</v>
      </c>
      <c r="AC300" s="70">
        <f t="shared" si="72"/>
        <v>24.469721293199552</v>
      </c>
      <c r="AD300" s="77">
        <f t="shared" si="72"/>
        <v>8.1733664884684476E-3</v>
      </c>
      <c r="AE300" s="77">
        <f t="shared" si="72"/>
        <v>0.99182663351153155</v>
      </c>
      <c r="AF300" s="77">
        <f t="shared" si="72"/>
        <v>8.5287302488366405E-3</v>
      </c>
      <c r="AG300" s="86"/>
      <c r="AI300" s="80"/>
      <c r="AJ300" s="80"/>
    </row>
    <row r="301" spans="1:36" x14ac:dyDescent="0.3">
      <c r="A301" s="68" t="s">
        <v>1024</v>
      </c>
      <c r="B301" s="69" t="s">
        <v>1074</v>
      </c>
      <c r="C301" s="70" t="str">
        <f t="shared" si="65"/>
        <v>E04c</v>
      </c>
      <c r="D301" s="69">
        <f t="shared" si="66"/>
        <v>2015</v>
      </c>
      <c r="E301" s="70" t="s">
        <v>1024</v>
      </c>
      <c r="F301" s="70" t="str">
        <f t="shared" si="70"/>
        <v>8.5 x 8.5</v>
      </c>
      <c r="G301" s="70">
        <f t="shared" si="70"/>
        <v>8</v>
      </c>
      <c r="H301" s="71">
        <f>VLOOKUP(E301,[4]DENSIDAD!A$2:F$341,6,FALSE)</f>
        <v>8.283950617283951</v>
      </c>
      <c r="I301" s="70"/>
      <c r="J301" s="72" t="str">
        <f>VLOOKUP(E301,[4]Cruzamientos!A$2:B$358,2,FALSE)</f>
        <v xml:space="preserve"> </v>
      </c>
      <c r="K301" s="70" t="str">
        <f t="shared" si="71"/>
        <v>Industrial</v>
      </c>
      <c r="L301" s="70">
        <f t="shared" si="71"/>
        <v>0.23</v>
      </c>
      <c r="M301" s="70">
        <f t="shared" si="71"/>
        <v>20</v>
      </c>
      <c r="N301" s="70">
        <f t="shared" si="71"/>
        <v>41</v>
      </c>
      <c r="O301" s="70">
        <f t="shared" si="71"/>
        <v>39</v>
      </c>
      <c r="P301" s="70" t="str">
        <f t="shared" si="71"/>
        <v>Fco Arc Lim</v>
      </c>
      <c r="Q301" s="70">
        <f t="shared" si="71"/>
        <v>1.27</v>
      </c>
      <c r="R301" s="70"/>
      <c r="S301" s="70">
        <f t="shared" si="72"/>
        <v>5.79</v>
      </c>
      <c r="T301" s="70">
        <f t="shared" si="72"/>
        <v>2.83</v>
      </c>
      <c r="U301" s="70">
        <f t="shared" si="72"/>
        <v>1.6</v>
      </c>
      <c r="V301" s="70">
        <f t="shared" si="72"/>
        <v>112</v>
      </c>
      <c r="W301" s="70">
        <f t="shared" si="72"/>
        <v>35.839999999999996</v>
      </c>
      <c r="X301" s="70">
        <f t="shared" si="72"/>
        <v>22.47</v>
      </c>
      <c r="Y301" s="70">
        <f t="shared" si="72"/>
        <v>1.35</v>
      </c>
      <c r="Z301" s="70">
        <f t="shared" si="72"/>
        <v>0.241025641025641</v>
      </c>
      <c r="AA301" s="70">
        <f t="shared" si="72"/>
        <v>0.20869565217391303</v>
      </c>
      <c r="AB301" s="70">
        <f t="shared" si="72"/>
        <v>0.2</v>
      </c>
      <c r="AC301" s="70">
        <f t="shared" si="72"/>
        <v>24.469721293199552</v>
      </c>
      <c r="AD301" s="77">
        <f t="shared" si="72"/>
        <v>8.1733664884684476E-3</v>
      </c>
      <c r="AE301" s="77">
        <f t="shared" si="72"/>
        <v>0.99182663351153155</v>
      </c>
      <c r="AF301" s="77">
        <f t="shared" si="72"/>
        <v>8.5287302488366405E-3</v>
      </c>
      <c r="AG301" s="86"/>
      <c r="AI301" s="80"/>
      <c r="AJ301" s="80"/>
    </row>
    <row r="302" spans="1:36" x14ac:dyDescent="0.3">
      <c r="A302" s="68" t="s">
        <v>1022</v>
      </c>
      <c r="B302" s="69" t="s">
        <v>1074</v>
      </c>
      <c r="C302" s="70" t="str">
        <f t="shared" si="65"/>
        <v>E05a</v>
      </c>
      <c r="D302" s="69">
        <f t="shared" si="66"/>
        <v>2015</v>
      </c>
      <c r="E302" s="70" t="s">
        <v>1022</v>
      </c>
      <c r="F302" s="70" t="str">
        <f t="shared" si="70"/>
        <v>8.5 x 8.5</v>
      </c>
      <c r="G302" s="70">
        <f t="shared" si="70"/>
        <v>8</v>
      </c>
      <c r="H302" s="71">
        <f>VLOOKUP(E302,[4]DENSIDAD!A$2:F$341,6,FALSE)</f>
        <v>9.0717592592592595</v>
      </c>
      <c r="I302" s="70" t="str">
        <f>VLOOKUP(E302,[4]Cruzamientos!A$2:C$358,3,FALSE)</f>
        <v>CIRAD</v>
      </c>
      <c r="J302" s="72" t="str">
        <f>VLOOKUP(E302,[4]Cruzamientos!A$2:B$358,2,FALSE)</f>
        <v>0701</v>
      </c>
      <c r="K302" s="70" t="str">
        <f t="shared" si="71"/>
        <v>Industrial</v>
      </c>
      <c r="L302" s="70">
        <f t="shared" si="71"/>
        <v>0.23</v>
      </c>
      <c r="M302" s="70">
        <f t="shared" si="71"/>
        <v>20</v>
      </c>
      <c r="N302" s="70">
        <f t="shared" si="71"/>
        <v>41</v>
      </c>
      <c r="O302" s="70">
        <f t="shared" si="71"/>
        <v>39</v>
      </c>
      <c r="P302" s="70" t="str">
        <f t="shared" si="71"/>
        <v>Fco Arc Lim</v>
      </c>
      <c r="Q302" s="70">
        <f t="shared" si="71"/>
        <v>1.27</v>
      </c>
      <c r="R302" s="70"/>
      <c r="S302" s="70">
        <f t="shared" si="72"/>
        <v>5.79</v>
      </c>
      <c r="T302" s="70">
        <f t="shared" si="72"/>
        <v>2.83</v>
      </c>
      <c r="U302" s="70">
        <f t="shared" si="72"/>
        <v>1.6</v>
      </c>
      <c r="V302" s="70">
        <f t="shared" si="72"/>
        <v>112</v>
      </c>
      <c r="W302" s="70">
        <f t="shared" si="72"/>
        <v>35.839999999999996</v>
      </c>
      <c r="X302" s="70">
        <f t="shared" si="72"/>
        <v>22.47</v>
      </c>
      <c r="Y302" s="70">
        <f t="shared" si="72"/>
        <v>1.35</v>
      </c>
      <c r="Z302" s="70">
        <f t="shared" si="72"/>
        <v>0.241025641025641</v>
      </c>
      <c r="AA302" s="70">
        <f t="shared" si="72"/>
        <v>0.20869565217391303</v>
      </c>
      <c r="AB302" s="70">
        <f t="shared" si="72"/>
        <v>0.2</v>
      </c>
      <c r="AC302" s="70">
        <f t="shared" si="72"/>
        <v>24.469721293199552</v>
      </c>
      <c r="AD302" s="77">
        <f t="shared" si="72"/>
        <v>8.1733664884684476E-3</v>
      </c>
      <c r="AE302" s="77">
        <f t="shared" si="72"/>
        <v>0.99182663351153155</v>
      </c>
      <c r="AF302" s="77">
        <f t="shared" si="72"/>
        <v>8.5287302488366405E-3</v>
      </c>
      <c r="AG302" s="86"/>
      <c r="AI302" s="80"/>
      <c r="AJ302" s="80"/>
    </row>
    <row r="303" spans="1:36" x14ac:dyDescent="0.3">
      <c r="A303" s="68" t="s">
        <v>911</v>
      </c>
      <c r="B303" s="69" t="s">
        <v>1074</v>
      </c>
      <c r="C303" s="70" t="str">
        <f t="shared" si="65"/>
        <v>E05b</v>
      </c>
      <c r="D303" s="69">
        <f t="shared" si="66"/>
        <v>2015</v>
      </c>
      <c r="E303" s="70" t="s">
        <v>911</v>
      </c>
      <c r="F303" s="70" t="str">
        <f t="shared" si="70"/>
        <v>8.5 x 8.5</v>
      </c>
      <c r="G303" s="70">
        <f t="shared" si="70"/>
        <v>8</v>
      </c>
      <c r="H303" s="71">
        <f>VLOOKUP(E303,[4]DENSIDAD!A$2:F$341,6,FALSE)</f>
        <v>18.901234567901234</v>
      </c>
      <c r="I303" s="70" t="str">
        <f>VLOOKUP(E303,[4]Cruzamientos!A$2:C$358,3,FALSE)</f>
        <v>CIRAD</v>
      </c>
      <c r="J303" s="72" t="str">
        <f>VLOOKUP(E303,[4]Cruzamientos!A$2:B$358,2,FALSE)</f>
        <v>0701</v>
      </c>
      <c r="K303" s="70" t="str">
        <f t="shared" si="71"/>
        <v>Industrial</v>
      </c>
      <c r="L303" s="70">
        <f t="shared" si="71"/>
        <v>0.23</v>
      </c>
      <c r="M303" s="70">
        <f t="shared" si="71"/>
        <v>20</v>
      </c>
      <c r="N303" s="70">
        <f t="shared" si="71"/>
        <v>41</v>
      </c>
      <c r="O303" s="70">
        <f t="shared" si="71"/>
        <v>39</v>
      </c>
      <c r="P303" s="70" t="str">
        <f t="shared" si="71"/>
        <v>Fco Arc Lim</v>
      </c>
      <c r="Q303" s="70">
        <f t="shared" si="71"/>
        <v>1.27</v>
      </c>
      <c r="R303" s="70"/>
      <c r="S303" s="70">
        <f t="shared" si="72"/>
        <v>5.79</v>
      </c>
      <c r="T303" s="70">
        <f t="shared" si="72"/>
        <v>2.83</v>
      </c>
      <c r="U303" s="70">
        <f t="shared" si="72"/>
        <v>1.6</v>
      </c>
      <c r="V303" s="70">
        <f t="shared" si="72"/>
        <v>112</v>
      </c>
      <c r="W303" s="70">
        <f t="shared" si="72"/>
        <v>35.839999999999996</v>
      </c>
      <c r="X303" s="70">
        <f t="shared" si="72"/>
        <v>22.47</v>
      </c>
      <c r="Y303" s="70">
        <f t="shared" si="72"/>
        <v>1.35</v>
      </c>
      <c r="Z303" s="70">
        <f t="shared" si="72"/>
        <v>0.241025641025641</v>
      </c>
      <c r="AA303" s="70">
        <f t="shared" si="72"/>
        <v>0.20869565217391303</v>
      </c>
      <c r="AB303" s="70">
        <f t="shared" si="72"/>
        <v>0.2</v>
      </c>
      <c r="AC303" s="70">
        <f t="shared" si="72"/>
        <v>24.469721293199552</v>
      </c>
      <c r="AD303" s="77">
        <f t="shared" si="72"/>
        <v>8.1733664884684476E-3</v>
      </c>
      <c r="AE303" s="77">
        <f t="shared" si="72"/>
        <v>0.99182663351153155</v>
      </c>
      <c r="AF303" s="77">
        <f t="shared" si="72"/>
        <v>8.5287302488366405E-3</v>
      </c>
      <c r="AG303" s="86"/>
      <c r="AI303" s="80"/>
      <c r="AJ303" s="80"/>
    </row>
    <row r="304" spans="1:36" x14ac:dyDescent="0.3">
      <c r="A304" s="68" t="s">
        <v>1004</v>
      </c>
      <c r="B304" s="69" t="s">
        <v>1074</v>
      </c>
      <c r="C304" s="70" t="str">
        <f t="shared" si="65"/>
        <v>E05c</v>
      </c>
      <c r="D304" s="69">
        <f t="shared" si="66"/>
        <v>2015</v>
      </c>
      <c r="E304" s="70" t="s">
        <v>1004</v>
      </c>
      <c r="F304" s="70" t="str">
        <f t="shared" si="70"/>
        <v>8.5 x 8.5</v>
      </c>
      <c r="G304" s="70">
        <f t="shared" si="70"/>
        <v>8</v>
      </c>
      <c r="H304" s="71">
        <f>VLOOKUP(E304,[4]DENSIDAD!A$2:F$341,6,FALSE)</f>
        <v>9.4876543209876552</v>
      </c>
      <c r="I304" s="70" t="str">
        <f>VLOOKUP(E304,[4]Cruzamientos!A$2:C$358,3,FALSE)</f>
        <v>CIRAD</v>
      </c>
      <c r="J304" s="72" t="str">
        <f>VLOOKUP(E304,[4]Cruzamientos!A$2:B$358,2,FALSE)</f>
        <v>0704</v>
      </c>
      <c r="K304" s="70" t="str">
        <f t="shared" si="71"/>
        <v>Industrial</v>
      </c>
      <c r="L304" s="70">
        <f t="shared" si="71"/>
        <v>0.23</v>
      </c>
      <c r="M304" s="70">
        <f t="shared" si="71"/>
        <v>20</v>
      </c>
      <c r="N304" s="70">
        <f t="shared" si="71"/>
        <v>41</v>
      </c>
      <c r="O304" s="70">
        <f t="shared" si="71"/>
        <v>39</v>
      </c>
      <c r="P304" s="70" t="str">
        <f t="shared" si="71"/>
        <v>Fco Arc Lim</v>
      </c>
      <c r="Q304" s="70">
        <f t="shared" si="71"/>
        <v>1.27</v>
      </c>
      <c r="R304" s="70"/>
      <c r="S304" s="70">
        <f t="shared" si="72"/>
        <v>5.79</v>
      </c>
      <c r="T304" s="70">
        <f t="shared" si="72"/>
        <v>2.83</v>
      </c>
      <c r="U304" s="70">
        <f t="shared" si="72"/>
        <v>1.6</v>
      </c>
      <c r="V304" s="70">
        <f t="shared" si="72"/>
        <v>112</v>
      </c>
      <c r="W304" s="70">
        <f t="shared" si="72"/>
        <v>35.839999999999996</v>
      </c>
      <c r="X304" s="70">
        <f t="shared" si="72"/>
        <v>22.47</v>
      </c>
      <c r="Y304" s="70">
        <f t="shared" si="72"/>
        <v>1.35</v>
      </c>
      <c r="Z304" s="70">
        <f t="shared" si="72"/>
        <v>0.241025641025641</v>
      </c>
      <c r="AA304" s="70">
        <f t="shared" si="72"/>
        <v>0.20869565217391303</v>
      </c>
      <c r="AB304" s="70">
        <f t="shared" si="72"/>
        <v>0.2</v>
      </c>
      <c r="AC304" s="70">
        <f t="shared" si="72"/>
        <v>24.469721293199552</v>
      </c>
      <c r="AD304" s="77">
        <f t="shared" si="72"/>
        <v>8.1733664884684476E-3</v>
      </c>
      <c r="AE304" s="77">
        <f t="shared" si="72"/>
        <v>0.99182663351153155</v>
      </c>
      <c r="AF304" s="77">
        <f t="shared" si="72"/>
        <v>8.5287302488366405E-3</v>
      </c>
      <c r="AG304" s="86"/>
      <c r="AI304" s="80"/>
      <c r="AJ304" s="80"/>
    </row>
    <row r="305" spans="1:36" x14ac:dyDescent="0.3">
      <c r="A305" s="68" t="s">
        <v>993</v>
      </c>
      <c r="B305" s="69" t="s">
        <v>1074</v>
      </c>
      <c r="C305" s="70" t="str">
        <f t="shared" si="65"/>
        <v>F03a</v>
      </c>
      <c r="D305" s="69">
        <f t="shared" si="66"/>
        <v>2015</v>
      </c>
      <c r="E305" s="70" t="s">
        <v>993</v>
      </c>
      <c r="F305" s="70" t="str">
        <f t="shared" si="70"/>
        <v>8.5 x 8.5</v>
      </c>
      <c r="G305" s="70">
        <f t="shared" si="70"/>
        <v>8</v>
      </c>
      <c r="H305" s="71">
        <f>VLOOKUP(E305,[4]DENSIDAD!A$2:F$341,6,FALSE)</f>
        <v>0.54320987654320985</v>
      </c>
      <c r="I305" s="70"/>
      <c r="J305" s="72" t="str">
        <f>VLOOKUP(E305,[4]Cruzamientos!A$2:B$358,2,FALSE)</f>
        <v xml:space="preserve"> </v>
      </c>
      <c r="K305" s="70" t="str">
        <f t="shared" si="71"/>
        <v>Industrial</v>
      </c>
      <c r="L305" s="70">
        <f t="shared" si="71"/>
        <v>0.23</v>
      </c>
      <c r="M305" s="70">
        <f t="shared" si="71"/>
        <v>20</v>
      </c>
      <c r="N305" s="70">
        <f t="shared" si="71"/>
        <v>41</v>
      </c>
      <c r="O305" s="70">
        <f t="shared" si="71"/>
        <v>39</v>
      </c>
      <c r="P305" s="70" t="str">
        <f t="shared" si="71"/>
        <v>Fco Arc Lim</v>
      </c>
      <c r="Q305" s="70">
        <f t="shared" si="71"/>
        <v>1.27</v>
      </c>
      <c r="R305" s="70"/>
      <c r="S305" s="70">
        <f t="shared" si="72"/>
        <v>5.79</v>
      </c>
      <c r="T305" s="70">
        <f t="shared" si="72"/>
        <v>2.83</v>
      </c>
      <c r="U305" s="70">
        <f t="shared" si="72"/>
        <v>1.6</v>
      </c>
      <c r="V305" s="70">
        <f t="shared" si="72"/>
        <v>112</v>
      </c>
      <c r="W305" s="70">
        <f t="shared" si="72"/>
        <v>35.839999999999996</v>
      </c>
      <c r="X305" s="70">
        <f t="shared" si="72"/>
        <v>22.47</v>
      </c>
      <c r="Y305" s="70">
        <f t="shared" si="72"/>
        <v>1.35</v>
      </c>
      <c r="Z305" s="70">
        <f t="shared" si="72"/>
        <v>0.241025641025641</v>
      </c>
      <c r="AA305" s="70">
        <f t="shared" si="72"/>
        <v>0.20869565217391303</v>
      </c>
      <c r="AB305" s="70">
        <f t="shared" si="72"/>
        <v>0.2</v>
      </c>
      <c r="AC305" s="70">
        <f t="shared" si="72"/>
        <v>24.469721293199552</v>
      </c>
      <c r="AD305" s="77">
        <f t="shared" si="72"/>
        <v>8.1733664884684476E-3</v>
      </c>
      <c r="AE305" s="77">
        <f t="shared" si="72"/>
        <v>0.99182663351153155</v>
      </c>
      <c r="AF305" s="77">
        <f t="shared" si="72"/>
        <v>8.5287302488366405E-3</v>
      </c>
      <c r="AG305" s="86"/>
      <c r="AI305" s="80"/>
      <c r="AJ305" s="80"/>
    </row>
    <row r="306" spans="1:36" x14ac:dyDescent="0.3">
      <c r="A306" s="68" t="s">
        <v>1010</v>
      </c>
      <c r="B306" s="69" t="s">
        <v>1074</v>
      </c>
      <c r="C306" s="70" t="str">
        <f t="shared" si="65"/>
        <v>F03b</v>
      </c>
      <c r="D306" s="69">
        <f t="shared" si="66"/>
        <v>2015</v>
      </c>
      <c r="E306" s="70" t="s">
        <v>1010</v>
      </c>
      <c r="F306" s="70" t="str">
        <f>F309</f>
        <v>8.5 x 8.5</v>
      </c>
      <c r="G306" s="70">
        <f>G309</f>
        <v>8</v>
      </c>
      <c r="H306" s="71">
        <f>VLOOKUP(E306,[4]DENSIDAD!A$2:F$341,6,FALSE)</f>
        <v>8.6728395061728403</v>
      </c>
      <c r="I306" s="70"/>
      <c r="J306" s="72" t="str">
        <f>VLOOKUP(E306,[4]Cruzamientos!A$2:B$358,2,FALSE)</f>
        <v xml:space="preserve"> </v>
      </c>
      <c r="K306" s="70" t="str">
        <f t="shared" ref="K306:AF307" si="73">K309</f>
        <v>Industrial</v>
      </c>
      <c r="L306" s="70">
        <f t="shared" si="73"/>
        <v>0.23</v>
      </c>
      <c r="M306" s="70">
        <f t="shared" si="73"/>
        <v>20</v>
      </c>
      <c r="N306" s="70">
        <f t="shared" si="73"/>
        <v>41</v>
      </c>
      <c r="O306" s="70">
        <f t="shared" si="73"/>
        <v>39</v>
      </c>
      <c r="P306" s="70" t="str">
        <f t="shared" si="73"/>
        <v>Fco Arc Lim</v>
      </c>
      <c r="Q306" s="70">
        <f t="shared" si="73"/>
        <v>1.27</v>
      </c>
      <c r="R306" s="70"/>
      <c r="S306" s="70">
        <f t="shared" ref="S306:S307" si="74">S309</f>
        <v>5.79</v>
      </c>
      <c r="T306" s="70">
        <f t="shared" si="73"/>
        <v>2.83</v>
      </c>
      <c r="U306" s="70">
        <f t="shared" si="73"/>
        <v>1.6</v>
      </c>
      <c r="V306" s="70">
        <f t="shared" si="73"/>
        <v>112</v>
      </c>
      <c r="W306" s="70">
        <f t="shared" si="73"/>
        <v>35.839999999999996</v>
      </c>
      <c r="X306" s="70">
        <f t="shared" si="73"/>
        <v>22.47</v>
      </c>
      <c r="Y306" s="70">
        <f t="shared" si="73"/>
        <v>1.35</v>
      </c>
      <c r="Z306" s="70">
        <f t="shared" si="73"/>
        <v>0.241025641025641</v>
      </c>
      <c r="AA306" s="70">
        <f t="shared" si="73"/>
        <v>0.20869565217391303</v>
      </c>
      <c r="AB306" s="70">
        <f t="shared" si="73"/>
        <v>0.2</v>
      </c>
      <c r="AC306" s="70">
        <f t="shared" si="73"/>
        <v>24.469721293199552</v>
      </c>
      <c r="AD306" s="77">
        <f t="shared" si="73"/>
        <v>8.1733664884684476E-3</v>
      </c>
      <c r="AE306" s="77">
        <f t="shared" si="73"/>
        <v>0.99182663351153155</v>
      </c>
      <c r="AF306" s="77">
        <f t="shared" si="73"/>
        <v>8.5287302488366405E-3</v>
      </c>
      <c r="AG306" s="86"/>
      <c r="AI306" s="80"/>
      <c r="AJ306" s="80"/>
    </row>
    <row r="307" spans="1:36" x14ac:dyDescent="0.3">
      <c r="A307" s="68" t="s">
        <v>999</v>
      </c>
      <c r="B307" s="69" t="s">
        <v>1074</v>
      </c>
      <c r="C307" s="70" t="str">
        <f t="shared" si="65"/>
        <v>F03c</v>
      </c>
      <c r="D307" s="69">
        <f t="shared" si="66"/>
        <v>2015</v>
      </c>
      <c r="E307" s="70" t="s">
        <v>999</v>
      </c>
      <c r="F307" s="70" t="str">
        <f>F310</f>
        <v>8.5 x 8.5</v>
      </c>
      <c r="G307" s="70">
        <f>G310</f>
        <v>8</v>
      </c>
      <c r="H307" s="71">
        <f>VLOOKUP(E307,[4]DENSIDAD!A$2:F$341,6,FALSE)</f>
        <v>7.8148148148148149</v>
      </c>
      <c r="I307" s="70" t="str">
        <f>VLOOKUP(E307,[4]Cruzamientos!A$2:C$358,3,FALSE)</f>
        <v>CIRAD</v>
      </c>
      <c r="J307" s="72" t="str">
        <f>VLOOKUP(E307,[4]Cruzamientos!A$2:B$358,2,FALSE)</f>
        <v>6858</v>
      </c>
      <c r="K307" s="70" t="str">
        <f t="shared" si="73"/>
        <v>Industrial</v>
      </c>
      <c r="L307" s="70">
        <f t="shared" si="73"/>
        <v>0.1875</v>
      </c>
      <c r="M307" s="70">
        <f t="shared" si="73"/>
        <v>26.5</v>
      </c>
      <c r="N307" s="70">
        <f t="shared" si="73"/>
        <v>34.5</v>
      </c>
      <c r="O307" s="70">
        <f t="shared" si="73"/>
        <v>39</v>
      </c>
      <c r="P307" s="70" t="str">
        <f t="shared" si="73"/>
        <v>Arc</v>
      </c>
      <c r="Q307" s="70">
        <f t="shared" si="73"/>
        <v>1.2850000000000001</v>
      </c>
      <c r="R307" s="70"/>
      <c r="S307" s="70">
        <f t="shared" si="74"/>
        <v>5.0824999999999996</v>
      </c>
      <c r="T307" s="70">
        <f t="shared" si="73"/>
        <v>2.415</v>
      </c>
      <c r="U307" s="70">
        <f t="shared" si="73"/>
        <v>1.9500000000000002</v>
      </c>
      <c r="V307" s="70">
        <f t="shared" si="73"/>
        <v>120.75</v>
      </c>
      <c r="W307" s="70">
        <f t="shared" si="73"/>
        <v>30.880000000000003</v>
      </c>
      <c r="X307" s="70">
        <f t="shared" si="73"/>
        <v>18.4175</v>
      </c>
      <c r="Y307" s="70">
        <f t="shared" si="73"/>
        <v>1.4083333333333334</v>
      </c>
      <c r="Z307" s="70">
        <f t="shared" si="73"/>
        <v>0.28333333333333333</v>
      </c>
      <c r="AA307" s="70">
        <f t="shared" si="73"/>
        <v>0.24130434782608698</v>
      </c>
      <c r="AB307" s="70">
        <f t="shared" si="73"/>
        <v>1.375</v>
      </c>
      <c r="AC307" s="70">
        <f t="shared" si="73"/>
        <v>21.725471014492754</v>
      </c>
      <c r="AD307" s="77">
        <f t="shared" si="73"/>
        <v>6.5024239452030508E-2</v>
      </c>
      <c r="AE307" s="77">
        <f t="shared" si="73"/>
        <v>0.9349757605479696</v>
      </c>
      <c r="AF307" s="77">
        <f t="shared" si="73"/>
        <v>1.1245242235764345E-2</v>
      </c>
      <c r="AG307" s="86"/>
      <c r="AI307" s="80"/>
      <c r="AJ307" s="80"/>
    </row>
    <row r="308" spans="1:36" x14ac:dyDescent="0.3">
      <c r="A308" s="68" t="s">
        <v>1012</v>
      </c>
      <c r="B308" s="69" t="s">
        <v>1074</v>
      </c>
      <c r="C308" s="70" t="str">
        <f t="shared" si="65"/>
        <v>F04a</v>
      </c>
      <c r="D308" s="69">
        <f t="shared" si="66"/>
        <v>2015</v>
      </c>
      <c r="E308" s="70" t="s">
        <v>1012</v>
      </c>
      <c r="F308" s="70" t="str">
        <f>F309</f>
        <v>8.5 x 8.5</v>
      </c>
      <c r="G308" s="70">
        <f>G309</f>
        <v>8</v>
      </c>
      <c r="H308" s="71">
        <f>VLOOKUP(E308,[4]DENSIDAD!A$2:F$341,6,FALSE)</f>
        <v>4.7407407407407405</v>
      </c>
      <c r="I308" s="70" t="str">
        <f>VLOOKUP(E308,[4]Cruzamientos!A$2:C$358,3,FALSE)</f>
        <v>CIRAD</v>
      </c>
      <c r="J308" s="72" t="str">
        <f>VLOOKUP(E308,[4]Cruzamientos!A$2:B$358,2,FALSE)</f>
        <v>6858</v>
      </c>
      <c r="K308" s="70" t="str">
        <f t="shared" ref="K308:AF308" si="75">K309</f>
        <v>Industrial</v>
      </c>
      <c r="L308" s="70">
        <f t="shared" si="75"/>
        <v>0.23</v>
      </c>
      <c r="M308" s="70">
        <f t="shared" si="75"/>
        <v>20</v>
      </c>
      <c r="N308" s="70">
        <f t="shared" si="75"/>
        <v>41</v>
      </c>
      <c r="O308" s="70">
        <f t="shared" si="75"/>
        <v>39</v>
      </c>
      <c r="P308" s="70" t="str">
        <f t="shared" si="75"/>
        <v>Fco Arc Lim</v>
      </c>
      <c r="Q308" s="70">
        <f t="shared" si="75"/>
        <v>1.27</v>
      </c>
      <c r="R308" s="70"/>
      <c r="S308" s="70">
        <f t="shared" si="75"/>
        <v>5.79</v>
      </c>
      <c r="T308" s="70">
        <f t="shared" si="75"/>
        <v>2.83</v>
      </c>
      <c r="U308" s="70">
        <f t="shared" si="75"/>
        <v>1.6</v>
      </c>
      <c r="V308" s="70">
        <f t="shared" si="75"/>
        <v>112</v>
      </c>
      <c r="W308" s="70">
        <f t="shared" si="75"/>
        <v>35.839999999999996</v>
      </c>
      <c r="X308" s="70">
        <f t="shared" si="75"/>
        <v>22.47</v>
      </c>
      <c r="Y308" s="70">
        <f t="shared" si="75"/>
        <v>1.35</v>
      </c>
      <c r="Z308" s="70">
        <f t="shared" si="75"/>
        <v>0.241025641025641</v>
      </c>
      <c r="AA308" s="70">
        <f t="shared" si="75"/>
        <v>0.20869565217391303</v>
      </c>
      <c r="AB308" s="70">
        <f t="shared" si="75"/>
        <v>0.2</v>
      </c>
      <c r="AC308" s="70">
        <f t="shared" si="75"/>
        <v>24.469721293199552</v>
      </c>
      <c r="AD308" s="77">
        <f t="shared" si="75"/>
        <v>8.1733664884684476E-3</v>
      </c>
      <c r="AE308" s="77">
        <f t="shared" si="75"/>
        <v>0.99182663351153155</v>
      </c>
      <c r="AF308" s="77">
        <f t="shared" si="75"/>
        <v>8.5287302488366405E-3</v>
      </c>
      <c r="AG308" s="86"/>
      <c r="AI308" s="80"/>
      <c r="AJ308" s="80"/>
    </row>
    <row r="309" spans="1:36" outlineLevel="1" x14ac:dyDescent="0.3">
      <c r="A309" s="68" t="s">
        <v>909</v>
      </c>
      <c r="B309" s="69" t="s">
        <v>1074</v>
      </c>
      <c r="C309" s="70" t="s">
        <v>520</v>
      </c>
      <c r="D309" s="69">
        <v>2015</v>
      </c>
      <c r="E309" s="70" t="s">
        <v>909</v>
      </c>
      <c r="F309" s="70" t="s">
        <v>1075</v>
      </c>
      <c r="G309" s="70">
        <v>8</v>
      </c>
      <c r="H309" s="71">
        <f>VLOOKUP(E309,[4]DENSIDAD!A$2:F$341,6,FALSE)</f>
        <v>26.395061728395063</v>
      </c>
      <c r="I309" s="70" t="str">
        <f>VLOOKUP(E309,[4]Cruzamientos!A$2:C$358,3,FALSE)</f>
        <v>CIRAD</v>
      </c>
      <c r="J309" s="72" t="str">
        <f>VLOOKUP(E309,[4]Cruzamientos!A$2:B$358,2,FALSE)</f>
        <v>0704</v>
      </c>
      <c r="K309" s="70" t="s">
        <v>1076</v>
      </c>
      <c r="L309" s="71">
        <v>0.23</v>
      </c>
      <c r="M309" s="87">
        <v>20</v>
      </c>
      <c r="N309" s="87">
        <v>41</v>
      </c>
      <c r="O309" s="87">
        <v>39</v>
      </c>
      <c r="P309" s="70" t="s">
        <v>1084</v>
      </c>
      <c r="Q309" s="71">
        <v>1.27</v>
      </c>
      <c r="R309" s="72"/>
      <c r="S309" s="71">
        <v>5.79</v>
      </c>
      <c r="T309" s="71">
        <v>2.83</v>
      </c>
      <c r="U309" s="88">
        <v>1.6</v>
      </c>
      <c r="V309" s="87">
        <v>112</v>
      </c>
      <c r="W309" s="71">
        <v>35.839999999999996</v>
      </c>
      <c r="X309" s="71">
        <v>22.47</v>
      </c>
      <c r="Y309" s="71">
        <v>1.35</v>
      </c>
      <c r="Z309" s="71">
        <v>0.241025641025641</v>
      </c>
      <c r="AA309" s="71">
        <v>0.20869565217391303</v>
      </c>
      <c r="AB309" s="71">
        <v>0.2</v>
      </c>
      <c r="AC309" s="71">
        <v>24.469721293199552</v>
      </c>
      <c r="AD309" s="77">
        <v>8.1733664884684476E-3</v>
      </c>
      <c r="AE309" s="77">
        <v>0.99182663351153155</v>
      </c>
      <c r="AF309" s="77">
        <v>8.5287302488366405E-3</v>
      </c>
      <c r="AG309" s="78"/>
      <c r="AI309" s="80"/>
      <c r="AJ309" s="80"/>
    </row>
    <row r="310" spans="1:36" outlineLevel="1" x14ac:dyDescent="0.3">
      <c r="A310" s="68" t="s">
        <v>905</v>
      </c>
      <c r="B310" s="69" t="s">
        <v>1074</v>
      </c>
      <c r="C310" s="70" t="s">
        <v>521</v>
      </c>
      <c r="D310" s="69">
        <v>2015</v>
      </c>
      <c r="E310" s="70" t="s">
        <v>905</v>
      </c>
      <c r="F310" s="70" t="s">
        <v>1075</v>
      </c>
      <c r="G310" s="70">
        <v>8</v>
      </c>
      <c r="H310" s="71">
        <f>VLOOKUP(E310,[4]DENSIDAD!A$2:F$341,6,FALSE)</f>
        <v>61.802469135802468</v>
      </c>
      <c r="I310" s="70" t="str">
        <f>VLOOKUP(E310,[4]Cruzamientos!A$2:C$358,3,FALSE)</f>
        <v>ASD</v>
      </c>
      <c r="J310" s="72" t="str">
        <f>VLOOKUP(E310,[4]Cruzamientos!A$2:B$358,2,FALSE)</f>
        <v>ASD DxN</v>
      </c>
      <c r="K310" s="70" t="s">
        <v>1076</v>
      </c>
      <c r="L310" s="71">
        <v>0.1875</v>
      </c>
      <c r="M310" s="87">
        <v>26.5</v>
      </c>
      <c r="N310" s="87">
        <v>34.5</v>
      </c>
      <c r="O310" s="87">
        <v>39</v>
      </c>
      <c r="P310" s="70" t="s">
        <v>1082</v>
      </c>
      <c r="Q310" s="71">
        <v>1.2850000000000001</v>
      </c>
      <c r="R310" s="72"/>
      <c r="S310" s="71">
        <v>5.0824999999999996</v>
      </c>
      <c r="T310" s="71">
        <v>2.415</v>
      </c>
      <c r="U310" s="88">
        <v>1.9500000000000002</v>
      </c>
      <c r="V310" s="87">
        <v>120.75</v>
      </c>
      <c r="W310" s="71">
        <v>30.880000000000003</v>
      </c>
      <c r="X310" s="71">
        <v>18.4175</v>
      </c>
      <c r="Y310" s="71">
        <v>1.4083333333333334</v>
      </c>
      <c r="Z310" s="71">
        <v>0.28333333333333333</v>
      </c>
      <c r="AA310" s="71">
        <v>0.24130434782608698</v>
      </c>
      <c r="AB310" s="71">
        <v>1.375</v>
      </c>
      <c r="AC310" s="71">
        <v>21.725471014492754</v>
      </c>
      <c r="AD310" s="77">
        <v>6.5024239452030508E-2</v>
      </c>
      <c r="AE310" s="77">
        <v>0.9349757605479696</v>
      </c>
      <c r="AF310" s="77">
        <v>1.1245242235764345E-2</v>
      </c>
      <c r="AG310" s="78"/>
      <c r="AI310" s="80"/>
      <c r="AJ310" s="80"/>
    </row>
    <row r="311" spans="1:36" outlineLevel="1" x14ac:dyDescent="0.3">
      <c r="A311" s="68" t="s">
        <v>996</v>
      </c>
      <c r="B311" s="69" t="s">
        <v>1074</v>
      </c>
      <c r="C311" s="70" t="str">
        <f t="shared" ref="C311:C318" si="76">MID(E311,1,4)</f>
        <v>F05a</v>
      </c>
      <c r="D311" s="69">
        <f t="shared" ref="D311:D318" si="77">MID(E311,6,2)+2000</f>
        <v>2015</v>
      </c>
      <c r="E311" s="70" t="s">
        <v>996</v>
      </c>
      <c r="F311" s="70" t="str">
        <f t="shared" ref="F311:G315" si="78">F308</f>
        <v>8.5 x 8.5</v>
      </c>
      <c r="G311" s="70">
        <f t="shared" si="78"/>
        <v>8</v>
      </c>
      <c r="H311" s="71">
        <f>VLOOKUP(E311,[4]DENSIDAD!A$2:F$341,6,FALSE)</f>
        <v>2.925925925925926</v>
      </c>
      <c r="I311" s="70"/>
      <c r="J311" s="72" t="str">
        <f>VLOOKUP(E311,[4]Cruzamientos!A$2:B$358,2,FALSE)</f>
        <v xml:space="preserve"> </v>
      </c>
      <c r="K311" s="70" t="str">
        <f t="shared" ref="K311:AF315" si="79">K308</f>
        <v>Industrial</v>
      </c>
      <c r="L311" s="70">
        <f t="shared" si="79"/>
        <v>0.23</v>
      </c>
      <c r="M311" s="70">
        <f t="shared" si="79"/>
        <v>20</v>
      </c>
      <c r="N311" s="70">
        <f t="shared" si="79"/>
        <v>41</v>
      </c>
      <c r="O311" s="70">
        <f t="shared" si="79"/>
        <v>39</v>
      </c>
      <c r="P311" s="70" t="str">
        <f t="shared" si="79"/>
        <v>Fco Arc Lim</v>
      </c>
      <c r="Q311" s="70">
        <f t="shared" si="79"/>
        <v>1.27</v>
      </c>
      <c r="R311" s="70"/>
      <c r="S311" s="70">
        <f t="shared" ref="S311:S315" si="80">S308</f>
        <v>5.79</v>
      </c>
      <c r="T311" s="70">
        <f t="shared" si="79"/>
        <v>2.83</v>
      </c>
      <c r="U311" s="70">
        <f t="shared" si="79"/>
        <v>1.6</v>
      </c>
      <c r="V311" s="70">
        <f t="shared" si="79"/>
        <v>112</v>
      </c>
      <c r="W311" s="70">
        <f t="shared" si="79"/>
        <v>35.839999999999996</v>
      </c>
      <c r="X311" s="70">
        <f t="shared" si="79"/>
        <v>22.47</v>
      </c>
      <c r="Y311" s="70">
        <f t="shared" si="79"/>
        <v>1.35</v>
      </c>
      <c r="Z311" s="70">
        <f t="shared" si="79"/>
        <v>0.241025641025641</v>
      </c>
      <c r="AA311" s="70">
        <f t="shared" si="79"/>
        <v>0.20869565217391303</v>
      </c>
      <c r="AB311" s="70">
        <f t="shared" si="79"/>
        <v>0.2</v>
      </c>
      <c r="AC311" s="70">
        <f t="shared" si="79"/>
        <v>24.469721293199552</v>
      </c>
      <c r="AD311" s="77">
        <f t="shared" si="79"/>
        <v>8.1733664884684476E-3</v>
      </c>
      <c r="AE311" s="77">
        <f t="shared" si="79"/>
        <v>0.99182663351153155</v>
      </c>
      <c r="AF311" s="77">
        <f t="shared" si="79"/>
        <v>8.5287302488366405E-3</v>
      </c>
      <c r="AG311" s="78"/>
      <c r="AI311" s="80"/>
      <c r="AJ311" s="80"/>
    </row>
    <row r="312" spans="1:36" outlineLevel="1" x14ac:dyDescent="0.3">
      <c r="A312" s="68" t="s">
        <v>1031</v>
      </c>
      <c r="B312" s="69" t="s">
        <v>1074</v>
      </c>
      <c r="C312" s="70" t="str">
        <f t="shared" si="76"/>
        <v>F05b</v>
      </c>
      <c r="D312" s="69">
        <f t="shared" si="77"/>
        <v>2015</v>
      </c>
      <c r="E312" s="70" t="s">
        <v>1031</v>
      </c>
      <c r="F312" s="70" t="str">
        <f t="shared" si="78"/>
        <v>8.5 x 8.5</v>
      </c>
      <c r="G312" s="70">
        <f t="shared" si="78"/>
        <v>8</v>
      </c>
      <c r="H312" s="71">
        <f>VLOOKUP(E312,[4]DENSIDAD!A$2:F$341,6,FALSE)</f>
        <v>5.3395061728395063</v>
      </c>
      <c r="I312" s="70" t="str">
        <f>VLOOKUP(E312,[4]Cruzamientos!A$2:C$358,3,FALSE)</f>
        <v>CIRAD</v>
      </c>
      <c r="J312" s="72" t="str">
        <f>VLOOKUP(E312,[4]Cruzamientos!A$2:B$358,2,FALSE)</f>
        <v>0701</v>
      </c>
      <c r="K312" s="70" t="str">
        <f t="shared" si="79"/>
        <v>Industrial</v>
      </c>
      <c r="L312" s="70">
        <f t="shared" si="79"/>
        <v>0.23</v>
      </c>
      <c r="M312" s="70">
        <f t="shared" si="79"/>
        <v>20</v>
      </c>
      <c r="N312" s="70">
        <f t="shared" si="79"/>
        <v>41</v>
      </c>
      <c r="O312" s="70">
        <f t="shared" si="79"/>
        <v>39</v>
      </c>
      <c r="P312" s="70" t="str">
        <f t="shared" si="79"/>
        <v>Fco Arc Lim</v>
      </c>
      <c r="Q312" s="70">
        <f t="shared" si="79"/>
        <v>1.27</v>
      </c>
      <c r="R312" s="70"/>
      <c r="S312" s="70">
        <f t="shared" si="80"/>
        <v>5.79</v>
      </c>
      <c r="T312" s="70">
        <f t="shared" si="79"/>
        <v>2.83</v>
      </c>
      <c r="U312" s="70">
        <f t="shared" si="79"/>
        <v>1.6</v>
      </c>
      <c r="V312" s="70">
        <f t="shared" si="79"/>
        <v>112</v>
      </c>
      <c r="W312" s="70">
        <f t="shared" si="79"/>
        <v>35.839999999999996</v>
      </c>
      <c r="X312" s="70">
        <f t="shared" si="79"/>
        <v>22.47</v>
      </c>
      <c r="Y312" s="70">
        <f t="shared" si="79"/>
        <v>1.35</v>
      </c>
      <c r="Z312" s="70">
        <f t="shared" si="79"/>
        <v>0.241025641025641</v>
      </c>
      <c r="AA312" s="70">
        <f t="shared" si="79"/>
        <v>0.20869565217391303</v>
      </c>
      <c r="AB312" s="70">
        <f t="shared" si="79"/>
        <v>0.2</v>
      </c>
      <c r="AC312" s="70">
        <f t="shared" si="79"/>
        <v>24.469721293199552</v>
      </c>
      <c r="AD312" s="77">
        <f t="shared" si="79"/>
        <v>8.1733664884684476E-3</v>
      </c>
      <c r="AE312" s="77">
        <f t="shared" si="79"/>
        <v>0.99182663351153155</v>
      </c>
      <c r="AF312" s="77">
        <f t="shared" si="79"/>
        <v>8.5287302488366405E-3</v>
      </c>
      <c r="AG312" s="78"/>
      <c r="AI312" s="80"/>
      <c r="AJ312" s="80"/>
    </row>
    <row r="313" spans="1:36" outlineLevel="1" x14ac:dyDescent="0.3">
      <c r="A313" s="68" t="s">
        <v>1027</v>
      </c>
      <c r="B313" s="69" t="s">
        <v>1074</v>
      </c>
      <c r="C313" s="70" t="str">
        <f t="shared" si="76"/>
        <v>F05c</v>
      </c>
      <c r="D313" s="69">
        <f t="shared" si="77"/>
        <v>2015</v>
      </c>
      <c r="E313" s="70" t="s">
        <v>1027</v>
      </c>
      <c r="F313" s="70" t="str">
        <f t="shared" si="78"/>
        <v>8.5 x 8.5</v>
      </c>
      <c r="G313" s="70">
        <f t="shared" si="78"/>
        <v>8</v>
      </c>
      <c r="H313" s="71">
        <f>VLOOKUP(E313,[4]DENSIDAD!A$2:F$341,6,FALSE)</f>
        <v>8.5246913580246915</v>
      </c>
      <c r="I313" s="70" t="str">
        <f>VLOOKUP(E313,[4]Cruzamientos!A$2:C$358,3,FALSE)</f>
        <v>ASD</v>
      </c>
      <c r="J313" s="72" t="str">
        <f>VLOOKUP(E313,[4]Cruzamientos!A$2:B$358,2,FALSE)</f>
        <v>ASD DxN</v>
      </c>
      <c r="K313" s="70" t="str">
        <f t="shared" si="79"/>
        <v>Industrial</v>
      </c>
      <c r="L313" s="70">
        <f t="shared" si="79"/>
        <v>0.1875</v>
      </c>
      <c r="M313" s="70">
        <f t="shared" si="79"/>
        <v>26.5</v>
      </c>
      <c r="N313" s="70">
        <f t="shared" si="79"/>
        <v>34.5</v>
      </c>
      <c r="O313" s="70">
        <f t="shared" si="79"/>
        <v>39</v>
      </c>
      <c r="P313" s="70" t="str">
        <f t="shared" si="79"/>
        <v>Arc</v>
      </c>
      <c r="Q313" s="70">
        <f t="shared" si="79"/>
        <v>1.2850000000000001</v>
      </c>
      <c r="R313" s="70"/>
      <c r="S313" s="70">
        <f t="shared" si="80"/>
        <v>5.0824999999999996</v>
      </c>
      <c r="T313" s="70">
        <f t="shared" si="79"/>
        <v>2.415</v>
      </c>
      <c r="U313" s="70">
        <f t="shared" si="79"/>
        <v>1.9500000000000002</v>
      </c>
      <c r="V313" s="70">
        <f t="shared" si="79"/>
        <v>120.75</v>
      </c>
      <c r="W313" s="70">
        <f t="shared" si="79"/>
        <v>30.880000000000003</v>
      </c>
      <c r="X313" s="70">
        <f t="shared" si="79"/>
        <v>18.4175</v>
      </c>
      <c r="Y313" s="70">
        <f t="shared" si="79"/>
        <v>1.4083333333333334</v>
      </c>
      <c r="Z313" s="70">
        <f t="shared" si="79"/>
        <v>0.28333333333333333</v>
      </c>
      <c r="AA313" s="70">
        <f t="shared" si="79"/>
        <v>0.24130434782608698</v>
      </c>
      <c r="AB313" s="70">
        <f t="shared" si="79"/>
        <v>1.375</v>
      </c>
      <c r="AC313" s="70">
        <f t="shared" si="79"/>
        <v>21.725471014492754</v>
      </c>
      <c r="AD313" s="77">
        <f t="shared" si="79"/>
        <v>6.5024239452030508E-2</v>
      </c>
      <c r="AE313" s="77">
        <f t="shared" si="79"/>
        <v>0.9349757605479696</v>
      </c>
      <c r="AF313" s="77">
        <f t="shared" si="79"/>
        <v>1.1245242235764345E-2</v>
      </c>
      <c r="AG313" s="78"/>
      <c r="AI313" s="80"/>
      <c r="AJ313" s="80"/>
    </row>
    <row r="314" spans="1:36" outlineLevel="1" x14ac:dyDescent="0.3">
      <c r="A314" s="68" t="s">
        <v>908</v>
      </c>
      <c r="B314" s="69" t="s">
        <v>1074</v>
      </c>
      <c r="C314" s="70" t="str">
        <f t="shared" si="76"/>
        <v>G04a</v>
      </c>
      <c r="D314" s="69">
        <f t="shared" si="77"/>
        <v>2015</v>
      </c>
      <c r="E314" s="70" t="s">
        <v>908</v>
      </c>
      <c r="F314" s="70" t="str">
        <f t="shared" si="78"/>
        <v>8.5 x 8.5</v>
      </c>
      <c r="G314" s="70">
        <f t="shared" si="78"/>
        <v>8</v>
      </c>
      <c r="H314" s="71">
        <f>VLOOKUP(E314,[4]DENSIDAD!A$2:F$341,6,FALSE)</f>
        <v>32.567901234567898</v>
      </c>
      <c r="I314" s="70" t="str">
        <f>VLOOKUP(E314,[4]Cruzamientos!A$2:C$358,3,FALSE)</f>
        <v>CIRAD</v>
      </c>
      <c r="J314" s="72" t="str">
        <f>VLOOKUP(E314,[4]Cruzamientos!A$2:B$358,2,FALSE)</f>
        <v>CM 0704</v>
      </c>
      <c r="K314" s="70" t="str">
        <f t="shared" si="79"/>
        <v>Industrial</v>
      </c>
      <c r="L314" s="70">
        <f t="shared" si="79"/>
        <v>0.23</v>
      </c>
      <c r="M314" s="70">
        <f t="shared" si="79"/>
        <v>20</v>
      </c>
      <c r="N314" s="70">
        <f t="shared" si="79"/>
        <v>41</v>
      </c>
      <c r="O314" s="70">
        <f t="shared" si="79"/>
        <v>39</v>
      </c>
      <c r="P314" s="70" t="str">
        <f t="shared" si="79"/>
        <v>Fco Arc Lim</v>
      </c>
      <c r="Q314" s="70">
        <f t="shared" si="79"/>
        <v>1.27</v>
      </c>
      <c r="R314" s="70"/>
      <c r="S314" s="70">
        <f t="shared" si="80"/>
        <v>5.79</v>
      </c>
      <c r="T314" s="70">
        <f t="shared" si="79"/>
        <v>2.83</v>
      </c>
      <c r="U314" s="70">
        <f t="shared" si="79"/>
        <v>1.6</v>
      </c>
      <c r="V314" s="70">
        <f t="shared" si="79"/>
        <v>112</v>
      </c>
      <c r="W314" s="70">
        <f t="shared" si="79"/>
        <v>35.839999999999996</v>
      </c>
      <c r="X314" s="70">
        <f t="shared" si="79"/>
        <v>22.47</v>
      </c>
      <c r="Y314" s="70">
        <f t="shared" si="79"/>
        <v>1.35</v>
      </c>
      <c r="Z314" s="70">
        <f t="shared" si="79"/>
        <v>0.241025641025641</v>
      </c>
      <c r="AA314" s="70">
        <f t="shared" si="79"/>
        <v>0.20869565217391303</v>
      </c>
      <c r="AB314" s="70">
        <f t="shared" si="79"/>
        <v>0.2</v>
      </c>
      <c r="AC314" s="70">
        <f t="shared" si="79"/>
        <v>24.469721293199552</v>
      </c>
      <c r="AD314" s="77">
        <f t="shared" si="79"/>
        <v>8.1733664884684476E-3</v>
      </c>
      <c r="AE314" s="77">
        <f t="shared" si="79"/>
        <v>0.99182663351153155</v>
      </c>
      <c r="AF314" s="77">
        <f t="shared" si="79"/>
        <v>8.5287302488366405E-3</v>
      </c>
      <c r="AG314" s="78"/>
      <c r="AI314" s="80"/>
      <c r="AJ314" s="80"/>
    </row>
    <row r="315" spans="1:36" outlineLevel="1" x14ac:dyDescent="0.3">
      <c r="A315" s="68" t="s">
        <v>907</v>
      </c>
      <c r="B315" s="69" t="s">
        <v>1074</v>
      </c>
      <c r="C315" s="70" t="str">
        <f t="shared" si="76"/>
        <v>G04b</v>
      </c>
      <c r="D315" s="69">
        <f t="shared" si="77"/>
        <v>2015</v>
      </c>
      <c r="E315" s="70" t="s">
        <v>907</v>
      </c>
      <c r="F315" s="70" t="str">
        <f t="shared" si="78"/>
        <v>8.5 x 8.5</v>
      </c>
      <c r="G315" s="70">
        <f t="shared" si="78"/>
        <v>8</v>
      </c>
      <c r="H315" s="71">
        <f>VLOOKUP(E315,[4]DENSIDAD!A$2:F$341,6,FALSE)</f>
        <v>15.290123456790123</v>
      </c>
      <c r="I315" s="70" t="str">
        <f>VLOOKUP(E315,[4]Cruzamientos!A$2:C$358,3,FALSE)</f>
        <v>CIRAD</v>
      </c>
      <c r="J315" s="72" t="str">
        <f>VLOOKUP(E315,[4]Cruzamientos!A$2:B$358,2,FALSE)</f>
        <v>0704, 6851</v>
      </c>
      <c r="K315" s="70" t="str">
        <f t="shared" si="79"/>
        <v>Industrial</v>
      </c>
      <c r="L315" s="70">
        <f t="shared" si="79"/>
        <v>0.23</v>
      </c>
      <c r="M315" s="70">
        <f t="shared" si="79"/>
        <v>20</v>
      </c>
      <c r="N315" s="70">
        <f t="shared" si="79"/>
        <v>41</v>
      </c>
      <c r="O315" s="70">
        <f t="shared" si="79"/>
        <v>39</v>
      </c>
      <c r="P315" s="70" t="str">
        <f t="shared" si="79"/>
        <v>Fco Arc Lim</v>
      </c>
      <c r="Q315" s="70">
        <f t="shared" si="79"/>
        <v>1.27</v>
      </c>
      <c r="R315" s="70"/>
      <c r="S315" s="70">
        <f t="shared" si="80"/>
        <v>5.79</v>
      </c>
      <c r="T315" s="70">
        <f t="shared" si="79"/>
        <v>2.83</v>
      </c>
      <c r="U315" s="70">
        <f t="shared" si="79"/>
        <v>1.6</v>
      </c>
      <c r="V315" s="70">
        <f t="shared" si="79"/>
        <v>112</v>
      </c>
      <c r="W315" s="70">
        <f t="shared" si="79"/>
        <v>35.839999999999996</v>
      </c>
      <c r="X315" s="70">
        <f t="shared" si="79"/>
        <v>22.47</v>
      </c>
      <c r="Y315" s="70">
        <f t="shared" si="79"/>
        <v>1.35</v>
      </c>
      <c r="Z315" s="70">
        <f t="shared" si="79"/>
        <v>0.241025641025641</v>
      </c>
      <c r="AA315" s="70">
        <f t="shared" si="79"/>
        <v>0.20869565217391303</v>
      </c>
      <c r="AB315" s="70">
        <f t="shared" si="79"/>
        <v>0.2</v>
      </c>
      <c r="AC315" s="70">
        <f t="shared" si="79"/>
        <v>24.469721293199552</v>
      </c>
      <c r="AD315" s="77">
        <f t="shared" si="79"/>
        <v>8.1733664884684476E-3</v>
      </c>
      <c r="AE315" s="77">
        <f t="shared" si="79"/>
        <v>0.99182663351153155</v>
      </c>
      <c r="AF315" s="77">
        <f t="shared" si="79"/>
        <v>8.5287302488366405E-3</v>
      </c>
      <c r="AG315" s="78"/>
      <c r="AI315" s="80"/>
      <c r="AJ315" s="80"/>
    </row>
    <row r="316" spans="1:36" outlineLevel="1" x14ac:dyDescent="0.3">
      <c r="A316" s="68" t="s">
        <v>997</v>
      </c>
      <c r="B316" s="69" t="s">
        <v>1074</v>
      </c>
      <c r="C316" s="70" t="str">
        <f t="shared" si="76"/>
        <v>G05a</v>
      </c>
      <c r="D316" s="69">
        <f t="shared" si="77"/>
        <v>2015</v>
      </c>
      <c r="E316" s="70" t="s">
        <v>997</v>
      </c>
      <c r="F316" s="70" t="str">
        <f>F314</f>
        <v>8.5 x 8.5</v>
      </c>
      <c r="G316" s="70">
        <f>G314</f>
        <v>8</v>
      </c>
      <c r="H316" s="71">
        <f>VLOOKUP(E316,[4]DENSIDAD!A$2:F$341,6,FALSE)</f>
        <v>7.716049382716049</v>
      </c>
      <c r="I316" s="70" t="str">
        <f>VLOOKUP(E316,[4]Cruzamientos!A$2:C$358,3,FALSE)</f>
        <v>CIRAD</v>
      </c>
      <c r="J316" s="72" t="str">
        <f>VLOOKUP(E316,[4]Cruzamientos!A$2:B$358,2,FALSE)</f>
        <v>CM 0704</v>
      </c>
      <c r="K316" s="70" t="str">
        <f t="shared" ref="K316:AF317" si="81">K314</f>
        <v>Industrial</v>
      </c>
      <c r="L316" s="70">
        <f t="shared" si="81"/>
        <v>0.23</v>
      </c>
      <c r="M316" s="70">
        <f t="shared" si="81"/>
        <v>20</v>
      </c>
      <c r="N316" s="70">
        <f t="shared" si="81"/>
        <v>41</v>
      </c>
      <c r="O316" s="70">
        <f t="shared" si="81"/>
        <v>39</v>
      </c>
      <c r="P316" s="70" t="str">
        <f t="shared" si="81"/>
        <v>Fco Arc Lim</v>
      </c>
      <c r="Q316" s="70">
        <f t="shared" si="81"/>
        <v>1.27</v>
      </c>
      <c r="R316" s="70"/>
      <c r="S316" s="70">
        <f t="shared" ref="S316:S317" si="82">S314</f>
        <v>5.79</v>
      </c>
      <c r="T316" s="70">
        <f t="shared" si="81"/>
        <v>2.83</v>
      </c>
      <c r="U316" s="70">
        <f t="shared" si="81"/>
        <v>1.6</v>
      </c>
      <c r="V316" s="70">
        <f t="shared" si="81"/>
        <v>112</v>
      </c>
      <c r="W316" s="70">
        <f t="shared" si="81"/>
        <v>35.839999999999996</v>
      </c>
      <c r="X316" s="70">
        <f t="shared" si="81"/>
        <v>22.47</v>
      </c>
      <c r="Y316" s="70">
        <f t="shared" si="81"/>
        <v>1.35</v>
      </c>
      <c r="Z316" s="70">
        <f t="shared" si="81"/>
        <v>0.241025641025641</v>
      </c>
      <c r="AA316" s="70">
        <f t="shared" si="81"/>
        <v>0.20869565217391303</v>
      </c>
      <c r="AB316" s="70">
        <f t="shared" si="81"/>
        <v>0.2</v>
      </c>
      <c r="AC316" s="70">
        <f t="shared" si="81"/>
        <v>24.469721293199552</v>
      </c>
      <c r="AD316" s="77">
        <f t="shared" si="81"/>
        <v>8.1733664884684476E-3</v>
      </c>
      <c r="AE316" s="77">
        <f t="shared" si="81"/>
        <v>0.99182663351153155</v>
      </c>
      <c r="AF316" s="77">
        <f t="shared" si="81"/>
        <v>8.5287302488366405E-3</v>
      </c>
      <c r="AG316" s="78"/>
      <c r="AI316" s="80"/>
      <c r="AJ316" s="80"/>
    </row>
    <row r="317" spans="1:36" outlineLevel="1" x14ac:dyDescent="0.3">
      <c r="A317" s="68" t="s">
        <v>1021</v>
      </c>
      <c r="B317" s="69" t="s">
        <v>1074</v>
      </c>
      <c r="C317" s="70" t="str">
        <f t="shared" si="76"/>
        <v>G05b</v>
      </c>
      <c r="D317" s="69">
        <f t="shared" si="77"/>
        <v>2015</v>
      </c>
      <c r="E317" s="70" t="s">
        <v>1021</v>
      </c>
      <c r="F317" s="70" t="str">
        <f>F315</f>
        <v>8.5 x 8.5</v>
      </c>
      <c r="G317" s="70">
        <f>G315</f>
        <v>8</v>
      </c>
      <c r="H317" s="71">
        <f>VLOOKUP(E317,[4]DENSIDAD!A$2:F$341,6,FALSE)</f>
        <v>9.5555555555555554</v>
      </c>
      <c r="I317" s="70" t="str">
        <f>VLOOKUP(E317,[4]Cruzamientos!A$2:C$358,3,FALSE)</f>
        <v>CIRAD</v>
      </c>
      <c r="J317" s="72" t="str">
        <f>VLOOKUP(E317,[4]Cruzamientos!A$2:B$358,2,FALSE)</f>
        <v>CM 0704</v>
      </c>
      <c r="K317" s="70" t="str">
        <f t="shared" si="81"/>
        <v>Industrial</v>
      </c>
      <c r="L317" s="70">
        <f t="shared" si="81"/>
        <v>0.23</v>
      </c>
      <c r="M317" s="70">
        <f t="shared" si="81"/>
        <v>20</v>
      </c>
      <c r="N317" s="70">
        <f t="shared" si="81"/>
        <v>41</v>
      </c>
      <c r="O317" s="70">
        <f t="shared" si="81"/>
        <v>39</v>
      </c>
      <c r="P317" s="70" t="str">
        <f t="shared" si="81"/>
        <v>Fco Arc Lim</v>
      </c>
      <c r="Q317" s="70">
        <f t="shared" si="81"/>
        <v>1.27</v>
      </c>
      <c r="R317" s="70"/>
      <c r="S317" s="70">
        <f t="shared" si="82"/>
        <v>5.79</v>
      </c>
      <c r="T317" s="70">
        <f t="shared" si="81"/>
        <v>2.83</v>
      </c>
      <c r="U317" s="70">
        <f t="shared" si="81"/>
        <v>1.6</v>
      </c>
      <c r="V317" s="70">
        <f t="shared" si="81"/>
        <v>112</v>
      </c>
      <c r="W317" s="70">
        <f t="shared" si="81"/>
        <v>35.839999999999996</v>
      </c>
      <c r="X317" s="70">
        <f t="shared" si="81"/>
        <v>22.47</v>
      </c>
      <c r="Y317" s="70">
        <f t="shared" si="81"/>
        <v>1.35</v>
      </c>
      <c r="Z317" s="70">
        <f t="shared" si="81"/>
        <v>0.241025641025641</v>
      </c>
      <c r="AA317" s="70">
        <f t="shared" si="81"/>
        <v>0.20869565217391303</v>
      </c>
      <c r="AB317" s="70">
        <f t="shared" si="81"/>
        <v>0.2</v>
      </c>
      <c r="AC317" s="70">
        <f t="shared" si="81"/>
        <v>24.469721293199552</v>
      </c>
      <c r="AD317" s="77">
        <f t="shared" si="81"/>
        <v>8.1733664884684476E-3</v>
      </c>
      <c r="AE317" s="77">
        <f t="shared" si="81"/>
        <v>0.99182663351153155</v>
      </c>
      <c r="AF317" s="77">
        <f t="shared" si="81"/>
        <v>8.5287302488366405E-3</v>
      </c>
      <c r="AG317" s="78"/>
      <c r="AI317" s="80"/>
      <c r="AJ317" s="80"/>
    </row>
    <row r="318" spans="1:36" outlineLevel="1" x14ac:dyDescent="0.3">
      <c r="A318" s="68" t="s">
        <v>902</v>
      </c>
      <c r="B318" s="69" t="s">
        <v>1074</v>
      </c>
      <c r="C318" s="70" t="str">
        <f t="shared" si="76"/>
        <v>H07c</v>
      </c>
      <c r="D318" s="69">
        <f t="shared" si="77"/>
        <v>2015</v>
      </c>
      <c r="E318" s="70" t="s">
        <v>902</v>
      </c>
      <c r="F318" s="70" t="str">
        <f>F319</f>
        <v>8.5 x 8.5</v>
      </c>
      <c r="G318" s="70">
        <f>G319</f>
        <v>8</v>
      </c>
      <c r="H318" s="71">
        <f>VLOOKUP(E318,[4]DENSIDAD!A$2:F$341,6,FALSE)</f>
        <v>8.4197530864197532</v>
      </c>
      <c r="I318" s="70" t="str">
        <f>VLOOKUP(E318,[4]Cruzamientos!A$2:C$358,3,FALSE)</f>
        <v>CIRAD</v>
      </c>
      <c r="J318" s="72" t="str">
        <f>VLOOKUP(E318,[4]Cruzamientos!A$2:B$358,2,FALSE)</f>
        <v>0701, 0704</v>
      </c>
      <c r="K318" s="70" t="str">
        <f t="shared" ref="K318:AF318" si="83">K319</f>
        <v>Industrial</v>
      </c>
      <c r="L318" s="70">
        <f t="shared" si="83"/>
        <v>0.14000000000000001</v>
      </c>
      <c r="M318" s="70">
        <f t="shared" si="83"/>
        <v>34</v>
      </c>
      <c r="N318" s="70">
        <f t="shared" si="83"/>
        <v>29</v>
      </c>
      <c r="O318" s="70">
        <f t="shared" si="83"/>
        <v>37</v>
      </c>
      <c r="P318" s="70" t="str">
        <f t="shared" si="83"/>
        <v>Fco Arc</v>
      </c>
      <c r="Q318" s="70">
        <f t="shared" si="83"/>
        <v>1.31</v>
      </c>
      <c r="R318" s="70"/>
      <c r="S318" s="70">
        <f t="shared" si="83"/>
        <v>4.0999999999999996</v>
      </c>
      <c r="T318" s="70">
        <f t="shared" si="83"/>
        <v>2.99</v>
      </c>
      <c r="U318" s="70">
        <f t="shared" si="83"/>
        <v>3</v>
      </c>
      <c r="V318" s="70">
        <f t="shared" si="83"/>
        <v>136</v>
      </c>
      <c r="W318" s="70">
        <f t="shared" si="83"/>
        <v>30.400000000000002</v>
      </c>
      <c r="X318" s="70">
        <f t="shared" si="83"/>
        <v>8.9499999999999993</v>
      </c>
      <c r="Y318" s="70">
        <f t="shared" si="83"/>
        <v>2</v>
      </c>
      <c r="Z318" s="70">
        <f t="shared" si="83"/>
        <v>0.37435897435897431</v>
      </c>
      <c r="AA318" s="70">
        <f t="shared" si="83"/>
        <v>0.23478260869565218</v>
      </c>
      <c r="AB318" s="70">
        <f t="shared" si="83"/>
        <v>7.4</v>
      </c>
      <c r="AC318" s="70">
        <f t="shared" si="83"/>
        <v>18.959141583054627</v>
      </c>
      <c r="AD318" s="77">
        <f t="shared" si="83"/>
        <v>0.39031303013286212</v>
      </c>
      <c r="AE318" s="77">
        <f t="shared" si="83"/>
        <v>0.60968696986713788</v>
      </c>
      <c r="AF318" s="77">
        <f t="shared" si="83"/>
        <v>1.2383609651688927E-2</v>
      </c>
      <c r="AG318" s="78"/>
      <c r="AI318" s="80"/>
      <c r="AJ318" s="80"/>
    </row>
    <row r="319" spans="1:36" outlineLevel="1" x14ac:dyDescent="0.3">
      <c r="A319" s="68" t="s">
        <v>898</v>
      </c>
      <c r="B319" s="69" t="s">
        <v>1074</v>
      </c>
      <c r="C319" s="70" t="s">
        <v>416</v>
      </c>
      <c r="D319" s="69">
        <v>2015</v>
      </c>
      <c r="E319" s="70" t="s">
        <v>898</v>
      </c>
      <c r="F319" s="70" t="s">
        <v>1075</v>
      </c>
      <c r="G319" s="70">
        <v>8</v>
      </c>
      <c r="H319" s="71">
        <f>VLOOKUP(E319,[4]DENSIDAD!A$2:F$341,6,FALSE)</f>
        <v>12.493827160493828</v>
      </c>
      <c r="I319" s="70" t="str">
        <f>VLOOKUP(E319,[4]Cruzamientos!A$2:C$358,3,FALSE)</f>
        <v>CIRAD</v>
      </c>
      <c r="J319" s="72" t="str">
        <f>VLOOKUP(E319,[4]Cruzamientos!A$2:B$358,2,FALSE)</f>
        <v>CM 6858, 6851</v>
      </c>
      <c r="K319" s="70" t="s">
        <v>1076</v>
      </c>
      <c r="L319" s="71">
        <v>0.14000000000000001</v>
      </c>
      <c r="M319" s="87">
        <v>34</v>
      </c>
      <c r="N319" s="87">
        <v>29</v>
      </c>
      <c r="O319" s="87">
        <v>37</v>
      </c>
      <c r="P319" s="70" t="s">
        <v>1081</v>
      </c>
      <c r="Q319" s="71">
        <v>1.31</v>
      </c>
      <c r="R319" s="72"/>
      <c r="S319" s="71">
        <v>4.0999999999999996</v>
      </c>
      <c r="T319" s="71">
        <v>2.99</v>
      </c>
      <c r="U319" s="88">
        <v>3</v>
      </c>
      <c r="V319" s="87">
        <v>136</v>
      </c>
      <c r="W319" s="71">
        <v>30.400000000000002</v>
      </c>
      <c r="X319" s="71">
        <v>8.9499999999999993</v>
      </c>
      <c r="Y319" s="71">
        <v>2</v>
      </c>
      <c r="Z319" s="71">
        <v>0.37435897435897431</v>
      </c>
      <c r="AA319" s="71">
        <v>0.23478260869565218</v>
      </c>
      <c r="AB319" s="71">
        <v>7.4</v>
      </c>
      <c r="AC319" s="71">
        <v>18.959141583054627</v>
      </c>
      <c r="AD319" s="77">
        <v>0.39031303013286212</v>
      </c>
      <c r="AE319" s="77">
        <v>0.60968696986713788</v>
      </c>
      <c r="AF319" s="77">
        <v>1.2383609651688927E-2</v>
      </c>
      <c r="AG319" s="78"/>
      <c r="AI319" s="80"/>
      <c r="AJ319" s="80"/>
    </row>
    <row r="320" spans="1:36" outlineLevel="1" x14ac:dyDescent="0.3">
      <c r="A320" s="68" t="s">
        <v>900</v>
      </c>
      <c r="B320" s="69" t="s">
        <v>1074</v>
      </c>
      <c r="C320" s="70" t="s">
        <v>502</v>
      </c>
      <c r="D320" s="69">
        <v>2015</v>
      </c>
      <c r="E320" s="70" t="s">
        <v>900</v>
      </c>
      <c r="F320" s="70" t="s">
        <v>1075</v>
      </c>
      <c r="G320" s="70">
        <v>8</v>
      </c>
      <c r="H320" s="71">
        <f>VLOOKUP(E320,[4]DENSIDAD!A$2:F$341,6,FALSE)</f>
        <v>13.666666666666666</v>
      </c>
      <c r="I320" s="70" t="str">
        <f>VLOOKUP(E320,[4]Cruzamientos!A$2:C$358,3,FALSE)</f>
        <v>CIRAD</v>
      </c>
      <c r="J320" s="72" t="str">
        <f>VLOOKUP(E320,[4]Cruzamientos!A$2:B$358,2,FALSE)</f>
        <v>6851</v>
      </c>
      <c r="K320" s="70" t="s">
        <v>1076</v>
      </c>
      <c r="L320" s="71">
        <v>0.21</v>
      </c>
      <c r="M320" s="87">
        <v>28</v>
      </c>
      <c r="N320" s="87">
        <v>39</v>
      </c>
      <c r="O320" s="87">
        <v>33</v>
      </c>
      <c r="P320" s="70" t="s">
        <v>1081</v>
      </c>
      <c r="Q320" s="71">
        <v>1.31</v>
      </c>
      <c r="R320" s="72"/>
      <c r="S320" s="71">
        <v>4.0199999999999996</v>
      </c>
      <c r="T320" s="71">
        <v>2.17</v>
      </c>
      <c r="U320" s="88">
        <v>5.4</v>
      </c>
      <c r="V320" s="87">
        <v>117</v>
      </c>
      <c r="W320" s="71">
        <v>20.8</v>
      </c>
      <c r="X320" s="71">
        <v>6.83</v>
      </c>
      <c r="Y320" s="71">
        <v>0.95</v>
      </c>
      <c r="Z320" s="71">
        <v>0.25641025641025639</v>
      </c>
      <c r="AA320" s="71">
        <v>0.21739130434782608</v>
      </c>
      <c r="AB320" s="71">
        <v>3.3</v>
      </c>
      <c r="AC320" s="71">
        <v>11.553801560758082</v>
      </c>
      <c r="AD320" s="77">
        <v>0.28562027681073276</v>
      </c>
      <c r="AE320" s="77">
        <v>0.71437972318926724</v>
      </c>
      <c r="AF320" s="77">
        <v>1.881556500729465E-2</v>
      </c>
      <c r="AG320" s="78"/>
      <c r="AI320" s="80"/>
      <c r="AJ320" s="80"/>
    </row>
    <row r="321" spans="1:36" outlineLevel="1" x14ac:dyDescent="0.3">
      <c r="A321" s="68" t="s">
        <v>901</v>
      </c>
      <c r="B321" s="69" t="s">
        <v>1074</v>
      </c>
      <c r="C321" s="70" t="s">
        <v>374</v>
      </c>
      <c r="D321" s="69">
        <v>2015</v>
      </c>
      <c r="E321" s="70" t="s">
        <v>901</v>
      </c>
      <c r="F321" s="70" t="s">
        <v>1075</v>
      </c>
      <c r="G321" s="70">
        <v>8</v>
      </c>
      <c r="H321" s="71">
        <f>VLOOKUP(E321,[4]DENSIDAD!A$2:F$341,6,FALSE)</f>
        <v>15.030864197530864</v>
      </c>
      <c r="I321" s="70" t="str">
        <f>VLOOKUP(E321,[4]Cruzamientos!A$2:C$358,3,FALSE)</f>
        <v>CIRAD</v>
      </c>
      <c r="J321" s="72" t="str">
        <f>VLOOKUP(E321,[4]Cruzamientos!A$2:B$358,2,FALSE)</f>
        <v>0704, 0658</v>
      </c>
      <c r="K321" s="70" t="s">
        <v>1076</v>
      </c>
      <c r="L321" s="71">
        <v>0.14000000000000001</v>
      </c>
      <c r="M321" s="87">
        <v>38</v>
      </c>
      <c r="N321" s="87">
        <v>35</v>
      </c>
      <c r="O321" s="87">
        <v>27</v>
      </c>
      <c r="P321" s="70" t="s">
        <v>1081</v>
      </c>
      <c r="Q321" s="71">
        <v>1.36</v>
      </c>
      <c r="R321" s="72"/>
      <c r="S321" s="71">
        <v>3.8</v>
      </c>
      <c r="T321" s="71">
        <v>2.34</v>
      </c>
      <c r="U321" s="88">
        <v>3.2</v>
      </c>
      <c r="V321" s="87">
        <v>78</v>
      </c>
      <c r="W321" s="71">
        <v>19.200000000000003</v>
      </c>
      <c r="X321" s="71">
        <v>4.75</v>
      </c>
      <c r="Y321" s="71">
        <v>0.68333333333333335</v>
      </c>
      <c r="Z321" s="71">
        <v>0.21025641025641023</v>
      </c>
      <c r="AA321" s="71">
        <v>0.19130434782608696</v>
      </c>
      <c r="AB321" s="71">
        <v>7.3</v>
      </c>
      <c r="AC321" s="71">
        <v>13.134894091415831</v>
      </c>
      <c r="AD321" s="77">
        <v>0.55577151587166862</v>
      </c>
      <c r="AE321" s="77">
        <v>0.44422848412833138</v>
      </c>
      <c r="AF321" s="77">
        <v>1.4564590052622645E-2</v>
      </c>
      <c r="AG321" s="78"/>
      <c r="AI321" s="80"/>
      <c r="AJ321" s="80"/>
    </row>
    <row r="322" spans="1:36" outlineLevel="1" x14ac:dyDescent="0.3">
      <c r="A322" s="68" t="s">
        <v>903</v>
      </c>
      <c r="B322" s="69" t="s">
        <v>1074</v>
      </c>
      <c r="C322" s="70" t="s">
        <v>448</v>
      </c>
      <c r="D322" s="69">
        <v>2015</v>
      </c>
      <c r="E322" s="70" t="s">
        <v>903</v>
      </c>
      <c r="F322" s="70" t="s">
        <v>1075</v>
      </c>
      <c r="G322" s="70">
        <v>8</v>
      </c>
      <c r="H322" s="71">
        <f>VLOOKUP(E322,[4]DENSIDAD!A$2:F$341,6,FALSE)</f>
        <v>26.765432098765434</v>
      </c>
      <c r="I322" s="70" t="str">
        <f>VLOOKUP(E322,[4]Cruzamientos!A$2:C$358,3,FALSE)</f>
        <v>CIRAD</v>
      </c>
      <c r="J322" s="72" t="str">
        <f>VLOOKUP(E322,[4]Cruzamientos!A$2:B$358,2,FALSE)</f>
        <v>0704</v>
      </c>
      <c r="K322" s="70" t="s">
        <v>1076</v>
      </c>
      <c r="L322" s="71">
        <v>0.28500000000000003</v>
      </c>
      <c r="M322" s="87">
        <v>38</v>
      </c>
      <c r="N322" s="87">
        <v>22</v>
      </c>
      <c r="O322" s="87">
        <v>40</v>
      </c>
      <c r="P322" s="70" t="s">
        <v>1079</v>
      </c>
      <c r="Q322" s="71">
        <v>1.3149999999999999</v>
      </c>
      <c r="R322" s="72"/>
      <c r="S322" s="71">
        <v>4.34</v>
      </c>
      <c r="T322" s="71">
        <v>2.4649999999999999</v>
      </c>
      <c r="U322" s="88">
        <v>5.4</v>
      </c>
      <c r="V322" s="87">
        <v>285.5</v>
      </c>
      <c r="W322" s="71">
        <v>34.72</v>
      </c>
      <c r="X322" s="71">
        <v>18.510000000000002</v>
      </c>
      <c r="Y322" s="71">
        <v>2.7250000000000001</v>
      </c>
      <c r="Z322" s="71">
        <v>0.67692307692307685</v>
      </c>
      <c r="AA322" s="71">
        <v>0.23043478260869565</v>
      </c>
      <c r="AB322" s="71">
        <v>2</v>
      </c>
      <c r="AC322" s="71">
        <v>24.142357859531774</v>
      </c>
      <c r="AD322" s="77">
        <v>0.17961814859434766</v>
      </c>
      <c r="AE322" s="77">
        <v>0.82038185140565223</v>
      </c>
      <c r="AF322" s="77">
        <v>1.249813714296273E-2</v>
      </c>
      <c r="AG322" s="78"/>
      <c r="AI322" s="80"/>
      <c r="AJ322" s="80"/>
    </row>
    <row r="323" spans="1:36" outlineLevel="1" x14ac:dyDescent="0.3">
      <c r="A323" s="68" t="s">
        <v>904</v>
      </c>
      <c r="B323" s="69" t="s">
        <v>1074</v>
      </c>
      <c r="C323" s="70" t="s">
        <v>528</v>
      </c>
      <c r="D323" s="69">
        <v>2015</v>
      </c>
      <c r="E323" s="70" t="s">
        <v>904</v>
      </c>
      <c r="F323" s="70" t="s">
        <v>1075</v>
      </c>
      <c r="G323" s="70">
        <v>8</v>
      </c>
      <c r="H323" s="71">
        <f>VLOOKUP(E323,[4]DENSIDAD!A$2:F$341,6,FALSE)</f>
        <v>29.802469135802468</v>
      </c>
      <c r="I323" s="70" t="str">
        <f>VLOOKUP(E323,[4]Cruzamientos!A$2:C$358,3,FALSE)</f>
        <v>CIRAD</v>
      </c>
      <c r="J323" s="72" t="str">
        <f>VLOOKUP(E323,[4]Cruzamientos!A$2:B$358,2,FALSE)</f>
        <v>0704</v>
      </c>
      <c r="K323" s="70" t="s">
        <v>1076</v>
      </c>
      <c r="L323" s="71">
        <v>0.28500000000000003</v>
      </c>
      <c r="M323" s="87">
        <v>26</v>
      </c>
      <c r="N323" s="87">
        <v>15</v>
      </c>
      <c r="O323" s="87">
        <v>59</v>
      </c>
      <c r="P323" s="70" t="s">
        <v>1082</v>
      </c>
      <c r="Q323" s="71">
        <v>1.22</v>
      </c>
      <c r="R323" s="72"/>
      <c r="S323" s="71">
        <v>4.4550000000000001</v>
      </c>
      <c r="T323" s="71">
        <v>4.8449999999999998</v>
      </c>
      <c r="U323" s="88">
        <v>3.9</v>
      </c>
      <c r="V323" s="87">
        <v>380.5</v>
      </c>
      <c r="W323" s="71">
        <v>58.480000000000004</v>
      </c>
      <c r="X323" s="71">
        <v>27.560000000000002</v>
      </c>
      <c r="Y323" s="71">
        <v>3.9416666666666669</v>
      </c>
      <c r="Z323" s="71">
        <v>0.87179487179487181</v>
      </c>
      <c r="AA323" s="71">
        <v>0.3</v>
      </c>
      <c r="AB323" s="71">
        <v>0.75</v>
      </c>
      <c r="AC323" s="71">
        <v>33.423461538461538</v>
      </c>
      <c r="AD323" s="77">
        <v>2.2756440048251385E-2</v>
      </c>
      <c r="AE323" s="77">
        <v>0.97724355995174861</v>
      </c>
      <c r="AF323" s="77">
        <v>8.9527467616695323E-3</v>
      </c>
      <c r="AG323" s="78"/>
      <c r="AI323" s="80"/>
      <c r="AJ323" s="80"/>
    </row>
    <row r="324" spans="1:36" outlineLevel="1" x14ac:dyDescent="0.3">
      <c r="A324" s="68" t="s">
        <v>1032</v>
      </c>
      <c r="B324" s="69" t="s">
        <v>1074</v>
      </c>
      <c r="C324" s="70" t="str">
        <f t="shared" ref="C324:C326" si="84">MID(E324,1,4)</f>
        <v>I08b</v>
      </c>
      <c r="D324" s="69">
        <f t="shared" ref="D324:D326" si="85">MID(E324,6,2)+2000</f>
        <v>2015</v>
      </c>
      <c r="E324" s="70" t="s">
        <v>1032</v>
      </c>
      <c r="F324" s="70" t="str">
        <f>F322</f>
        <v>8.5 x 8.5</v>
      </c>
      <c r="G324" s="70">
        <f>G322</f>
        <v>8</v>
      </c>
      <c r="H324" s="71">
        <f>VLOOKUP(E324,[4]DENSIDAD!A$2:F$341,6,FALSE)</f>
        <v>4.8888888888888893</v>
      </c>
      <c r="I324" s="70" t="str">
        <f>VLOOKUP(E324,[4]Cruzamientos!A$2:C$358,3,FALSE)</f>
        <v>CIRAD</v>
      </c>
      <c r="J324" s="72" t="str">
        <f>VLOOKUP(E324,[4]Cruzamientos!A$2:B$358,2,FALSE)</f>
        <v>CM 6858</v>
      </c>
      <c r="K324" s="70" t="str">
        <f t="shared" ref="K324:AF325" si="86">K322</f>
        <v>Industrial</v>
      </c>
      <c r="L324" s="70">
        <f t="shared" si="86"/>
        <v>0.28500000000000003</v>
      </c>
      <c r="M324" s="70">
        <f t="shared" si="86"/>
        <v>38</v>
      </c>
      <c r="N324" s="70">
        <f t="shared" si="86"/>
        <v>22</v>
      </c>
      <c r="O324" s="70">
        <f t="shared" si="86"/>
        <v>40</v>
      </c>
      <c r="P324" s="70" t="str">
        <f t="shared" si="86"/>
        <v>Fco</v>
      </c>
      <c r="Q324" s="70">
        <f t="shared" si="86"/>
        <v>1.3149999999999999</v>
      </c>
      <c r="R324" s="70"/>
      <c r="S324" s="70">
        <f t="shared" ref="S324:S325" si="87">S322</f>
        <v>4.34</v>
      </c>
      <c r="T324" s="70">
        <f t="shared" si="86"/>
        <v>2.4649999999999999</v>
      </c>
      <c r="U324" s="70">
        <f t="shared" si="86"/>
        <v>5.4</v>
      </c>
      <c r="V324" s="70">
        <f t="shared" si="86"/>
        <v>285.5</v>
      </c>
      <c r="W324" s="70">
        <f t="shared" si="86"/>
        <v>34.72</v>
      </c>
      <c r="X324" s="70">
        <f t="shared" si="86"/>
        <v>18.510000000000002</v>
      </c>
      <c r="Y324" s="70">
        <f t="shared" si="86"/>
        <v>2.7250000000000001</v>
      </c>
      <c r="Z324" s="70">
        <f t="shared" si="86"/>
        <v>0.67692307692307685</v>
      </c>
      <c r="AA324" s="70">
        <f t="shared" si="86"/>
        <v>0.23043478260869565</v>
      </c>
      <c r="AB324" s="70">
        <f t="shared" si="86"/>
        <v>2</v>
      </c>
      <c r="AC324" s="70">
        <f t="shared" si="86"/>
        <v>24.142357859531774</v>
      </c>
      <c r="AD324" s="77">
        <f t="shared" si="86"/>
        <v>0.17961814859434766</v>
      </c>
      <c r="AE324" s="77">
        <f t="shared" si="86"/>
        <v>0.82038185140565223</v>
      </c>
      <c r="AF324" s="77">
        <f t="shared" si="86"/>
        <v>1.249813714296273E-2</v>
      </c>
      <c r="AG324" s="78"/>
      <c r="AI324" s="80"/>
      <c r="AJ324" s="80"/>
    </row>
    <row r="325" spans="1:36" outlineLevel="1" x14ac:dyDescent="0.3">
      <c r="A325" s="68" t="s">
        <v>1017</v>
      </c>
      <c r="B325" s="69" t="s">
        <v>1074</v>
      </c>
      <c r="C325" s="70" t="str">
        <f t="shared" si="84"/>
        <v>I08c</v>
      </c>
      <c r="D325" s="69">
        <f t="shared" si="85"/>
        <v>2015</v>
      </c>
      <c r="E325" s="70" t="s">
        <v>1017</v>
      </c>
      <c r="F325" s="70" t="str">
        <f>F323</f>
        <v>8.5 x 8.5</v>
      </c>
      <c r="G325" s="70">
        <f>G323</f>
        <v>8</v>
      </c>
      <c r="H325" s="71">
        <f>VLOOKUP(E325,[4]DENSIDAD!A$2:F$341,6,FALSE)</f>
        <v>10.938271604938272</v>
      </c>
      <c r="I325" s="70" t="str">
        <f>VLOOKUP(E325,[4]Cruzamientos!A$2:C$358,3,FALSE)</f>
        <v>ASD</v>
      </c>
      <c r="J325" s="72" t="str">
        <f>VLOOKUP(E325,[4]Cruzamientos!A$2:B$358,2,FALSE)</f>
        <v>ASD DxN</v>
      </c>
      <c r="K325" s="70" t="str">
        <f t="shared" si="86"/>
        <v>Industrial</v>
      </c>
      <c r="L325" s="70">
        <f t="shared" si="86"/>
        <v>0.28500000000000003</v>
      </c>
      <c r="M325" s="70">
        <f t="shared" si="86"/>
        <v>26</v>
      </c>
      <c r="N325" s="70">
        <f t="shared" si="86"/>
        <v>15</v>
      </c>
      <c r="O325" s="70">
        <f t="shared" si="86"/>
        <v>59</v>
      </c>
      <c r="P325" s="70" t="str">
        <f t="shared" si="86"/>
        <v>Arc</v>
      </c>
      <c r="Q325" s="70">
        <f t="shared" si="86"/>
        <v>1.22</v>
      </c>
      <c r="R325" s="70"/>
      <c r="S325" s="70">
        <f t="shared" si="87"/>
        <v>4.4550000000000001</v>
      </c>
      <c r="T325" s="70">
        <f t="shared" si="86"/>
        <v>4.8449999999999998</v>
      </c>
      <c r="U325" s="70">
        <f t="shared" si="86"/>
        <v>3.9</v>
      </c>
      <c r="V325" s="70">
        <f t="shared" si="86"/>
        <v>380.5</v>
      </c>
      <c r="W325" s="70">
        <f t="shared" si="86"/>
        <v>58.480000000000004</v>
      </c>
      <c r="X325" s="70">
        <f t="shared" si="86"/>
        <v>27.560000000000002</v>
      </c>
      <c r="Y325" s="70">
        <f t="shared" si="86"/>
        <v>3.9416666666666669</v>
      </c>
      <c r="Z325" s="70">
        <f t="shared" si="86"/>
        <v>0.87179487179487181</v>
      </c>
      <c r="AA325" s="70">
        <f t="shared" si="86"/>
        <v>0.3</v>
      </c>
      <c r="AB325" s="70">
        <f t="shared" si="86"/>
        <v>0.75</v>
      </c>
      <c r="AC325" s="70">
        <f t="shared" si="86"/>
        <v>33.423461538461538</v>
      </c>
      <c r="AD325" s="77">
        <f t="shared" si="86"/>
        <v>2.2756440048251385E-2</v>
      </c>
      <c r="AE325" s="77">
        <f t="shared" si="86"/>
        <v>0.97724355995174861</v>
      </c>
      <c r="AF325" s="77">
        <f t="shared" si="86"/>
        <v>8.9527467616695323E-3</v>
      </c>
      <c r="AG325" s="78"/>
      <c r="AI325" s="80"/>
      <c r="AJ325" s="80"/>
    </row>
    <row r="326" spans="1:36" outlineLevel="1" x14ac:dyDescent="0.3">
      <c r="A326" s="68" t="s">
        <v>1013</v>
      </c>
      <c r="B326" s="69" t="s">
        <v>1074</v>
      </c>
      <c r="C326" s="70" t="str">
        <f t="shared" si="84"/>
        <v>J06a</v>
      </c>
      <c r="D326" s="69">
        <f t="shared" si="85"/>
        <v>2015</v>
      </c>
      <c r="E326" s="70" t="s">
        <v>1013</v>
      </c>
      <c r="F326" s="70" t="str">
        <f>F327</f>
        <v>8.5 x 8.5</v>
      </c>
      <c r="G326" s="70">
        <f>G327</f>
        <v>8</v>
      </c>
      <c r="H326" s="71">
        <f>VLOOKUP(E326,[4]DENSIDAD!A$2:F$341,6,FALSE)</f>
        <v>6.216049382716049</v>
      </c>
      <c r="I326" s="70" t="str">
        <f>VLOOKUP(E326,[4]Cruzamientos!A$2:C$358,3,FALSE)</f>
        <v>CIRAD</v>
      </c>
      <c r="J326" s="72" t="str">
        <f>VLOOKUP(E326,[4]Cruzamientos!A$2:B$358,2,FALSE)</f>
        <v>0731</v>
      </c>
      <c r="K326" s="70" t="str">
        <f t="shared" ref="K326:AF326" si="88">K327</f>
        <v>Industrial</v>
      </c>
      <c r="L326" s="70">
        <f t="shared" si="88"/>
        <v>0.43</v>
      </c>
      <c r="M326" s="70">
        <f t="shared" si="88"/>
        <v>32</v>
      </c>
      <c r="N326" s="70">
        <f t="shared" si="88"/>
        <v>26</v>
      </c>
      <c r="O326" s="70">
        <f t="shared" si="88"/>
        <v>42</v>
      </c>
      <c r="P326" s="70" t="str">
        <f t="shared" si="88"/>
        <v>Fco Arc</v>
      </c>
      <c r="Q326" s="70">
        <f t="shared" si="88"/>
        <v>1.2850000000000001</v>
      </c>
      <c r="R326" s="70"/>
      <c r="S326" s="70">
        <f t="shared" si="88"/>
        <v>4.2750000000000004</v>
      </c>
      <c r="T326" s="70">
        <f t="shared" si="88"/>
        <v>2.4750000000000001</v>
      </c>
      <c r="U326" s="70">
        <f t="shared" si="88"/>
        <v>3.75</v>
      </c>
      <c r="V326" s="70">
        <f t="shared" si="88"/>
        <v>342</v>
      </c>
      <c r="W326" s="70">
        <f t="shared" si="88"/>
        <v>36.799999999999997</v>
      </c>
      <c r="X326" s="70">
        <f t="shared" si="88"/>
        <v>17.285</v>
      </c>
      <c r="Y326" s="70">
        <f t="shared" si="88"/>
        <v>2.9833333333333334</v>
      </c>
      <c r="Z326" s="70">
        <f t="shared" si="88"/>
        <v>0.92730769230769239</v>
      </c>
      <c r="AA326" s="70">
        <f t="shared" si="88"/>
        <v>0.22826086956521741</v>
      </c>
      <c r="AB326" s="70">
        <f t="shared" si="88"/>
        <v>4.25</v>
      </c>
      <c r="AC326" s="70">
        <f t="shared" si="88"/>
        <v>25.673901895206246</v>
      </c>
      <c r="AD326" s="77">
        <f t="shared" si="88"/>
        <v>0.23457749001130945</v>
      </c>
      <c r="AE326" s="77">
        <f t="shared" si="88"/>
        <v>0.76542250998869055</v>
      </c>
      <c r="AF326" s="77">
        <f t="shared" si="88"/>
        <v>8.1236845408815938E-3</v>
      </c>
      <c r="AG326" s="78"/>
      <c r="AI326" s="80"/>
      <c r="AJ326" s="80"/>
    </row>
    <row r="327" spans="1:36" outlineLevel="1" x14ac:dyDescent="0.3">
      <c r="A327" s="68" t="s">
        <v>910</v>
      </c>
      <c r="B327" s="69" t="s">
        <v>1074</v>
      </c>
      <c r="C327" s="70" t="s">
        <v>529</v>
      </c>
      <c r="D327" s="69">
        <v>2015</v>
      </c>
      <c r="E327" s="70" t="s">
        <v>910</v>
      </c>
      <c r="F327" s="70" t="s">
        <v>1075</v>
      </c>
      <c r="G327" s="70">
        <v>8</v>
      </c>
      <c r="H327" s="71">
        <f>VLOOKUP(E327,[4]DENSIDAD!A$2:F$341,6,FALSE)</f>
        <v>36.228395061728392</v>
      </c>
      <c r="I327" s="70" t="str">
        <f>VLOOKUP(E327,[4]Cruzamientos!A$2:C$358,3,FALSE)</f>
        <v>CIRAD</v>
      </c>
      <c r="J327" s="72" t="str">
        <f>VLOOKUP(E327,[4]Cruzamientos!A$2:B$358,2,FALSE)</f>
        <v>0701</v>
      </c>
      <c r="K327" s="70" t="s">
        <v>1076</v>
      </c>
      <c r="L327" s="71">
        <v>0.43</v>
      </c>
      <c r="M327" s="87">
        <v>32</v>
      </c>
      <c r="N327" s="87">
        <v>26</v>
      </c>
      <c r="O327" s="87">
        <v>42</v>
      </c>
      <c r="P327" s="70" t="s">
        <v>1081</v>
      </c>
      <c r="Q327" s="71">
        <v>1.2850000000000001</v>
      </c>
      <c r="R327" s="72"/>
      <c r="S327" s="71">
        <v>4.2750000000000004</v>
      </c>
      <c r="T327" s="71">
        <v>2.4750000000000001</v>
      </c>
      <c r="U327" s="88">
        <v>3.75</v>
      </c>
      <c r="V327" s="87">
        <v>342</v>
      </c>
      <c r="W327" s="71">
        <v>36.799999999999997</v>
      </c>
      <c r="X327" s="71">
        <v>17.285</v>
      </c>
      <c r="Y327" s="71">
        <v>2.9833333333333334</v>
      </c>
      <c r="Z327" s="71">
        <v>0.92730769230769239</v>
      </c>
      <c r="AA327" s="71">
        <v>0.22826086956521741</v>
      </c>
      <c r="AB327" s="71">
        <v>4.25</v>
      </c>
      <c r="AC327" s="71">
        <v>25.673901895206246</v>
      </c>
      <c r="AD327" s="77">
        <v>0.23457749001130945</v>
      </c>
      <c r="AE327" s="77">
        <v>0.76542250998869055</v>
      </c>
      <c r="AF327" s="77">
        <v>8.1236845408815938E-3</v>
      </c>
      <c r="AG327" s="78"/>
      <c r="AI327" s="80"/>
      <c r="AJ327" s="80"/>
    </row>
    <row r="328" spans="1:36" outlineLevel="1" x14ac:dyDescent="0.3">
      <c r="A328" s="68" t="s">
        <v>1016</v>
      </c>
      <c r="B328" s="69" t="s">
        <v>1074</v>
      </c>
      <c r="C328" s="70" t="str">
        <f t="shared" ref="C328:C332" si="89">MID(E328,1,4)</f>
        <v>J07b</v>
      </c>
      <c r="D328" s="69">
        <f t="shared" ref="D328:D332" si="90">MID(E328,6,2)+2000</f>
        <v>2015</v>
      </c>
      <c r="E328" s="70" t="s">
        <v>1016</v>
      </c>
      <c r="F328" s="70" t="str">
        <f t="shared" ref="F328:G331" si="91">F$327</f>
        <v>8.5 x 8.5</v>
      </c>
      <c r="G328" s="70">
        <f t="shared" si="91"/>
        <v>8</v>
      </c>
      <c r="H328" s="71">
        <f>VLOOKUP(E328,[4]DENSIDAD!A$2:F$341,6,FALSE)</f>
        <v>7.0555555555555554</v>
      </c>
      <c r="I328" s="70" t="str">
        <f>VLOOKUP(E328,[4]Cruzamientos!A$2:C$358,3,FALSE)</f>
        <v>CIRAD</v>
      </c>
      <c r="J328" s="72" t="str">
        <f>VLOOKUP(E328,[4]Cruzamientos!A$2:B$358,2,FALSE)</f>
        <v>0701</v>
      </c>
      <c r="K328" s="70" t="str">
        <f t="shared" ref="K328:Q331" si="92">K$327</f>
        <v>Industrial</v>
      </c>
      <c r="L328" s="70">
        <f t="shared" si="92"/>
        <v>0.43</v>
      </c>
      <c r="M328" s="70">
        <f t="shared" si="92"/>
        <v>32</v>
      </c>
      <c r="N328" s="70">
        <f t="shared" si="92"/>
        <v>26</v>
      </c>
      <c r="O328" s="70">
        <f t="shared" si="92"/>
        <v>42</v>
      </c>
      <c r="P328" s="70" t="str">
        <f t="shared" si="92"/>
        <v>Fco Arc</v>
      </c>
      <c r="Q328" s="70">
        <f t="shared" si="92"/>
        <v>1.2850000000000001</v>
      </c>
      <c r="R328" s="70"/>
      <c r="S328" s="70">
        <f t="shared" ref="S328:AF331" si="93">S$327</f>
        <v>4.2750000000000004</v>
      </c>
      <c r="T328" s="70">
        <f t="shared" si="93"/>
        <v>2.4750000000000001</v>
      </c>
      <c r="U328" s="70">
        <f t="shared" si="93"/>
        <v>3.75</v>
      </c>
      <c r="V328" s="70">
        <f t="shared" si="93"/>
        <v>342</v>
      </c>
      <c r="W328" s="70">
        <f t="shared" si="93"/>
        <v>36.799999999999997</v>
      </c>
      <c r="X328" s="70">
        <f t="shared" si="93"/>
        <v>17.285</v>
      </c>
      <c r="Y328" s="70">
        <f t="shared" si="93"/>
        <v>2.9833333333333334</v>
      </c>
      <c r="Z328" s="70">
        <f t="shared" si="93"/>
        <v>0.92730769230769239</v>
      </c>
      <c r="AA328" s="70">
        <f t="shared" si="93"/>
        <v>0.22826086956521741</v>
      </c>
      <c r="AB328" s="70">
        <f t="shared" si="93"/>
        <v>4.25</v>
      </c>
      <c r="AC328" s="70">
        <f t="shared" si="93"/>
        <v>25.673901895206246</v>
      </c>
      <c r="AD328" s="77">
        <f t="shared" si="93"/>
        <v>0.23457749001130945</v>
      </c>
      <c r="AE328" s="77">
        <f t="shared" si="93"/>
        <v>0.76542250998869055</v>
      </c>
      <c r="AF328" s="77">
        <f t="shared" si="93"/>
        <v>8.1236845408815938E-3</v>
      </c>
      <c r="AG328" s="78"/>
      <c r="AI328" s="80"/>
      <c r="AJ328" s="80"/>
    </row>
    <row r="329" spans="1:36" outlineLevel="1" x14ac:dyDescent="0.3">
      <c r="A329" s="68" t="s">
        <v>1026</v>
      </c>
      <c r="B329" s="69" t="s">
        <v>1074</v>
      </c>
      <c r="C329" s="70" t="str">
        <f t="shared" si="89"/>
        <v>J08a</v>
      </c>
      <c r="D329" s="69">
        <f t="shared" si="90"/>
        <v>2015</v>
      </c>
      <c r="E329" s="70" t="s">
        <v>1026</v>
      </c>
      <c r="F329" s="70" t="str">
        <f t="shared" si="91"/>
        <v>8.5 x 8.5</v>
      </c>
      <c r="G329" s="70">
        <f t="shared" si="91"/>
        <v>8</v>
      </c>
      <c r="H329" s="71">
        <f>VLOOKUP(E329,[4]DENSIDAD!A$2:F$341,6,FALSE)</f>
        <v>13.339506172839506</v>
      </c>
      <c r="I329" s="70" t="str">
        <f>VLOOKUP(E329,[4]Cruzamientos!A$2:C$358,3,FALSE)</f>
        <v>CIRAD, ASD</v>
      </c>
      <c r="J329" s="72" t="str">
        <f>VLOOKUP(E329,[4]Cruzamientos!A$2:B$358,2,FALSE)</f>
        <v>0701, 0701, Ensayo Intercalado DxLM</v>
      </c>
      <c r="K329" s="70" t="str">
        <f t="shared" si="92"/>
        <v>Industrial</v>
      </c>
      <c r="L329" s="70">
        <f t="shared" si="92"/>
        <v>0.43</v>
      </c>
      <c r="M329" s="70">
        <f t="shared" si="92"/>
        <v>32</v>
      </c>
      <c r="N329" s="70">
        <f t="shared" si="92"/>
        <v>26</v>
      </c>
      <c r="O329" s="70">
        <f t="shared" si="92"/>
        <v>42</v>
      </c>
      <c r="P329" s="70" t="str">
        <f t="shared" si="92"/>
        <v>Fco Arc</v>
      </c>
      <c r="Q329" s="70">
        <f t="shared" si="92"/>
        <v>1.2850000000000001</v>
      </c>
      <c r="R329" s="70"/>
      <c r="S329" s="70">
        <f t="shared" si="93"/>
        <v>4.2750000000000004</v>
      </c>
      <c r="T329" s="70">
        <f t="shared" si="93"/>
        <v>2.4750000000000001</v>
      </c>
      <c r="U329" s="70">
        <f t="shared" si="93"/>
        <v>3.75</v>
      </c>
      <c r="V329" s="70">
        <f t="shared" si="93"/>
        <v>342</v>
      </c>
      <c r="W329" s="70">
        <f t="shared" si="93"/>
        <v>36.799999999999997</v>
      </c>
      <c r="X329" s="70">
        <f t="shared" si="93"/>
        <v>17.285</v>
      </c>
      <c r="Y329" s="70">
        <f t="shared" si="93"/>
        <v>2.9833333333333334</v>
      </c>
      <c r="Z329" s="70">
        <f t="shared" si="93"/>
        <v>0.92730769230769239</v>
      </c>
      <c r="AA329" s="70">
        <f t="shared" si="93"/>
        <v>0.22826086956521741</v>
      </c>
      <c r="AB329" s="70">
        <f t="shared" si="93"/>
        <v>4.25</v>
      </c>
      <c r="AC329" s="70">
        <f t="shared" si="93"/>
        <v>25.673901895206246</v>
      </c>
      <c r="AD329" s="77">
        <f t="shared" si="93"/>
        <v>0.23457749001130945</v>
      </c>
      <c r="AE329" s="77">
        <f t="shared" si="93"/>
        <v>0.76542250998869055</v>
      </c>
      <c r="AF329" s="77">
        <f t="shared" si="93"/>
        <v>8.1236845408815938E-3</v>
      </c>
      <c r="AG329" s="78"/>
      <c r="AI329" s="80"/>
      <c r="AJ329" s="80"/>
    </row>
    <row r="330" spans="1:36" outlineLevel="1" x14ac:dyDescent="0.3">
      <c r="A330" s="68" t="s">
        <v>1028</v>
      </c>
      <c r="B330" s="69" t="s">
        <v>1074</v>
      </c>
      <c r="C330" s="70" t="str">
        <f t="shared" si="89"/>
        <v>J09c</v>
      </c>
      <c r="D330" s="69">
        <f t="shared" si="90"/>
        <v>2015</v>
      </c>
      <c r="E330" s="70" t="s">
        <v>1028</v>
      </c>
      <c r="F330" s="70" t="str">
        <f t="shared" si="91"/>
        <v>8.5 x 8.5</v>
      </c>
      <c r="G330" s="70">
        <f t="shared" si="91"/>
        <v>8</v>
      </c>
      <c r="H330" s="71">
        <f>VLOOKUP(E330,[4]DENSIDAD!A$2:F$341,6,FALSE)</f>
        <v>0.98148148148148151</v>
      </c>
      <c r="I330" s="70" t="str">
        <f>VLOOKUP(E330,[4]Cruzamientos!A$2:C$358,3,FALSE)</f>
        <v>CIRAD</v>
      </c>
      <c r="J330" s="72" t="str">
        <f>VLOOKUP(E330,[4]Cruzamientos!A$2:B$358,2,FALSE)</f>
        <v>0701</v>
      </c>
      <c r="K330" s="70" t="str">
        <f t="shared" si="92"/>
        <v>Industrial</v>
      </c>
      <c r="L330" s="70">
        <f t="shared" si="92"/>
        <v>0.43</v>
      </c>
      <c r="M330" s="70">
        <f t="shared" si="92"/>
        <v>32</v>
      </c>
      <c r="N330" s="70">
        <f t="shared" si="92"/>
        <v>26</v>
      </c>
      <c r="O330" s="70">
        <f t="shared" si="92"/>
        <v>42</v>
      </c>
      <c r="P330" s="70" t="str">
        <f t="shared" si="92"/>
        <v>Fco Arc</v>
      </c>
      <c r="Q330" s="70">
        <f t="shared" si="92"/>
        <v>1.2850000000000001</v>
      </c>
      <c r="R330" s="70"/>
      <c r="S330" s="70">
        <f t="shared" si="93"/>
        <v>4.2750000000000004</v>
      </c>
      <c r="T330" s="70">
        <f t="shared" si="93"/>
        <v>2.4750000000000001</v>
      </c>
      <c r="U330" s="70">
        <f t="shared" si="93"/>
        <v>3.75</v>
      </c>
      <c r="V330" s="70">
        <f t="shared" si="93"/>
        <v>342</v>
      </c>
      <c r="W330" s="70">
        <f t="shared" si="93"/>
        <v>36.799999999999997</v>
      </c>
      <c r="X330" s="70">
        <f t="shared" si="93"/>
        <v>17.285</v>
      </c>
      <c r="Y330" s="70">
        <f t="shared" si="93"/>
        <v>2.9833333333333334</v>
      </c>
      <c r="Z330" s="70">
        <f t="shared" si="93"/>
        <v>0.92730769230769239</v>
      </c>
      <c r="AA330" s="70">
        <f t="shared" si="93"/>
        <v>0.22826086956521741</v>
      </c>
      <c r="AB330" s="70">
        <f t="shared" si="93"/>
        <v>4.25</v>
      </c>
      <c r="AC330" s="70">
        <f t="shared" si="93"/>
        <v>25.673901895206246</v>
      </c>
      <c r="AD330" s="77">
        <f t="shared" si="93"/>
        <v>0.23457749001130945</v>
      </c>
      <c r="AE330" s="77">
        <f t="shared" si="93"/>
        <v>0.76542250998869055</v>
      </c>
      <c r="AF330" s="77">
        <f t="shared" si="93"/>
        <v>8.1236845408815938E-3</v>
      </c>
      <c r="AG330" s="78"/>
      <c r="AI330" s="80"/>
      <c r="AJ330" s="80"/>
    </row>
    <row r="331" spans="1:36" outlineLevel="1" x14ac:dyDescent="0.3">
      <c r="A331" s="68" t="s">
        <v>994</v>
      </c>
      <c r="B331" s="69" t="s">
        <v>1074</v>
      </c>
      <c r="C331" s="70" t="str">
        <f t="shared" si="89"/>
        <v>J10c</v>
      </c>
      <c r="D331" s="69">
        <f t="shared" si="90"/>
        <v>2015</v>
      </c>
      <c r="E331" s="70" t="s">
        <v>994</v>
      </c>
      <c r="F331" s="70" t="str">
        <f t="shared" si="91"/>
        <v>8.5 x 8.5</v>
      </c>
      <c r="G331" s="70">
        <f t="shared" si="91"/>
        <v>8</v>
      </c>
      <c r="H331" s="71">
        <f>VLOOKUP(E331,[4]DENSIDAD!A$2:F$341,6,FALSE)</f>
        <v>3.882716049382716</v>
      </c>
      <c r="I331" s="70"/>
      <c r="J331" s="72" t="str">
        <f>VLOOKUP(E331,[4]Cruzamientos!A$2:B$358,2,FALSE)</f>
        <v xml:space="preserve"> </v>
      </c>
      <c r="K331" s="70" t="str">
        <f t="shared" si="92"/>
        <v>Industrial</v>
      </c>
      <c r="L331" s="70">
        <f t="shared" si="92"/>
        <v>0.43</v>
      </c>
      <c r="M331" s="70">
        <f t="shared" si="92"/>
        <v>32</v>
      </c>
      <c r="N331" s="70">
        <f t="shared" si="92"/>
        <v>26</v>
      </c>
      <c r="O331" s="70">
        <f t="shared" si="92"/>
        <v>42</v>
      </c>
      <c r="P331" s="70" t="str">
        <f t="shared" si="92"/>
        <v>Fco Arc</v>
      </c>
      <c r="Q331" s="70">
        <f t="shared" si="92"/>
        <v>1.2850000000000001</v>
      </c>
      <c r="R331" s="70"/>
      <c r="S331" s="70">
        <f t="shared" si="93"/>
        <v>4.2750000000000004</v>
      </c>
      <c r="T331" s="70">
        <f t="shared" si="93"/>
        <v>2.4750000000000001</v>
      </c>
      <c r="U331" s="70">
        <f t="shared" si="93"/>
        <v>3.75</v>
      </c>
      <c r="V331" s="70">
        <f t="shared" si="93"/>
        <v>342</v>
      </c>
      <c r="W331" s="70">
        <f t="shared" si="93"/>
        <v>36.799999999999997</v>
      </c>
      <c r="X331" s="70">
        <f t="shared" si="93"/>
        <v>17.285</v>
      </c>
      <c r="Y331" s="70">
        <f t="shared" si="93"/>
        <v>2.9833333333333334</v>
      </c>
      <c r="Z331" s="70">
        <f t="shared" si="93"/>
        <v>0.92730769230769239</v>
      </c>
      <c r="AA331" s="70">
        <f t="shared" si="93"/>
        <v>0.22826086956521741</v>
      </c>
      <c r="AB331" s="70">
        <f t="shared" si="93"/>
        <v>4.25</v>
      </c>
      <c r="AC331" s="70">
        <f t="shared" si="93"/>
        <v>25.673901895206246</v>
      </c>
      <c r="AD331" s="77">
        <f t="shared" si="93"/>
        <v>0.23457749001130945</v>
      </c>
      <c r="AE331" s="77">
        <f t="shared" si="93"/>
        <v>0.76542250998869055</v>
      </c>
      <c r="AF331" s="77">
        <f t="shared" si="93"/>
        <v>8.1236845408815938E-3</v>
      </c>
      <c r="AG331" s="78"/>
      <c r="AI331" s="80"/>
      <c r="AJ331" s="80"/>
    </row>
    <row r="332" spans="1:36" outlineLevel="1" x14ac:dyDescent="0.3">
      <c r="A332" s="68" t="s">
        <v>1018</v>
      </c>
      <c r="B332" s="69" t="s">
        <v>1074</v>
      </c>
      <c r="C332" s="70" t="str">
        <f t="shared" si="89"/>
        <v>K07a</v>
      </c>
      <c r="D332" s="69">
        <f t="shared" si="90"/>
        <v>2015</v>
      </c>
      <c r="E332" s="70" t="s">
        <v>1018</v>
      </c>
      <c r="F332" s="70" t="str">
        <f>F333</f>
        <v>8.5 x 8.5</v>
      </c>
      <c r="G332" s="70">
        <f>G333</f>
        <v>8</v>
      </c>
      <c r="H332" s="71">
        <f>VLOOKUP(E332,[4]DENSIDAD!A$2:F$341,6,FALSE)</f>
        <v>2.5925925925925926</v>
      </c>
      <c r="I332" s="70"/>
      <c r="J332" s="72" t="str">
        <f>VLOOKUP(E332,[4]Cruzamientos!A$2:B$358,2,FALSE)</f>
        <v xml:space="preserve"> </v>
      </c>
      <c r="K332" s="70" t="str">
        <f t="shared" ref="K332:AF332" si="94">K333</f>
        <v>Industrial</v>
      </c>
      <c r="L332" s="70">
        <f t="shared" si="94"/>
        <v>0.08</v>
      </c>
      <c r="M332" s="70">
        <f t="shared" si="94"/>
        <v>40</v>
      </c>
      <c r="N332" s="70">
        <f t="shared" si="94"/>
        <v>37</v>
      </c>
      <c r="O332" s="70">
        <f t="shared" si="94"/>
        <v>23</v>
      </c>
      <c r="P332" s="70" t="str">
        <f t="shared" si="94"/>
        <v>Fco</v>
      </c>
      <c r="Q332" s="70">
        <f t="shared" si="94"/>
        <v>1.39</v>
      </c>
      <c r="R332" s="70"/>
      <c r="S332" s="70">
        <f t="shared" si="94"/>
        <v>4.41</v>
      </c>
      <c r="T332" s="70">
        <f t="shared" si="94"/>
        <v>1.38</v>
      </c>
      <c r="U332" s="70">
        <f t="shared" si="94"/>
        <v>1.8</v>
      </c>
      <c r="V332" s="70">
        <f t="shared" si="94"/>
        <v>126</v>
      </c>
      <c r="W332" s="70">
        <f t="shared" si="94"/>
        <v>16</v>
      </c>
      <c r="X332" s="70">
        <f t="shared" si="94"/>
        <v>4.53</v>
      </c>
      <c r="Y332" s="70">
        <f t="shared" si="94"/>
        <v>1</v>
      </c>
      <c r="Z332" s="70">
        <f t="shared" si="94"/>
        <v>1.1538461538461537</v>
      </c>
      <c r="AA332" s="70">
        <f t="shared" si="94"/>
        <v>0.2</v>
      </c>
      <c r="AB332" s="70">
        <f t="shared" si="94"/>
        <v>2.1</v>
      </c>
      <c r="AC332" s="70">
        <f t="shared" si="94"/>
        <v>8.9838461538461551</v>
      </c>
      <c r="AD332" s="77">
        <f t="shared" si="94"/>
        <v>0.23375288980220907</v>
      </c>
      <c r="AE332" s="77">
        <f t="shared" si="94"/>
        <v>0.7662471101977909</v>
      </c>
      <c r="AF332" s="77">
        <f t="shared" si="94"/>
        <v>2.2262179981162769E-2</v>
      </c>
      <c r="AG332" s="78"/>
      <c r="AI332" s="80"/>
      <c r="AJ332" s="80"/>
    </row>
    <row r="333" spans="1:36" outlineLevel="1" x14ac:dyDescent="0.3">
      <c r="A333" s="68" t="s">
        <v>1030</v>
      </c>
      <c r="B333" s="69" t="s">
        <v>1074</v>
      </c>
      <c r="C333" s="70" t="s">
        <v>1029</v>
      </c>
      <c r="D333" s="69">
        <v>2015</v>
      </c>
      <c r="E333" s="70" t="s">
        <v>1030</v>
      </c>
      <c r="F333" s="70" t="s">
        <v>1075</v>
      </c>
      <c r="G333" s="70">
        <v>8</v>
      </c>
      <c r="H333" s="71">
        <f>VLOOKUP(E333,[4]DENSIDAD!A$2:F$341,6,FALSE)</f>
        <v>15.765432098765432</v>
      </c>
      <c r="I333" s="70"/>
      <c r="J333" s="72" t="str">
        <f>VLOOKUP(E333,[4]Cruzamientos!A$2:B$358,2,FALSE)</f>
        <v xml:space="preserve"> </v>
      </c>
      <c r="K333" s="70" t="s">
        <v>1076</v>
      </c>
      <c r="L333" s="71">
        <v>0.08</v>
      </c>
      <c r="M333" s="87">
        <v>40</v>
      </c>
      <c r="N333" s="87">
        <v>37</v>
      </c>
      <c r="O333" s="87">
        <v>23</v>
      </c>
      <c r="P333" s="70" t="s">
        <v>1079</v>
      </c>
      <c r="Q333" s="71">
        <v>1.39</v>
      </c>
      <c r="R333" s="72"/>
      <c r="S333" s="71">
        <v>4.41</v>
      </c>
      <c r="T333" s="71">
        <v>1.38</v>
      </c>
      <c r="U333" s="88">
        <v>1.8</v>
      </c>
      <c r="V333" s="87">
        <v>126</v>
      </c>
      <c r="W333" s="71">
        <v>16</v>
      </c>
      <c r="X333" s="71">
        <v>4.53</v>
      </c>
      <c r="Y333" s="71">
        <v>1</v>
      </c>
      <c r="Z333" s="71">
        <v>1.1538461538461537</v>
      </c>
      <c r="AA333" s="71">
        <v>0.2</v>
      </c>
      <c r="AB333" s="71">
        <v>2.1</v>
      </c>
      <c r="AC333" s="71">
        <v>8.9838461538461551</v>
      </c>
      <c r="AD333" s="77">
        <v>0.23375288980220907</v>
      </c>
      <c r="AE333" s="77">
        <v>0.7662471101977909</v>
      </c>
      <c r="AF333" s="77">
        <v>2.2262179981162769E-2</v>
      </c>
      <c r="AG333" s="78"/>
      <c r="AI333" s="80"/>
      <c r="AJ333" s="80"/>
    </row>
    <row r="334" spans="1:36" outlineLevel="1" x14ac:dyDescent="0.3">
      <c r="A334" s="68" t="s">
        <v>1015</v>
      </c>
      <c r="B334" s="69" t="s">
        <v>1074</v>
      </c>
      <c r="C334" s="70" t="str">
        <f>MID(E334,1,4)</f>
        <v>Y04b</v>
      </c>
      <c r="D334" s="69">
        <f>MID(E334,6,2)+2000</f>
        <v>2015</v>
      </c>
      <c r="E334" s="70" t="s">
        <v>1015</v>
      </c>
      <c r="F334" s="70" t="str">
        <f>F335</f>
        <v>8.5 x 8.5</v>
      </c>
      <c r="G334" s="70">
        <f>G335</f>
        <v>8</v>
      </c>
      <c r="H334" s="71">
        <f>VLOOKUP(E334,[4]DENSIDAD!A$2:F$341,6,FALSE)</f>
        <v>2.7283950617283952</v>
      </c>
      <c r="I334" s="70"/>
      <c r="J334" s="72" t="str">
        <f>VLOOKUP(E334,[4]Cruzamientos!A$2:B$358,2,FALSE)</f>
        <v xml:space="preserve"> </v>
      </c>
      <c r="K334" s="70" t="str">
        <f t="shared" ref="K334:AF334" si="95">K335</f>
        <v>Industrial</v>
      </c>
      <c r="L334" s="70">
        <f t="shared" si="95"/>
        <v>0.1</v>
      </c>
      <c r="M334" s="70">
        <f t="shared" si="95"/>
        <v>64</v>
      </c>
      <c r="N334" s="70">
        <f t="shared" si="95"/>
        <v>19</v>
      </c>
      <c r="O334" s="70">
        <f t="shared" si="95"/>
        <v>17</v>
      </c>
      <c r="P334" s="70" t="str">
        <f t="shared" si="95"/>
        <v>Fco Ao</v>
      </c>
      <c r="Q334" s="70">
        <f t="shared" si="95"/>
        <v>1.48</v>
      </c>
      <c r="R334" s="70"/>
      <c r="S334" s="70">
        <f t="shared" si="95"/>
        <v>3.41</v>
      </c>
      <c r="T334" s="70">
        <f t="shared" si="95"/>
        <v>1.6</v>
      </c>
      <c r="U334" s="70">
        <f t="shared" si="95"/>
        <v>2.9</v>
      </c>
      <c r="V334" s="70">
        <f t="shared" si="95"/>
        <v>26</v>
      </c>
      <c r="W334" s="70">
        <f t="shared" si="95"/>
        <v>9.2799999999999994</v>
      </c>
      <c r="X334" s="70">
        <f t="shared" si="95"/>
        <v>0.63</v>
      </c>
      <c r="Y334" s="70">
        <f t="shared" si="95"/>
        <v>0.13333333333333333</v>
      </c>
      <c r="Z334" s="70">
        <f t="shared" si="95"/>
        <v>8.2051282051282051E-2</v>
      </c>
      <c r="AA334" s="70">
        <f t="shared" si="95"/>
        <v>0.20869565217391303</v>
      </c>
      <c r="AB334" s="70">
        <f t="shared" si="95"/>
        <v>3.3</v>
      </c>
      <c r="AC334" s="70">
        <f t="shared" si="95"/>
        <v>4.354080267558528</v>
      </c>
      <c r="AD334" s="70">
        <f t="shared" si="95"/>
        <v>0.75790977593768971</v>
      </c>
      <c r="AE334" s="70">
        <f t="shared" si="95"/>
        <v>0.24209022406231037</v>
      </c>
      <c r="AF334" s="70">
        <f t="shared" si="95"/>
        <v>4.793105302372741E-2</v>
      </c>
      <c r="AG334" s="78"/>
      <c r="AI334" s="80"/>
      <c r="AJ334" s="80"/>
    </row>
    <row r="335" spans="1:36" outlineLevel="1" x14ac:dyDescent="0.3">
      <c r="A335" s="68" t="s">
        <v>1020</v>
      </c>
      <c r="B335" s="69" t="s">
        <v>1074</v>
      </c>
      <c r="C335" s="70" t="s">
        <v>1019</v>
      </c>
      <c r="D335" s="69">
        <v>2015</v>
      </c>
      <c r="E335" s="70" t="s">
        <v>1020</v>
      </c>
      <c r="F335" s="70" t="s">
        <v>1075</v>
      </c>
      <c r="G335" s="70">
        <v>8</v>
      </c>
      <c r="H335" s="71">
        <f>VLOOKUP(E335,[4]DENSIDAD!A$2:F$341,6,FALSE)</f>
        <v>11.611111111111111</v>
      </c>
      <c r="I335" s="70"/>
      <c r="J335" s="72" t="str">
        <f>VLOOKUP(E335,[4]Cruzamientos!A$2:B$358,2,FALSE)</f>
        <v xml:space="preserve"> </v>
      </c>
      <c r="K335" s="70" t="s">
        <v>1076</v>
      </c>
      <c r="L335" s="71">
        <v>0.1</v>
      </c>
      <c r="M335" s="87">
        <v>64</v>
      </c>
      <c r="N335" s="87">
        <v>19</v>
      </c>
      <c r="O335" s="87">
        <v>17</v>
      </c>
      <c r="P335" s="70" t="s">
        <v>1077</v>
      </c>
      <c r="Q335" s="71">
        <v>1.48</v>
      </c>
      <c r="R335" s="72"/>
      <c r="S335" s="71">
        <v>3.41</v>
      </c>
      <c r="T335" s="71">
        <v>1.6</v>
      </c>
      <c r="U335" s="88">
        <v>2.9</v>
      </c>
      <c r="V335" s="87">
        <v>26</v>
      </c>
      <c r="W335" s="71">
        <v>9.2799999999999994</v>
      </c>
      <c r="X335" s="71">
        <v>0.63</v>
      </c>
      <c r="Y335" s="71">
        <v>0.13333333333333333</v>
      </c>
      <c r="Z335" s="71">
        <v>8.2051282051282051E-2</v>
      </c>
      <c r="AA335" s="71">
        <v>0.20869565217391303</v>
      </c>
      <c r="AB335" s="71">
        <v>3.3</v>
      </c>
      <c r="AC335" s="71">
        <v>4.354080267558528</v>
      </c>
      <c r="AD335" s="77">
        <v>0.75790977593768971</v>
      </c>
      <c r="AE335" s="77">
        <v>0.24209022406231037</v>
      </c>
      <c r="AF335" s="77">
        <v>4.793105302372741E-2</v>
      </c>
      <c r="AG335" s="78"/>
      <c r="AI335" s="80"/>
      <c r="AJ335" s="80"/>
    </row>
    <row r="336" spans="1:36" outlineLevel="1" x14ac:dyDescent="0.3">
      <c r="A336" s="68" t="s">
        <v>1008</v>
      </c>
      <c r="B336" s="69" t="s">
        <v>1074</v>
      </c>
      <c r="C336" s="70" t="str">
        <f>MID(E336,1,4)</f>
        <v>Y05c</v>
      </c>
      <c r="D336" s="69">
        <f>MID(E336,6,2)+2000</f>
        <v>2015</v>
      </c>
      <c r="E336" s="70" t="s">
        <v>1008</v>
      </c>
      <c r="F336" s="70" t="str">
        <f>F335</f>
        <v>8.5 x 8.5</v>
      </c>
      <c r="G336" s="70">
        <f>G335</f>
        <v>8</v>
      </c>
      <c r="H336" s="71">
        <f>VLOOKUP(E336,[4]DENSIDAD!A$2:F$341,6,FALSE)</f>
        <v>3.9319999999999999</v>
      </c>
      <c r="I336" s="70"/>
      <c r="J336" s="72" t="str">
        <f>VLOOKUP(E336,[4]Cruzamientos!A$2:B$358,2,FALSE)</f>
        <v xml:space="preserve"> </v>
      </c>
      <c r="K336" s="70" t="str">
        <f>K335</f>
        <v>Industrial</v>
      </c>
      <c r="L336" s="70">
        <f t="shared" ref="L336:AF336" si="96">L335</f>
        <v>0.1</v>
      </c>
      <c r="M336" s="70">
        <f t="shared" si="96"/>
        <v>64</v>
      </c>
      <c r="N336" s="70">
        <f t="shared" si="96"/>
        <v>19</v>
      </c>
      <c r="O336" s="70">
        <f t="shared" si="96"/>
        <v>17</v>
      </c>
      <c r="P336" s="70" t="str">
        <f t="shared" si="96"/>
        <v>Fco Ao</v>
      </c>
      <c r="Q336" s="70">
        <f t="shared" si="96"/>
        <v>1.48</v>
      </c>
      <c r="R336" s="70"/>
      <c r="S336" s="70">
        <f t="shared" si="96"/>
        <v>3.41</v>
      </c>
      <c r="T336" s="70">
        <f t="shared" si="96"/>
        <v>1.6</v>
      </c>
      <c r="U336" s="70">
        <f t="shared" si="96"/>
        <v>2.9</v>
      </c>
      <c r="V336" s="70">
        <f t="shared" si="96"/>
        <v>26</v>
      </c>
      <c r="W336" s="70">
        <f t="shared" si="96"/>
        <v>9.2799999999999994</v>
      </c>
      <c r="X336" s="70">
        <f t="shared" si="96"/>
        <v>0.63</v>
      </c>
      <c r="Y336" s="70">
        <f t="shared" si="96"/>
        <v>0.13333333333333333</v>
      </c>
      <c r="Z336" s="70">
        <f t="shared" si="96"/>
        <v>8.2051282051282051E-2</v>
      </c>
      <c r="AA336" s="70">
        <f t="shared" si="96"/>
        <v>0.20869565217391303</v>
      </c>
      <c r="AB336" s="70">
        <f t="shared" si="96"/>
        <v>3.3</v>
      </c>
      <c r="AC336" s="70">
        <f t="shared" si="96"/>
        <v>4.354080267558528</v>
      </c>
      <c r="AD336" s="70">
        <f t="shared" si="96"/>
        <v>0.75790977593768971</v>
      </c>
      <c r="AE336" s="70">
        <f t="shared" si="96"/>
        <v>0.24209022406231037</v>
      </c>
      <c r="AF336" s="70">
        <f t="shared" si="96"/>
        <v>4.793105302372741E-2</v>
      </c>
      <c r="AG336" s="78"/>
      <c r="AI336" s="80"/>
      <c r="AJ336" s="80"/>
    </row>
    <row r="337" spans="1:36" outlineLevel="1" x14ac:dyDescent="0.3">
      <c r="A337" s="68" t="s">
        <v>897</v>
      </c>
      <c r="B337" s="69" t="s">
        <v>1074</v>
      </c>
      <c r="C337" s="70" t="s">
        <v>524</v>
      </c>
      <c r="D337" s="69">
        <v>2015</v>
      </c>
      <c r="E337" s="70" t="s">
        <v>897</v>
      </c>
      <c r="F337" s="70" t="s">
        <v>1075</v>
      </c>
      <c r="G337" s="70">
        <v>8</v>
      </c>
      <c r="H337" s="71">
        <f>VLOOKUP(E337,[4]DENSIDAD!A$2:F$341,6,FALSE)</f>
        <v>18.932098765432098</v>
      </c>
      <c r="I337" s="70"/>
      <c r="J337" s="72" t="str">
        <f>VLOOKUP(E337,[4]Cruzamientos!A$2:B$358,2,FALSE)</f>
        <v xml:space="preserve"> </v>
      </c>
      <c r="K337" s="70" t="s">
        <v>1076</v>
      </c>
      <c r="L337" s="71">
        <v>0.15000000000000002</v>
      </c>
      <c r="M337" s="87">
        <v>59</v>
      </c>
      <c r="N337" s="87">
        <v>21</v>
      </c>
      <c r="O337" s="87">
        <v>20</v>
      </c>
      <c r="P337" s="70" t="s">
        <v>1080</v>
      </c>
      <c r="Q337" s="71">
        <v>1.4449999999999998</v>
      </c>
      <c r="R337" s="72"/>
      <c r="S337" s="71">
        <v>3.66</v>
      </c>
      <c r="T337" s="71">
        <v>1.6600000000000001</v>
      </c>
      <c r="U337" s="88">
        <v>2</v>
      </c>
      <c r="V337" s="87">
        <v>51.5</v>
      </c>
      <c r="W337" s="71">
        <v>10</v>
      </c>
      <c r="X337" s="71">
        <v>0.60499999999999998</v>
      </c>
      <c r="Y337" s="71">
        <v>0.15</v>
      </c>
      <c r="Z337" s="71">
        <v>1.0666666666666667</v>
      </c>
      <c r="AA337" s="71">
        <v>0.19130434782608696</v>
      </c>
      <c r="AB337" s="71">
        <v>2.5</v>
      </c>
      <c r="AC337" s="71">
        <v>4.5129710144927531</v>
      </c>
      <c r="AD337" s="77">
        <v>0.57267847955202789</v>
      </c>
      <c r="AE337" s="77">
        <v>0.42732152044797211</v>
      </c>
      <c r="AF337" s="77">
        <v>4.238180832013002E-2</v>
      </c>
      <c r="AG337" s="78"/>
      <c r="AI337" s="80"/>
      <c r="AJ337" s="80"/>
    </row>
    <row r="338" spans="1:36" outlineLevel="1" x14ac:dyDescent="0.3">
      <c r="A338" s="68" t="s">
        <v>896</v>
      </c>
      <c r="B338" s="69" t="s">
        <v>1074</v>
      </c>
      <c r="C338" s="70" t="s">
        <v>525</v>
      </c>
      <c r="D338" s="69">
        <v>2015</v>
      </c>
      <c r="E338" s="70" t="s">
        <v>896</v>
      </c>
      <c r="F338" s="70" t="s">
        <v>1075</v>
      </c>
      <c r="G338" s="70">
        <v>8</v>
      </c>
      <c r="H338" s="71">
        <f>VLOOKUP(E338,[4]DENSIDAD!A$2:F$341,6,FALSE)</f>
        <v>26.765432098765434</v>
      </c>
      <c r="I338" s="70"/>
      <c r="J338" s="72" t="str">
        <f>VLOOKUP(E338,[4]Cruzamientos!A$2:B$358,2,FALSE)</f>
        <v xml:space="preserve"> </v>
      </c>
      <c r="K338" s="70" t="s">
        <v>1076</v>
      </c>
      <c r="L338" s="92">
        <v>0.18000000000000002</v>
      </c>
      <c r="M338" s="93">
        <v>58.666666666666664</v>
      </c>
      <c r="N338" s="93">
        <v>23</v>
      </c>
      <c r="O338" s="93">
        <v>18.333333333333332</v>
      </c>
      <c r="P338" s="70" t="s">
        <v>1077</v>
      </c>
      <c r="Q338" s="92">
        <v>1.4566666666666668</v>
      </c>
      <c r="R338" s="94"/>
      <c r="S338" s="92">
        <v>3.3766666666666665</v>
      </c>
      <c r="T338" s="92">
        <v>1.63</v>
      </c>
      <c r="U338" s="95">
        <v>2.5000000000000004</v>
      </c>
      <c r="V338" s="93">
        <v>49</v>
      </c>
      <c r="W338" s="92">
        <v>7.4666666666666659</v>
      </c>
      <c r="X338" s="92">
        <v>0.6166666666666667</v>
      </c>
      <c r="Y338" s="92">
        <v>0.16111111111111112</v>
      </c>
      <c r="Z338" s="92">
        <v>0.12649572649572649</v>
      </c>
      <c r="AA338" s="92">
        <v>0.23478260869565215</v>
      </c>
      <c r="AB338" s="92">
        <v>2.3666666666666667</v>
      </c>
      <c r="AC338" s="92">
        <v>3.505722779635823</v>
      </c>
      <c r="AD338" s="96">
        <v>0.66311044912904726</v>
      </c>
      <c r="AE338" s="96">
        <v>0.33688955087095279</v>
      </c>
      <c r="AF338" s="96">
        <v>6.9238371045766481E-2</v>
      </c>
      <c r="AG338" s="97"/>
      <c r="AI338" s="80"/>
      <c r="AJ338" s="80"/>
    </row>
    <row r="339" spans="1:36" x14ac:dyDescent="0.3">
      <c r="A339" s="68" t="s">
        <v>1036</v>
      </c>
      <c r="B339" s="69" t="s">
        <v>1074</v>
      </c>
      <c r="C339" s="70" t="s">
        <v>409</v>
      </c>
      <c r="D339" s="69">
        <v>2015</v>
      </c>
      <c r="E339" s="70" t="s">
        <v>1036</v>
      </c>
      <c r="F339" s="70" t="str">
        <f>F$338</f>
        <v>8.5 x 8.5</v>
      </c>
      <c r="G339" s="70">
        <f>G$338</f>
        <v>8</v>
      </c>
      <c r="H339" s="71">
        <f>VLOOKUP(E339,[4]DENSIDAD!A$2:F$341,6,FALSE)</f>
        <v>3.8271604938271606</v>
      </c>
      <c r="I339" s="70" t="str">
        <f>VLOOKUP(E339,[4]Cruzamientos!A$2:C$358,3,FALSE)</f>
        <v>CIRAD</v>
      </c>
      <c r="J339" s="72" t="str">
        <f>VLOOKUP(E339,[4]Cruzamientos!A$2:B$358,2,FALSE)</f>
        <v>0704</v>
      </c>
      <c r="K339" s="70" t="str">
        <f t="shared" ref="K339:AF341" si="97">K$338</f>
        <v>Industrial</v>
      </c>
      <c r="L339" s="70">
        <f t="shared" si="97"/>
        <v>0.18000000000000002</v>
      </c>
      <c r="M339" s="70">
        <f t="shared" si="97"/>
        <v>58.666666666666664</v>
      </c>
      <c r="N339" s="70">
        <f t="shared" si="97"/>
        <v>23</v>
      </c>
      <c r="O339" s="70">
        <f t="shared" si="97"/>
        <v>18.333333333333332</v>
      </c>
      <c r="P339" s="70" t="str">
        <f t="shared" si="97"/>
        <v>Fco Ao</v>
      </c>
      <c r="Q339" s="70">
        <f t="shared" si="97"/>
        <v>1.4566666666666668</v>
      </c>
      <c r="R339" s="70"/>
      <c r="S339" s="70">
        <f t="shared" si="97"/>
        <v>3.3766666666666665</v>
      </c>
      <c r="T339" s="70">
        <f t="shared" si="97"/>
        <v>1.63</v>
      </c>
      <c r="U339" s="70">
        <f t="shared" si="97"/>
        <v>2.5000000000000004</v>
      </c>
      <c r="V339" s="70">
        <f t="shared" si="97"/>
        <v>49</v>
      </c>
      <c r="W339" s="70">
        <f t="shared" si="97"/>
        <v>7.4666666666666659</v>
      </c>
      <c r="X339" s="70">
        <f t="shared" si="97"/>
        <v>0.6166666666666667</v>
      </c>
      <c r="Y339" s="70">
        <f t="shared" si="97"/>
        <v>0.16111111111111112</v>
      </c>
      <c r="Z339" s="70">
        <f t="shared" si="97"/>
        <v>0.12649572649572649</v>
      </c>
      <c r="AA339" s="70">
        <f t="shared" si="97"/>
        <v>0.23478260869565215</v>
      </c>
      <c r="AB339" s="70">
        <f t="shared" si="97"/>
        <v>2.3666666666666667</v>
      </c>
      <c r="AC339" s="70">
        <f t="shared" si="97"/>
        <v>3.505722779635823</v>
      </c>
      <c r="AD339" s="77">
        <f t="shared" si="97"/>
        <v>0.66311044912904726</v>
      </c>
      <c r="AE339" s="77">
        <f t="shared" si="97"/>
        <v>0.33688955087095279</v>
      </c>
      <c r="AF339" s="77">
        <f t="shared" si="97"/>
        <v>6.9238371045766481E-2</v>
      </c>
      <c r="AG339" s="97"/>
    </row>
    <row r="340" spans="1:36" x14ac:dyDescent="0.3">
      <c r="A340" s="68" t="s">
        <v>1035</v>
      </c>
      <c r="B340" s="69" t="s">
        <v>1074</v>
      </c>
      <c r="C340" s="98" t="s">
        <v>1034</v>
      </c>
      <c r="D340" s="69">
        <v>2015</v>
      </c>
      <c r="E340" s="70" t="s">
        <v>1035</v>
      </c>
      <c r="F340" s="70" t="str">
        <f t="shared" ref="F340:G341" si="98">F$338</f>
        <v>8.5 x 8.5</v>
      </c>
      <c r="G340" s="70">
        <f t="shared" si="98"/>
        <v>8</v>
      </c>
      <c r="H340" s="71">
        <f>VLOOKUP(E340,[4]DENSIDAD!A$2:F$341,6,FALSE)</f>
        <v>2.2530864197530862</v>
      </c>
      <c r="I340" s="70"/>
      <c r="J340" s="72" t="str">
        <f>VLOOKUP(E340,[4]Cruzamientos!A$2:B$358,2,FALSE)</f>
        <v xml:space="preserve"> </v>
      </c>
      <c r="K340" s="70" t="str">
        <f t="shared" si="97"/>
        <v>Industrial</v>
      </c>
      <c r="L340" s="70">
        <f t="shared" si="97"/>
        <v>0.18000000000000002</v>
      </c>
      <c r="M340" s="70">
        <f t="shared" si="97"/>
        <v>58.666666666666664</v>
      </c>
      <c r="N340" s="70">
        <f t="shared" si="97"/>
        <v>23</v>
      </c>
      <c r="O340" s="70">
        <f t="shared" si="97"/>
        <v>18.333333333333332</v>
      </c>
      <c r="P340" s="70" t="str">
        <f t="shared" si="97"/>
        <v>Fco Ao</v>
      </c>
      <c r="Q340" s="70">
        <f t="shared" si="97"/>
        <v>1.4566666666666668</v>
      </c>
      <c r="R340" s="70"/>
      <c r="S340" s="70">
        <f t="shared" si="97"/>
        <v>3.3766666666666665</v>
      </c>
      <c r="T340" s="70">
        <f t="shared" si="97"/>
        <v>1.63</v>
      </c>
      <c r="U340" s="70">
        <f t="shared" si="97"/>
        <v>2.5000000000000004</v>
      </c>
      <c r="V340" s="70">
        <f t="shared" si="97"/>
        <v>49</v>
      </c>
      <c r="W340" s="70">
        <f t="shared" si="97"/>
        <v>7.4666666666666659</v>
      </c>
      <c r="X340" s="70">
        <f t="shared" si="97"/>
        <v>0.6166666666666667</v>
      </c>
      <c r="Y340" s="70">
        <f t="shared" si="97"/>
        <v>0.16111111111111112</v>
      </c>
      <c r="Z340" s="70">
        <f t="shared" si="97"/>
        <v>0.12649572649572649</v>
      </c>
      <c r="AA340" s="70">
        <f t="shared" si="97"/>
        <v>0.23478260869565215</v>
      </c>
      <c r="AB340" s="70">
        <f t="shared" si="97"/>
        <v>2.3666666666666667</v>
      </c>
      <c r="AC340" s="70">
        <f t="shared" si="97"/>
        <v>3.505722779635823</v>
      </c>
      <c r="AD340" s="77">
        <f t="shared" si="97"/>
        <v>0.66311044912904726</v>
      </c>
      <c r="AE340" s="77">
        <f t="shared" si="97"/>
        <v>0.33688955087095279</v>
      </c>
      <c r="AF340" s="77">
        <f t="shared" si="97"/>
        <v>6.9238371045766481E-2</v>
      </c>
      <c r="AG340" s="97"/>
    </row>
    <row r="341" spans="1:36" x14ac:dyDescent="0.3">
      <c r="A341" s="68" t="s">
        <v>1001</v>
      </c>
      <c r="B341" s="69" t="s">
        <v>1074</v>
      </c>
      <c r="C341" s="98" t="s">
        <v>1000</v>
      </c>
      <c r="D341" s="69">
        <v>2015</v>
      </c>
      <c r="E341" s="70" t="s">
        <v>1001</v>
      </c>
      <c r="F341" s="70" t="str">
        <f t="shared" si="98"/>
        <v>8.5 x 8.5</v>
      </c>
      <c r="G341" s="70">
        <f t="shared" si="98"/>
        <v>8</v>
      </c>
      <c r="H341" s="71">
        <f>VLOOKUP(E341,[4]DENSIDAD!A$2:F$341,6,FALSE)</f>
        <v>2.3333333333333335</v>
      </c>
      <c r="I341" s="70" t="str">
        <f>VLOOKUP(E341,[4]Cruzamientos!A$2:C$358,3,FALSE)</f>
        <v>ASD</v>
      </c>
      <c r="J341" s="72" t="str">
        <f>VLOOKUP(E341,[4]Cruzamientos!A$2:B$358,2,FALSE)</f>
        <v>DxN</v>
      </c>
      <c r="K341" s="70" t="str">
        <f t="shared" si="97"/>
        <v>Industrial</v>
      </c>
      <c r="L341" s="70">
        <f t="shared" si="97"/>
        <v>0.18000000000000002</v>
      </c>
      <c r="M341" s="70">
        <f t="shared" si="97"/>
        <v>58.666666666666664</v>
      </c>
      <c r="N341" s="70">
        <f t="shared" si="97"/>
        <v>23</v>
      </c>
      <c r="O341" s="70">
        <f t="shared" si="97"/>
        <v>18.333333333333332</v>
      </c>
      <c r="P341" s="70" t="str">
        <f t="shared" si="97"/>
        <v>Fco Ao</v>
      </c>
      <c r="Q341" s="70">
        <f t="shared" si="97"/>
        <v>1.4566666666666668</v>
      </c>
      <c r="R341" s="70"/>
      <c r="S341" s="70">
        <f t="shared" si="97"/>
        <v>3.3766666666666665</v>
      </c>
      <c r="T341" s="70">
        <f t="shared" si="97"/>
        <v>1.63</v>
      </c>
      <c r="U341" s="70">
        <f t="shared" si="97"/>
        <v>2.5000000000000004</v>
      </c>
      <c r="V341" s="70">
        <f t="shared" si="97"/>
        <v>49</v>
      </c>
      <c r="W341" s="70">
        <f t="shared" si="97"/>
        <v>7.4666666666666659</v>
      </c>
      <c r="X341" s="70">
        <f t="shared" si="97"/>
        <v>0.6166666666666667</v>
      </c>
      <c r="Y341" s="70">
        <f t="shared" si="97"/>
        <v>0.16111111111111112</v>
      </c>
      <c r="Z341" s="70">
        <f t="shared" si="97"/>
        <v>0.12649572649572649</v>
      </c>
      <c r="AA341" s="70">
        <f t="shared" si="97"/>
        <v>0.23478260869565215</v>
      </c>
      <c r="AB341" s="70">
        <f t="shared" si="97"/>
        <v>2.3666666666666667</v>
      </c>
      <c r="AC341" s="70">
        <f t="shared" si="97"/>
        <v>3.505722779635823</v>
      </c>
      <c r="AD341" s="77">
        <f t="shared" si="97"/>
        <v>0.66311044912904726</v>
      </c>
      <c r="AE341" s="77">
        <f t="shared" si="97"/>
        <v>0.33688955087095279</v>
      </c>
      <c r="AF341" s="77">
        <f t="shared" si="97"/>
        <v>6.9238371045766481E-2</v>
      </c>
      <c r="AG341" s="97"/>
    </row>
    <row r="342" spans="1:36" x14ac:dyDescent="0.3">
      <c r="AB342" s="79"/>
      <c r="AC342" s="79"/>
      <c r="AD342" s="79"/>
      <c r="AE342" s="79"/>
      <c r="AF342" s="79"/>
    </row>
    <row r="343" spans="1:36" x14ac:dyDescent="0.3">
      <c r="AB343" s="79"/>
      <c r="AC343" s="79"/>
      <c r="AD343" s="79"/>
      <c r="AE343" s="79"/>
      <c r="AF343" s="79"/>
    </row>
    <row r="344" spans="1:36" x14ac:dyDescent="0.3">
      <c r="AB344" s="79"/>
      <c r="AC344" s="79"/>
      <c r="AD344" s="79"/>
      <c r="AE344" s="79"/>
      <c r="AF344" s="79"/>
    </row>
    <row r="345" spans="1:36" x14ac:dyDescent="0.3">
      <c r="AB345" s="79"/>
      <c r="AC345" s="79"/>
      <c r="AD345" s="79"/>
      <c r="AE345" s="79"/>
      <c r="AF345" s="79"/>
    </row>
    <row r="346" spans="1:36" x14ac:dyDescent="0.3">
      <c r="AB346" s="79"/>
      <c r="AC346" s="79"/>
      <c r="AD346" s="79"/>
      <c r="AE346" s="79"/>
      <c r="AF346" s="79"/>
    </row>
    <row r="347" spans="1:36" x14ac:dyDescent="0.3">
      <c r="AB347" s="79"/>
      <c r="AC347" s="79"/>
      <c r="AD347" s="79"/>
      <c r="AE347" s="79"/>
      <c r="AF347" s="79"/>
    </row>
    <row r="348" spans="1:36" x14ac:dyDescent="0.3">
      <c r="AB348" s="79"/>
      <c r="AC348" s="79"/>
      <c r="AD348" s="79"/>
      <c r="AE348" s="79"/>
      <c r="AF348" s="79"/>
    </row>
    <row r="349" spans="1:36" x14ac:dyDescent="0.3">
      <c r="AB349" s="79"/>
      <c r="AC349" s="79"/>
      <c r="AD349" s="79"/>
      <c r="AE349" s="79"/>
      <c r="AF349" s="79"/>
    </row>
    <row r="350" spans="1:36" x14ac:dyDescent="0.3">
      <c r="T350" s="99"/>
      <c r="U350" s="100"/>
      <c r="V350" s="101"/>
      <c r="W350" s="100"/>
      <c r="X350" s="99"/>
      <c r="Y350" s="99"/>
      <c r="Z350" s="99"/>
      <c r="AA350" s="99"/>
      <c r="AB350" s="102"/>
      <c r="AC350" s="102"/>
      <c r="AD350" s="103"/>
      <c r="AE350" s="103"/>
      <c r="AF350" s="103"/>
    </row>
    <row r="351" spans="1:36" x14ac:dyDescent="0.3">
      <c r="T351" s="99"/>
      <c r="U351" s="100"/>
      <c r="V351" s="101"/>
      <c r="W351" s="100"/>
      <c r="X351" s="99"/>
      <c r="Y351" s="99"/>
      <c r="Z351" s="99"/>
      <c r="AA351" s="99"/>
      <c r="AB351" s="102"/>
      <c r="AC351" s="102"/>
      <c r="AD351" s="103"/>
      <c r="AE351" s="103"/>
      <c r="AF351" s="103"/>
    </row>
    <row r="352" spans="1:36" x14ac:dyDescent="0.3">
      <c r="T352" s="99"/>
      <c r="U352" s="100"/>
      <c r="V352" s="101"/>
      <c r="W352" s="100"/>
      <c r="X352" s="99"/>
      <c r="Y352" s="99"/>
      <c r="Z352" s="99"/>
      <c r="AA352" s="99"/>
      <c r="AB352" s="102"/>
      <c r="AC352" s="102"/>
      <c r="AD352" s="103"/>
      <c r="AE352" s="103"/>
      <c r="AF352" s="103"/>
    </row>
    <row r="353" spans="20:32" x14ac:dyDescent="0.3">
      <c r="T353" s="99"/>
      <c r="U353" s="100"/>
      <c r="V353" s="101"/>
      <c r="W353" s="100"/>
      <c r="X353" s="99"/>
      <c r="Y353" s="99"/>
      <c r="Z353" s="99"/>
      <c r="AA353" s="99"/>
      <c r="AB353" s="102"/>
      <c r="AC353" s="102"/>
      <c r="AD353" s="103"/>
      <c r="AE353" s="103"/>
      <c r="AF353" s="103"/>
    </row>
    <row r="354" spans="20:32" x14ac:dyDescent="0.3">
      <c r="T354" s="99"/>
      <c r="U354" s="100"/>
      <c r="V354" s="101"/>
      <c r="W354" s="100"/>
      <c r="X354" s="99"/>
      <c r="Y354" s="99"/>
      <c r="Z354" s="99"/>
      <c r="AA354" s="99"/>
      <c r="AB354" s="102"/>
      <c r="AC354" s="102"/>
      <c r="AD354" s="103"/>
      <c r="AE354" s="103"/>
      <c r="AF354" s="103"/>
    </row>
    <row r="355" spans="20:32" x14ac:dyDescent="0.3">
      <c r="T355" s="99"/>
      <c r="U355" s="100"/>
      <c r="V355" s="101"/>
      <c r="W355" s="100"/>
      <c r="X355" s="99"/>
      <c r="Y355" s="99"/>
      <c r="Z355" s="99"/>
      <c r="AA355" s="99"/>
      <c r="AB355" s="102"/>
      <c r="AC355" s="102"/>
      <c r="AD355" s="103"/>
      <c r="AE355" s="103"/>
      <c r="AF355" s="103"/>
    </row>
    <row r="356" spans="20:32" x14ac:dyDescent="0.3">
      <c r="T356" s="99"/>
      <c r="U356" s="100"/>
      <c r="V356" s="101"/>
      <c r="W356" s="100"/>
      <c r="X356" s="99"/>
      <c r="Y356" s="99"/>
      <c r="Z356" s="99"/>
      <c r="AA356" s="99"/>
      <c r="AB356" s="102"/>
      <c r="AC356" s="102"/>
      <c r="AD356" s="103"/>
      <c r="AE356" s="103"/>
      <c r="AF356" s="103"/>
    </row>
    <row r="357" spans="20:32" x14ac:dyDescent="0.3">
      <c r="T357" s="99"/>
      <c r="U357" s="100"/>
      <c r="V357" s="101"/>
      <c r="W357" s="100"/>
      <c r="X357" s="99"/>
      <c r="Y357" s="99"/>
      <c r="Z357" s="99"/>
      <c r="AA357" s="99"/>
      <c r="AB357" s="102"/>
      <c r="AC357" s="102"/>
      <c r="AD357" s="103"/>
      <c r="AE357" s="103"/>
      <c r="AF357" s="103"/>
    </row>
    <row r="358" spans="20:32" x14ac:dyDescent="0.3">
      <c r="T358" s="99"/>
      <c r="U358" s="100"/>
      <c r="V358" s="101"/>
      <c r="W358" s="100"/>
      <c r="X358" s="99"/>
      <c r="Y358" s="99"/>
      <c r="Z358" s="99"/>
      <c r="AA358" s="99"/>
      <c r="AB358" s="102"/>
      <c r="AC358" s="102"/>
      <c r="AD358" s="103"/>
      <c r="AE358" s="103"/>
      <c r="AF358" s="103"/>
    </row>
    <row r="359" spans="20:32" x14ac:dyDescent="0.3">
      <c r="T359" s="99"/>
      <c r="U359" s="100"/>
      <c r="V359" s="101"/>
      <c r="W359" s="100"/>
      <c r="X359" s="99"/>
      <c r="Y359" s="99"/>
      <c r="Z359" s="99"/>
      <c r="AA359" s="99"/>
      <c r="AB359" s="102"/>
      <c r="AC359" s="102"/>
      <c r="AD359" s="103"/>
      <c r="AE359" s="103"/>
      <c r="AF359" s="103"/>
    </row>
    <row r="360" spans="20:32" x14ac:dyDescent="0.3">
      <c r="T360" s="99"/>
      <c r="U360" s="100"/>
      <c r="V360" s="101"/>
      <c r="W360" s="99">
        <f>SQRT(0.2132)</f>
        <v>0.46173585522460781</v>
      </c>
      <c r="X360" s="99"/>
      <c r="Y360" s="99"/>
      <c r="Z360" s="99"/>
      <c r="AA360" s="99"/>
      <c r="AB360" s="102"/>
      <c r="AC360" s="102"/>
      <c r="AD360" s="103"/>
      <c r="AE360" s="103"/>
      <c r="AF360" s="103"/>
    </row>
    <row r="361" spans="20:32" x14ac:dyDescent="0.3">
      <c r="T361" s="99"/>
      <c r="U361" s="100"/>
      <c r="V361" s="101"/>
      <c r="W361" s="100"/>
      <c r="X361" s="99"/>
      <c r="Y361" s="99"/>
      <c r="Z361" s="99"/>
      <c r="AA361" s="99"/>
      <c r="AB361" s="102"/>
      <c r="AC361" s="102"/>
      <c r="AD361" s="103"/>
      <c r="AE361" s="103"/>
      <c r="AF361" s="103"/>
    </row>
    <row r="362" spans="20:32" x14ac:dyDescent="0.3">
      <c r="T362" s="99"/>
      <c r="U362" s="100"/>
      <c r="V362" s="101"/>
      <c r="W362" s="100"/>
      <c r="X362" s="99"/>
      <c r="Y362" s="99"/>
      <c r="Z362" s="99"/>
      <c r="AA362" s="99"/>
      <c r="AB362" s="102"/>
      <c r="AC362" s="102"/>
      <c r="AD362" s="103"/>
      <c r="AE362" s="103"/>
      <c r="AF362" s="103"/>
    </row>
    <row r="363" spans="20:32" x14ac:dyDescent="0.3">
      <c r="T363" s="99"/>
      <c r="U363" s="100"/>
      <c r="V363" s="101"/>
      <c r="W363" s="100"/>
      <c r="X363" s="99"/>
      <c r="Y363" s="99"/>
      <c r="Z363" s="99"/>
      <c r="AA363" s="99"/>
      <c r="AB363" s="102"/>
      <c r="AC363" s="102"/>
      <c r="AD363" s="103"/>
      <c r="AE363" s="103"/>
      <c r="AF363" s="103"/>
    </row>
    <row r="364" spans="20:32" x14ac:dyDescent="0.3">
      <c r="T364" s="99"/>
      <c r="U364" s="100"/>
      <c r="V364" s="101"/>
      <c r="W364" s="100"/>
      <c r="X364" s="99"/>
      <c r="Y364" s="99"/>
      <c r="Z364" s="99"/>
      <c r="AA364" s="99"/>
      <c r="AB364" s="102"/>
      <c r="AC364" s="102"/>
      <c r="AD364" s="103"/>
      <c r="AE364" s="103"/>
      <c r="AF364" s="103"/>
    </row>
    <row r="365" spans="20:32" x14ac:dyDescent="0.3">
      <c r="T365" s="99"/>
      <c r="U365" s="100"/>
      <c r="V365" s="101"/>
      <c r="W365" s="100"/>
      <c r="X365" s="99"/>
      <c r="Y365" s="99"/>
      <c r="Z365" s="99"/>
      <c r="AA365" s="99"/>
      <c r="AB365" s="102"/>
      <c r="AC365" s="102"/>
      <c r="AD365" s="103"/>
      <c r="AE365" s="103"/>
      <c r="AF365" s="103"/>
    </row>
    <row r="366" spans="20:32" x14ac:dyDescent="0.3">
      <c r="T366" s="99"/>
      <c r="U366" s="100"/>
      <c r="V366" s="101"/>
      <c r="W366" s="100"/>
      <c r="X366" s="99"/>
      <c r="Y366" s="99"/>
      <c r="Z366" s="99"/>
      <c r="AA366" s="99"/>
      <c r="AB366" s="102"/>
      <c r="AC366" s="102"/>
      <c r="AD366" s="103"/>
      <c r="AE366" s="103"/>
      <c r="AF366" s="103"/>
    </row>
    <row r="367" spans="20:32" x14ac:dyDescent="0.3">
      <c r="T367" s="99"/>
      <c r="U367" s="100"/>
      <c r="V367" s="101"/>
      <c r="W367" s="100"/>
      <c r="X367" s="99"/>
      <c r="Y367" s="99"/>
      <c r="Z367" s="99"/>
      <c r="AA367" s="99"/>
      <c r="AB367" s="102"/>
      <c r="AC367" s="102"/>
      <c r="AD367" s="103"/>
      <c r="AE367" s="103"/>
      <c r="AF367" s="103"/>
    </row>
    <row r="368" spans="20:32" x14ac:dyDescent="0.3">
      <c r="T368" s="99"/>
      <c r="U368" s="100"/>
      <c r="V368" s="101"/>
      <c r="W368" s="100"/>
      <c r="X368" s="99"/>
      <c r="Y368" s="99"/>
      <c r="Z368" s="99"/>
      <c r="AA368" s="99"/>
      <c r="AB368" s="102"/>
      <c r="AC368" s="102"/>
      <c r="AD368" s="103"/>
      <c r="AE368" s="103"/>
      <c r="AF368" s="103"/>
    </row>
    <row r="369" spans="20:32" x14ac:dyDescent="0.3">
      <c r="T369" s="99"/>
      <c r="U369" s="100"/>
      <c r="V369" s="101"/>
      <c r="W369" s="100"/>
      <c r="X369" s="99"/>
      <c r="Y369" s="99"/>
      <c r="Z369" s="99"/>
      <c r="AA369" s="99"/>
      <c r="AB369" s="102"/>
      <c r="AC369" s="102"/>
      <c r="AD369" s="103"/>
      <c r="AE369" s="103"/>
      <c r="AF369" s="103"/>
    </row>
    <row r="370" spans="20:32" x14ac:dyDescent="0.3">
      <c r="T370" s="99"/>
      <c r="U370" s="100"/>
      <c r="V370" s="101"/>
      <c r="W370" s="100"/>
      <c r="X370" s="99"/>
      <c r="Y370" s="99"/>
      <c r="Z370" s="99"/>
      <c r="AA370" s="99"/>
      <c r="AB370" s="102"/>
      <c r="AC370" s="102"/>
      <c r="AD370" s="103"/>
      <c r="AE370" s="103"/>
      <c r="AF370" s="103"/>
    </row>
    <row r="371" spans="20:32" x14ac:dyDescent="0.3">
      <c r="T371" s="99"/>
      <c r="U371" s="100"/>
      <c r="V371" s="101"/>
      <c r="W371" s="100"/>
      <c r="X371" s="99"/>
      <c r="Y371" s="99"/>
      <c r="Z371" s="99"/>
      <c r="AA371" s="99"/>
      <c r="AB371" s="102"/>
      <c r="AC371" s="102"/>
      <c r="AD371" s="103"/>
      <c r="AE371" s="103"/>
      <c r="AF371" s="103"/>
    </row>
    <row r="372" spans="20:32" x14ac:dyDescent="0.3">
      <c r="T372" s="99"/>
      <c r="U372" s="100"/>
      <c r="V372" s="101"/>
      <c r="W372" s="100"/>
      <c r="X372" s="99"/>
      <c r="Y372" s="99"/>
      <c r="Z372" s="99"/>
      <c r="AA372" s="99"/>
      <c r="AB372" s="102"/>
      <c r="AC372" s="102"/>
      <c r="AD372" s="103"/>
      <c r="AE372" s="103"/>
      <c r="AF372" s="103"/>
    </row>
    <row r="373" spans="20:32" x14ac:dyDescent="0.3">
      <c r="T373" s="99"/>
      <c r="U373" s="100"/>
      <c r="V373" s="101"/>
      <c r="W373" s="100"/>
      <c r="X373" s="99"/>
      <c r="Y373" s="99"/>
      <c r="Z373" s="99"/>
      <c r="AA373" s="99"/>
      <c r="AB373" s="102"/>
      <c r="AC373" s="102"/>
      <c r="AD373" s="103"/>
      <c r="AE373" s="103"/>
      <c r="AF373" s="103"/>
    </row>
    <row r="374" spans="20:32" x14ac:dyDescent="0.3">
      <c r="T374" s="99"/>
      <c r="U374" s="100"/>
      <c r="V374" s="101"/>
      <c r="W374" s="100"/>
      <c r="X374" s="99"/>
      <c r="Y374" s="99"/>
      <c r="Z374" s="99"/>
      <c r="AA374" s="99"/>
      <c r="AB374" s="102"/>
      <c r="AC374" s="102"/>
      <c r="AD374" s="103"/>
      <c r="AE374" s="103"/>
      <c r="AF374" s="103"/>
    </row>
    <row r="375" spans="20:32" x14ac:dyDescent="0.3">
      <c r="T375" s="99"/>
      <c r="U375" s="100"/>
      <c r="V375" s="101"/>
      <c r="W375" s="100"/>
      <c r="X375" s="99"/>
      <c r="Y375" s="99"/>
      <c r="Z375" s="99"/>
      <c r="AA375" s="99"/>
      <c r="AB375" s="102"/>
      <c r="AC375" s="102"/>
      <c r="AD375" s="103"/>
      <c r="AE375" s="103"/>
      <c r="AF375" s="103"/>
    </row>
    <row r="376" spans="20:32" x14ac:dyDescent="0.3">
      <c r="T376" s="99"/>
      <c r="U376" s="100"/>
      <c r="V376" s="101"/>
      <c r="W376" s="100"/>
      <c r="X376" s="99"/>
      <c r="Y376" s="99"/>
      <c r="Z376" s="99"/>
      <c r="AA376" s="99"/>
      <c r="AB376" s="102"/>
      <c r="AC376" s="102"/>
      <c r="AD376" s="103"/>
      <c r="AE376" s="103"/>
      <c r="AF376" s="103"/>
    </row>
    <row r="377" spans="20:32" x14ac:dyDescent="0.3">
      <c r="T377" s="99"/>
      <c r="U377" s="100"/>
      <c r="V377" s="101"/>
      <c r="W377" s="100"/>
      <c r="X377" s="99"/>
      <c r="Y377" s="99"/>
      <c r="Z377" s="99"/>
      <c r="AA377" s="99"/>
      <c r="AB377" s="102"/>
      <c r="AC377" s="102"/>
      <c r="AD377" s="103"/>
      <c r="AE377" s="103"/>
      <c r="AF377" s="103"/>
    </row>
    <row r="378" spans="20:32" x14ac:dyDescent="0.3">
      <c r="T378" s="99"/>
      <c r="U378" s="100"/>
      <c r="V378" s="101"/>
      <c r="W378" s="100"/>
      <c r="X378" s="99"/>
      <c r="Y378" s="99"/>
      <c r="Z378" s="99"/>
      <c r="AA378" s="99"/>
      <c r="AB378" s="102"/>
      <c r="AC378" s="102"/>
      <c r="AD378" s="103"/>
      <c r="AE378" s="103"/>
      <c r="AF378" s="103"/>
    </row>
    <row r="379" spans="20:32" x14ac:dyDescent="0.3">
      <c r="T379" s="99"/>
      <c r="U379" s="100"/>
      <c r="V379" s="101"/>
      <c r="W379" s="100"/>
      <c r="X379" s="99"/>
      <c r="Y379" s="99"/>
      <c r="Z379" s="99"/>
      <c r="AA379" s="99"/>
      <c r="AB379" s="102"/>
      <c r="AC379" s="102"/>
      <c r="AD379" s="103"/>
      <c r="AE379" s="103"/>
      <c r="AF379" s="103"/>
    </row>
    <row r="380" spans="20:32" x14ac:dyDescent="0.3">
      <c r="T380" s="99"/>
      <c r="U380" s="100"/>
      <c r="V380" s="101"/>
      <c r="W380" s="100"/>
      <c r="X380" s="99"/>
      <c r="Y380" s="99"/>
      <c r="Z380" s="99"/>
      <c r="AA380" s="99"/>
      <c r="AB380" s="102"/>
      <c r="AC380" s="102"/>
      <c r="AD380" s="103"/>
      <c r="AE380" s="103"/>
      <c r="AF380" s="103"/>
    </row>
    <row r="381" spans="20:32" x14ac:dyDescent="0.3">
      <c r="T381" s="99"/>
      <c r="U381" s="100"/>
      <c r="V381" s="101"/>
      <c r="W381" s="100"/>
      <c r="X381" s="99"/>
      <c r="Y381" s="99"/>
      <c r="Z381" s="99"/>
      <c r="AA381" s="99"/>
      <c r="AB381" s="102"/>
      <c r="AC381" s="102"/>
      <c r="AD381" s="103"/>
      <c r="AE381" s="103"/>
      <c r="AF381" s="103"/>
    </row>
    <row r="382" spans="20:32" x14ac:dyDescent="0.3">
      <c r="T382" s="99"/>
      <c r="U382" s="100"/>
      <c r="V382" s="101"/>
      <c r="W382" s="100"/>
      <c r="X382" s="99"/>
      <c r="Y382" s="99"/>
      <c r="Z382" s="99"/>
      <c r="AA382" s="99"/>
      <c r="AB382" s="102"/>
      <c r="AC382" s="102"/>
      <c r="AD382" s="103"/>
      <c r="AE382" s="103"/>
      <c r="AF382" s="103"/>
    </row>
    <row r="383" spans="20:32" x14ac:dyDescent="0.3">
      <c r="T383" s="99"/>
      <c r="U383" s="100"/>
      <c r="V383" s="101"/>
      <c r="W383" s="100"/>
      <c r="X383" s="99"/>
      <c r="Y383" s="99"/>
      <c r="Z383" s="99"/>
      <c r="AA383" s="99"/>
      <c r="AB383" s="102"/>
      <c r="AC383" s="102"/>
      <c r="AD383" s="103"/>
      <c r="AE383" s="103"/>
      <c r="AF383" s="103"/>
    </row>
    <row r="384" spans="20:32" x14ac:dyDescent="0.3">
      <c r="T384" s="99"/>
      <c r="U384" s="100"/>
      <c r="V384" s="101"/>
      <c r="W384" s="100"/>
      <c r="X384" s="99"/>
      <c r="Y384" s="99"/>
      <c r="Z384" s="99"/>
      <c r="AA384" s="99"/>
      <c r="AB384" s="102"/>
      <c r="AC384" s="102"/>
      <c r="AD384" s="103"/>
      <c r="AE384" s="103"/>
      <c r="AF384" s="103"/>
    </row>
    <row r="385" spans="20:32" x14ac:dyDescent="0.3">
      <c r="T385" s="99"/>
      <c r="U385" s="100"/>
      <c r="V385" s="101"/>
      <c r="W385" s="100"/>
      <c r="X385" s="99"/>
      <c r="Y385" s="99"/>
      <c r="Z385" s="99"/>
      <c r="AA385" s="99"/>
      <c r="AB385" s="102"/>
      <c r="AC385" s="102"/>
      <c r="AD385" s="103"/>
      <c r="AE385" s="103"/>
      <c r="AF385" s="103"/>
    </row>
    <row r="386" spans="20:32" x14ac:dyDescent="0.3">
      <c r="T386" s="99"/>
      <c r="U386" s="100"/>
      <c r="V386" s="101"/>
      <c r="W386" s="100"/>
      <c r="X386" s="99"/>
      <c r="Y386" s="99"/>
      <c r="Z386" s="99"/>
      <c r="AA386" s="99"/>
      <c r="AB386" s="102"/>
      <c r="AC386" s="102"/>
      <c r="AD386" s="103"/>
      <c r="AE386" s="103"/>
      <c r="AF386" s="103"/>
    </row>
    <row r="387" spans="20:32" x14ac:dyDescent="0.3">
      <c r="T387" s="99"/>
      <c r="U387" s="100"/>
      <c r="V387" s="101"/>
      <c r="W387" s="100"/>
      <c r="X387" s="99"/>
      <c r="Y387" s="99"/>
      <c r="Z387" s="99"/>
      <c r="AA387" s="99"/>
      <c r="AB387" s="102"/>
      <c r="AC387" s="102"/>
      <c r="AD387" s="103"/>
      <c r="AE387" s="103"/>
      <c r="AF387" s="103"/>
    </row>
    <row r="388" spans="20:32" x14ac:dyDescent="0.3">
      <c r="T388" s="99"/>
      <c r="U388" s="100"/>
      <c r="V388" s="101"/>
      <c r="W388" s="100"/>
      <c r="X388" s="99"/>
      <c r="Y388" s="99"/>
      <c r="Z388" s="99"/>
      <c r="AA388" s="99"/>
      <c r="AB388" s="102"/>
      <c r="AC388" s="102"/>
      <c r="AD388" s="103"/>
      <c r="AE388" s="103"/>
      <c r="AF388" s="103"/>
    </row>
    <row r="389" spans="20:32" x14ac:dyDescent="0.3">
      <c r="T389" s="99"/>
      <c r="U389" s="100"/>
      <c r="V389" s="101"/>
      <c r="W389" s="100"/>
      <c r="X389" s="99"/>
      <c r="Y389" s="99"/>
      <c r="Z389" s="99"/>
      <c r="AA389" s="99"/>
      <c r="AB389" s="102"/>
      <c r="AC389" s="102"/>
      <c r="AD389" s="103"/>
      <c r="AE389" s="103"/>
      <c r="AF389" s="103"/>
    </row>
    <row r="390" spans="20:32" x14ac:dyDescent="0.3">
      <c r="T390" s="99"/>
      <c r="U390" s="100"/>
      <c r="V390" s="101"/>
      <c r="W390" s="100"/>
      <c r="X390" s="99"/>
      <c r="Y390" s="99"/>
      <c r="Z390" s="99"/>
      <c r="AA390" s="99"/>
      <c r="AB390" s="102"/>
      <c r="AC390" s="102"/>
      <c r="AD390" s="103"/>
      <c r="AE390" s="103"/>
      <c r="AF390" s="103"/>
    </row>
    <row r="391" spans="20:32" x14ac:dyDescent="0.3">
      <c r="T391" s="99"/>
      <c r="U391" s="100"/>
      <c r="V391" s="101"/>
      <c r="W391" s="100"/>
      <c r="X391" s="99"/>
      <c r="Y391" s="99"/>
      <c r="Z391" s="99"/>
      <c r="AA391" s="99"/>
      <c r="AB391" s="102"/>
      <c r="AC391" s="102"/>
      <c r="AD391" s="103"/>
      <c r="AE391" s="103"/>
      <c r="AF391" s="103"/>
    </row>
    <row r="392" spans="20:32" x14ac:dyDescent="0.3">
      <c r="T392" s="99"/>
      <c r="U392" s="100"/>
      <c r="V392" s="101"/>
      <c r="W392" s="100"/>
      <c r="X392" s="99"/>
      <c r="Y392" s="99"/>
      <c r="Z392" s="99"/>
      <c r="AA392" s="99"/>
      <c r="AB392" s="102"/>
      <c r="AC392" s="102"/>
      <c r="AD392" s="103"/>
      <c r="AE392" s="103"/>
      <c r="AF392" s="103"/>
    </row>
    <row r="393" spans="20:32" x14ac:dyDescent="0.3">
      <c r="T393" s="99"/>
      <c r="U393" s="100"/>
      <c r="V393" s="101"/>
      <c r="W393" s="100"/>
      <c r="X393" s="99"/>
      <c r="Y393" s="99"/>
      <c r="Z393" s="99"/>
      <c r="AA393" s="99"/>
      <c r="AB393" s="102"/>
      <c r="AC393" s="102"/>
      <c r="AD393" s="103"/>
      <c r="AE393" s="103"/>
      <c r="AF393" s="103"/>
    </row>
    <row r="394" spans="20:32" x14ac:dyDescent="0.3">
      <c r="T394" s="99"/>
      <c r="U394" s="100"/>
      <c r="V394" s="101"/>
      <c r="W394" s="100"/>
      <c r="X394" s="99"/>
      <c r="Y394" s="99"/>
      <c r="Z394" s="99"/>
      <c r="AA394" s="99"/>
      <c r="AB394" s="102"/>
      <c r="AC394" s="102"/>
      <c r="AD394" s="103"/>
      <c r="AE394" s="103"/>
      <c r="AF394" s="103"/>
    </row>
    <row r="395" spans="20:32" x14ac:dyDescent="0.3">
      <c r="T395" s="99"/>
      <c r="U395" s="100"/>
      <c r="V395" s="101"/>
      <c r="W395" s="100"/>
      <c r="X395" s="99"/>
      <c r="Y395" s="99"/>
      <c r="Z395" s="99"/>
      <c r="AA395" s="99"/>
      <c r="AB395" s="102"/>
      <c r="AC395" s="102"/>
      <c r="AD395" s="103"/>
      <c r="AE395" s="103"/>
      <c r="AF395" s="103"/>
    </row>
    <row r="396" spans="20:32" x14ac:dyDescent="0.3">
      <c r="T396" s="99"/>
      <c r="U396" s="100"/>
      <c r="V396" s="101"/>
      <c r="W396" s="100"/>
      <c r="X396" s="99"/>
      <c r="Y396" s="99"/>
      <c r="Z396" s="99"/>
      <c r="AA396" s="99"/>
      <c r="AB396" s="102"/>
      <c r="AC396" s="102"/>
      <c r="AD396" s="103"/>
      <c r="AE396" s="103"/>
      <c r="AF396" s="103"/>
    </row>
    <row r="397" spans="20:32" x14ac:dyDescent="0.3">
      <c r="T397" s="99"/>
      <c r="U397" s="100"/>
      <c r="V397" s="101"/>
      <c r="W397" s="100"/>
      <c r="X397" s="99"/>
      <c r="Y397" s="99"/>
      <c r="Z397" s="99"/>
      <c r="AA397" s="99"/>
      <c r="AB397" s="102"/>
      <c r="AC397" s="102"/>
      <c r="AD397" s="103"/>
      <c r="AE397" s="103"/>
      <c r="AF397" s="103"/>
    </row>
    <row r="398" spans="20:32" x14ac:dyDescent="0.3">
      <c r="T398" s="99"/>
      <c r="U398" s="100"/>
      <c r="V398" s="101"/>
      <c r="W398" s="100"/>
      <c r="X398" s="99"/>
      <c r="Y398" s="99"/>
      <c r="Z398" s="99"/>
      <c r="AA398" s="99"/>
      <c r="AB398" s="102"/>
      <c r="AC398" s="102"/>
      <c r="AD398" s="103"/>
      <c r="AE398" s="103"/>
      <c r="AF398" s="103"/>
    </row>
    <row r="399" spans="20:32" x14ac:dyDescent="0.3">
      <c r="T399" s="99"/>
      <c r="U399" s="100"/>
      <c r="V399" s="101"/>
      <c r="W399" s="100"/>
      <c r="X399" s="99"/>
      <c r="Y399" s="99"/>
      <c r="Z399" s="99"/>
      <c r="AA399" s="99"/>
      <c r="AB399" s="102"/>
      <c r="AC399" s="102"/>
      <c r="AD399" s="103"/>
      <c r="AE399" s="103"/>
      <c r="AF399" s="103"/>
    </row>
    <row r="400" spans="20:32" x14ac:dyDescent="0.3">
      <c r="T400" s="99"/>
      <c r="U400" s="100"/>
      <c r="V400" s="101"/>
      <c r="W400" s="100"/>
      <c r="X400" s="99"/>
      <c r="Y400" s="99"/>
      <c r="Z400" s="99"/>
      <c r="AA400" s="99"/>
      <c r="AB400" s="102"/>
      <c r="AC400" s="102"/>
      <c r="AD400" s="103"/>
      <c r="AE400" s="103"/>
      <c r="AF400" s="103"/>
    </row>
    <row r="401" spans="20:32" x14ac:dyDescent="0.3">
      <c r="T401" s="99"/>
      <c r="U401" s="100"/>
      <c r="V401" s="101"/>
      <c r="W401" s="100"/>
      <c r="X401" s="99"/>
      <c r="Y401" s="99"/>
      <c r="Z401" s="99"/>
      <c r="AA401" s="99"/>
      <c r="AB401" s="102"/>
      <c r="AC401" s="102"/>
      <c r="AD401" s="103"/>
      <c r="AE401" s="103"/>
      <c r="AF401" s="103"/>
    </row>
    <row r="402" spans="20:32" x14ac:dyDescent="0.3">
      <c r="T402" s="99"/>
      <c r="U402" s="100"/>
      <c r="V402" s="101"/>
      <c r="W402" s="100"/>
      <c r="X402" s="99"/>
      <c r="Y402" s="99"/>
      <c r="Z402" s="99"/>
      <c r="AA402" s="99"/>
      <c r="AB402" s="102"/>
      <c r="AC402" s="102"/>
      <c r="AD402" s="103"/>
      <c r="AE402" s="103"/>
      <c r="AF402" s="103"/>
    </row>
    <row r="403" spans="20:32" x14ac:dyDescent="0.3">
      <c r="T403" s="99"/>
      <c r="U403" s="100"/>
      <c r="V403" s="101"/>
      <c r="W403" s="100"/>
      <c r="X403" s="99"/>
      <c r="Y403" s="99"/>
      <c r="Z403" s="99"/>
      <c r="AA403" s="99"/>
      <c r="AB403" s="102"/>
      <c r="AC403" s="102"/>
      <c r="AD403" s="103"/>
      <c r="AE403" s="103"/>
      <c r="AF403" s="103"/>
    </row>
    <row r="404" spans="20:32" x14ac:dyDescent="0.3">
      <c r="T404" s="99"/>
      <c r="U404" s="100"/>
      <c r="V404" s="101"/>
      <c r="W404" s="100"/>
      <c r="X404" s="99"/>
      <c r="Y404" s="99"/>
      <c r="Z404" s="99"/>
      <c r="AA404" s="99"/>
      <c r="AB404" s="102"/>
      <c r="AC404" s="102"/>
      <c r="AD404" s="103"/>
      <c r="AE404" s="103"/>
      <c r="AF404" s="103"/>
    </row>
    <row r="405" spans="20:32" x14ac:dyDescent="0.3">
      <c r="T405" s="99"/>
      <c r="U405" s="100"/>
      <c r="V405" s="101"/>
      <c r="W405" s="100"/>
      <c r="X405" s="99"/>
      <c r="Y405" s="99"/>
      <c r="Z405" s="99"/>
      <c r="AA405" s="99"/>
      <c r="AB405" s="102"/>
      <c r="AC405" s="102"/>
      <c r="AD405" s="103"/>
      <c r="AE405" s="103"/>
      <c r="AF405" s="103"/>
    </row>
    <row r="406" spans="20:32" x14ac:dyDescent="0.3">
      <c r="T406" s="99"/>
      <c r="U406" s="100"/>
      <c r="V406" s="101"/>
      <c r="W406" s="100"/>
      <c r="X406" s="99"/>
      <c r="Y406" s="99"/>
      <c r="Z406" s="99"/>
      <c r="AA406" s="99"/>
      <c r="AB406" s="102"/>
      <c r="AC406" s="102"/>
      <c r="AD406" s="103"/>
      <c r="AE406" s="103"/>
      <c r="AF406" s="103"/>
    </row>
    <row r="407" spans="20:32" x14ac:dyDescent="0.3">
      <c r="T407" s="99"/>
      <c r="U407" s="100"/>
      <c r="V407" s="101"/>
      <c r="W407" s="100"/>
      <c r="X407" s="99"/>
      <c r="Y407" s="99"/>
      <c r="Z407" s="99"/>
      <c r="AA407" s="99"/>
      <c r="AB407" s="102"/>
      <c r="AC407" s="102"/>
      <c r="AD407" s="103"/>
      <c r="AE407" s="103"/>
      <c r="AF407" s="103"/>
    </row>
    <row r="408" spans="20:32" x14ac:dyDescent="0.3">
      <c r="T408" s="99"/>
      <c r="U408" s="100"/>
      <c r="V408" s="101"/>
      <c r="W408" s="100"/>
      <c r="X408" s="99"/>
      <c r="Y408" s="99"/>
      <c r="Z408" s="99"/>
      <c r="AA408" s="99"/>
      <c r="AB408" s="102"/>
      <c r="AC408" s="102"/>
      <c r="AD408" s="103"/>
      <c r="AE408" s="103"/>
      <c r="AF408" s="103"/>
    </row>
    <row r="409" spans="20:32" x14ac:dyDescent="0.3">
      <c r="T409" s="99"/>
      <c r="U409" s="100"/>
      <c r="V409" s="101"/>
      <c r="W409" s="100"/>
      <c r="X409" s="99"/>
      <c r="Y409" s="99"/>
      <c r="Z409" s="99"/>
      <c r="AA409" s="99"/>
      <c r="AB409" s="102"/>
      <c r="AC409" s="102"/>
      <c r="AD409" s="103"/>
      <c r="AE409" s="103"/>
      <c r="AF409" s="103"/>
    </row>
    <row r="410" spans="20:32" x14ac:dyDescent="0.3">
      <c r="T410" s="99"/>
      <c r="U410" s="100"/>
      <c r="V410" s="101"/>
      <c r="W410" s="100"/>
      <c r="X410" s="99"/>
      <c r="Y410" s="99"/>
      <c r="Z410" s="99"/>
      <c r="AA410" s="99"/>
      <c r="AB410" s="102"/>
      <c r="AC410" s="102"/>
      <c r="AD410" s="103"/>
      <c r="AE410" s="103"/>
      <c r="AF410" s="103"/>
    </row>
    <row r="411" spans="20:32" x14ac:dyDescent="0.3">
      <c r="T411" s="99"/>
      <c r="U411" s="100"/>
      <c r="V411" s="101"/>
      <c r="W411" s="100"/>
      <c r="X411" s="99"/>
      <c r="Y411" s="99"/>
      <c r="Z411" s="99"/>
      <c r="AA411" s="99"/>
      <c r="AB411" s="102"/>
      <c r="AC411" s="102"/>
      <c r="AD411" s="103"/>
      <c r="AE411" s="103"/>
      <c r="AF411" s="103"/>
    </row>
    <row r="412" spans="20:32" x14ac:dyDescent="0.3">
      <c r="T412" s="99"/>
      <c r="U412" s="100"/>
      <c r="V412" s="101"/>
      <c r="W412" s="100"/>
      <c r="X412" s="99"/>
      <c r="Y412" s="99"/>
      <c r="Z412" s="99"/>
      <c r="AA412" s="99"/>
      <c r="AB412" s="102"/>
      <c r="AC412" s="102"/>
      <c r="AD412" s="103"/>
      <c r="AE412" s="103"/>
      <c r="AF412" s="103"/>
    </row>
    <row r="413" spans="20:32" x14ac:dyDescent="0.3">
      <c r="T413" s="99"/>
      <c r="U413" s="100"/>
      <c r="V413" s="101"/>
      <c r="W413" s="100"/>
      <c r="X413" s="99"/>
      <c r="Y413" s="99"/>
      <c r="Z413" s="99"/>
      <c r="AA413" s="99"/>
      <c r="AB413" s="102"/>
      <c r="AC413" s="102"/>
      <c r="AD413" s="103"/>
      <c r="AE413" s="103"/>
      <c r="AF413" s="103"/>
    </row>
    <row r="414" spans="20:32" x14ac:dyDescent="0.3">
      <c r="T414" s="99"/>
      <c r="U414" s="100"/>
      <c r="V414" s="101"/>
      <c r="W414" s="100"/>
      <c r="X414" s="99"/>
      <c r="Y414" s="99"/>
      <c r="Z414" s="99"/>
      <c r="AA414" s="99"/>
      <c r="AB414" s="102"/>
      <c r="AC414" s="102"/>
      <c r="AD414" s="103"/>
      <c r="AE414" s="103"/>
      <c r="AF414" s="103"/>
    </row>
    <row r="415" spans="20:32" x14ac:dyDescent="0.3">
      <c r="T415" s="99"/>
      <c r="U415" s="100"/>
      <c r="V415" s="101"/>
      <c r="W415" s="100"/>
      <c r="X415" s="99"/>
      <c r="Y415" s="99"/>
      <c r="Z415" s="99"/>
      <c r="AA415" s="99"/>
      <c r="AB415" s="102"/>
      <c r="AC415" s="102"/>
      <c r="AD415" s="103"/>
      <c r="AE415" s="103"/>
      <c r="AF415" s="103"/>
    </row>
    <row r="416" spans="20:32" x14ac:dyDescent="0.3">
      <c r="T416" s="99"/>
      <c r="U416" s="100"/>
      <c r="V416" s="101"/>
      <c r="W416" s="100"/>
      <c r="X416" s="99"/>
      <c r="Y416" s="99"/>
      <c r="Z416" s="99"/>
      <c r="AA416" s="99"/>
      <c r="AB416" s="102"/>
      <c r="AC416" s="102"/>
      <c r="AD416" s="103"/>
      <c r="AE416" s="103"/>
      <c r="AF416" s="103"/>
    </row>
    <row r="417" spans="20:32" x14ac:dyDescent="0.3">
      <c r="T417" s="99"/>
      <c r="U417" s="100"/>
      <c r="V417" s="101"/>
      <c r="W417" s="100"/>
      <c r="X417" s="99"/>
      <c r="Y417" s="99"/>
      <c r="Z417" s="99"/>
      <c r="AA417" s="99"/>
      <c r="AB417" s="102"/>
      <c r="AC417" s="102"/>
      <c r="AD417" s="103"/>
      <c r="AE417" s="103"/>
      <c r="AF417" s="103"/>
    </row>
    <row r="418" spans="20:32" x14ac:dyDescent="0.3">
      <c r="T418" s="99"/>
      <c r="U418" s="100"/>
      <c r="V418" s="101"/>
      <c r="W418" s="100"/>
      <c r="X418" s="99"/>
      <c r="Y418" s="99"/>
      <c r="Z418" s="99"/>
      <c r="AA418" s="99"/>
      <c r="AB418" s="102"/>
      <c r="AC418" s="102"/>
      <c r="AD418" s="103"/>
      <c r="AE418" s="103"/>
      <c r="AF418" s="103"/>
    </row>
    <row r="419" spans="20:32" x14ac:dyDescent="0.3">
      <c r="T419" s="99"/>
      <c r="U419" s="100"/>
      <c r="V419" s="101"/>
      <c r="W419" s="100"/>
      <c r="X419" s="99"/>
      <c r="Y419" s="99"/>
      <c r="Z419" s="99"/>
      <c r="AA419" s="99"/>
      <c r="AB419" s="102"/>
      <c r="AC419" s="102"/>
      <c r="AD419" s="103"/>
      <c r="AE419" s="103"/>
      <c r="AF419" s="103"/>
    </row>
    <row r="420" spans="20:32" x14ac:dyDescent="0.3">
      <c r="T420" s="99"/>
      <c r="U420" s="100"/>
      <c r="V420" s="101"/>
      <c r="W420" s="100"/>
      <c r="X420" s="99"/>
      <c r="Y420" s="99"/>
      <c r="Z420" s="99"/>
      <c r="AA420" s="99"/>
      <c r="AB420" s="102"/>
      <c r="AC420" s="102"/>
      <c r="AD420" s="103"/>
      <c r="AE420" s="103"/>
      <c r="AF420" s="103"/>
    </row>
    <row r="421" spans="20:32" x14ac:dyDescent="0.3">
      <c r="T421" s="99"/>
      <c r="U421" s="100"/>
      <c r="V421" s="101"/>
      <c r="W421" s="100"/>
      <c r="X421" s="99"/>
      <c r="Y421" s="99"/>
      <c r="Z421" s="99"/>
      <c r="AA421" s="99"/>
      <c r="AB421" s="102"/>
      <c r="AC421" s="102"/>
      <c r="AD421" s="103"/>
      <c r="AE421" s="103"/>
      <c r="AF421" s="103"/>
    </row>
    <row r="422" spans="20:32" x14ac:dyDescent="0.3">
      <c r="T422" s="99"/>
      <c r="U422" s="100"/>
      <c r="V422" s="101"/>
      <c r="W422" s="100"/>
      <c r="X422" s="99"/>
      <c r="Y422" s="99"/>
      <c r="Z422" s="99"/>
      <c r="AA422" s="99"/>
      <c r="AB422" s="102"/>
      <c r="AC422" s="102"/>
      <c r="AD422" s="103"/>
      <c r="AE422" s="103"/>
      <c r="AF422" s="103"/>
    </row>
    <row r="423" spans="20:32" x14ac:dyDescent="0.3">
      <c r="T423" s="99"/>
      <c r="U423" s="100"/>
      <c r="V423" s="101"/>
      <c r="W423" s="100"/>
      <c r="X423" s="99"/>
      <c r="Y423" s="99"/>
      <c r="Z423" s="99"/>
      <c r="AA423" s="99"/>
      <c r="AB423" s="102"/>
      <c r="AC423" s="102"/>
      <c r="AD423" s="103"/>
      <c r="AE423" s="103"/>
      <c r="AF423" s="103"/>
    </row>
    <row r="424" spans="20:32" x14ac:dyDescent="0.3">
      <c r="T424" s="99"/>
      <c r="U424" s="100"/>
      <c r="V424" s="101"/>
      <c r="W424" s="100"/>
      <c r="X424" s="99"/>
      <c r="Y424" s="99"/>
      <c r="Z424" s="99"/>
      <c r="AA424" s="99"/>
      <c r="AB424" s="102"/>
      <c r="AC424" s="102"/>
      <c r="AD424" s="103"/>
      <c r="AE424" s="103"/>
      <c r="AF424" s="103"/>
    </row>
    <row r="425" spans="20:32" x14ac:dyDescent="0.3">
      <c r="T425" s="99"/>
      <c r="U425" s="100"/>
      <c r="V425" s="101"/>
      <c r="W425" s="100"/>
      <c r="X425" s="99"/>
      <c r="Y425" s="99"/>
      <c r="Z425" s="99"/>
      <c r="AA425" s="99"/>
      <c r="AB425" s="102"/>
      <c r="AC425" s="102"/>
      <c r="AD425" s="103"/>
      <c r="AE425" s="103"/>
      <c r="AF425" s="103"/>
    </row>
    <row r="426" spans="20:32" x14ac:dyDescent="0.3">
      <c r="T426" s="99"/>
      <c r="U426" s="100"/>
      <c r="V426" s="101"/>
      <c r="W426" s="100"/>
      <c r="X426" s="99"/>
      <c r="Y426" s="99"/>
      <c r="Z426" s="99"/>
      <c r="AA426" s="99"/>
      <c r="AB426" s="102"/>
      <c r="AC426" s="102"/>
      <c r="AD426" s="103"/>
      <c r="AE426" s="103"/>
      <c r="AF426" s="103"/>
    </row>
    <row r="427" spans="20:32" x14ac:dyDescent="0.3">
      <c r="T427" s="99"/>
      <c r="U427" s="100"/>
      <c r="V427" s="101"/>
      <c r="W427" s="100"/>
      <c r="X427" s="99"/>
      <c r="Y427" s="99"/>
      <c r="Z427" s="99"/>
      <c r="AA427" s="99"/>
      <c r="AB427" s="102"/>
      <c r="AC427" s="102"/>
      <c r="AD427" s="103"/>
      <c r="AE427" s="103"/>
      <c r="AF427" s="103"/>
    </row>
    <row r="428" spans="20:32" x14ac:dyDescent="0.3">
      <c r="T428" s="99"/>
      <c r="U428" s="100"/>
      <c r="V428" s="101"/>
      <c r="W428" s="100"/>
      <c r="X428" s="99"/>
      <c r="Y428" s="99"/>
      <c r="Z428" s="99"/>
      <c r="AA428" s="99"/>
      <c r="AB428" s="102"/>
      <c r="AC428" s="102"/>
      <c r="AD428" s="103"/>
      <c r="AE428" s="103"/>
      <c r="AF428" s="103"/>
    </row>
    <row r="429" spans="20:32" x14ac:dyDescent="0.3">
      <c r="T429" s="99"/>
      <c r="U429" s="100"/>
      <c r="V429" s="101"/>
      <c r="W429" s="100"/>
      <c r="X429" s="99"/>
      <c r="Y429" s="99"/>
      <c r="Z429" s="99"/>
      <c r="AA429" s="99"/>
      <c r="AB429" s="102"/>
      <c r="AC429" s="102"/>
      <c r="AD429" s="103"/>
      <c r="AE429" s="103"/>
      <c r="AF429" s="103"/>
    </row>
    <row r="430" spans="20:32" x14ac:dyDescent="0.3">
      <c r="T430" s="99"/>
      <c r="U430" s="100"/>
      <c r="V430" s="101"/>
      <c r="W430" s="100"/>
      <c r="X430" s="99"/>
      <c r="Y430" s="99"/>
      <c r="Z430" s="99"/>
      <c r="AA430" s="99"/>
      <c r="AB430" s="102"/>
      <c r="AC430" s="102"/>
      <c r="AD430" s="103"/>
      <c r="AE430" s="103"/>
      <c r="AF430" s="103"/>
    </row>
    <row r="431" spans="20:32" x14ac:dyDescent="0.3">
      <c r="T431" s="99"/>
      <c r="U431" s="100"/>
      <c r="V431" s="101"/>
      <c r="W431" s="100"/>
      <c r="X431" s="99"/>
      <c r="Y431" s="99"/>
      <c r="Z431" s="99"/>
      <c r="AA431" s="99"/>
      <c r="AB431" s="102"/>
      <c r="AC431" s="102"/>
      <c r="AD431" s="103"/>
      <c r="AE431" s="103"/>
      <c r="AF431" s="103"/>
    </row>
    <row r="432" spans="20:32" x14ac:dyDescent="0.3">
      <c r="T432" s="99"/>
      <c r="U432" s="100"/>
      <c r="V432" s="101"/>
      <c r="W432" s="100"/>
      <c r="X432" s="99"/>
      <c r="Y432" s="99"/>
      <c r="Z432" s="99"/>
      <c r="AA432" s="99"/>
      <c r="AB432" s="102"/>
      <c r="AC432" s="102"/>
      <c r="AD432" s="103"/>
      <c r="AE432" s="103"/>
      <c r="AF432" s="103"/>
    </row>
    <row r="433" spans="20:32" x14ac:dyDescent="0.3">
      <c r="T433" s="99"/>
      <c r="U433" s="100"/>
      <c r="V433" s="101"/>
      <c r="W433" s="100"/>
      <c r="X433" s="99"/>
      <c r="Y433" s="99"/>
      <c r="Z433" s="99"/>
      <c r="AA433" s="99"/>
      <c r="AB433" s="102"/>
      <c r="AC433" s="102"/>
      <c r="AD433" s="103"/>
      <c r="AE433" s="103"/>
      <c r="AF433" s="103"/>
    </row>
    <row r="434" spans="20:32" x14ac:dyDescent="0.3">
      <c r="T434" s="99"/>
      <c r="U434" s="100"/>
      <c r="V434" s="101"/>
      <c r="W434" s="100"/>
      <c r="X434" s="99"/>
      <c r="Y434" s="99"/>
      <c r="Z434" s="99"/>
      <c r="AA434" s="99"/>
      <c r="AB434" s="102"/>
      <c r="AC434" s="102"/>
      <c r="AD434" s="103"/>
      <c r="AE434" s="103"/>
      <c r="AF434" s="103"/>
    </row>
    <row r="435" spans="20:32" x14ac:dyDescent="0.3">
      <c r="T435" s="99"/>
      <c r="U435" s="100"/>
      <c r="V435" s="101"/>
      <c r="W435" s="100"/>
      <c r="X435" s="99"/>
      <c r="Y435" s="99"/>
      <c r="Z435" s="99"/>
      <c r="AA435" s="99"/>
      <c r="AB435" s="102"/>
      <c r="AC435" s="102"/>
      <c r="AD435" s="103"/>
      <c r="AE435" s="103"/>
      <c r="AF435" s="103"/>
    </row>
    <row r="436" spans="20:32" x14ac:dyDescent="0.3">
      <c r="T436" s="99"/>
      <c r="U436" s="100"/>
      <c r="V436" s="101"/>
      <c r="W436" s="100"/>
      <c r="X436" s="99"/>
      <c r="Y436" s="99"/>
      <c r="Z436" s="99"/>
      <c r="AA436" s="99"/>
      <c r="AB436" s="102"/>
      <c r="AC436" s="102"/>
      <c r="AD436" s="103"/>
      <c r="AE436" s="103"/>
      <c r="AF436" s="103"/>
    </row>
    <row r="437" spans="20:32" x14ac:dyDescent="0.3">
      <c r="T437" s="99"/>
      <c r="U437" s="100"/>
      <c r="V437" s="101"/>
      <c r="W437" s="100"/>
      <c r="X437" s="99"/>
      <c r="Y437" s="99"/>
      <c r="Z437" s="99"/>
      <c r="AA437" s="99"/>
      <c r="AB437" s="102"/>
      <c r="AC437" s="102"/>
      <c r="AD437" s="103"/>
      <c r="AE437" s="103"/>
      <c r="AF437" s="103"/>
    </row>
    <row r="438" spans="20:32" x14ac:dyDescent="0.3">
      <c r="T438" s="99"/>
      <c r="U438" s="100"/>
      <c r="V438" s="101"/>
      <c r="W438" s="100"/>
      <c r="X438" s="99"/>
      <c r="Y438" s="99"/>
      <c r="Z438" s="99"/>
      <c r="AA438" s="99"/>
      <c r="AB438" s="102"/>
      <c r="AC438" s="102"/>
      <c r="AD438" s="103"/>
      <c r="AE438" s="103"/>
      <c r="AF438" s="103"/>
    </row>
    <row r="439" spans="20:32" x14ac:dyDescent="0.3">
      <c r="T439" s="99"/>
      <c r="U439" s="100"/>
      <c r="V439" s="101"/>
      <c r="W439" s="100"/>
      <c r="X439" s="99"/>
      <c r="Y439" s="99"/>
      <c r="Z439" s="99"/>
      <c r="AA439" s="99"/>
      <c r="AB439" s="102"/>
      <c r="AC439" s="102"/>
      <c r="AD439" s="103"/>
      <c r="AE439" s="103"/>
      <c r="AF439" s="103"/>
    </row>
    <row r="440" spans="20:32" x14ac:dyDescent="0.3">
      <c r="T440" s="99"/>
      <c r="U440" s="100"/>
      <c r="V440" s="101"/>
      <c r="W440" s="100"/>
      <c r="X440" s="99"/>
      <c r="Y440" s="99"/>
      <c r="Z440" s="99"/>
      <c r="AA440" s="99"/>
      <c r="AB440" s="102"/>
      <c r="AC440" s="102"/>
      <c r="AD440" s="103"/>
      <c r="AE440" s="103"/>
      <c r="AF440" s="103"/>
    </row>
    <row r="441" spans="20:32" x14ac:dyDescent="0.3">
      <c r="T441" s="99"/>
      <c r="U441" s="100"/>
      <c r="V441" s="101"/>
      <c r="W441" s="100"/>
      <c r="X441" s="99"/>
      <c r="Y441" s="99"/>
      <c r="Z441" s="99"/>
      <c r="AA441" s="99"/>
      <c r="AB441" s="102"/>
      <c r="AC441" s="102"/>
      <c r="AD441" s="103"/>
      <c r="AE441" s="103"/>
      <c r="AF441" s="103"/>
    </row>
    <row r="442" spans="20:32" x14ac:dyDescent="0.3">
      <c r="T442" s="99"/>
      <c r="U442" s="100"/>
      <c r="V442" s="101"/>
      <c r="W442" s="100"/>
      <c r="X442" s="99"/>
      <c r="Y442" s="99"/>
      <c r="Z442" s="99"/>
      <c r="AA442" s="99"/>
      <c r="AB442" s="102"/>
      <c r="AC442" s="102"/>
      <c r="AD442" s="103"/>
      <c r="AE442" s="103"/>
      <c r="AF442" s="103"/>
    </row>
    <row r="443" spans="20:32" x14ac:dyDescent="0.3">
      <c r="T443" s="99"/>
      <c r="U443" s="100"/>
      <c r="V443" s="101"/>
      <c r="W443" s="100"/>
      <c r="X443" s="99"/>
      <c r="Y443" s="99"/>
      <c r="Z443" s="99"/>
      <c r="AA443" s="99"/>
      <c r="AB443" s="102"/>
      <c r="AC443" s="102"/>
      <c r="AD443" s="103"/>
      <c r="AE443" s="103"/>
      <c r="AF443" s="103"/>
    </row>
    <row r="444" spans="20:32" x14ac:dyDescent="0.3">
      <c r="T444" s="99"/>
      <c r="U444" s="100"/>
      <c r="V444" s="101"/>
      <c r="W444" s="100"/>
      <c r="X444" s="99"/>
      <c r="Y444" s="99"/>
      <c r="Z444" s="99"/>
      <c r="AA444" s="99"/>
      <c r="AB444" s="102"/>
      <c r="AC444" s="102"/>
      <c r="AD444" s="103"/>
      <c r="AE444" s="103"/>
      <c r="AF444" s="103"/>
    </row>
    <row r="445" spans="20:32" x14ac:dyDescent="0.3">
      <c r="T445" s="99"/>
      <c r="U445" s="100"/>
      <c r="V445" s="101"/>
      <c r="W445" s="100"/>
      <c r="X445" s="99"/>
      <c r="Y445" s="99"/>
      <c r="Z445" s="99"/>
      <c r="AA445" s="99"/>
      <c r="AB445" s="102"/>
      <c r="AC445" s="102"/>
      <c r="AD445" s="103"/>
      <c r="AE445" s="103"/>
      <c r="AF445" s="103"/>
    </row>
    <row r="446" spans="20:32" x14ac:dyDescent="0.3">
      <c r="T446" s="99"/>
      <c r="U446" s="100"/>
      <c r="V446" s="101"/>
      <c r="W446" s="100"/>
      <c r="X446" s="99"/>
      <c r="Y446" s="99"/>
      <c r="Z446" s="99"/>
      <c r="AA446" s="99"/>
      <c r="AB446" s="102"/>
      <c r="AC446" s="102"/>
      <c r="AD446" s="103"/>
      <c r="AE446" s="103"/>
      <c r="AF446" s="103"/>
    </row>
    <row r="447" spans="20:32" x14ac:dyDescent="0.3">
      <c r="T447" s="99"/>
      <c r="U447" s="100"/>
      <c r="V447" s="101"/>
      <c r="W447" s="100"/>
      <c r="X447" s="99"/>
      <c r="Y447" s="99"/>
      <c r="Z447" s="99"/>
      <c r="AA447" s="99"/>
      <c r="AB447" s="102"/>
      <c r="AC447" s="102"/>
      <c r="AD447" s="103"/>
      <c r="AE447" s="103"/>
      <c r="AF447" s="103"/>
    </row>
    <row r="448" spans="20:32" x14ac:dyDescent="0.3">
      <c r="T448" s="99"/>
      <c r="U448" s="100"/>
      <c r="V448" s="101"/>
      <c r="W448" s="100"/>
      <c r="X448" s="99"/>
      <c r="Y448" s="99"/>
      <c r="Z448" s="99"/>
      <c r="AA448" s="99"/>
      <c r="AB448" s="102"/>
      <c r="AC448" s="102"/>
      <c r="AD448" s="103"/>
      <c r="AE448" s="103"/>
      <c r="AF448" s="103"/>
    </row>
    <row r="449" spans="20:32" x14ac:dyDescent="0.3">
      <c r="T449" s="99"/>
      <c r="U449" s="100"/>
      <c r="V449" s="101"/>
      <c r="W449" s="100"/>
      <c r="X449" s="99"/>
      <c r="Y449" s="99"/>
      <c r="Z449" s="99"/>
      <c r="AA449" s="99"/>
      <c r="AB449" s="102"/>
      <c r="AC449" s="102"/>
      <c r="AD449" s="103"/>
      <c r="AE449" s="103"/>
      <c r="AF449" s="103"/>
    </row>
    <row r="450" spans="20:32" x14ac:dyDescent="0.3">
      <c r="T450" s="99"/>
      <c r="U450" s="100"/>
      <c r="V450" s="101"/>
      <c r="W450" s="100"/>
      <c r="X450" s="99"/>
      <c r="Y450" s="99"/>
      <c r="Z450" s="99"/>
      <c r="AA450" s="99"/>
      <c r="AB450" s="102"/>
      <c r="AC450" s="102"/>
      <c r="AD450" s="103"/>
      <c r="AE450" s="103"/>
      <c r="AF450" s="103"/>
    </row>
    <row r="451" spans="20:32" x14ac:dyDescent="0.3">
      <c r="T451" s="99"/>
      <c r="U451" s="100"/>
      <c r="V451" s="101"/>
      <c r="W451" s="100"/>
      <c r="X451" s="99"/>
      <c r="Y451" s="99"/>
      <c r="Z451" s="99"/>
      <c r="AA451" s="99"/>
      <c r="AB451" s="102"/>
      <c r="AC451" s="102"/>
      <c r="AD451" s="103"/>
      <c r="AE451" s="103"/>
      <c r="AF451" s="103"/>
    </row>
    <row r="452" spans="20:32" x14ac:dyDescent="0.3">
      <c r="T452" s="99"/>
      <c r="U452" s="100"/>
      <c r="V452" s="101"/>
      <c r="W452" s="100"/>
      <c r="X452" s="99"/>
      <c r="Y452" s="99"/>
      <c r="Z452" s="99"/>
      <c r="AA452" s="99"/>
      <c r="AB452" s="102"/>
      <c r="AC452" s="102"/>
      <c r="AD452" s="103"/>
      <c r="AE452" s="103"/>
      <c r="AF452" s="103"/>
    </row>
    <row r="453" spans="20:32" x14ac:dyDescent="0.3">
      <c r="T453" s="99"/>
      <c r="U453" s="100"/>
      <c r="V453" s="101"/>
      <c r="W453" s="100"/>
      <c r="X453" s="99"/>
      <c r="Y453" s="99"/>
      <c r="Z453" s="99"/>
      <c r="AA453" s="99"/>
      <c r="AB453" s="102"/>
      <c r="AC453" s="102"/>
      <c r="AD453" s="103"/>
      <c r="AE453" s="103"/>
      <c r="AF453" s="103"/>
    </row>
    <row r="454" spans="20:32" x14ac:dyDescent="0.3">
      <c r="T454" s="99"/>
      <c r="U454" s="100"/>
      <c r="V454" s="101"/>
      <c r="W454" s="100"/>
      <c r="X454" s="99"/>
      <c r="Y454" s="99"/>
      <c r="Z454" s="99"/>
      <c r="AA454" s="99"/>
      <c r="AB454" s="102"/>
      <c r="AC454" s="102"/>
      <c r="AD454" s="103"/>
      <c r="AE454" s="103"/>
      <c r="AF454" s="103"/>
    </row>
    <row r="455" spans="20:32" x14ac:dyDescent="0.3">
      <c r="T455" s="99"/>
      <c r="U455" s="100"/>
      <c r="V455" s="101"/>
      <c r="W455" s="100"/>
      <c r="X455" s="99"/>
      <c r="Y455" s="99"/>
      <c r="Z455" s="99"/>
      <c r="AA455" s="99"/>
      <c r="AB455" s="102"/>
      <c r="AC455" s="102"/>
      <c r="AD455" s="103"/>
      <c r="AE455" s="103"/>
      <c r="AF455" s="103"/>
    </row>
    <row r="456" spans="20:32" x14ac:dyDescent="0.3">
      <c r="T456" s="99"/>
      <c r="U456" s="100"/>
      <c r="V456" s="101"/>
      <c r="W456" s="100"/>
      <c r="X456" s="99"/>
      <c r="Y456" s="99"/>
      <c r="Z456" s="99"/>
      <c r="AA456" s="99"/>
      <c r="AB456" s="102"/>
      <c r="AC456" s="102"/>
      <c r="AD456" s="103"/>
      <c r="AE456" s="103"/>
      <c r="AF456" s="103"/>
    </row>
    <row r="457" spans="20:32" x14ac:dyDescent="0.3">
      <c r="T457" s="99"/>
      <c r="U457" s="100"/>
      <c r="V457" s="101"/>
      <c r="W457" s="100"/>
      <c r="X457" s="99"/>
      <c r="Y457" s="99"/>
      <c r="Z457" s="99"/>
      <c r="AA457" s="99"/>
      <c r="AB457" s="102"/>
      <c r="AC457" s="102"/>
      <c r="AD457" s="103"/>
      <c r="AE457" s="103"/>
      <c r="AF457" s="103"/>
    </row>
    <row r="458" spans="20:32" x14ac:dyDescent="0.3">
      <c r="T458" s="99"/>
      <c r="U458" s="100"/>
      <c r="V458" s="101"/>
      <c r="W458" s="100"/>
      <c r="X458" s="99"/>
      <c r="Y458" s="99"/>
      <c r="Z458" s="99"/>
      <c r="AA458" s="99"/>
      <c r="AB458" s="102"/>
      <c r="AC458" s="102"/>
      <c r="AD458" s="103"/>
      <c r="AE458" s="103"/>
      <c r="AF458" s="103"/>
    </row>
    <row r="459" spans="20:32" x14ac:dyDescent="0.3">
      <c r="T459" s="99"/>
      <c r="U459" s="100"/>
      <c r="V459" s="101"/>
      <c r="W459" s="100"/>
      <c r="X459" s="99"/>
      <c r="Y459" s="99"/>
      <c r="Z459" s="99"/>
      <c r="AA459" s="99"/>
      <c r="AB459" s="102"/>
      <c r="AC459" s="102"/>
      <c r="AD459" s="103"/>
      <c r="AE459" s="103"/>
      <c r="AF459" s="103"/>
    </row>
    <row r="460" spans="20:32" x14ac:dyDescent="0.3">
      <c r="T460" s="99"/>
      <c r="U460" s="100"/>
      <c r="V460" s="101"/>
      <c r="W460" s="100"/>
      <c r="X460" s="99"/>
      <c r="Y460" s="99"/>
      <c r="Z460" s="99"/>
      <c r="AA460" s="99"/>
      <c r="AB460" s="102"/>
      <c r="AC460" s="102"/>
      <c r="AD460" s="103"/>
      <c r="AE460" s="103"/>
      <c r="AF460" s="103"/>
    </row>
    <row r="461" spans="20:32" x14ac:dyDescent="0.3">
      <c r="T461" s="99"/>
      <c r="U461" s="100"/>
      <c r="V461" s="101"/>
      <c r="W461" s="100"/>
      <c r="X461" s="99"/>
      <c r="Y461" s="99"/>
      <c r="Z461" s="99"/>
      <c r="AA461" s="99"/>
      <c r="AB461" s="102"/>
      <c r="AC461" s="102"/>
      <c r="AD461" s="103"/>
      <c r="AE461" s="103"/>
      <c r="AF461" s="103"/>
    </row>
    <row r="462" spans="20:32" x14ac:dyDescent="0.3">
      <c r="T462" s="99"/>
      <c r="U462" s="100"/>
      <c r="V462" s="101"/>
      <c r="W462" s="100"/>
      <c r="X462" s="99"/>
      <c r="Y462" s="99"/>
      <c r="Z462" s="99"/>
      <c r="AA462" s="99"/>
      <c r="AB462" s="102"/>
      <c r="AC462" s="102"/>
      <c r="AD462" s="103"/>
      <c r="AE462" s="103"/>
      <c r="AF462" s="103"/>
    </row>
    <row r="463" spans="20:32" x14ac:dyDescent="0.3">
      <c r="T463" s="99"/>
      <c r="U463" s="100"/>
      <c r="V463" s="101"/>
      <c r="W463" s="100"/>
      <c r="X463" s="99"/>
      <c r="Y463" s="99"/>
      <c r="Z463" s="99"/>
      <c r="AA463" s="99"/>
      <c r="AB463" s="102"/>
      <c r="AC463" s="102"/>
      <c r="AD463" s="103"/>
      <c r="AE463" s="103"/>
      <c r="AF463" s="103"/>
    </row>
    <row r="464" spans="20:32" x14ac:dyDescent="0.3">
      <c r="T464" s="99"/>
      <c r="U464" s="100"/>
      <c r="V464" s="101"/>
      <c r="W464" s="100"/>
      <c r="X464" s="99"/>
      <c r="Y464" s="99"/>
      <c r="Z464" s="99"/>
      <c r="AA464" s="99"/>
      <c r="AB464" s="102"/>
      <c r="AC464" s="102"/>
      <c r="AD464" s="103"/>
      <c r="AE464" s="103"/>
      <c r="AF464" s="103"/>
    </row>
    <row r="465" spans="20:32" x14ac:dyDescent="0.3">
      <c r="T465" s="99"/>
      <c r="U465" s="100"/>
      <c r="V465" s="101"/>
      <c r="W465" s="100"/>
      <c r="X465" s="99"/>
      <c r="Y465" s="99"/>
      <c r="Z465" s="99"/>
      <c r="AA465" s="99"/>
      <c r="AB465" s="102"/>
      <c r="AC465" s="102"/>
      <c r="AD465" s="103"/>
      <c r="AE465" s="103"/>
      <c r="AF465" s="103"/>
    </row>
    <row r="466" spans="20:32" x14ac:dyDescent="0.3">
      <c r="T466" s="99"/>
      <c r="U466" s="100"/>
      <c r="V466" s="101"/>
      <c r="W466" s="100"/>
      <c r="X466" s="99"/>
      <c r="Y466" s="99"/>
      <c r="Z466" s="99"/>
      <c r="AA466" s="99"/>
      <c r="AB466" s="102"/>
      <c r="AC466" s="102"/>
      <c r="AD466" s="103"/>
      <c r="AE466" s="103"/>
      <c r="AF466" s="103"/>
    </row>
    <row r="467" spans="20:32" x14ac:dyDescent="0.3">
      <c r="T467" s="99"/>
      <c r="U467" s="100"/>
      <c r="V467" s="101"/>
      <c r="W467" s="100"/>
      <c r="X467" s="99"/>
      <c r="Y467" s="99"/>
      <c r="Z467" s="99"/>
      <c r="AA467" s="99"/>
      <c r="AB467" s="102"/>
      <c r="AC467" s="102"/>
      <c r="AD467" s="103"/>
      <c r="AE467" s="103"/>
      <c r="AF467" s="103"/>
    </row>
    <row r="468" spans="20:32" x14ac:dyDescent="0.3">
      <c r="T468" s="99"/>
      <c r="U468" s="100"/>
      <c r="V468" s="101"/>
      <c r="W468" s="100"/>
      <c r="X468" s="99"/>
      <c r="Y468" s="99"/>
      <c r="Z468" s="99"/>
      <c r="AA468" s="99"/>
      <c r="AB468" s="102"/>
      <c r="AC468" s="102"/>
      <c r="AD468" s="103"/>
      <c r="AE468" s="103"/>
      <c r="AF468" s="103"/>
    </row>
    <row r="469" spans="20:32" x14ac:dyDescent="0.3">
      <c r="T469" s="99"/>
      <c r="U469" s="100"/>
      <c r="V469" s="101"/>
      <c r="W469" s="100"/>
      <c r="X469" s="99"/>
      <c r="Y469" s="99"/>
      <c r="Z469" s="99"/>
      <c r="AA469" s="99"/>
      <c r="AB469" s="102"/>
      <c r="AC469" s="102"/>
      <c r="AD469" s="103"/>
      <c r="AE469" s="103"/>
      <c r="AF469" s="103"/>
    </row>
    <row r="470" spans="20:32" x14ac:dyDescent="0.3">
      <c r="T470" s="99"/>
      <c r="U470" s="100"/>
      <c r="V470" s="101"/>
      <c r="W470" s="100"/>
      <c r="X470" s="99"/>
      <c r="Y470" s="99"/>
      <c r="Z470" s="99"/>
      <c r="AA470" s="99"/>
      <c r="AB470" s="102"/>
      <c r="AC470" s="102"/>
      <c r="AD470" s="103"/>
      <c r="AE470" s="103"/>
      <c r="AF470" s="103"/>
    </row>
    <row r="471" spans="20:32" x14ac:dyDescent="0.3">
      <c r="T471" s="99"/>
      <c r="U471" s="100"/>
      <c r="V471" s="101"/>
      <c r="W471" s="100"/>
      <c r="X471" s="99"/>
      <c r="Y471" s="99"/>
      <c r="Z471" s="99"/>
      <c r="AA471" s="99"/>
      <c r="AB471" s="102"/>
      <c r="AC471" s="102"/>
      <c r="AD471" s="103"/>
      <c r="AE471" s="103"/>
      <c r="AF471" s="103"/>
    </row>
    <row r="472" spans="20:32" x14ac:dyDescent="0.3">
      <c r="T472" s="99"/>
      <c r="U472" s="100"/>
      <c r="V472" s="101"/>
      <c r="W472" s="100"/>
      <c r="X472" s="99"/>
      <c r="Y472" s="99"/>
      <c r="Z472" s="99"/>
      <c r="AA472" s="99"/>
      <c r="AB472" s="102"/>
      <c r="AC472" s="102"/>
      <c r="AD472" s="103"/>
      <c r="AE472" s="103"/>
      <c r="AF472" s="103"/>
    </row>
    <row r="473" spans="20:32" x14ac:dyDescent="0.3">
      <c r="T473" s="99"/>
      <c r="U473" s="100"/>
      <c r="V473" s="101"/>
      <c r="W473" s="100"/>
      <c r="X473" s="99"/>
      <c r="Y473" s="99"/>
      <c r="Z473" s="99"/>
      <c r="AA473" s="99"/>
      <c r="AB473" s="102"/>
      <c r="AC473" s="102"/>
      <c r="AD473" s="103"/>
      <c r="AE473" s="103"/>
      <c r="AF473" s="103"/>
    </row>
    <row r="474" spans="20:32" x14ac:dyDescent="0.3">
      <c r="T474" s="99"/>
      <c r="U474" s="100"/>
      <c r="V474" s="101"/>
      <c r="W474" s="100"/>
      <c r="X474" s="99"/>
      <c r="Y474" s="99"/>
      <c r="Z474" s="99"/>
      <c r="AA474" s="99"/>
      <c r="AB474" s="102"/>
      <c r="AC474" s="102"/>
      <c r="AD474" s="103"/>
      <c r="AE474" s="103"/>
      <c r="AF474" s="103"/>
    </row>
    <row r="475" spans="20:32" x14ac:dyDescent="0.3">
      <c r="T475" s="99"/>
      <c r="U475" s="100"/>
      <c r="V475" s="101"/>
      <c r="W475" s="100"/>
      <c r="X475" s="99"/>
      <c r="Y475" s="99"/>
      <c r="Z475" s="99"/>
      <c r="AA475" s="99"/>
      <c r="AB475" s="102"/>
      <c r="AC475" s="102"/>
      <c r="AD475" s="103"/>
      <c r="AE475" s="103"/>
      <c r="AF475" s="103"/>
    </row>
    <row r="476" spans="20:32" x14ac:dyDescent="0.3">
      <c r="T476" s="99"/>
      <c r="U476" s="100"/>
      <c r="V476" s="101"/>
      <c r="W476" s="100"/>
      <c r="X476" s="99"/>
      <c r="Y476" s="99"/>
      <c r="Z476" s="99"/>
      <c r="AA476" s="99"/>
      <c r="AB476" s="102"/>
      <c r="AC476" s="102"/>
      <c r="AD476" s="103"/>
      <c r="AE476" s="103"/>
      <c r="AF476" s="103"/>
    </row>
    <row r="477" spans="20:32" x14ac:dyDescent="0.3">
      <c r="T477" s="99"/>
      <c r="U477" s="100"/>
      <c r="V477" s="101"/>
      <c r="W477" s="100"/>
      <c r="X477" s="99"/>
      <c r="Y477" s="99"/>
      <c r="Z477" s="99"/>
      <c r="AA477" s="99"/>
      <c r="AB477" s="102"/>
      <c r="AC477" s="102"/>
      <c r="AD477" s="103"/>
      <c r="AE477" s="103"/>
      <c r="AF477" s="103"/>
    </row>
    <row r="478" spans="20:32" x14ac:dyDescent="0.3">
      <c r="T478" s="99"/>
      <c r="U478" s="100"/>
      <c r="V478" s="101"/>
      <c r="W478" s="100"/>
      <c r="X478" s="99"/>
      <c r="Y478" s="99"/>
      <c r="Z478" s="99"/>
      <c r="AA478" s="99"/>
      <c r="AB478" s="102"/>
      <c r="AC478" s="102"/>
      <c r="AD478" s="103"/>
      <c r="AE478" s="103"/>
      <c r="AF478" s="103"/>
    </row>
    <row r="479" spans="20:32" x14ac:dyDescent="0.3">
      <c r="T479" s="99"/>
      <c r="U479" s="100"/>
      <c r="V479" s="101"/>
      <c r="W479" s="100"/>
      <c r="X479" s="99"/>
      <c r="Y479" s="99"/>
      <c r="Z479" s="99"/>
      <c r="AA479" s="99"/>
      <c r="AB479" s="102"/>
      <c r="AC479" s="102"/>
      <c r="AD479" s="103"/>
      <c r="AE479" s="103"/>
      <c r="AF479" s="103"/>
    </row>
    <row r="480" spans="20:32" x14ac:dyDescent="0.3">
      <c r="T480" s="99"/>
      <c r="U480" s="100"/>
      <c r="V480" s="101"/>
      <c r="W480" s="100"/>
      <c r="X480" s="99"/>
      <c r="Y480" s="99"/>
      <c r="Z480" s="99"/>
      <c r="AA480" s="99"/>
      <c r="AB480" s="102"/>
      <c r="AC480" s="102"/>
      <c r="AD480" s="103"/>
      <c r="AE480" s="103"/>
      <c r="AF480" s="103"/>
    </row>
    <row r="481" spans="20:32" x14ac:dyDescent="0.3">
      <c r="T481" s="99"/>
      <c r="U481" s="100"/>
      <c r="V481" s="101"/>
      <c r="W481" s="100"/>
      <c r="X481" s="99"/>
      <c r="Y481" s="99"/>
      <c r="Z481" s="99"/>
      <c r="AA481" s="99"/>
      <c r="AB481" s="102"/>
      <c r="AC481" s="102"/>
      <c r="AD481" s="103"/>
      <c r="AE481" s="103"/>
      <c r="AF481" s="103"/>
    </row>
    <row r="482" spans="20:32" x14ac:dyDescent="0.3">
      <c r="T482" s="99"/>
      <c r="U482" s="100"/>
      <c r="V482" s="101"/>
      <c r="W482" s="100"/>
      <c r="X482" s="99"/>
      <c r="Y482" s="99"/>
      <c r="Z482" s="99"/>
      <c r="AA482" s="99"/>
      <c r="AB482" s="102"/>
      <c r="AC482" s="102"/>
      <c r="AD482" s="103"/>
      <c r="AE482" s="103"/>
      <c r="AF482" s="103"/>
    </row>
    <row r="483" spans="20:32" x14ac:dyDescent="0.3">
      <c r="T483" s="99"/>
      <c r="U483" s="100"/>
      <c r="V483" s="101"/>
      <c r="W483" s="100"/>
      <c r="X483" s="99"/>
      <c r="Y483" s="99"/>
      <c r="Z483" s="99"/>
      <c r="AA483" s="99"/>
      <c r="AB483" s="102"/>
      <c r="AC483" s="102"/>
      <c r="AD483" s="103"/>
      <c r="AE483" s="103"/>
      <c r="AF483" s="103"/>
    </row>
    <row r="484" spans="20:32" x14ac:dyDescent="0.3">
      <c r="T484" s="99"/>
      <c r="U484" s="100"/>
      <c r="V484" s="101"/>
      <c r="W484" s="100"/>
      <c r="X484" s="99"/>
      <c r="Y484" s="99"/>
      <c r="Z484" s="99"/>
      <c r="AA484" s="99"/>
      <c r="AB484" s="102"/>
      <c r="AC484" s="102"/>
      <c r="AD484" s="103"/>
      <c r="AE484" s="103"/>
      <c r="AF484" s="103"/>
    </row>
    <row r="485" spans="20:32" x14ac:dyDescent="0.3">
      <c r="T485" s="99"/>
      <c r="U485" s="100"/>
      <c r="V485" s="101"/>
      <c r="W485" s="100"/>
      <c r="X485" s="99"/>
      <c r="Y485" s="99"/>
      <c r="Z485" s="99"/>
      <c r="AA485" s="99"/>
      <c r="AB485" s="102"/>
      <c r="AC485" s="102"/>
      <c r="AD485" s="103"/>
      <c r="AE485" s="103"/>
      <c r="AF485" s="103"/>
    </row>
    <row r="486" spans="20:32" x14ac:dyDescent="0.3">
      <c r="T486" s="99"/>
      <c r="U486" s="100"/>
      <c r="V486" s="101"/>
      <c r="W486" s="100"/>
      <c r="X486" s="99"/>
      <c r="Y486" s="99"/>
      <c r="Z486" s="99"/>
      <c r="AA486" s="99"/>
      <c r="AB486" s="102"/>
      <c r="AC486" s="102"/>
      <c r="AD486" s="103"/>
      <c r="AE486" s="103"/>
      <c r="AF486" s="103"/>
    </row>
    <row r="487" spans="20:32" x14ac:dyDescent="0.3">
      <c r="T487" s="99"/>
      <c r="U487" s="100"/>
      <c r="V487" s="101"/>
      <c r="W487" s="100"/>
      <c r="X487" s="99"/>
      <c r="Y487" s="99"/>
      <c r="Z487" s="99"/>
      <c r="AA487" s="99"/>
      <c r="AB487" s="102"/>
      <c r="AC487" s="102"/>
      <c r="AD487" s="103"/>
      <c r="AE487" s="103"/>
      <c r="AF487" s="103"/>
    </row>
    <row r="488" spans="20:32" x14ac:dyDescent="0.3">
      <c r="T488" s="99"/>
      <c r="U488" s="100"/>
      <c r="V488" s="101"/>
      <c r="W488" s="100"/>
      <c r="X488" s="99"/>
      <c r="Y488" s="99"/>
      <c r="Z488" s="99"/>
      <c r="AA488" s="99"/>
      <c r="AB488" s="102"/>
      <c r="AC488" s="102"/>
      <c r="AD488" s="103"/>
      <c r="AE488" s="103"/>
      <c r="AF488" s="103"/>
    </row>
    <row r="489" spans="20:32" x14ac:dyDescent="0.3">
      <c r="T489" s="99"/>
      <c r="U489" s="100"/>
      <c r="V489" s="101"/>
      <c r="W489" s="100"/>
      <c r="X489" s="99"/>
      <c r="Y489" s="99"/>
      <c r="Z489" s="99"/>
      <c r="AA489" s="99"/>
      <c r="AB489" s="102"/>
      <c r="AC489" s="102"/>
      <c r="AD489" s="103"/>
      <c r="AE489" s="103"/>
      <c r="AF489" s="103"/>
    </row>
    <row r="490" spans="20:32" x14ac:dyDescent="0.3">
      <c r="T490" s="99"/>
      <c r="U490" s="100"/>
      <c r="V490" s="101"/>
      <c r="W490" s="100"/>
      <c r="X490" s="99"/>
      <c r="Y490" s="99"/>
      <c r="Z490" s="99"/>
      <c r="AA490" s="99"/>
      <c r="AB490" s="102"/>
      <c r="AC490" s="102"/>
      <c r="AD490" s="103"/>
      <c r="AE490" s="103"/>
      <c r="AF490" s="103"/>
    </row>
    <row r="491" spans="20:32" x14ac:dyDescent="0.3">
      <c r="T491" s="99"/>
      <c r="U491" s="100"/>
      <c r="V491" s="101"/>
      <c r="W491" s="100"/>
      <c r="X491" s="99"/>
      <c r="Y491" s="99"/>
      <c r="Z491" s="99"/>
      <c r="AA491" s="99"/>
      <c r="AB491" s="102"/>
      <c r="AC491" s="102"/>
      <c r="AD491" s="103"/>
      <c r="AE491" s="103"/>
      <c r="AF491" s="103"/>
    </row>
    <row r="492" spans="20:32" x14ac:dyDescent="0.3">
      <c r="T492" s="99"/>
      <c r="U492" s="100"/>
      <c r="V492" s="101"/>
      <c r="W492" s="100"/>
      <c r="X492" s="99"/>
      <c r="Y492" s="99"/>
      <c r="Z492" s="99"/>
      <c r="AA492" s="99"/>
      <c r="AB492" s="102"/>
      <c r="AC492" s="102"/>
      <c r="AD492" s="103"/>
      <c r="AE492" s="103"/>
      <c r="AF492" s="103"/>
    </row>
    <row r="493" spans="20:32" x14ac:dyDescent="0.3">
      <c r="T493" s="99"/>
      <c r="U493" s="100"/>
      <c r="V493" s="101"/>
      <c r="W493" s="100"/>
      <c r="X493" s="99"/>
      <c r="Y493" s="99"/>
      <c r="Z493" s="99"/>
      <c r="AA493" s="99"/>
      <c r="AB493" s="102"/>
      <c r="AC493" s="102"/>
      <c r="AD493" s="103"/>
      <c r="AE493" s="103"/>
      <c r="AF493" s="103"/>
    </row>
    <row r="494" spans="20:32" x14ac:dyDescent="0.3">
      <c r="T494" s="99"/>
      <c r="U494" s="100"/>
      <c r="V494" s="101"/>
      <c r="W494" s="100"/>
      <c r="X494" s="99"/>
      <c r="Y494" s="99"/>
      <c r="Z494" s="99"/>
      <c r="AA494" s="99"/>
      <c r="AB494" s="102"/>
      <c r="AC494" s="102"/>
      <c r="AD494" s="103"/>
      <c r="AE494" s="103"/>
      <c r="AF494" s="103"/>
    </row>
    <row r="495" spans="20:32" x14ac:dyDescent="0.3">
      <c r="T495" s="99"/>
      <c r="U495" s="100"/>
      <c r="V495" s="101"/>
      <c r="W495" s="100"/>
      <c r="X495" s="99"/>
      <c r="Y495" s="99"/>
      <c r="Z495" s="99"/>
      <c r="AA495" s="99"/>
      <c r="AB495" s="102"/>
      <c r="AC495" s="102"/>
      <c r="AD495" s="103"/>
      <c r="AE495" s="103"/>
      <c r="AF495" s="103"/>
    </row>
    <row r="496" spans="20:32" x14ac:dyDescent="0.3">
      <c r="T496" s="99"/>
      <c r="U496" s="100"/>
      <c r="V496" s="101"/>
      <c r="W496" s="100"/>
      <c r="X496" s="99"/>
      <c r="Y496" s="99"/>
      <c r="Z496" s="99"/>
      <c r="AA496" s="99"/>
      <c r="AB496" s="102"/>
      <c r="AC496" s="102"/>
      <c r="AD496" s="103"/>
      <c r="AE496" s="103"/>
      <c r="AF496" s="103"/>
    </row>
    <row r="497" spans="20:32" x14ac:dyDescent="0.3">
      <c r="T497" s="99"/>
      <c r="U497" s="100"/>
      <c r="V497" s="101"/>
      <c r="W497" s="100"/>
      <c r="X497" s="99"/>
      <c r="Y497" s="99"/>
      <c r="Z497" s="99"/>
      <c r="AA497" s="99"/>
      <c r="AB497" s="102"/>
      <c r="AC497" s="102"/>
      <c r="AD497" s="103"/>
      <c r="AE497" s="103"/>
      <c r="AF497" s="103"/>
    </row>
    <row r="498" spans="20:32" x14ac:dyDescent="0.3">
      <c r="T498" s="99"/>
      <c r="U498" s="100"/>
      <c r="V498" s="101"/>
      <c r="W498" s="100"/>
      <c r="X498" s="99"/>
      <c r="Y498" s="99"/>
      <c r="Z498" s="99"/>
      <c r="AA498" s="99"/>
      <c r="AB498" s="102"/>
      <c r="AC498" s="102"/>
      <c r="AD498" s="103"/>
      <c r="AE498" s="103"/>
      <c r="AF498" s="103"/>
    </row>
    <row r="499" spans="20:32" x14ac:dyDescent="0.3">
      <c r="T499" s="99"/>
      <c r="U499" s="100"/>
      <c r="V499" s="101"/>
      <c r="W499" s="100"/>
      <c r="X499" s="99"/>
      <c r="Y499" s="99"/>
      <c r="Z499" s="99"/>
      <c r="AA499" s="99"/>
      <c r="AB499" s="102"/>
      <c r="AC499" s="102"/>
      <c r="AD499" s="103"/>
      <c r="AE499" s="103"/>
      <c r="AF499" s="103"/>
    </row>
    <row r="500" spans="20:32" x14ac:dyDescent="0.3">
      <c r="T500" s="99"/>
      <c r="U500" s="100"/>
      <c r="V500" s="101"/>
      <c r="W500" s="100"/>
      <c r="X500" s="99"/>
      <c r="Y500" s="99"/>
      <c r="Z500" s="99"/>
      <c r="AA500" s="99"/>
      <c r="AB500" s="102"/>
      <c r="AC500" s="102"/>
      <c r="AD500" s="103"/>
      <c r="AE500" s="103"/>
      <c r="AF500" s="103"/>
    </row>
    <row r="501" spans="20:32" x14ac:dyDescent="0.3">
      <c r="T501" s="99"/>
      <c r="U501" s="100"/>
      <c r="V501" s="101"/>
      <c r="W501" s="100"/>
      <c r="X501" s="99"/>
      <c r="Y501" s="99"/>
      <c r="Z501" s="99"/>
      <c r="AA501" s="99"/>
      <c r="AB501" s="102"/>
      <c r="AC501" s="102"/>
      <c r="AD501" s="103"/>
      <c r="AE501" s="103"/>
      <c r="AF501" s="103"/>
    </row>
    <row r="502" spans="20:32" x14ac:dyDescent="0.3">
      <c r="T502" s="99"/>
      <c r="U502" s="100"/>
      <c r="V502" s="101"/>
      <c r="W502" s="100"/>
      <c r="X502" s="99"/>
      <c r="Y502" s="99"/>
      <c r="Z502" s="99"/>
      <c r="AA502" s="99"/>
      <c r="AB502" s="102"/>
      <c r="AC502" s="102"/>
      <c r="AD502" s="103"/>
      <c r="AE502" s="103"/>
      <c r="AF502" s="103"/>
    </row>
    <row r="503" spans="20:32" x14ac:dyDescent="0.3">
      <c r="T503" s="99"/>
      <c r="U503" s="100"/>
      <c r="V503" s="101"/>
      <c r="W503" s="100"/>
      <c r="X503" s="99"/>
      <c r="Y503" s="99"/>
      <c r="Z503" s="99"/>
      <c r="AA503" s="99"/>
      <c r="AB503" s="102"/>
      <c r="AC503" s="102"/>
      <c r="AD503" s="103"/>
      <c r="AE503" s="103"/>
      <c r="AF503" s="103"/>
    </row>
    <row r="504" spans="20:32" x14ac:dyDescent="0.3">
      <c r="T504" s="99"/>
      <c r="U504" s="100"/>
      <c r="V504" s="101"/>
      <c r="W504" s="100"/>
      <c r="X504" s="99"/>
      <c r="Y504" s="99"/>
      <c r="Z504" s="99"/>
      <c r="AA504" s="99"/>
      <c r="AB504" s="102"/>
      <c r="AC504" s="102"/>
      <c r="AD504" s="103"/>
      <c r="AE504" s="103"/>
      <c r="AF504" s="103"/>
    </row>
    <row r="505" spans="20:32" x14ac:dyDescent="0.3">
      <c r="T505" s="99"/>
      <c r="U505" s="100"/>
      <c r="V505" s="101"/>
      <c r="W505" s="100"/>
      <c r="X505" s="99"/>
      <c r="Y505" s="99"/>
      <c r="Z505" s="99"/>
      <c r="AA505" s="99"/>
      <c r="AB505" s="102"/>
      <c r="AC505" s="102"/>
      <c r="AD505" s="103"/>
      <c r="AE505" s="103"/>
      <c r="AF505" s="103"/>
    </row>
    <row r="506" spans="20:32" x14ac:dyDescent="0.3">
      <c r="T506" s="99"/>
      <c r="U506" s="100"/>
      <c r="V506" s="101"/>
      <c r="W506" s="100"/>
      <c r="X506" s="99"/>
      <c r="Y506" s="99"/>
      <c r="Z506" s="99"/>
      <c r="AA506" s="99"/>
      <c r="AB506" s="102"/>
      <c r="AC506" s="102"/>
      <c r="AD506" s="103"/>
      <c r="AE506" s="103"/>
      <c r="AF506" s="103"/>
    </row>
    <row r="507" spans="20:32" x14ac:dyDescent="0.3">
      <c r="T507" s="99"/>
      <c r="U507" s="100"/>
      <c r="V507" s="101"/>
      <c r="W507" s="100"/>
      <c r="X507" s="99"/>
      <c r="Y507" s="99"/>
      <c r="Z507" s="99"/>
      <c r="AA507" s="99"/>
      <c r="AB507" s="102"/>
      <c r="AC507" s="102"/>
      <c r="AD507" s="103"/>
      <c r="AE507" s="103"/>
      <c r="AF507" s="103"/>
    </row>
    <row r="508" spans="20:32" x14ac:dyDescent="0.3">
      <c r="T508" s="99"/>
      <c r="U508" s="100"/>
      <c r="V508" s="101"/>
      <c r="W508" s="100"/>
      <c r="X508" s="99"/>
      <c r="Y508" s="99"/>
      <c r="Z508" s="99"/>
      <c r="AA508" s="99"/>
      <c r="AB508" s="102"/>
      <c r="AC508" s="102"/>
      <c r="AD508" s="103"/>
      <c r="AE508" s="103"/>
      <c r="AF508" s="103"/>
    </row>
    <row r="509" spans="20:32" x14ac:dyDescent="0.3">
      <c r="T509" s="99"/>
      <c r="U509" s="100"/>
      <c r="V509" s="101"/>
      <c r="W509" s="100"/>
      <c r="X509" s="99"/>
      <c r="Y509" s="99"/>
      <c r="Z509" s="99"/>
      <c r="AA509" s="99"/>
      <c r="AB509" s="102"/>
      <c r="AC509" s="102"/>
      <c r="AD509" s="103"/>
      <c r="AE509" s="103"/>
      <c r="AF509" s="103"/>
    </row>
    <row r="510" spans="20:32" x14ac:dyDescent="0.3">
      <c r="T510" s="99"/>
      <c r="U510" s="100"/>
      <c r="V510" s="101"/>
      <c r="W510" s="100"/>
      <c r="X510" s="99"/>
      <c r="Y510" s="99"/>
      <c r="Z510" s="99"/>
      <c r="AA510" s="99"/>
      <c r="AB510" s="102"/>
      <c r="AC510" s="102"/>
      <c r="AD510" s="103"/>
      <c r="AE510" s="103"/>
      <c r="AF510" s="103"/>
    </row>
    <row r="511" spans="20:32" x14ac:dyDescent="0.3">
      <c r="T511" s="99"/>
      <c r="U511" s="100"/>
      <c r="V511" s="101"/>
      <c r="W511" s="100"/>
      <c r="X511" s="99"/>
      <c r="Y511" s="99"/>
      <c r="Z511" s="99"/>
      <c r="AA511" s="99"/>
      <c r="AB511" s="102"/>
      <c r="AC511" s="102"/>
      <c r="AD511" s="103"/>
      <c r="AE511" s="103"/>
      <c r="AF511" s="103"/>
    </row>
    <row r="512" spans="20:32" x14ac:dyDescent="0.3">
      <c r="T512" s="99"/>
      <c r="U512" s="100"/>
      <c r="V512" s="101"/>
      <c r="W512" s="100"/>
      <c r="X512" s="99"/>
      <c r="Y512" s="99"/>
      <c r="Z512" s="99"/>
      <c r="AA512" s="99"/>
      <c r="AB512" s="102"/>
      <c r="AC512" s="102"/>
      <c r="AD512" s="103"/>
      <c r="AE512" s="103"/>
      <c r="AF512" s="103"/>
    </row>
    <row r="513" spans="20:32" x14ac:dyDescent="0.3">
      <c r="T513" s="99"/>
      <c r="U513" s="100"/>
      <c r="V513" s="101"/>
      <c r="W513" s="100"/>
      <c r="X513" s="99"/>
      <c r="Y513" s="99"/>
      <c r="Z513" s="99"/>
      <c r="AA513" s="99"/>
      <c r="AB513" s="102"/>
      <c r="AC513" s="102"/>
      <c r="AD513" s="103"/>
      <c r="AE513" s="103"/>
      <c r="AF513" s="103"/>
    </row>
    <row r="514" spans="20:32" x14ac:dyDescent="0.3">
      <c r="T514" s="99"/>
      <c r="U514" s="100"/>
      <c r="V514" s="101"/>
      <c r="W514" s="100"/>
      <c r="X514" s="99"/>
      <c r="Y514" s="99"/>
      <c r="Z514" s="99"/>
      <c r="AA514" s="99"/>
      <c r="AB514" s="102"/>
      <c r="AC514" s="102"/>
      <c r="AD514" s="103"/>
      <c r="AE514" s="103"/>
      <c r="AF514" s="103"/>
    </row>
    <row r="515" spans="20:32" x14ac:dyDescent="0.3">
      <c r="T515" s="99"/>
      <c r="U515" s="100"/>
      <c r="V515" s="101"/>
      <c r="W515" s="100"/>
      <c r="X515" s="99"/>
      <c r="Y515" s="99"/>
      <c r="Z515" s="99"/>
      <c r="AA515" s="99"/>
      <c r="AB515" s="102"/>
      <c r="AC515" s="102"/>
      <c r="AD515" s="103"/>
      <c r="AE515" s="103"/>
      <c r="AF515" s="103"/>
    </row>
    <row r="516" spans="20:32" x14ac:dyDescent="0.3">
      <c r="T516" s="99"/>
      <c r="U516" s="100"/>
      <c r="V516" s="101"/>
      <c r="W516" s="100"/>
      <c r="X516" s="99"/>
      <c r="Y516" s="99"/>
      <c r="Z516" s="99"/>
      <c r="AA516" s="99"/>
      <c r="AB516" s="102"/>
      <c r="AC516" s="102"/>
      <c r="AD516" s="103"/>
      <c r="AE516" s="103"/>
      <c r="AF516" s="103"/>
    </row>
    <row r="517" spans="20:32" x14ac:dyDescent="0.3">
      <c r="T517" s="99"/>
      <c r="U517" s="100"/>
      <c r="V517" s="101"/>
      <c r="W517" s="100"/>
      <c r="X517" s="99"/>
      <c r="Y517" s="99"/>
      <c r="Z517" s="99"/>
      <c r="AA517" s="99"/>
      <c r="AB517" s="102"/>
      <c r="AC517" s="102"/>
      <c r="AD517" s="103"/>
      <c r="AE517" s="103"/>
      <c r="AF517" s="103"/>
    </row>
    <row r="518" spans="20:32" x14ac:dyDescent="0.3">
      <c r="T518" s="99"/>
      <c r="U518" s="100"/>
      <c r="V518" s="101"/>
      <c r="W518" s="100"/>
      <c r="X518" s="99"/>
      <c r="Y518" s="99"/>
      <c r="Z518" s="99"/>
      <c r="AA518" s="99"/>
      <c r="AB518" s="102"/>
      <c r="AC518" s="102"/>
      <c r="AD518" s="103"/>
      <c r="AE518" s="103"/>
      <c r="AF518" s="103"/>
    </row>
    <row r="519" spans="20:32" x14ac:dyDescent="0.3">
      <c r="T519" s="99"/>
      <c r="U519" s="100"/>
      <c r="V519" s="101"/>
      <c r="W519" s="100"/>
      <c r="X519" s="99"/>
      <c r="Y519" s="99"/>
      <c r="Z519" s="99"/>
      <c r="AA519" s="99"/>
      <c r="AB519" s="102"/>
      <c r="AC519" s="102"/>
      <c r="AD519" s="103"/>
      <c r="AE519" s="103"/>
      <c r="AF519" s="103"/>
    </row>
    <row r="520" spans="20:32" x14ac:dyDescent="0.3">
      <c r="T520" s="99"/>
      <c r="U520" s="100"/>
      <c r="V520" s="101"/>
      <c r="W520" s="100"/>
      <c r="X520" s="99"/>
      <c r="Y520" s="99"/>
      <c r="Z520" s="99"/>
      <c r="AA520" s="99"/>
      <c r="AB520" s="102"/>
      <c r="AC520" s="102"/>
      <c r="AD520" s="103"/>
      <c r="AE520" s="103"/>
      <c r="AF520" s="103"/>
    </row>
    <row r="521" spans="20:32" x14ac:dyDescent="0.3">
      <c r="T521" s="99"/>
      <c r="U521" s="100"/>
      <c r="V521" s="101"/>
      <c r="W521" s="100"/>
      <c r="X521" s="99"/>
      <c r="Y521" s="99"/>
      <c r="Z521" s="99"/>
      <c r="AA521" s="99"/>
      <c r="AB521" s="102"/>
      <c r="AC521" s="102"/>
      <c r="AD521" s="103"/>
      <c r="AE521" s="103"/>
      <c r="AF521" s="103"/>
    </row>
    <row r="522" spans="20:32" x14ac:dyDescent="0.3">
      <c r="T522" s="99"/>
      <c r="U522" s="100"/>
      <c r="V522" s="101"/>
      <c r="W522" s="100"/>
      <c r="X522" s="99"/>
      <c r="Y522" s="99"/>
      <c r="Z522" s="99"/>
      <c r="AA522" s="99"/>
      <c r="AB522" s="102"/>
      <c r="AC522" s="102"/>
      <c r="AD522" s="103"/>
      <c r="AE522" s="103"/>
      <c r="AF522" s="103"/>
    </row>
    <row r="523" spans="20:32" x14ac:dyDescent="0.3">
      <c r="T523" s="99"/>
      <c r="U523" s="100"/>
      <c r="V523" s="101"/>
      <c r="W523" s="100"/>
      <c r="X523" s="99"/>
      <c r="Y523" s="99"/>
      <c r="Z523" s="99"/>
      <c r="AA523" s="99"/>
      <c r="AB523" s="102"/>
      <c r="AC523" s="102"/>
      <c r="AD523" s="103"/>
      <c r="AE523" s="103"/>
      <c r="AF523" s="103"/>
    </row>
    <row r="524" spans="20:32" x14ac:dyDescent="0.3">
      <c r="T524" s="99"/>
      <c r="U524" s="100"/>
      <c r="V524" s="101"/>
      <c r="W524" s="100"/>
      <c r="X524" s="99"/>
      <c r="Y524" s="99"/>
      <c r="Z524" s="99"/>
      <c r="AA524" s="99"/>
      <c r="AB524" s="102"/>
      <c r="AC524" s="102"/>
      <c r="AD524" s="103"/>
      <c r="AE524" s="103"/>
      <c r="AF524" s="103"/>
    </row>
    <row r="525" spans="20:32" x14ac:dyDescent="0.3">
      <c r="T525" s="99"/>
      <c r="U525" s="100"/>
      <c r="V525" s="101"/>
      <c r="W525" s="100"/>
      <c r="X525" s="99"/>
      <c r="Y525" s="99"/>
      <c r="Z525" s="99"/>
      <c r="AA525" s="99"/>
      <c r="AB525" s="102"/>
      <c r="AC525" s="102"/>
      <c r="AD525" s="103"/>
      <c r="AE525" s="103"/>
      <c r="AF525" s="103"/>
    </row>
    <row r="526" spans="20:32" x14ac:dyDescent="0.3">
      <c r="T526" s="99"/>
      <c r="U526" s="100"/>
      <c r="V526" s="101"/>
      <c r="W526" s="100"/>
      <c r="X526" s="99"/>
      <c r="Y526" s="99"/>
      <c r="Z526" s="99"/>
      <c r="AA526" s="99"/>
      <c r="AB526" s="102"/>
      <c r="AC526" s="102"/>
      <c r="AD526" s="103"/>
      <c r="AE526" s="103"/>
      <c r="AF526" s="103"/>
    </row>
    <row r="527" spans="20:32" x14ac:dyDescent="0.3">
      <c r="T527" s="99"/>
      <c r="U527" s="100"/>
      <c r="V527" s="101"/>
      <c r="W527" s="100"/>
      <c r="X527" s="99"/>
      <c r="Y527" s="99"/>
      <c r="Z527" s="99"/>
      <c r="AA527" s="99"/>
      <c r="AB527" s="102"/>
      <c r="AC527" s="102"/>
      <c r="AD527" s="103"/>
      <c r="AE527" s="103"/>
      <c r="AF527" s="103"/>
    </row>
    <row r="528" spans="20:32" x14ac:dyDescent="0.3">
      <c r="T528" s="99"/>
      <c r="U528" s="100"/>
      <c r="V528" s="101"/>
      <c r="W528" s="100"/>
      <c r="X528" s="99"/>
      <c r="Y528" s="99"/>
      <c r="Z528" s="99"/>
      <c r="AA528" s="99"/>
      <c r="AB528" s="102"/>
      <c r="AC528" s="102"/>
      <c r="AD528" s="103"/>
      <c r="AE528" s="103"/>
      <c r="AF528" s="103"/>
    </row>
    <row r="529" spans="20:32" x14ac:dyDescent="0.3">
      <c r="T529" s="99"/>
      <c r="U529" s="100"/>
      <c r="V529" s="101"/>
      <c r="W529" s="100"/>
      <c r="X529" s="99"/>
      <c r="Y529" s="99"/>
      <c r="Z529" s="99"/>
      <c r="AA529" s="99"/>
      <c r="AB529" s="102"/>
      <c r="AC529" s="102"/>
      <c r="AD529" s="103"/>
      <c r="AE529" s="103"/>
      <c r="AF529" s="103"/>
    </row>
    <row r="530" spans="20:32" x14ac:dyDescent="0.3">
      <c r="T530" s="99"/>
      <c r="U530" s="100"/>
      <c r="V530" s="101"/>
      <c r="W530" s="100"/>
      <c r="X530" s="99"/>
      <c r="Y530" s="99"/>
      <c r="Z530" s="99"/>
      <c r="AA530" s="99"/>
      <c r="AB530" s="102"/>
      <c r="AC530" s="102"/>
      <c r="AD530" s="103"/>
      <c r="AE530" s="103"/>
      <c r="AF530" s="103"/>
    </row>
    <row r="531" spans="20:32" x14ac:dyDescent="0.3">
      <c r="T531" s="99"/>
      <c r="U531" s="100"/>
      <c r="V531" s="101"/>
      <c r="W531" s="100"/>
      <c r="X531" s="99"/>
      <c r="Y531" s="99"/>
      <c r="Z531" s="99"/>
      <c r="AA531" s="99"/>
      <c r="AB531" s="102"/>
      <c r="AC531" s="102"/>
      <c r="AD531" s="103"/>
      <c r="AE531" s="103"/>
      <c r="AF531" s="103"/>
    </row>
    <row r="532" spans="20:32" x14ac:dyDescent="0.3">
      <c r="T532" s="99"/>
      <c r="U532" s="100"/>
      <c r="V532" s="101"/>
      <c r="W532" s="100"/>
      <c r="X532" s="99"/>
      <c r="Y532" s="99"/>
      <c r="Z532" s="99"/>
      <c r="AA532" s="99"/>
      <c r="AB532" s="102"/>
      <c r="AC532" s="102"/>
      <c r="AD532" s="103"/>
      <c r="AE532" s="103"/>
      <c r="AF532" s="103"/>
    </row>
    <row r="533" spans="20:32" x14ac:dyDescent="0.3">
      <c r="T533" s="99"/>
      <c r="U533" s="100"/>
      <c r="V533" s="101"/>
      <c r="W533" s="100"/>
      <c r="X533" s="99"/>
      <c r="Y533" s="99"/>
      <c r="Z533" s="99"/>
      <c r="AA533" s="99"/>
      <c r="AB533" s="102"/>
      <c r="AC533" s="102"/>
      <c r="AD533" s="103"/>
      <c r="AE533" s="103"/>
      <c r="AF533" s="103"/>
    </row>
    <row r="534" spans="20:32" x14ac:dyDescent="0.3">
      <c r="T534" s="99"/>
      <c r="U534" s="100"/>
      <c r="V534" s="101"/>
      <c r="W534" s="100"/>
      <c r="X534" s="99"/>
      <c r="Y534" s="99"/>
      <c r="Z534" s="99"/>
      <c r="AA534" s="99"/>
      <c r="AB534" s="102"/>
      <c r="AC534" s="102"/>
      <c r="AD534" s="103"/>
      <c r="AE534" s="103"/>
      <c r="AF534" s="103"/>
    </row>
    <row r="535" spans="20:32" x14ac:dyDescent="0.3">
      <c r="T535" s="99"/>
      <c r="U535" s="100"/>
      <c r="V535" s="101"/>
      <c r="W535" s="100"/>
      <c r="X535" s="99"/>
      <c r="Y535" s="99"/>
      <c r="Z535" s="99"/>
      <c r="AA535" s="99"/>
      <c r="AB535" s="102"/>
      <c r="AC535" s="102"/>
      <c r="AD535" s="103"/>
      <c r="AE535" s="103"/>
      <c r="AF535" s="103"/>
    </row>
    <row r="536" spans="20:32" x14ac:dyDescent="0.3">
      <c r="T536" s="99"/>
      <c r="U536" s="100"/>
      <c r="V536" s="101"/>
      <c r="W536" s="100"/>
      <c r="X536" s="99"/>
      <c r="Y536" s="99"/>
      <c r="Z536" s="99"/>
      <c r="AA536" s="99"/>
      <c r="AB536" s="102"/>
      <c r="AC536" s="102"/>
      <c r="AD536" s="103"/>
      <c r="AE536" s="103"/>
      <c r="AF536" s="103"/>
    </row>
    <row r="537" spans="20:32" x14ac:dyDescent="0.3">
      <c r="T537" s="99"/>
      <c r="U537" s="100"/>
      <c r="V537" s="101"/>
      <c r="W537" s="100"/>
      <c r="X537" s="99"/>
      <c r="Y537" s="99"/>
      <c r="Z537" s="99"/>
      <c r="AA537" s="99"/>
      <c r="AB537" s="102"/>
      <c r="AC537" s="102"/>
      <c r="AD537" s="103"/>
      <c r="AE537" s="103"/>
      <c r="AF537" s="103"/>
    </row>
    <row r="538" spans="20:32" x14ac:dyDescent="0.3">
      <c r="T538" s="99"/>
      <c r="U538" s="100"/>
      <c r="V538" s="101"/>
      <c r="W538" s="100"/>
      <c r="X538" s="99"/>
      <c r="Y538" s="99"/>
      <c r="Z538" s="99"/>
      <c r="AA538" s="99"/>
      <c r="AB538" s="102"/>
      <c r="AC538" s="102"/>
      <c r="AD538" s="103"/>
      <c r="AE538" s="103"/>
      <c r="AF538" s="103"/>
    </row>
    <row r="539" spans="20:32" x14ac:dyDescent="0.3">
      <c r="T539" s="99"/>
      <c r="U539" s="100"/>
      <c r="V539" s="101"/>
      <c r="W539" s="100"/>
      <c r="X539" s="99"/>
      <c r="Y539" s="99"/>
      <c r="Z539" s="99"/>
      <c r="AA539" s="99"/>
      <c r="AB539" s="102"/>
      <c r="AC539" s="102"/>
      <c r="AD539" s="103"/>
      <c r="AE539" s="103"/>
      <c r="AF539" s="103"/>
    </row>
    <row r="540" spans="20:32" x14ac:dyDescent="0.3">
      <c r="T540" s="99"/>
      <c r="U540" s="100"/>
      <c r="V540" s="101"/>
      <c r="W540" s="100"/>
      <c r="X540" s="99"/>
      <c r="Y540" s="99"/>
      <c r="Z540" s="99"/>
      <c r="AA540" s="99"/>
      <c r="AB540" s="102"/>
      <c r="AC540" s="102"/>
      <c r="AD540" s="103"/>
      <c r="AE540" s="103"/>
      <c r="AF540" s="103"/>
    </row>
    <row r="541" spans="20:32" x14ac:dyDescent="0.3">
      <c r="T541" s="99"/>
      <c r="U541" s="100"/>
      <c r="V541" s="101"/>
      <c r="W541" s="100"/>
      <c r="X541" s="99"/>
      <c r="Y541" s="99"/>
      <c r="Z541" s="99"/>
      <c r="AA541" s="99"/>
      <c r="AB541" s="102"/>
      <c r="AC541" s="102"/>
      <c r="AD541" s="103"/>
      <c r="AE541" s="103"/>
      <c r="AF541" s="103"/>
    </row>
    <row r="542" spans="20:32" x14ac:dyDescent="0.3">
      <c r="T542" s="99"/>
      <c r="U542" s="100"/>
      <c r="V542" s="101"/>
      <c r="W542" s="100"/>
      <c r="X542" s="99"/>
      <c r="Y542" s="99"/>
      <c r="Z542" s="99"/>
      <c r="AA542" s="99"/>
      <c r="AB542" s="102"/>
      <c r="AC542" s="102"/>
      <c r="AD542" s="103"/>
      <c r="AE542" s="103"/>
      <c r="AF542" s="103"/>
    </row>
    <row r="543" spans="20:32" x14ac:dyDescent="0.3">
      <c r="T543" s="99"/>
      <c r="U543" s="100"/>
      <c r="V543" s="101"/>
      <c r="W543" s="100"/>
      <c r="X543" s="99"/>
      <c r="Y543" s="99"/>
      <c r="Z543" s="99"/>
      <c r="AA543" s="99"/>
      <c r="AB543" s="102"/>
      <c r="AC543" s="102"/>
      <c r="AD543" s="103"/>
      <c r="AE543" s="103"/>
      <c r="AF543" s="103"/>
    </row>
    <row r="544" spans="20:32" x14ac:dyDescent="0.3">
      <c r="T544" s="99"/>
      <c r="U544" s="100"/>
      <c r="V544" s="101"/>
      <c r="W544" s="100"/>
      <c r="X544" s="99"/>
      <c r="Y544" s="99"/>
      <c r="Z544" s="99"/>
      <c r="AA544" s="99"/>
      <c r="AB544" s="102"/>
      <c r="AC544" s="102"/>
      <c r="AD544" s="103"/>
      <c r="AE544" s="103"/>
      <c r="AF544" s="103"/>
    </row>
    <row r="545" spans="20:32" x14ac:dyDescent="0.3">
      <c r="T545" s="99"/>
      <c r="U545" s="100"/>
      <c r="V545" s="101"/>
      <c r="W545" s="100"/>
      <c r="X545" s="99"/>
      <c r="Y545" s="99"/>
      <c r="Z545" s="99"/>
      <c r="AA545" s="99"/>
      <c r="AB545" s="102"/>
      <c r="AC545" s="102"/>
      <c r="AD545" s="103"/>
      <c r="AE545" s="103"/>
      <c r="AF545" s="103"/>
    </row>
    <row r="546" spans="20:32" x14ac:dyDescent="0.3">
      <c r="T546" s="99"/>
      <c r="U546" s="100"/>
      <c r="V546" s="101"/>
      <c r="W546" s="100"/>
      <c r="X546" s="99"/>
      <c r="Y546" s="99"/>
      <c r="Z546" s="99"/>
      <c r="AA546" s="99"/>
      <c r="AB546" s="102"/>
      <c r="AC546" s="102"/>
      <c r="AD546" s="103"/>
      <c r="AE546" s="103"/>
      <c r="AF546" s="103"/>
    </row>
    <row r="547" spans="20:32" x14ac:dyDescent="0.3">
      <c r="T547" s="99"/>
      <c r="U547" s="100"/>
      <c r="V547" s="101"/>
      <c r="W547" s="100"/>
      <c r="X547" s="99"/>
      <c r="Y547" s="99"/>
      <c r="Z547" s="99"/>
      <c r="AA547" s="99"/>
      <c r="AB547" s="102"/>
      <c r="AC547" s="102"/>
      <c r="AD547" s="103"/>
      <c r="AE547" s="103"/>
      <c r="AF547" s="103"/>
    </row>
    <row r="548" spans="20:32" x14ac:dyDescent="0.3">
      <c r="T548" s="99"/>
      <c r="U548" s="100"/>
      <c r="V548" s="101"/>
      <c r="W548" s="100"/>
      <c r="X548" s="99"/>
      <c r="Y548" s="99"/>
      <c r="Z548" s="99"/>
      <c r="AA548" s="99"/>
      <c r="AB548" s="102"/>
      <c r="AC548" s="102"/>
      <c r="AD548" s="103"/>
      <c r="AE548" s="103"/>
      <c r="AF548" s="103"/>
    </row>
    <row r="549" spans="20:32" x14ac:dyDescent="0.3">
      <c r="T549" s="99"/>
      <c r="U549" s="100"/>
      <c r="V549" s="101"/>
      <c r="W549" s="100"/>
      <c r="X549" s="99"/>
      <c r="Y549" s="99"/>
      <c r="Z549" s="99"/>
      <c r="AA549" s="99"/>
      <c r="AB549" s="102"/>
      <c r="AC549" s="102"/>
      <c r="AD549" s="103"/>
      <c r="AE549" s="103"/>
      <c r="AF549" s="103"/>
    </row>
    <row r="550" spans="20:32" x14ac:dyDescent="0.3">
      <c r="T550" s="99"/>
      <c r="U550" s="100"/>
      <c r="V550" s="101"/>
      <c r="W550" s="100"/>
      <c r="X550" s="99"/>
      <c r="Y550" s="99"/>
      <c r="Z550" s="99"/>
      <c r="AA550" s="99"/>
      <c r="AB550" s="102"/>
      <c r="AC550" s="102"/>
      <c r="AD550" s="103"/>
      <c r="AE550" s="103"/>
      <c r="AF550" s="103"/>
    </row>
    <row r="551" spans="20:32" x14ac:dyDescent="0.3">
      <c r="T551" s="99"/>
      <c r="U551" s="100"/>
      <c r="V551" s="101"/>
      <c r="W551" s="100"/>
      <c r="X551" s="99"/>
      <c r="Y551" s="99"/>
      <c r="Z551" s="99"/>
      <c r="AA551" s="99"/>
      <c r="AB551" s="102"/>
      <c r="AC551" s="102"/>
      <c r="AD551" s="103"/>
      <c r="AE551" s="103"/>
      <c r="AF551" s="103"/>
    </row>
    <row r="552" spans="20:32" x14ac:dyDescent="0.3">
      <c r="T552" s="99"/>
      <c r="U552" s="100"/>
      <c r="V552" s="101"/>
      <c r="W552" s="100"/>
      <c r="X552" s="99"/>
      <c r="Y552" s="99"/>
      <c r="Z552" s="99"/>
      <c r="AA552" s="99"/>
      <c r="AB552" s="102"/>
      <c r="AC552" s="102"/>
      <c r="AD552" s="103"/>
      <c r="AE552" s="103"/>
      <c r="AF552" s="103"/>
    </row>
    <row r="553" spans="20:32" x14ac:dyDescent="0.3">
      <c r="T553" s="99"/>
      <c r="U553" s="100"/>
      <c r="V553" s="101"/>
      <c r="W553" s="100"/>
      <c r="X553" s="99"/>
      <c r="Y553" s="99"/>
      <c r="Z553" s="99"/>
      <c r="AA553" s="99"/>
      <c r="AB553" s="102"/>
      <c r="AC553" s="102"/>
      <c r="AD553" s="103"/>
      <c r="AE553" s="103"/>
      <c r="AF553" s="103"/>
    </row>
    <row r="554" spans="20:32" x14ac:dyDescent="0.3">
      <c r="T554" s="99"/>
      <c r="U554" s="100"/>
      <c r="V554" s="101"/>
      <c r="W554" s="100"/>
      <c r="X554" s="99"/>
      <c r="Y554" s="99"/>
      <c r="Z554" s="99"/>
      <c r="AA554" s="99"/>
      <c r="AB554" s="102"/>
      <c r="AC554" s="102"/>
      <c r="AD554" s="103"/>
      <c r="AE554" s="103"/>
      <c r="AF554" s="103"/>
    </row>
    <row r="555" spans="20:32" x14ac:dyDescent="0.3">
      <c r="T555" s="99"/>
      <c r="U555" s="100"/>
      <c r="V555" s="101"/>
      <c r="W555" s="100"/>
      <c r="X555" s="99"/>
      <c r="Y555" s="99"/>
      <c r="Z555" s="99"/>
      <c r="AA555" s="99"/>
      <c r="AB555" s="102"/>
      <c r="AC555" s="102"/>
      <c r="AD555" s="103"/>
      <c r="AE555" s="103"/>
      <c r="AF555" s="103"/>
    </row>
    <row r="556" spans="20:32" x14ac:dyDescent="0.3">
      <c r="T556" s="99"/>
      <c r="U556" s="100"/>
      <c r="V556" s="101"/>
      <c r="W556" s="100"/>
      <c r="X556" s="99"/>
      <c r="Y556" s="99"/>
      <c r="Z556" s="99"/>
      <c r="AA556" s="99"/>
      <c r="AB556" s="102"/>
      <c r="AC556" s="102"/>
      <c r="AD556" s="103"/>
      <c r="AE556" s="103"/>
      <c r="AF556" s="103"/>
    </row>
    <row r="557" spans="20:32" x14ac:dyDescent="0.3">
      <c r="T557" s="99"/>
      <c r="U557" s="100"/>
      <c r="V557" s="101"/>
      <c r="W557" s="100"/>
      <c r="X557" s="99"/>
      <c r="Y557" s="99"/>
      <c r="Z557" s="99"/>
      <c r="AA557" s="99"/>
      <c r="AB557" s="102"/>
      <c r="AC557" s="102"/>
      <c r="AD557" s="103"/>
      <c r="AE557" s="103"/>
      <c r="AF557" s="103"/>
    </row>
    <row r="558" spans="20:32" x14ac:dyDescent="0.3">
      <c r="T558" s="99"/>
      <c r="U558" s="100"/>
      <c r="V558" s="101"/>
      <c r="W558" s="100"/>
      <c r="X558" s="99"/>
      <c r="Y558" s="99"/>
      <c r="Z558" s="99"/>
      <c r="AA558" s="99"/>
      <c r="AB558" s="102"/>
      <c r="AC558" s="102"/>
      <c r="AD558" s="103"/>
      <c r="AE558" s="103"/>
      <c r="AF558" s="103"/>
    </row>
    <row r="559" spans="20:32" x14ac:dyDescent="0.3">
      <c r="T559" s="99"/>
      <c r="U559" s="100"/>
      <c r="V559" s="101"/>
      <c r="W559" s="100"/>
      <c r="X559" s="99"/>
      <c r="Y559" s="99"/>
      <c r="Z559" s="99"/>
      <c r="AA559" s="99"/>
      <c r="AB559" s="102"/>
      <c r="AC559" s="102"/>
      <c r="AD559" s="103"/>
      <c r="AE559" s="103"/>
      <c r="AF559" s="103"/>
    </row>
    <row r="560" spans="20:32" x14ac:dyDescent="0.3">
      <c r="T560" s="99"/>
      <c r="U560" s="100"/>
      <c r="V560" s="101"/>
      <c r="W560" s="100"/>
      <c r="X560" s="99"/>
      <c r="Y560" s="99"/>
      <c r="Z560" s="99"/>
      <c r="AA560" s="99"/>
      <c r="AB560" s="102"/>
      <c r="AC560" s="102"/>
      <c r="AD560" s="103"/>
      <c r="AE560" s="103"/>
      <c r="AF560" s="103"/>
    </row>
    <row r="561" spans="20:32" x14ac:dyDescent="0.3">
      <c r="T561" s="99"/>
      <c r="U561" s="100"/>
      <c r="V561" s="101"/>
      <c r="W561" s="100"/>
      <c r="X561" s="99"/>
      <c r="Y561" s="99"/>
      <c r="Z561" s="99"/>
      <c r="AA561" s="99"/>
      <c r="AB561" s="102"/>
      <c r="AC561" s="102"/>
      <c r="AD561" s="103"/>
      <c r="AE561" s="103"/>
      <c r="AF561" s="103"/>
    </row>
    <row r="562" spans="20:32" x14ac:dyDescent="0.3">
      <c r="T562" s="99"/>
      <c r="U562" s="100"/>
      <c r="V562" s="101"/>
      <c r="W562" s="100"/>
      <c r="X562" s="99"/>
      <c r="Y562" s="99"/>
      <c r="Z562" s="99"/>
      <c r="AA562" s="99"/>
      <c r="AB562" s="102"/>
      <c r="AC562" s="102"/>
      <c r="AD562" s="103"/>
      <c r="AE562" s="103"/>
      <c r="AF562" s="103"/>
    </row>
    <row r="563" spans="20:32" x14ac:dyDescent="0.3">
      <c r="T563" s="99"/>
      <c r="U563" s="100"/>
      <c r="V563" s="101"/>
      <c r="W563" s="100"/>
      <c r="X563" s="99"/>
      <c r="Y563" s="99"/>
      <c r="Z563" s="99"/>
      <c r="AA563" s="99"/>
      <c r="AB563" s="102"/>
      <c r="AC563" s="102"/>
      <c r="AD563" s="103"/>
      <c r="AE563" s="103"/>
      <c r="AF563" s="103"/>
    </row>
    <row r="564" spans="20:32" x14ac:dyDescent="0.3">
      <c r="T564" s="99"/>
      <c r="U564" s="100"/>
      <c r="V564" s="101"/>
      <c r="W564" s="100"/>
      <c r="X564" s="99"/>
      <c r="Y564" s="99"/>
      <c r="Z564" s="99"/>
      <c r="AA564" s="99"/>
      <c r="AB564" s="102"/>
      <c r="AC564" s="102"/>
      <c r="AD564" s="103"/>
      <c r="AE564" s="103"/>
      <c r="AF564" s="103"/>
    </row>
    <row r="565" spans="20:32" x14ac:dyDescent="0.3">
      <c r="T565" s="99"/>
      <c r="U565" s="100"/>
      <c r="V565" s="101"/>
      <c r="W565" s="100"/>
      <c r="X565" s="99"/>
      <c r="Y565" s="99"/>
      <c r="Z565" s="99"/>
      <c r="AA565" s="99"/>
      <c r="AB565" s="102"/>
      <c r="AC565" s="102"/>
      <c r="AD565" s="103"/>
      <c r="AE565" s="103"/>
      <c r="AF565" s="103"/>
    </row>
    <row r="566" spans="20:32" x14ac:dyDescent="0.3">
      <c r="T566" s="99"/>
      <c r="U566" s="100"/>
      <c r="V566" s="101"/>
      <c r="W566" s="100"/>
      <c r="X566" s="99"/>
      <c r="Y566" s="99"/>
      <c r="Z566" s="99"/>
      <c r="AA566" s="99"/>
      <c r="AB566" s="102"/>
      <c r="AC566" s="102"/>
      <c r="AD566" s="103"/>
      <c r="AE566" s="103"/>
      <c r="AF566" s="103"/>
    </row>
    <row r="567" spans="20:32" x14ac:dyDescent="0.3">
      <c r="T567" s="99"/>
      <c r="U567" s="100"/>
      <c r="V567" s="101"/>
      <c r="W567" s="100"/>
      <c r="X567" s="99"/>
      <c r="Y567" s="99"/>
      <c r="Z567" s="99"/>
      <c r="AA567" s="99"/>
      <c r="AB567" s="102"/>
      <c r="AC567" s="102"/>
      <c r="AD567" s="103"/>
      <c r="AE567" s="103"/>
      <c r="AF567" s="103"/>
    </row>
    <row r="568" spans="20:32" x14ac:dyDescent="0.3">
      <c r="T568" s="99"/>
      <c r="U568" s="100"/>
      <c r="V568" s="101"/>
      <c r="W568" s="100"/>
      <c r="X568" s="99"/>
      <c r="Y568" s="99"/>
      <c r="Z568" s="99"/>
      <c r="AA568" s="99"/>
      <c r="AB568" s="102"/>
      <c r="AC568" s="102"/>
      <c r="AD568" s="103"/>
      <c r="AE568" s="103"/>
      <c r="AF568" s="103"/>
    </row>
    <row r="569" spans="20:32" x14ac:dyDescent="0.3">
      <c r="T569" s="99"/>
      <c r="U569" s="100"/>
      <c r="V569" s="101"/>
      <c r="W569" s="100"/>
      <c r="X569" s="99"/>
      <c r="Y569" s="99"/>
      <c r="Z569" s="99"/>
      <c r="AA569" s="99"/>
      <c r="AB569" s="102"/>
      <c r="AC569" s="102"/>
      <c r="AD569" s="103"/>
      <c r="AE569" s="103"/>
      <c r="AF569" s="103"/>
    </row>
    <row r="570" spans="20:32" x14ac:dyDescent="0.3">
      <c r="T570" s="99"/>
      <c r="U570" s="100"/>
      <c r="V570" s="101"/>
      <c r="W570" s="100"/>
      <c r="X570" s="99"/>
      <c r="Y570" s="99"/>
      <c r="Z570" s="99"/>
      <c r="AA570" s="99"/>
      <c r="AB570" s="102"/>
      <c r="AC570" s="102"/>
      <c r="AD570" s="103"/>
      <c r="AE570" s="103"/>
      <c r="AF570" s="103"/>
    </row>
    <row r="571" spans="20:32" x14ac:dyDescent="0.3">
      <c r="T571" s="99"/>
      <c r="U571" s="100"/>
      <c r="V571" s="101"/>
      <c r="W571" s="100"/>
      <c r="X571" s="99"/>
      <c r="Y571" s="99"/>
      <c r="Z571" s="99"/>
      <c r="AA571" s="99"/>
      <c r="AB571" s="102"/>
      <c r="AC571" s="102"/>
      <c r="AD571" s="103"/>
      <c r="AE571" s="103"/>
      <c r="AF571" s="103"/>
    </row>
    <row r="572" spans="20:32" x14ac:dyDescent="0.3">
      <c r="T572" s="99"/>
      <c r="U572" s="100"/>
      <c r="V572" s="101"/>
      <c r="W572" s="100"/>
      <c r="X572" s="99"/>
      <c r="Y572" s="99"/>
      <c r="Z572" s="99"/>
      <c r="AA572" s="99"/>
      <c r="AB572" s="102"/>
      <c r="AC572" s="102"/>
      <c r="AD572" s="103"/>
      <c r="AE572" s="103"/>
      <c r="AF572" s="103"/>
    </row>
    <row r="573" spans="20:32" x14ac:dyDescent="0.3">
      <c r="T573" s="99"/>
      <c r="U573" s="100"/>
      <c r="V573" s="101"/>
      <c r="W573" s="100"/>
      <c r="X573" s="99"/>
      <c r="Y573" s="99"/>
      <c r="Z573" s="99"/>
      <c r="AA573" s="99"/>
      <c r="AB573" s="102"/>
      <c r="AC573" s="102"/>
      <c r="AD573" s="103"/>
      <c r="AE573" s="103"/>
      <c r="AF573" s="103"/>
    </row>
    <row r="574" spans="20:32" x14ac:dyDescent="0.3">
      <c r="T574" s="99"/>
      <c r="U574" s="100"/>
      <c r="V574" s="101"/>
      <c r="W574" s="100"/>
      <c r="X574" s="99"/>
      <c r="Y574" s="99"/>
      <c r="Z574" s="99"/>
      <c r="AA574" s="99"/>
      <c r="AB574" s="102"/>
      <c r="AC574" s="102"/>
      <c r="AD574" s="103"/>
      <c r="AE574" s="103"/>
      <c r="AF574" s="103"/>
    </row>
    <row r="575" spans="20:32" x14ac:dyDescent="0.3">
      <c r="T575" s="99"/>
      <c r="U575" s="100"/>
      <c r="V575" s="101"/>
      <c r="W575" s="100"/>
      <c r="X575" s="99"/>
      <c r="Y575" s="99"/>
      <c r="Z575" s="99"/>
      <c r="AA575" s="99"/>
      <c r="AB575" s="102"/>
      <c r="AC575" s="102"/>
      <c r="AD575" s="103"/>
      <c r="AE575" s="103"/>
      <c r="AF575" s="103"/>
    </row>
    <row r="576" spans="20:32" x14ac:dyDescent="0.3">
      <c r="T576" s="99"/>
      <c r="U576" s="100"/>
      <c r="V576" s="101"/>
      <c r="W576" s="100"/>
      <c r="X576" s="99"/>
      <c r="Y576" s="99"/>
      <c r="Z576" s="99"/>
      <c r="AA576" s="99"/>
      <c r="AB576" s="102"/>
      <c r="AC576" s="102"/>
      <c r="AD576" s="103"/>
      <c r="AE576" s="103"/>
      <c r="AF576" s="103"/>
    </row>
    <row r="577" spans="20:32" x14ac:dyDescent="0.3">
      <c r="T577" s="99"/>
      <c r="U577" s="100"/>
      <c r="V577" s="101"/>
      <c r="W577" s="100"/>
      <c r="X577" s="99"/>
      <c r="Y577" s="99"/>
      <c r="Z577" s="99"/>
      <c r="AA577" s="99"/>
      <c r="AB577" s="102"/>
      <c r="AC577" s="102"/>
      <c r="AD577" s="103"/>
      <c r="AE577" s="103"/>
      <c r="AF577" s="103"/>
    </row>
    <row r="578" spans="20:32" x14ac:dyDescent="0.3">
      <c r="T578" s="99"/>
      <c r="U578" s="100"/>
      <c r="V578" s="101"/>
      <c r="W578" s="100"/>
      <c r="X578" s="99"/>
      <c r="Y578" s="99"/>
      <c r="Z578" s="99"/>
      <c r="AA578" s="99"/>
      <c r="AB578" s="102"/>
      <c r="AC578" s="102"/>
      <c r="AD578" s="103"/>
      <c r="AE578" s="103"/>
      <c r="AF578" s="103"/>
    </row>
    <row r="579" spans="20:32" x14ac:dyDescent="0.3">
      <c r="T579" s="99"/>
      <c r="U579" s="100"/>
      <c r="V579" s="101"/>
      <c r="W579" s="100"/>
      <c r="X579" s="99"/>
      <c r="Y579" s="99"/>
      <c r="Z579" s="99"/>
      <c r="AA579" s="99"/>
      <c r="AB579" s="102"/>
      <c r="AC579" s="102"/>
      <c r="AD579" s="103"/>
      <c r="AE579" s="103"/>
      <c r="AF579" s="103"/>
    </row>
    <row r="580" spans="20:32" x14ac:dyDescent="0.3">
      <c r="T580" s="99"/>
      <c r="U580" s="100"/>
      <c r="V580" s="101"/>
      <c r="W580" s="100"/>
      <c r="X580" s="99"/>
      <c r="Y580" s="99"/>
      <c r="Z580" s="99"/>
      <c r="AA580" s="99"/>
      <c r="AB580" s="102"/>
      <c r="AC580" s="102"/>
      <c r="AD580" s="103"/>
      <c r="AE580" s="103"/>
      <c r="AF580" s="103"/>
    </row>
    <row r="581" spans="20:32" x14ac:dyDescent="0.3">
      <c r="T581" s="99"/>
      <c r="U581" s="100"/>
      <c r="V581" s="101"/>
      <c r="W581" s="100"/>
      <c r="X581" s="99"/>
      <c r="Y581" s="99"/>
      <c r="Z581" s="99"/>
      <c r="AA581" s="99"/>
      <c r="AB581" s="102"/>
      <c r="AC581" s="102"/>
      <c r="AD581" s="103"/>
      <c r="AE581" s="103"/>
      <c r="AF581" s="103"/>
    </row>
    <row r="582" spans="20:32" x14ac:dyDescent="0.3">
      <c r="T582" s="99"/>
      <c r="U582" s="100"/>
      <c r="V582" s="101"/>
      <c r="W582" s="100"/>
      <c r="X582" s="99"/>
      <c r="Y582" s="99"/>
      <c r="Z582" s="99"/>
      <c r="AA582" s="99"/>
      <c r="AB582" s="102"/>
      <c r="AC582" s="102"/>
      <c r="AD582" s="103"/>
      <c r="AE582" s="103"/>
      <c r="AF582" s="103"/>
    </row>
    <row r="583" spans="20:32" x14ac:dyDescent="0.3">
      <c r="T583" s="99"/>
      <c r="U583" s="100"/>
      <c r="V583" s="101"/>
      <c r="W583" s="100"/>
      <c r="X583" s="99"/>
      <c r="Y583" s="99"/>
      <c r="Z583" s="99"/>
      <c r="AA583" s="99"/>
      <c r="AB583" s="102"/>
      <c r="AC583" s="102"/>
      <c r="AD583" s="103"/>
      <c r="AE583" s="103"/>
      <c r="AF583" s="103"/>
    </row>
    <row r="584" spans="20:32" x14ac:dyDescent="0.3">
      <c r="T584" s="99"/>
      <c r="U584" s="100"/>
      <c r="V584" s="101"/>
      <c r="W584" s="100"/>
      <c r="X584" s="99"/>
      <c r="Y584" s="99"/>
      <c r="Z584" s="99"/>
      <c r="AA584" s="99"/>
      <c r="AB584" s="102"/>
      <c r="AC584" s="102"/>
      <c r="AD584" s="103"/>
      <c r="AE584" s="103"/>
      <c r="AF584" s="103"/>
    </row>
    <row r="585" spans="20:32" x14ac:dyDescent="0.3">
      <c r="T585" s="99"/>
      <c r="U585" s="100"/>
      <c r="V585" s="101"/>
      <c r="W585" s="100"/>
      <c r="X585" s="99"/>
      <c r="Y585" s="99"/>
      <c r="Z585" s="99"/>
      <c r="AA585" s="99"/>
      <c r="AB585" s="102"/>
      <c r="AC585" s="102"/>
      <c r="AD585" s="103"/>
      <c r="AE585" s="103"/>
      <c r="AF585" s="103"/>
    </row>
    <row r="586" spans="20:32" x14ac:dyDescent="0.3">
      <c r="T586" s="99"/>
      <c r="U586" s="100"/>
      <c r="V586" s="101"/>
      <c r="W586" s="100"/>
      <c r="X586" s="99"/>
      <c r="Y586" s="99"/>
      <c r="Z586" s="99"/>
      <c r="AA586" s="99"/>
      <c r="AB586" s="102"/>
      <c r="AC586" s="102"/>
      <c r="AD586" s="103"/>
      <c r="AE586" s="103"/>
      <c r="AF586" s="103"/>
    </row>
    <row r="587" spans="20:32" x14ac:dyDescent="0.3">
      <c r="T587" s="99"/>
      <c r="U587" s="100"/>
      <c r="V587" s="101"/>
      <c r="W587" s="100"/>
      <c r="X587" s="99"/>
      <c r="Y587" s="99"/>
      <c r="Z587" s="99"/>
      <c r="AA587" s="99"/>
      <c r="AB587" s="102"/>
      <c r="AC587" s="102"/>
      <c r="AD587" s="103"/>
      <c r="AE587" s="103"/>
      <c r="AF587" s="103"/>
    </row>
    <row r="588" spans="20:32" x14ac:dyDescent="0.3">
      <c r="T588" s="99"/>
      <c r="U588" s="100"/>
      <c r="V588" s="101"/>
      <c r="W588" s="100"/>
      <c r="X588" s="99"/>
      <c r="Y588" s="99"/>
      <c r="Z588" s="99"/>
      <c r="AA588" s="99"/>
      <c r="AB588" s="102"/>
      <c r="AC588" s="102"/>
      <c r="AD588" s="103"/>
      <c r="AE588" s="103"/>
      <c r="AF588" s="103"/>
    </row>
    <row r="589" spans="20:32" x14ac:dyDescent="0.3">
      <c r="T589" s="99"/>
      <c r="U589" s="100"/>
      <c r="V589" s="101"/>
      <c r="W589" s="100"/>
      <c r="X589" s="99"/>
      <c r="Y589" s="99"/>
      <c r="Z589" s="99"/>
      <c r="AA589" s="99"/>
      <c r="AB589" s="102"/>
      <c r="AC589" s="102"/>
      <c r="AD589" s="103"/>
      <c r="AE589" s="103"/>
      <c r="AF589" s="103"/>
    </row>
    <row r="590" spans="20:32" x14ac:dyDescent="0.3">
      <c r="T590" s="99"/>
      <c r="U590" s="100"/>
      <c r="V590" s="101"/>
      <c r="W590" s="100"/>
      <c r="X590" s="99"/>
      <c r="Y590" s="99"/>
      <c r="Z590" s="99"/>
      <c r="AA590" s="99"/>
      <c r="AB590" s="102"/>
      <c r="AC590" s="102"/>
      <c r="AD590" s="103"/>
      <c r="AE590" s="103"/>
      <c r="AF590" s="103"/>
    </row>
    <row r="591" spans="20:32" x14ac:dyDescent="0.3">
      <c r="T591" s="99"/>
      <c r="U591" s="100"/>
      <c r="V591" s="101"/>
      <c r="W591" s="100"/>
      <c r="X591" s="99"/>
      <c r="Y591" s="99"/>
      <c r="Z591" s="99"/>
      <c r="AA591" s="99"/>
      <c r="AB591" s="102"/>
      <c r="AC591" s="102"/>
      <c r="AD591" s="103"/>
      <c r="AE591" s="103"/>
      <c r="AF591" s="103"/>
    </row>
    <row r="592" spans="20:32" x14ac:dyDescent="0.3">
      <c r="T592" s="99"/>
      <c r="U592" s="100"/>
      <c r="V592" s="101"/>
      <c r="W592" s="100"/>
      <c r="X592" s="99"/>
      <c r="Y592" s="99"/>
      <c r="Z592" s="99"/>
      <c r="AA592" s="99"/>
      <c r="AB592" s="102"/>
      <c r="AC592" s="102"/>
      <c r="AD592" s="103"/>
      <c r="AE592" s="103"/>
      <c r="AF592" s="103"/>
    </row>
    <row r="593" spans="20:32" x14ac:dyDescent="0.3">
      <c r="T593" s="99"/>
      <c r="U593" s="100"/>
      <c r="V593" s="101"/>
      <c r="W593" s="100"/>
      <c r="X593" s="99"/>
      <c r="Y593" s="99"/>
      <c r="Z593" s="99"/>
      <c r="AA593" s="99"/>
      <c r="AB593" s="102"/>
      <c r="AC593" s="102"/>
      <c r="AD593" s="103"/>
      <c r="AE593" s="103"/>
      <c r="AF593" s="103"/>
    </row>
    <row r="594" spans="20:32" x14ac:dyDescent="0.3">
      <c r="T594" s="99"/>
      <c r="U594" s="100"/>
      <c r="V594" s="101"/>
      <c r="W594" s="100"/>
      <c r="X594" s="99"/>
      <c r="Y594" s="99"/>
      <c r="Z594" s="99"/>
      <c r="AA594" s="99"/>
      <c r="AB594" s="102"/>
      <c r="AC594" s="102"/>
      <c r="AD594" s="103"/>
      <c r="AE594" s="103"/>
      <c r="AF594" s="103"/>
    </row>
    <row r="595" spans="20:32" x14ac:dyDescent="0.3">
      <c r="T595" s="99"/>
      <c r="U595" s="100"/>
      <c r="V595" s="101"/>
      <c r="W595" s="100"/>
      <c r="X595" s="99"/>
      <c r="Y595" s="99"/>
      <c r="Z595" s="99"/>
      <c r="AA595" s="99"/>
      <c r="AB595" s="102"/>
      <c r="AC595" s="102"/>
      <c r="AD595" s="103"/>
      <c r="AE595" s="103"/>
      <c r="AF595" s="103"/>
    </row>
    <row r="596" spans="20:32" x14ac:dyDescent="0.3">
      <c r="T596" s="99"/>
      <c r="U596" s="100"/>
      <c r="V596" s="101"/>
      <c r="W596" s="100"/>
      <c r="X596" s="99"/>
      <c r="Y596" s="99"/>
      <c r="Z596" s="99"/>
      <c r="AA596" s="99"/>
      <c r="AB596" s="102"/>
      <c r="AC596" s="102"/>
      <c r="AD596" s="103"/>
      <c r="AE596" s="103"/>
      <c r="AF596" s="103"/>
    </row>
    <row r="597" spans="20:32" x14ac:dyDescent="0.3">
      <c r="T597" s="99"/>
      <c r="U597" s="100"/>
      <c r="V597" s="101"/>
      <c r="W597" s="100"/>
      <c r="X597" s="99"/>
      <c r="Y597" s="99"/>
      <c r="Z597" s="99"/>
      <c r="AA597" s="99"/>
      <c r="AB597" s="102"/>
      <c r="AC597" s="102"/>
      <c r="AD597" s="103"/>
      <c r="AE597" s="103"/>
      <c r="AF597" s="103"/>
    </row>
    <row r="598" spans="20:32" x14ac:dyDescent="0.3">
      <c r="T598" s="99"/>
      <c r="U598" s="100"/>
      <c r="V598" s="101"/>
      <c r="W598" s="100"/>
      <c r="X598" s="99"/>
      <c r="Y598" s="99"/>
      <c r="Z598" s="99"/>
      <c r="AA598" s="99"/>
      <c r="AB598" s="102"/>
      <c r="AC598" s="102"/>
      <c r="AD598" s="103"/>
      <c r="AE598" s="103"/>
      <c r="AF598" s="103"/>
    </row>
    <row r="599" spans="20:32" x14ac:dyDescent="0.3">
      <c r="T599" s="99"/>
      <c r="U599" s="100"/>
      <c r="V599" s="101"/>
      <c r="W599" s="100"/>
      <c r="X599" s="99"/>
      <c r="Y599" s="99"/>
      <c r="Z599" s="99"/>
      <c r="AA599" s="99"/>
      <c r="AB599" s="102"/>
      <c r="AC599" s="102"/>
      <c r="AD599" s="103"/>
      <c r="AE599" s="103"/>
      <c r="AF599" s="103"/>
    </row>
    <row r="600" spans="20:32" x14ac:dyDescent="0.3">
      <c r="T600" s="99"/>
      <c r="U600" s="100"/>
      <c r="V600" s="101"/>
      <c r="W600" s="100"/>
      <c r="X600" s="99"/>
      <c r="Y600" s="99"/>
      <c r="Z600" s="99"/>
      <c r="AA600" s="99"/>
      <c r="AB600" s="102"/>
      <c r="AC600" s="102"/>
      <c r="AD600" s="103"/>
      <c r="AE600" s="103"/>
      <c r="AF600" s="103"/>
    </row>
    <row r="601" spans="20:32" x14ac:dyDescent="0.3">
      <c r="T601" s="99"/>
      <c r="U601" s="100"/>
      <c r="V601" s="101"/>
      <c r="W601" s="100"/>
      <c r="X601" s="99"/>
      <c r="Y601" s="99"/>
      <c r="Z601" s="99"/>
      <c r="AA601" s="99"/>
      <c r="AB601" s="102"/>
      <c r="AC601" s="102"/>
      <c r="AD601" s="103"/>
      <c r="AE601" s="103"/>
      <c r="AF601" s="103"/>
    </row>
    <row r="602" spans="20:32" x14ac:dyDescent="0.3">
      <c r="T602" s="99"/>
      <c r="U602" s="100"/>
      <c r="V602" s="101"/>
      <c r="W602" s="100"/>
      <c r="X602" s="99"/>
      <c r="Y602" s="99"/>
      <c r="Z602" s="99"/>
      <c r="AA602" s="99"/>
      <c r="AB602" s="102"/>
      <c r="AC602" s="102"/>
      <c r="AD602" s="103"/>
      <c r="AE602" s="103"/>
      <c r="AF602" s="103"/>
    </row>
    <row r="603" spans="20:32" x14ac:dyDescent="0.3">
      <c r="T603" s="99"/>
      <c r="U603" s="100"/>
      <c r="V603" s="101"/>
      <c r="W603" s="100"/>
      <c r="X603" s="99"/>
      <c r="Y603" s="99"/>
      <c r="Z603" s="99"/>
      <c r="AA603" s="99"/>
      <c r="AB603" s="102"/>
      <c r="AC603" s="102"/>
      <c r="AD603" s="103"/>
      <c r="AE603" s="103"/>
      <c r="AF603" s="103"/>
    </row>
    <row r="604" spans="20:32" x14ac:dyDescent="0.3">
      <c r="T604" s="99"/>
      <c r="U604" s="100"/>
      <c r="V604" s="101"/>
      <c r="W604" s="100"/>
      <c r="X604" s="99"/>
      <c r="Y604" s="99"/>
      <c r="Z604" s="99"/>
      <c r="AA604" s="99"/>
      <c r="AB604" s="102"/>
      <c r="AC604" s="102"/>
      <c r="AD604" s="103"/>
      <c r="AE604" s="103"/>
      <c r="AF604" s="103"/>
    </row>
    <row r="605" spans="20:32" x14ac:dyDescent="0.3">
      <c r="T605" s="99"/>
      <c r="U605" s="100"/>
      <c r="V605" s="101"/>
      <c r="W605" s="100"/>
      <c r="X605" s="99"/>
      <c r="Y605" s="99"/>
      <c r="Z605" s="99"/>
      <c r="AA605" s="99"/>
      <c r="AB605" s="102"/>
      <c r="AC605" s="102"/>
      <c r="AD605" s="103"/>
      <c r="AE605" s="103"/>
      <c r="AF605" s="103"/>
    </row>
    <row r="606" spans="20:32" x14ac:dyDescent="0.3">
      <c r="T606" s="99"/>
      <c r="U606" s="100"/>
      <c r="V606" s="101"/>
      <c r="W606" s="100"/>
      <c r="X606" s="99"/>
      <c r="Y606" s="99"/>
      <c r="Z606" s="99"/>
      <c r="AA606" s="99"/>
      <c r="AB606" s="102"/>
      <c r="AC606" s="102"/>
      <c r="AD606" s="103"/>
      <c r="AE606" s="103"/>
      <c r="AF606" s="103"/>
    </row>
    <row r="607" spans="20:32" x14ac:dyDescent="0.3">
      <c r="T607" s="99"/>
      <c r="U607" s="100"/>
      <c r="V607" s="101"/>
      <c r="W607" s="100"/>
      <c r="X607" s="99"/>
      <c r="Y607" s="99"/>
      <c r="Z607" s="99"/>
      <c r="AA607" s="99"/>
      <c r="AB607" s="102"/>
      <c r="AC607" s="102"/>
      <c r="AD607" s="103"/>
      <c r="AE607" s="103"/>
      <c r="AF607" s="103"/>
    </row>
    <row r="608" spans="20:32" x14ac:dyDescent="0.3">
      <c r="T608" s="99"/>
      <c r="U608" s="100"/>
      <c r="V608" s="101"/>
      <c r="W608" s="100"/>
      <c r="X608" s="99"/>
      <c r="Y608" s="99"/>
      <c r="Z608" s="99"/>
      <c r="AA608" s="99"/>
      <c r="AB608" s="102"/>
      <c r="AC608" s="102"/>
      <c r="AD608" s="103"/>
      <c r="AE608" s="103"/>
      <c r="AF608" s="103"/>
    </row>
    <row r="609" spans="20:32" x14ac:dyDescent="0.3">
      <c r="T609" s="99"/>
      <c r="U609" s="100"/>
      <c r="V609" s="101"/>
      <c r="W609" s="100"/>
      <c r="X609" s="99"/>
      <c r="Y609" s="99"/>
      <c r="Z609" s="99"/>
      <c r="AA609" s="99"/>
      <c r="AB609" s="102"/>
      <c r="AC609" s="102"/>
      <c r="AD609" s="103"/>
      <c r="AE609" s="103"/>
      <c r="AF609" s="103"/>
    </row>
    <row r="610" spans="20:32" x14ac:dyDescent="0.3">
      <c r="T610" s="99"/>
      <c r="U610" s="100"/>
      <c r="V610" s="101"/>
      <c r="W610" s="100"/>
      <c r="X610" s="99"/>
      <c r="Y610" s="99"/>
      <c r="Z610" s="99"/>
      <c r="AA610" s="99"/>
      <c r="AB610" s="102"/>
      <c r="AC610" s="102"/>
      <c r="AD610" s="103"/>
      <c r="AE610" s="103"/>
      <c r="AF610" s="103"/>
    </row>
    <row r="611" spans="20:32" x14ac:dyDescent="0.3">
      <c r="T611" s="99"/>
      <c r="U611" s="100"/>
      <c r="V611" s="101"/>
      <c r="W611" s="100"/>
      <c r="X611" s="99"/>
      <c r="Y611" s="99"/>
      <c r="Z611" s="99"/>
      <c r="AA611" s="99"/>
      <c r="AB611" s="102"/>
      <c r="AC611" s="102"/>
      <c r="AD611" s="103"/>
      <c r="AE611" s="103"/>
      <c r="AF611" s="103"/>
    </row>
    <row r="612" spans="20:32" x14ac:dyDescent="0.3">
      <c r="T612" s="99"/>
      <c r="U612" s="100"/>
      <c r="V612" s="101"/>
      <c r="W612" s="100"/>
      <c r="X612" s="99"/>
      <c r="Y612" s="99"/>
      <c r="Z612" s="99"/>
      <c r="AA612" s="99"/>
      <c r="AB612" s="102"/>
      <c r="AC612" s="102"/>
      <c r="AD612" s="103"/>
      <c r="AE612" s="103"/>
      <c r="AF612" s="103"/>
    </row>
    <row r="613" spans="20:32" x14ac:dyDescent="0.3">
      <c r="T613" s="99"/>
      <c r="U613" s="100"/>
      <c r="V613" s="101"/>
      <c r="W613" s="100"/>
      <c r="X613" s="99"/>
      <c r="Y613" s="99"/>
      <c r="Z613" s="99"/>
      <c r="AA613" s="99"/>
      <c r="AB613" s="102"/>
      <c r="AC613" s="102"/>
      <c r="AD613" s="103"/>
      <c r="AE613" s="103"/>
      <c r="AF613" s="103"/>
    </row>
    <row r="614" spans="20:32" x14ac:dyDescent="0.3">
      <c r="T614" s="99"/>
      <c r="U614" s="100"/>
      <c r="V614" s="101"/>
      <c r="W614" s="100"/>
      <c r="X614" s="99"/>
      <c r="Y614" s="99"/>
      <c r="Z614" s="99"/>
      <c r="AA614" s="99"/>
      <c r="AB614" s="102"/>
      <c r="AC614" s="102"/>
      <c r="AD614" s="103"/>
      <c r="AE614" s="103"/>
      <c r="AF614" s="103"/>
    </row>
    <row r="615" spans="20:32" x14ac:dyDescent="0.3">
      <c r="T615" s="99"/>
      <c r="U615" s="100"/>
      <c r="V615" s="101"/>
      <c r="W615" s="100"/>
      <c r="X615" s="99"/>
      <c r="Y615" s="99"/>
      <c r="Z615" s="99"/>
      <c r="AA615" s="99"/>
      <c r="AB615" s="102"/>
      <c r="AC615" s="102"/>
      <c r="AD615" s="103"/>
      <c r="AE615" s="103"/>
      <c r="AF615" s="103"/>
    </row>
    <row r="616" spans="20:32" x14ac:dyDescent="0.3">
      <c r="T616" s="99"/>
      <c r="U616" s="100"/>
      <c r="V616" s="101"/>
      <c r="W616" s="100"/>
      <c r="X616" s="99"/>
      <c r="Y616" s="99"/>
      <c r="Z616" s="99"/>
      <c r="AA616" s="99"/>
      <c r="AB616" s="102"/>
      <c r="AC616" s="102"/>
      <c r="AD616" s="103"/>
      <c r="AE616" s="103"/>
      <c r="AF616" s="103"/>
    </row>
    <row r="617" spans="20:32" x14ac:dyDescent="0.3">
      <c r="T617" s="99"/>
      <c r="U617" s="100"/>
      <c r="V617" s="101"/>
      <c r="W617" s="100"/>
      <c r="X617" s="99"/>
      <c r="Y617" s="99"/>
      <c r="Z617" s="99"/>
      <c r="AA617" s="99"/>
      <c r="AB617" s="102"/>
      <c r="AC617" s="102"/>
      <c r="AD617" s="103"/>
      <c r="AE617" s="103"/>
      <c r="AF617" s="103"/>
    </row>
    <row r="618" spans="20:32" x14ac:dyDescent="0.3">
      <c r="T618" s="99"/>
      <c r="U618" s="100"/>
      <c r="V618" s="101"/>
      <c r="W618" s="100"/>
      <c r="X618" s="99"/>
      <c r="Y618" s="99"/>
      <c r="Z618" s="99"/>
      <c r="AA618" s="99"/>
      <c r="AB618" s="102"/>
      <c r="AC618" s="102"/>
      <c r="AD618" s="103"/>
      <c r="AE618" s="103"/>
      <c r="AF618" s="103"/>
    </row>
    <row r="619" spans="20:32" x14ac:dyDescent="0.3">
      <c r="T619" s="99"/>
      <c r="U619" s="100"/>
      <c r="V619" s="101"/>
      <c r="W619" s="100"/>
      <c r="X619" s="99"/>
      <c r="Y619" s="99"/>
      <c r="Z619" s="99"/>
      <c r="AA619" s="99"/>
      <c r="AB619" s="102"/>
      <c r="AC619" s="102"/>
      <c r="AD619" s="103"/>
      <c r="AE619" s="103"/>
      <c r="AF619" s="103"/>
    </row>
    <row r="620" spans="20:32" x14ac:dyDescent="0.3">
      <c r="T620" s="99"/>
      <c r="U620" s="100"/>
      <c r="V620" s="101"/>
      <c r="W620" s="100"/>
      <c r="X620" s="99"/>
      <c r="Y620" s="99"/>
      <c r="Z620" s="99"/>
      <c r="AA620" s="99"/>
      <c r="AB620" s="102"/>
      <c r="AC620" s="102"/>
      <c r="AD620" s="103"/>
      <c r="AE620" s="103"/>
      <c r="AF620" s="103"/>
    </row>
    <row r="621" spans="20:32" x14ac:dyDescent="0.3">
      <c r="T621" s="99"/>
      <c r="U621" s="100"/>
      <c r="V621" s="101"/>
      <c r="W621" s="100"/>
      <c r="X621" s="99"/>
      <c r="Y621" s="99"/>
      <c r="Z621" s="99"/>
      <c r="AA621" s="99"/>
      <c r="AB621" s="102"/>
      <c r="AC621" s="102"/>
      <c r="AD621" s="103"/>
      <c r="AE621" s="103"/>
      <c r="AF621" s="103"/>
    </row>
    <row r="622" spans="20:32" x14ac:dyDescent="0.3">
      <c r="T622" s="99"/>
      <c r="U622" s="100"/>
      <c r="V622" s="101"/>
      <c r="W622" s="100"/>
      <c r="X622" s="99"/>
      <c r="Y622" s="99"/>
      <c r="Z622" s="99"/>
      <c r="AA622" s="99"/>
      <c r="AB622" s="102"/>
      <c r="AC622" s="102"/>
      <c r="AD622" s="103"/>
      <c r="AE622" s="103"/>
      <c r="AF622" s="103"/>
    </row>
    <row r="623" spans="20:32" x14ac:dyDescent="0.3">
      <c r="T623" s="99"/>
      <c r="U623" s="100"/>
      <c r="V623" s="101"/>
      <c r="W623" s="100"/>
      <c r="X623" s="99"/>
      <c r="Y623" s="99"/>
      <c r="Z623" s="99"/>
      <c r="AA623" s="99"/>
      <c r="AB623" s="102"/>
      <c r="AC623" s="102"/>
      <c r="AD623" s="103"/>
      <c r="AE623" s="103"/>
      <c r="AF623" s="103"/>
    </row>
    <row r="624" spans="20:32" x14ac:dyDescent="0.3">
      <c r="T624" s="99"/>
      <c r="U624" s="100"/>
      <c r="V624" s="101"/>
      <c r="W624" s="100"/>
      <c r="X624" s="99"/>
      <c r="Y624" s="99"/>
      <c r="Z624" s="99"/>
      <c r="AA624" s="99"/>
      <c r="AB624" s="102"/>
      <c r="AC624" s="102"/>
      <c r="AD624" s="103"/>
      <c r="AE624" s="103"/>
      <c r="AF624" s="103"/>
    </row>
    <row r="625" spans="20:32" x14ac:dyDescent="0.3">
      <c r="T625" s="99"/>
      <c r="U625" s="100"/>
      <c r="V625" s="101"/>
      <c r="W625" s="100"/>
      <c r="X625" s="99"/>
      <c r="Y625" s="99"/>
      <c r="Z625" s="99"/>
      <c r="AA625" s="99"/>
      <c r="AB625" s="102"/>
      <c r="AC625" s="102"/>
      <c r="AD625" s="103"/>
      <c r="AE625" s="103"/>
      <c r="AF625" s="103"/>
    </row>
    <row r="626" spans="20:32" x14ac:dyDescent="0.3">
      <c r="T626" s="99"/>
      <c r="U626" s="100"/>
      <c r="V626" s="101"/>
      <c r="W626" s="100"/>
      <c r="X626" s="99"/>
      <c r="Y626" s="99"/>
      <c r="Z626" s="99"/>
      <c r="AA626" s="99"/>
      <c r="AB626" s="102"/>
      <c r="AC626" s="102"/>
      <c r="AD626" s="103"/>
      <c r="AE626" s="103"/>
      <c r="AF626" s="103"/>
    </row>
    <row r="627" spans="20:32" x14ac:dyDescent="0.3">
      <c r="T627" s="99"/>
      <c r="U627" s="100"/>
      <c r="V627" s="101"/>
      <c r="W627" s="100"/>
      <c r="X627" s="99"/>
      <c r="Y627" s="99"/>
      <c r="Z627" s="99"/>
      <c r="AA627" s="99"/>
      <c r="AB627" s="102"/>
      <c r="AC627" s="102"/>
      <c r="AD627" s="103"/>
      <c r="AE627" s="103"/>
      <c r="AF627" s="103"/>
    </row>
    <row r="628" spans="20:32" x14ac:dyDescent="0.3">
      <c r="T628" s="99"/>
      <c r="U628" s="100"/>
      <c r="V628" s="101"/>
      <c r="W628" s="100"/>
      <c r="X628" s="99"/>
      <c r="Y628" s="99"/>
      <c r="Z628" s="99"/>
      <c r="AA628" s="99"/>
      <c r="AB628" s="102"/>
      <c r="AC628" s="102"/>
      <c r="AD628" s="103"/>
      <c r="AE628" s="103"/>
      <c r="AF628" s="103"/>
    </row>
    <row r="629" spans="20:32" x14ac:dyDescent="0.3">
      <c r="T629" s="99"/>
      <c r="U629" s="100"/>
      <c r="V629" s="101"/>
      <c r="W629" s="100"/>
      <c r="X629" s="99"/>
      <c r="Y629" s="99"/>
      <c r="Z629" s="99"/>
      <c r="AA629" s="99"/>
      <c r="AB629" s="102"/>
      <c r="AC629" s="102"/>
      <c r="AD629" s="103"/>
      <c r="AE629" s="103"/>
      <c r="AF629" s="103"/>
    </row>
    <row r="630" spans="20:32" x14ac:dyDescent="0.3">
      <c r="T630" s="99"/>
      <c r="U630" s="100"/>
      <c r="V630" s="101"/>
      <c r="W630" s="100"/>
      <c r="X630" s="99"/>
      <c r="Y630" s="99"/>
      <c r="Z630" s="99"/>
      <c r="AA630" s="99"/>
      <c r="AB630" s="102"/>
      <c r="AC630" s="102"/>
      <c r="AD630" s="103"/>
      <c r="AE630" s="103"/>
      <c r="AF630" s="103"/>
    </row>
    <row r="631" spans="20:32" x14ac:dyDescent="0.3">
      <c r="T631" s="99"/>
      <c r="U631" s="100"/>
      <c r="V631" s="101"/>
      <c r="W631" s="100"/>
      <c r="X631" s="99"/>
      <c r="Y631" s="99"/>
      <c r="Z631" s="99"/>
      <c r="AA631" s="99"/>
      <c r="AB631" s="102"/>
      <c r="AC631" s="102"/>
      <c r="AD631" s="103"/>
      <c r="AE631" s="103"/>
      <c r="AF631" s="103"/>
    </row>
    <row r="632" spans="20:32" x14ac:dyDescent="0.3">
      <c r="T632" s="99"/>
      <c r="U632" s="100"/>
      <c r="V632" s="101"/>
      <c r="W632" s="100"/>
      <c r="X632" s="99"/>
      <c r="Y632" s="99"/>
      <c r="Z632" s="99"/>
      <c r="AA632" s="99"/>
      <c r="AB632" s="102"/>
      <c r="AC632" s="102"/>
      <c r="AD632" s="103"/>
      <c r="AE632" s="103"/>
      <c r="AF632" s="103"/>
    </row>
    <row r="633" spans="20:32" x14ac:dyDescent="0.3">
      <c r="T633" s="99"/>
      <c r="U633" s="100"/>
      <c r="V633" s="101"/>
      <c r="W633" s="100"/>
      <c r="X633" s="99"/>
      <c r="Y633" s="99"/>
      <c r="Z633" s="99"/>
      <c r="AA633" s="99"/>
      <c r="AB633" s="102"/>
      <c r="AC633" s="102"/>
      <c r="AD633" s="103"/>
      <c r="AE633" s="103"/>
      <c r="AF633" s="103"/>
    </row>
    <row r="634" spans="20:32" x14ac:dyDescent="0.3">
      <c r="T634" s="99"/>
      <c r="U634" s="100"/>
      <c r="V634" s="101"/>
      <c r="W634" s="100"/>
      <c r="X634" s="99"/>
      <c r="Y634" s="99"/>
      <c r="Z634" s="99"/>
      <c r="AA634" s="99"/>
      <c r="AB634" s="102"/>
      <c r="AC634" s="102"/>
      <c r="AD634" s="103"/>
      <c r="AE634" s="103"/>
      <c r="AF634" s="103"/>
    </row>
    <row r="635" spans="20:32" x14ac:dyDescent="0.3">
      <c r="T635" s="99"/>
      <c r="U635" s="100"/>
      <c r="V635" s="101"/>
      <c r="W635" s="100"/>
      <c r="X635" s="99"/>
      <c r="Y635" s="99"/>
      <c r="Z635" s="99"/>
      <c r="AA635" s="99"/>
      <c r="AB635" s="102"/>
      <c r="AC635" s="102"/>
      <c r="AD635" s="103"/>
      <c r="AE635" s="103"/>
      <c r="AF635" s="103"/>
    </row>
    <row r="636" spans="20:32" x14ac:dyDescent="0.3">
      <c r="T636" s="99"/>
      <c r="U636" s="100"/>
      <c r="V636" s="101"/>
      <c r="W636" s="100"/>
      <c r="X636" s="99"/>
      <c r="Y636" s="99"/>
      <c r="Z636" s="99"/>
      <c r="AA636" s="99"/>
      <c r="AB636" s="102"/>
      <c r="AC636" s="102"/>
      <c r="AD636" s="103"/>
      <c r="AE636" s="103"/>
      <c r="AF636" s="103"/>
    </row>
    <row r="637" spans="20:32" x14ac:dyDescent="0.3">
      <c r="T637" s="99"/>
      <c r="U637" s="100"/>
      <c r="V637" s="101"/>
      <c r="W637" s="100"/>
      <c r="X637" s="99"/>
      <c r="Y637" s="99"/>
      <c r="Z637" s="99"/>
      <c r="AA637" s="99"/>
      <c r="AB637" s="102"/>
      <c r="AC637" s="102"/>
      <c r="AD637" s="103"/>
      <c r="AE637" s="103"/>
      <c r="AF637" s="103"/>
    </row>
    <row r="638" spans="20:32" x14ac:dyDescent="0.3">
      <c r="T638" s="99"/>
      <c r="U638" s="100"/>
      <c r="V638" s="101"/>
      <c r="W638" s="100"/>
      <c r="X638" s="99"/>
      <c r="Y638" s="99"/>
      <c r="Z638" s="99"/>
      <c r="AA638" s="99"/>
      <c r="AB638" s="102"/>
      <c r="AC638" s="102"/>
      <c r="AD638" s="103"/>
      <c r="AE638" s="103"/>
      <c r="AF638" s="103"/>
    </row>
    <row r="639" spans="20:32" x14ac:dyDescent="0.3">
      <c r="T639" s="99"/>
      <c r="U639" s="100"/>
      <c r="V639" s="101"/>
      <c r="W639" s="100"/>
      <c r="X639" s="99"/>
      <c r="Y639" s="99"/>
      <c r="Z639" s="99"/>
      <c r="AA639" s="99"/>
      <c r="AB639" s="102"/>
      <c r="AC639" s="102"/>
      <c r="AD639" s="103"/>
      <c r="AE639" s="103"/>
      <c r="AF639" s="103"/>
    </row>
    <row r="640" spans="20:32" x14ac:dyDescent="0.3">
      <c r="T640" s="99"/>
      <c r="U640" s="100"/>
      <c r="V640" s="101"/>
      <c r="W640" s="100"/>
      <c r="X640" s="99"/>
      <c r="Y640" s="99"/>
      <c r="Z640" s="99"/>
      <c r="AA640" s="99"/>
      <c r="AB640" s="102"/>
      <c r="AC640" s="102"/>
      <c r="AD640" s="103"/>
      <c r="AE640" s="103"/>
      <c r="AF640" s="103"/>
    </row>
    <row r="641" spans="20:32" x14ac:dyDescent="0.3">
      <c r="T641" s="99"/>
      <c r="U641" s="100"/>
      <c r="V641" s="101"/>
      <c r="W641" s="100"/>
      <c r="X641" s="99"/>
      <c r="Y641" s="99"/>
      <c r="Z641" s="99"/>
      <c r="AA641" s="99"/>
      <c r="AB641" s="102"/>
      <c r="AC641" s="102"/>
      <c r="AD641" s="103"/>
      <c r="AE641" s="103"/>
      <c r="AF641" s="103"/>
    </row>
    <row r="642" spans="20:32" x14ac:dyDescent="0.3">
      <c r="T642" s="99"/>
      <c r="U642" s="100"/>
      <c r="V642" s="101"/>
      <c r="W642" s="100"/>
      <c r="X642" s="99"/>
      <c r="Y642" s="99"/>
      <c r="Z642" s="99"/>
      <c r="AA642" s="99"/>
      <c r="AB642" s="102"/>
      <c r="AC642" s="102"/>
      <c r="AD642" s="103"/>
      <c r="AE642" s="103"/>
      <c r="AF642" s="103"/>
    </row>
    <row r="643" spans="20:32" x14ac:dyDescent="0.3">
      <c r="T643" s="99"/>
      <c r="U643" s="100"/>
      <c r="V643" s="101"/>
      <c r="W643" s="100"/>
      <c r="X643" s="99"/>
      <c r="Y643" s="99"/>
      <c r="Z643" s="99"/>
      <c r="AA643" s="99"/>
      <c r="AB643" s="102"/>
      <c r="AC643" s="102"/>
      <c r="AD643" s="103"/>
      <c r="AE643" s="103"/>
      <c r="AF643" s="103"/>
    </row>
    <row r="644" spans="20:32" x14ac:dyDescent="0.3">
      <c r="T644" s="99"/>
      <c r="U644" s="100"/>
      <c r="V644" s="101"/>
      <c r="W644" s="100"/>
      <c r="X644" s="99"/>
      <c r="Y644" s="99"/>
      <c r="Z644" s="99"/>
      <c r="AA644" s="99"/>
      <c r="AB644" s="102"/>
      <c r="AC644" s="102"/>
      <c r="AD644" s="103"/>
      <c r="AE644" s="103"/>
      <c r="AF644" s="103"/>
    </row>
    <row r="645" spans="20:32" x14ac:dyDescent="0.3">
      <c r="T645" s="99"/>
      <c r="U645" s="100"/>
      <c r="V645" s="101"/>
      <c r="W645" s="100"/>
      <c r="X645" s="99"/>
      <c r="Y645" s="99"/>
      <c r="Z645" s="99"/>
      <c r="AA645" s="99"/>
      <c r="AB645" s="102"/>
      <c r="AC645" s="102"/>
      <c r="AD645" s="103"/>
      <c r="AE645" s="103"/>
      <c r="AF645" s="103"/>
    </row>
    <row r="646" spans="20:32" x14ac:dyDescent="0.3">
      <c r="T646" s="99"/>
      <c r="U646" s="100"/>
      <c r="V646" s="101"/>
      <c r="W646" s="100"/>
      <c r="X646" s="99"/>
      <c r="Y646" s="99"/>
      <c r="Z646" s="99"/>
      <c r="AA646" s="99"/>
      <c r="AB646" s="102"/>
      <c r="AC646" s="102"/>
      <c r="AD646" s="103"/>
      <c r="AE646" s="103"/>
      <c r="AF646" s="103"/>
    </row>
    <row r="647" spans="20:32" x14ac:dyDescent="0.3">
      <c r="T647" s="99"/>
      <c r="U647" s="100"/>
      <c r="V647" s="101"/>
      <c r="W647" s="100"/>
      <c r="X647" s="99"/>
      <c r="Y647" s="99"/>
      <c r="Z647" s="99"/>
      <c r="AA647" s="99"/>
      <c r="AB647" s="102"/>
      <c r="AC647" s="102"/>
      <c r="AD647" s="103"/>
      <c r="AE647" s="103"/>
      <c r="AF647" s="103"/>
    </row>
    <row r="648" spans="20:32" x14ac:dyDescent="0.3">
      <c r="T648" s="99"/>
      <c r="U648" s="100"/>
      <c r="V648" s="101"/>
      <c r="W648" s="100"/>
      <c r="X648" s="99"/>
      <c r="Y648" s="99"/>
      <c r="Z648" s="99"/>
      <c r="AA648" s="99"/>
      <c r="AB648" s="102"/>
      <c r="AC648" s="102"/>
      <c r="AD648" s="103"/>
      <c r="AE648" s="103"/>
      <c r="AF648" s="103"/>
    </row>
    <row r="649" spans="20:32" x14ac:dyDescent="0.3">
      <c r="T649" s="99"/>
      <c r="U649" s="100"/>
      <c r="V649" s="101"/>
      <c r="W649" s="100"/>
      <c r="X649" s="99"/>
      <c r="Y649" s="99"/>
      <c r="Z649" s="99"/>
      <c r="AA649" s="99"/>
      <c r="AB649" s="102"/>
      <c r="AC649" s="102"/>
      <c r="AD649" s="103"/>
      <c r="AE649" s="103"/>
      <c r="AF649" s="103"/>
    </row>
    <row r="650" spans="20:32" x14ac:dyDescent="0.3">
      <c r="T650" s="99"/>
      <c r="U650" s="100"/>
      <c r="V650" s="101"/>
      <c r="W650" s="100"/>
      <c r="X650" s="99"/>
      <c r="Y650" s="99"/>
      <c r="Z650" s="99"/>
      <c r="AA650" s="99"/>
      <c r="AB650" s="102"/>
      <c r="AC650" s="102"/>
      <c r="AD650" s="103"/>
      <c r="AE650" s="103"/>
      <c r="AF650" s="103"/>
    </row>
    <row r="651" spans="20:32" x14ac:dyDescent="0.3">
      <c r="T651" s="99"/>
      <c r="U651" s="100"/>
      <c r="V651" s="101"/>
      <c r="W651" s="100"/>
      <c r="X651" s="99"/>
      <c r="Y651" s="99"/>
      <c r="Z651" s="99"/>
      <c r="AA651" s="99"/>
      <c r="AB651" s="102"/>
      <c r="AC651" s="102"/>
      <c r="AD651" s="103"/>
      <c r="AE651" s="103"/>
      <c r="AF651" s="103"/>
    </row>
    <row r="652" spans="20:32" x14ac:dyDescent="0.3">
      <c r="T652" s="99"/>
      <c r="U652" s="100"/>
      <c r="V652" s="101"/>
      <c r="W652" s="100"/>
      <c r="X652" s="99"/>
      <c r="Y652" s="99"/>
      <c r="Z652" s="99"/>
      <c r="AA652" s="99"/>
      <c r="AB652" s="102"/>
      <c r="AC652" s="102"/>
      <c r="AD652" s="103"/>
      <c r="AE652" s="103"/>
      <c r="AF652" s="103"/>
    </row>
    <row r="653" spans="20:32" x14ac:dyDescent="0.3">
      <c r="T653" s="99"/>
      <c r="U653" s="100"/>
      <c r="V653" s="101"/>
      <c r="W653" s="100"/>
      <c r="X653" s="99"/>
      <c r="Y653" s="99"/>
      <c r="Z653" s="99"/>
      <c r="AA653" s="99"/>
      <c r="AB653" s="102"/>
      <c r="AC653" s="102"/>
      <c r="AD653" s="103"/>
      <c r="AE653" s="103"/>
      <c r="AF653" s="103"/>
    </row>
    <row r="654" spans="20:32" x14ac:dyDescent="0.3">
      <c r="T654" s="99"/>
      <c r="U654" s="100"/>
      <c r="V654" s="101"/>
      <c r="W654" s="100"/>
      <c r="X654" s="99"/>
      <c r="Y654" s="99"/>
      <c r="Z654" s="99"/>
      <c r="AA654" s="99"/>
      <c r="AB654" s="102"/>
      <c r="AC654" s="102"/>
      <c r="AD654" s="103"/>
      <c r="AE654" s="103"/>
      <c r="AF654" s="103"/>
    </row>
    <row r="655" spans="20:32" x14ac:dyDescent="0.3">
      <c r="T655" s="99"/>
      <c r="U655" s="100"/>
      <c r="V655" s="101"/>
      <c r="W655" s="100"/>
      <c r="X655" s="99"/>
      <c r="Y655" s="99"/>
      <c r="Z655" s="99"/>
      <c r="AA655" s="99"/>
      <c r="AB655" s="102"/>
      <c r="AC655" s="102"/>
      <c r="AD655" s="103"/>
      <c r="AE655" s="103"/>
      <c r="AF655" s="103"/>
    </row>
    <row r="656" spans="20:32" x14ac:dyDescent="0.3">
      <c r="T656" s="99"/>
      <c r="U656" s="100"/>
      <c r="V656" s="101"/>
      <c r="W656" s="100"/>
      <c r="X656" s="99"/>
      <c r="Y656" s="99"/>
      <c r="Z656" s="99"/>
      <c r="AA656" s="99"/>
      <c r="AB656" s="102"/>
      <c r="AC656" s="102"/>
      <c r="AD656" s="103"/>
      <c r="AE656" s="103"/>
      <c r="AF656" s="103"/>
    </row>
    <row r="657" spans="20:32" x14ac:dyDescent="0.3">
      <c r="T657" s="99"/>
      <c r="U657" s="100"/>
      <c r="V657" s="101"/>
      <c r="W657" s="100"/>
      <c r="X657" s="99"/>
      <c r="Y657" s="99"/>
      <c r="Z657" s="99"/>
      <c r="AA657" s="99"/>
      <c r="AB657" s="102"/>
      <c r="AC657" s="102"/>
      <c r="AD657" s="103"/>
      <c r="AE657" s="103"/>
      <c r="AF657" s="103"/>
    </row>
    <row r="658" spans="20:32" x14ac:dyDescent="0.3">
      <c r="T658" s="99"/>
      <c r="U658" s="100"/>
      <c r="V658" s="101"/>
      <c r="W658" s="100"/>
      <c r="X658" s="99"/>
      <c r="Y658" s="99"/>
      <c r="Z658" s="99"/>
      <c r="AA658" s="99"/>
      <c r="AB658" s="102"/>
      <c r="AC658" s="102"/>
      <c r="AD658" s="103"/>
      <c r="AE658" s="103"/>
      <c r="AF658" s="103"/>
    </row>
    <row r="659" spans="20:32" x14ac:dyDescent="0.3">
      <c r="T659" s="99"/>
      <c r="U659" s="100"/>
      <c r="V659" s="101"/>
      <c r="W659" s="100"/>
      <c r="X659" s="99"/>
      <c r="Y659" s="99"/>
      <c r="Z659" s="99"/>
      <c r="AA659" s="99"/>
      <c r="AB659" s="102"/>
      <c r="AC659" s="102"/>
      <c r="AD659" s="103"/>
      <c r="AE659" s="103"/>
      <c r="AF659" s="103"/>
    </row>
    <row r="660" spans="20:32" x14ac:dyDescent="0.3">
      <c r="T660" s="99"/>
      <c r="U660" s="100"/>
      <c r="V660" s="101"/>
      <c r="W660" s="100"/>
      <c r="X660" s="99"/>
      <c r="Y660" s="99"/>
      <c r="Z660" s="99"/>
      <c r="AA660" s="99"/>
      <c r="AB660" s="102"/>
      <c r="AC660" s="102"/>
      <c r="AD660" s="103"/>
      <c r="AE660" s="103"/>
      <c r="AF660" s="103"/>
    </row>
    <row r="661" spans="20:32" x14ac:dyDescent="0.3">
      <c r="T661" s="99"/>
      <c r="U661" s="100"/>
      <c r="V661" s="101"/>
      <c r="W661" s="100"/>
      <c r="X661" s="99"/>
      <c r="Y661" s="99"/>
      <c r="Z661" s="99"/>
      <c r="AA661" s="99"/>
      <c r="AB661" s="102"/>
      <c r="AC661" s="102"/>
      <c r="AD661" s="103"/>
      <c r="AE661" s="103"/>
      <c r="AF661" s="103"/>
    </row>
    <row r="662" spans="20:32" x14ac:dyDescent="0.3">
      <c r="T662" s="99"/>
      <c r="U662" s="100"/>
      <c r="V662" s="101"/>
      <c r="W662" s="100"/>
      <c r="X662" s="99"/>
      <c r="Y662" s="99"/>
      <c r="Z662" s="99"/>
      <c r="AA662" s="99"/>
      <c r="AB662" s="102"/>
      <c r="AC662" s="102"/>
      <c r="AD662" s="103"/>
      <c r="AE662" s="103"/>
      <c r="AF662" s="103"/>
    </row>
    <row r="663" spans="20:32" x14ac:dyDescent="0.3">
      <c r="T663" s="99"/>
      <c r="U663" s="100"/>
      <c r="V663" s="101"/>
      <c r="W663" s="100"/>
      <c r="X663" s="99"/>
      <c r="Y663" s="99"/>
      <c r="Z663" s="99"/>
      <c r="AA663" s="99"/>
      <c r="AB663" s="102"/>
      <c r="AC663" s="102"/>
      <c r="AD663" s="103"/>
      <c r="AE663" s="103"/>
      <c r="AF663" s="103"/>
    </row>
    <row r="664" spans="20:32" x14ac:dyDescent="0.3">
      <c r="T664" s="99"/>
      <c r="U664" s="100"/>
      <c r="V664" s="101"/>
      <c r="W664" s="100"/>
      <c r="X664" s="99"/>
      <c r="Y664" s="99"/>
      <c r="Z664" s="99"/>
      <c r="AA664" s="99"/>
      <c r="AB664" s="102"/>
      <c r="AC664" s="102"/>
      <c r="AD664" s="103"/>
      <c r="AE664" s="103"/>
      <c r="AF664" s="103"/>
    </row>
    <row r="665" spans="20:32" x14ac:dyDescent="0.3">
      <c r="T665" s="99"/>
      <c r="U665" s="100"/>
      <c r="V665" s="101"/>
      <c r="W665" s="100"/>
      <c r="X665" s="99"/>
      <c r="Y665" s="99"/>
      <c r="Z665" s="99"/>
      <c r="AA665" s="99"/>
      <c r="AB665" s="102"/>
      <c r="AC665" s="102"/>
      <c r="AD665" s="103"/>
      <c r="AE665" s="103"/>
      <c r="AF665" s="103"/>
    </row>
    <row r="666" spans="20:32" x14ac:dyDescent="0.3">
      <c r="T666" s="99"/>
      <c r="U666" s="100"/>
      <c r="V666" s="101"/>
      <c r="W666" s="100"/>
      <c r="X666" s="99"/>
      <c r="Y666" s="99"/>
      <c r="Z666" s="99"/>
      <c r="AA666" s="99"/>
      <c r="AB666" s="102"/>
      <c r="AC666" s="102"/>
      <c r="AD666" s="103"/>
      <c r="AE666" s="103"/>
      <c r="AF666" s="103"/>
    </row>
    <row r="667" spans="20:32" x14ac:dyDescent="0.3">
      <c r="T667" s="99"/>
      <c r="U667" s="100"/>
      <c r="V667" s="101"/>
      <c r="W667" s="100"/>
      <c r="X667" s="99"/>
      <c r="Y667" s="99"/>
      <c r="Z667" s="99"/>
      <c r="AA667" s="99"/>
      <c r="AB667" s="102"/>
      <c r="AC667" s="102"/>
      <c r="AD667" s="103"/>
      <c r="AE667" s="103"/>
      <c r="AF667" s="103"/>
    </row>
    <row r="668" spans="20:32" x14ac:dyDescent="0.3">
      <c r="T668" s="99"/>
      <c r="U668" s="100"/>
      <c r="V668" s="101"/>
      <c r="W668" s="100"/>
      <c r="X668" s="99"/>
      <c r="Y668" s="99"/>
      <c r="Z668" s="99"/>
      <c r="AA668" s="99"/>
      <c r="AB668" s="102"/>
      <c r="AC668" s="102"/>
      <c r="AD668" s="103"/>
      <c r="AE668" s="103"/>
      <c r="AF668" s="103"/>
    </row>
    <row r="669" spans="20:32" x14ac:dyDescent="0.3">
      <c r="T669" s="99"/>
      <c r="U669" s="100"/>
      <c r="V669" s="101"/>
      <c r="W669" s="100"/>
      <c r="X669" s="99"/>
      <c r="Y669" s="99"/>
      <c r="Z669" s="99"/>
      <c r="AA669" s="99"/>
      <c r="AB669" s="102"/>
      <c r="AC669" s="102"/>
      <c r="AD669" s="103"/>
      <c r="AE669" s="103"/>
      <c r="AF669" s="103"/>
    </row>
    <row r="670" spans="20:32" x14ac:dyDescent="0.3">
      <c r="T670" s="99"/>
      <c r="U670" s="100"/>
      <c r="V670" s="101"/>
      <c r="W670" s="100"/>
      <c r="X670" s="99"/>
      <c r="Y670" s="99"/>
      <c r="Z670" s="99"/>
      <c r="AA670" s="99"/>
      <c r="AB670" s="102"/>
      <c r="AC670" s="102"/>
      <c r="AD670" s="103"/>
      <c r="AE670" s="103"/>
      <c r="AF670" s="103"/>
    </row>
    <row r="671" spans="20:32" x14ac:dyDescent="0.3">
      <c r="T671" s="99"/>
      <c r="U671" s="100"/>
      <c r="V671" s="101"/>
      <c r="W671" s="100"/>
      <c r="X671" s="99"/>
      <c r="Y671" s="99"/>
      <c r="Z671" s="99"/>
      <c r="AA671" s="99"/>
      <c r="AB671" s="102"/>
      <c r="AC671" s="102"/>
      <c r="AD671" s="103"/>
      <c r="AE671" s="103"/>
      <c r="AF671" s="103"/>
    </row>
    <row r="672" spans="20:32" x14ac:dyDescent="0.3">
      <c r="T672" s="99"/>
      <c r="U672" s="100"/>
      <c r="V672" s="101"/>
      <c r="W672" s="100"/>
      <c r="X672" s="99"/>
      <c r="Y672" s="99"/>
      <c r="Z672" s="99"/>
      <c r="AA672" s="99"/>
      <c r="AB672" s="102"/>
      <c r="AC672" s="102"/>
      <c r="AD672" s="103"/>
      <c r="AE672" s="103"/>
      <c r="AF672" s="103"/>
    </row>
    <row r="673" spans="20:32" x14ac:dyDescent="0.3">
      <c r="T673" s="99"/>
      <c r="U673" s="100"/>
      <c r="V673" s="101"/>
      <c r="W673" s="100"/>
      <c r="X673" s="99"/>
      <c r="Y673" s="99"/>
      <c r="Z673" s="99"/>
      <c r="AA673" s="99"/>
      <c r="AB673" s="102"/>
      <c r="AC673" s="102"/>
      <c r="AD673" s="103"/>
      <c r="AE673" s="103"/>
      <c r="AF673" s="103"/>
    </row>
    <row r="674" spans="20:32" x14ac:dyDescent="0.3">
      <c r="T674" s="99"/>
      <c r="U674" s="100"/>
      <c r="V674" s="101"/>
      <c r="W674" s="100"/>
      <c r="X674" s="99"/>
      <c r="Y674" s="99"/>
      <c r="Z674" s="99"/>
      <c r="AA674" s="99"/>
      <c r="AB674" s="102"/>
      <c r="AC674" s="102"/>
      <c r="AD674" s="103"/>
      <c r="AE674" s="103"/>
      <c r="AF674" s="103"/>
    </row>
    <row r="675" spans="20:32" x14ac:dyDescent="0.3">
      <c r="T675" s="99"/>
      <c r="U675" s="100"/>
      <c r="V675" s="101"/>
      <c r="W675" s="100"/>
      <c r="X675" s="99"/>
      <c r="Y675" s="99"/>
      <c r="Z675" s="99"/>
      <c r="AA675" s="99"/>
      <c r="AB675" s="102"/>
      <c r="AC675" s="102"/>
      <c r="AD675" s="103"/>
      <c r="AE675" s="103"/>
      <c r="AF675" s="103"/>
    </row>
    <row r="676" spans="20:32" x14ac:dyDescent="0.3">
      <c r="T676" s="99"/>
      <c r="U676" s="100"/>
      <c r="V676" s="101"/>
      <c r="W676" s="100"/>
      <c r="X676" s="99"/>
      <c r="Y676" s="99"/>
      <c r="Z676" s="99"/>
      <c r="AA676" s="99"/>
      <c r="AB676" s="102"/>
      <c r="AC676" s="102"/>
      <c r="AD676" s="103"/>
      <c r="AE676" s="103"/>
      <c r="AF676" s="103"/>
    </row>
    <row r="677" spans="20:32" x14ac:dyDescent="0.3">
      <c r="T677" s="99"/>
      <c r="U677" s="100"/>
      <c r="V677" s="101"/>
      <c r="W677" s="100"/>
      <c r="X677" s="99"/>
      <c r="Y677" s="99"/>
      <c r="Z677" s="99"/>
      <c r="AA677" s="99"/>
      <c r="AB677" s="102"/>
      <c r="AC677" s="102"/>
      <c r="AD677" s="103"/>
      <c r="AE677" s="103"/>
      <c r="AF677" s="103"/>
    </row>
    <row r="678" spans="20:32" x14ac:dyDescent="0.3">
      <c r="T678" s="99"/>
      <c r="U678" s="100"/>
      <c r="V678" s="101"/>
      <c r="W678" s="100"/>
      <c r="X678" s="99"/>
      <c r="Y678" s="99"/>
      <c r="Z678" s="99"/>
      <c r="AA678" s="99"/>
      <c r="AB678" s="102"/>
      <c r="AC678" s="102"/>
      <c r="AD678" s="103"/>
      <c r="AE678" s="103"/>
      <c r="AF678" s="103"/>
    </row>
    <row r="679" spans="20:32" x14ac:dyDescent="0.3">
      <c r="T679" s="99"/>
      <c r="U679" s="100"/>
      <c r="V679" s="101"/>
      <c r="W679" s="100"/>
      <c r="X679" s="99"/>
      <c r="Y679" s="99"/>
      <c r="Z679" s="99"/>
      <c r="AA679" s="99"/>
      <c r="AB679" s="102"/>
      <c r="AC679" s="102"/>
      <c r="AD679" s="103"/>
      <c r="AE679" s="103"/>
      <c r="AF679" s="103"/>
    </row>
    <row r="680" spans="20:32" x14ac:dyDescent="0.3">
      <c r="T680" s="99"/>
      <c r="U680" s="100"/>
      <c r="V680" s="101"/>
      <c r="W680" s="100"/>
      <c r="X680" s="99"/>
      <c r="Y680" s="99"/>
      <c r="Z680" s="99"/>
      <c r="AA680" s="99"/>
      <c r="AB680" s="102"/>
      <c r="AC680" s="102"/>
      <c r="AD680" s="103"/>
      <c r="AE680" s="103"/>
      <c r="AF680" s="103"/>
    </row>
    <row r="681" spans="20:32" x14ac:dyDescent="0.3">
      <c r="T681" s="99"/>
      <c r="U681" s="100"/>
      <c r="V681" s="101"/>
      <c r="W681" s="100"/>
      <c r="X681" s="99"/>
      <c r="Y681" s="99"/>
      <c r="Z681" s="99"/>
      <c r="AA681" s="99"/>
      <c r="AB681" s="102"/>
      <c r="AC681" s="102"/>
      <c r="AD681" s="103"/>
      <c r="AE681" s="103"/>
      <c r="AF681" s="103"/>
    </row>
    <row r="682" spans="20:32" x14ac:dyDescent="0.3">
      <c r="T682" s="99"/>
      <c r="U682" s="100"/>
      <c r="V682" s="101"/>
      <c r="W682" s="100"/>
      <c r="X682" s="99"/>
      <c r="Y682" s="99"/>
      <c r="Z682" s="99"/>
      <c r="AA682" s="99"/>
      <c r="AB682" s="102"/>
      <c r="AC682" s="102"/>
      <c r="AD682" s="103"/>
      <c r="AE682" s="103"/>
      <c r="AF682" s="103"/>
    </row>
    <row r="683" spans="20:32" x14ac:dyDescent="0.3">
      <c r="T683" s="99"/>
      <c r="U683" s="100"/>
      <c r="V683" s="101"/>
      <c r="W683" s="100"/>
      <c r="X683" s="99"/>
      <c r="Y683" s="99"/>
      <c r="Z683" s="99"/>
      <c r="AA683" s="99"/>
      <c r="AB683" s="102"/>
      <c r="AC683" s="102"/>
      <c r="AD683" s="103"/>
      <c r="AE683" s="103"/>
      <c r="AF683" s="103"/>
    </row>
    <row r="684" spans="20:32" x14ac:dyDescent="0.3">
      <c r="T684" s="99"/>
      <c r="U684" s="100"/>
      <c r="V684" s="101"/>
      <c r="W684" s="100"/>
      <c r="X684" s="99"/>
      <c r="Y684" s="99"/>
      <c r="Z684" s="99"/>
      <c r="AA684" s="99"/>
      <c r="AB684" s="102"/>
      <c r="AC684" s="102"/>
      <c r="AD684" s="103"/>
      <c r="AE684" s="103"/>
      <c r="AF684" s="103"/>
    </row>
    <row r="685" spans="20:32" x14ac:dyDescent="0.3">
      <c r="T685" s="99"/>
      <c r="U685" s="100"/>
      <c r="V685" s="101"/>
      <c r="W685" s="100"/>
      <c r="X685" s="99"/>
      <c r="Y685" s="99"/>
      <c r="Z685" s="99"/>
      <c r="AA685" s="99"/>
      <c r="AB685" s="102"/>
      <c r="AC685" s="102"/>
      <c r="AD685" s="103"/>
      <c r="AE685" s="103"/>
      <c r="AF685" s="103"/>
    </row>
    <row r="686" spans="20:32" x14ac:dyDescent="0.3">
      <c r="T686" s="99"/>
      <c r="U686" s="100"/>
      <c r="V686" s="101"/>
      <c r="W686" s="100"/>
      <c r="X686" s="99"/>
      <c r="Y686" s="99"/>
      <c r="Z686" s="99"/>
      <c r="AA686" s="99"/>
      <c r="AB686" s="102"/>
      <c r="AC686" s="102"/>
      <c r="AD686" s="103"/>
      <c r="AE686" s="103"/>
      <c r="AF686" s="103"/>
    </row>
    <row r="687" spans="20:32" x14ac:dyDescent="0.3">
      <c r="T687" s="99"/>
      <c r="U687" s="100"/>
      <c r="V687" s="101"/>
      <c r="W687" s="100"/>
      <c r="X687" s="99"/>
      <c r="Y687" s="99"/>
      <c r="Z687" s="99"/>
      <c r="AA687" s="99"/>
      <c r="AB687" s="102"/>
      <c r="AC687" s="102"/>
      <c r="AD687" s="103"/>
      <c r="AE687" s="103"/>
      <c r="AF687" s="103"/>
    </row>
    <row r="688" spans="20:32" x14ac:dyDescent="0.3">
      <c r="T688" s="99"/>
      <c r="U688" s="100"/>
      <c r="V688" s="101"/>
      <c r="W688" s="100"/>
      <c r="X688" s="99"/>
      <c r="Y688" s="99"/>
      <c r="Z688" s="99"/>
      <c r="AA688" s="99"/>
      <c r="AB688" s="102"/>
      <c r="AC688" s="102"/>
      <c r="AD688" s="103"/>
      <c r="AE688" s="103"/>
      <c r="AF688" s="103"/>
    </row>
    <row r="689" spans="20:32" x14ac:dyDescent="0.3">
      <c r="T689" s="99"/>
      <c r="U689" s="100"/>
      <c r="V689" s="101"/>
      <c r="W689" s="100"/>
      <c r="X689" s="99"/>
      <c r="Y689" s="99"/>
      <c r="Z689" s="99"/>
      <c r="AA689" s="99"/>
      <c r="AB689" s="102"/>
      <c r="AC689" s="102"/>
      <c r="AD689" s="103"/>
      <c r="AE689" s="103"/>
      <c r="AF689" s="103"/>
    </row>
    <row r="690" spans="20:32" x14ac:dyDescent="0.3">
      <c r="T690" s="99"/>
      <c r="U690" s="100"/>
      <c r="V690" s="101"/>
      <c r="W690" s="100"/>
      <c r="X690" s="99"/>
      <c r="Y690" s="99"/>
      <c r="Z690" s="99"/>
      <c r="AA690" s="99"/>
      <c r="AB690" s="102"/>
      <c r="AC690" s="102"/>
      <c r="AD690" s="103"/>
      <c r="AE690" s="103"/>
      <c r="AF690" s="103"/>
    </row>
    <row r="691" spans="20:32" x14ac:dyDescent="0.3">
      <c r="T691" s="99"/>
      <c r="U691" s="100"/>
      <c r="V691" s="101"/>
      <c r="W691" s="100"/>
      <c r="X691" s="99"/>
      <c r="Y691" s="99"/>
      <c r="Z691" s="99"/>
      <c r="AA691" s="99"/>
      <c r="AB691" s="102"/>
      <c r="AC691" s="102"/>
      <c r="AD691" s="103"/>
      <c r="AE691" s="103"/>
      <c r="AF691" s="103"/>
    </row>
    <row r="692" spans="20:32" x14ac:dyDescent="0.3">
      <c r="T692" s="99"/>
      <c r="U692" s="100"/>
      <c r="V692" s="101"/>
      <c r="W692" s="100"/>
      <c r="X692" s="99"/>
      <c r="Y692" s="99"/>
      <c r="Z692" s="99"/>
      <c r="AA692" s="99"/>
      <c r="AB692" s="102"/>
      <c r="AC692" s="102"/>
      <c r="AD692" s="103"/>
      <c r="AE692" s="103"/>
      <c r="AF692" s="103"/>
    </row>
    <row r="693" spans="20:32" x14ac:dyDescent="0.3">
      <c r="T693" s="99"/>
      <c r="U693" s="100"/>
      <c r="V693" s="101"/>
      <c r="W693" s="100"/>
      <c r="X693" s="99"/>
      <c r="Y693" s="99"/>
      <c r="Z693" s="99"/>
      <c r="AA693" s="99"/>
      <c r="AB693" s="102"/>
      <c r="AC693" s="102"/>
      <c r="AD693" s="103"/>
      <c r="AE693" s="103"/>
      <c r="AF693" s="103"/>
    </row>
    <row r="694" spans="20:32" x14ac:dyDescent="0.3">
      <c r="T694" s="99"/>
      <c r="U694" s="100"/>
      <c r="V694" s="101"/>
      <c r="W694" s="100"/>
      <c r="X694" s="99"/>
      <c r="Y694" s="99"/>
      <c r="Z694" s="99"/>
      <c r="AA694" s="99"/>
      <c r="AB694" s="102"/>
      <c r="AC694" s="102"/>
      <c r="AD694" s="103"/>
      <c r="AE694" s="103"/>
      <c r="AF694" s="103"/>
    </row>
    <row r="695" spans="20:32" x14ac:dyDescent="0.3">
      <c r="T695" s="99"/>
      <c r="U695" s="100"/>
      <c r="V695" s="101"/>
      <c r="W695" s="100"/>
      <c r="X695" s="99"/>
      <c r="Y695" s="99"/>
      <c r="Z695" s="99"/>
      <c r="AA695" s="99"/>
      <c r="AB695" s="102"/>
      <c r="AC695" s="102"/>
      <c r="AD695" s="103"/>
      <c r="AE695" s="103"/>
      <c r="AF695" s="103"/>
    </row>
    <row r="696" spans="20:32" x14ac:dyDescent="0.3">
      <c r="T696" s="99"/>
      <c r="U696" s="100"/>
      <c r="V696" s="101"/>
      <c r="W696" s="100"/>
      <c r="X696" s="99"/>
      <c r="Y696" s="99"/>
      <c r="Z696" s="99"/>
      <c r="AA696" s="99"/>
      <c r="AB696" s="102"/>
      <c r="AC696" s="102"/>
      <c r="AD696" s="103"/>
      <c r="AE696" s="103"/>
      <c r="AF696" s="103"/>
    </row>
    <row r="697" spans="20:32" x14ac:dyDescent="0.3">
      <c r="T697" s="99"/>
      <c r="U697" s="100"/>
      <c r="V697" s="101"/>
      <c r="W697" s="100"/>
      <c r="X697" s="99"/>
      <c r="Y697" s="99"/>
      <c r="Z697" s="99"/>
      <c r="AA697" s="99"/>
      <c r="AB697" s="102"/>
      <c r="AC697" s="102"/>
      <c r="AD697" s="103"/>
      <c r="AE697" s="103"/>
      <c r="AF697" s="103"/>
    </row>
    <row r="698" spans="20:32" x14ac:dyDescent="0.3">
      <c r="T698" s="99"/>
      <c r="U698" s="100"/>
      <c r="V698" s="101"/>
      <c r="W698" s="100"/>
      <c r="X698" s="99"/>
      <c r="Y698" s="99"/>
      <c r="Z698" s="99"/>
      <c r="AA698" s="99"/>
      <c r="AB698" s="102"/>
      <c r="AC698" s="102"/>
      <c r="AD698" s="103"/>
      <c r="AE698" s="103"/>
      <c r="AF698" s="103"/>
    </row>
    <row r="699" spans="20:32" x14ac:dyDescent="0.3">
      <c r="T699" s="99"/>
      <c r="U699" s="100"/>
      <c r="V699" s="101"/>
      <c r="W699" s="100"/>
      <c r="X699" s="99"/>
      <c r="Y699" s="99"/>
      <c r="Z699" s="99"/>
      <c r="AA699" s="99"/>
      <c r="AB699" s="102"/>
      <c r="AC699" s="102"/>
      <c r="AD699" s="103"/>
      <c r="AE699" s="103"/>
      <c r="AF699" s="103"/>
    </row>
    <row r="700" spans="20:32" x14ac:dyDescent="0.3">
      <c r="T700" s="99"/>
      <c r="U700" s="100"/>
      <c r="V700" s="101"/>
      <c r="W700" s="100"/>
      <c r="X700" s="99"/>
      <c r="Y700" s="99"/>
      <c r="Z700" s="99"/>
      <c r="AA700" s="99"/>
      <c r="AB700" s="102"/>
      <c r="AC700" s="102"/>
      <c r="AD700" s="103"/>
      <c r="AE700" s="103"/>
      <c r="AF700" s="103"/>
    </row>
    <row r="701" spans="20:32" x14ac:dyDescent="0.3">
      <c r="T701" s="99"/>
      <c r="U701" s="100"/>
      <c r="V701" s="101"/>
      <c r="W701" s="100"/>
      <c r="X701" s="99"/>
      <c r="Y701" s="99"/>
      <c r="Z701" s="99"/>
      <c r="AA701" s="99"/>
      <c r="AB701" s="102"/>
      <c r="AC701" s="102"/>
      <c r="AD701" s="103"/>
      <c r="AE701" s="103"/>
      <c r="AF701" s="103"/>
    </row>
    <row r="702" spans="20:32" x14ac:dyDescent="0.3">
      <c r="T702" s="99"/>
      <c r="U702" s="100"/>
      <c r="V702" s="101"/>
      <c r="W702" s="100"/>
      <c r="X702" s="99"/>
      <c r="Y702" s="99"/>
      <c r="Z702" s="99"/>
      <c r="AA702" s="99"/>
      <c r="AB702" s="102"/>
      <c r="AC702" s="102"/>
      <c r="AD702" s="103"/>
      <c r="AE702" s="103"/>
      <c r="AF702" s="103"/>
    </row>
    <row r="703" spans="20:32" x14ac:dyDescent="0.3">
      <c r="T703" s="99"/>
      <c r="U703" s="100"/>
      <c r="V703" s="101"/>
      <c r="W703" s="100"/>
      <c r="X703" s="99"/>
      <c r="Y703" s="99"/>
      <c r="Z703" s="99"/>
      <c r="AA703" s="99"/>
      <c r="AB703" s="102"/>
      <c r="AC703" s="102"/>
      <c r="AD703" s="103"/>
      <c r="AE703" s="103"/>
      <c r="AF703" s="103"/>
    </row>
    <row r="704" spans="20:32" x14ac:dyDescent="0.3">
      <c r="T704" s="99"/>
      <c r="U704" s="100"/>
      <c r="V704" s="101"/>
      <c r="W704" s="100"/>
      <c r="X704" s="99"/>
      <c r="Y704" s="99"/>
      <c r="Z704" s="99"/>
      <c r="AA704" s="99"/>
      <c r="AB704" s="102"/>
      <c r="AC704" s="102"/>
      <c r="AD704" s="103"/>
      <c r="AE704" s="103"/>
      <c r="AF704" s="103"/>
    </row>
    <row r="705" spans="20:32" x14ac:dyDescent="0.3">
      <c r="T705" s="99"/>
      <c r="U705" s="100"/>
      <c r="V705" s="101"/>
      <c r="W705" s="100"/>
      <c r="X705" s="99"/>
      <c r="Y705" s="99"/>
      <c r="Z705" s="99"/>
      <c r="AA705" s="99"/>
      <c r="AB705" s="102"/>
      <c r="AC705" s="102"/>
      <c r="AD705" s="103"/>
      <c r="AE705" s="103"/>
      <c r="AF705" s="103"/>
    </row>
    <row r="706" spans="20:32" x14ac:dyDescent="0.3">
      <c r="T706" s="99"/>
      <c r="U706" s="100"/>
      <c r="V706" s="101"/>
      <c r="W706" s="100"/>
      <c r="X706" s="99"/>
      <c r="Y706" s="99"/>
      <c r="Z706" s="99"/>
      <c r="AA706" s="99"/>
      <c r="AB706" s="102"/>
      <c r="AC706" s="102"/>
      <c r="AD706" s="103"/>
      <c r="AE706" s="103"/>
      <c r="AF706" s="103"/>
    </row>
    <row r="707" spans="20:32" x14ac:dyDescent="0.3">
      <c r="T707" s="99"/>
      <c r="U707" s="100"/>
      <c r="V707" s="101"/>
      <c r="W707" s="100"/>
      <c r="X707" s="99"/>
      <c r="Y707" s="99"/>
      <c r="Z707" s="99"/>
      <c r="AA707" s="99"/>
      <c r="AB707" s="102"/>
      <c r="AC707" s="102"/>
      <c r="AD707" s="103"/>
      <c r="AE707" s="103"/>
      <c r="AF707" s="103"/>
    </row>
    <row r="708" spans="20:32" x14ac:dyDescent="0.3">
      <c r="T708" s="99"/>
      <c r="U708" s="100"/>
      <c r="V708" s="101"/>
      <c r="W708" s="100"/>
      <c r="X708" s="99"/>
      <c r="Y708" s="99"/>
      <c r="Z708" s="99"/>
      <c r="AA708" s="99"/>
      <c r="AB708" s="102"/>
      <c r="AC708" s="102"/>
      <c r="AD708" s="103"/>
      <c r="AE708" s="103"/>
      <c r="AF708" s="103"/>
    </row>
    <row r="709" spans="20:32" x14ac:dyDescent="0.3">
      <c r="T709" s="99"/>
      <c r="U709" s="100"/>
      <c r="V709" s="101"/>
      <c r="W709" s="100"/>
      <c r="X709" s="99"/>
      <c r="Y709" s="99"/>
      <c r="Z709" s="99"/>
      <c r="AA709" s="99"/>
      <c r="AB709" s="102"/>
      <c r="AC709" s="102"/>
      <c r="AD709" s="103"/>
      <c r="AE709" s="103"/>
      <c r="AF709" s="103"/>
    </row>
    <row r="710" spans="20:32" x14ac:dyDescent="0.3">
      <c r="T710" s="99"/>
      <c r="U710" s="100"/>
      <c r="V710" s="101"/>
      <c r="W710" s="100"/>
      <c r="X710" s="99"/>
      <c r="Y710" s="99"/>
      <c r="Z710" s="99"/>
      <c r="AA710" s="99"/>
      <c r="AB710" s="102"/>
      <c r="AC710" s="102"/>
      <c r="AD710" s="103"/>
      <c r="AE710" s="103"/>
      <c r="AF710" s="103"/>
    </row>
    <row r="711" spans="20:32" x14ac:dyDescent="0.3">
      <c r="T711" s="99"/>
      <c r="U711" s="100"/>
      <c r="V711" s="101"/>
      <c r="W711" s="100"/>
      <c r="X711" s="99"/>
      <c r="Y711" s="99"/>
      <c r="Z711" s="99"/>
      <c r="AA711" s="99"/>
      <c r="AB711" s="102"/>
      <c r="AC711" s="102"/>
      <c r="AD711" s="103"/>
      <c r="AE711" s="103"/>
      <c r="AF711" s="103"/>
    </row>
    <row r="712" spans="20:32" x14ac:dyDescent="0.3">
      <c r="T712" s="99"/>
      <c r="U712" s="100"/>
      <c r="V712" s="101"/>
      <c r="W712" s="100"/>
      <c r="X712" s="99"/>
      <c r="Y712" s="99"/>
      <c r="Z712" s="99"/>
      <c r="AA712" s="99"/>
      <c r="AB712" s="102"/>
      <c r="AC712" s="102"/>
      <c r="AD712" s="103"/>
      <c r="AE712" s="103"/>
      <c r="AF712" s="103"/>
    </row>
    <row r="713" spans="20:32" x14ac:dyDescent="0.3">
      <c r="T713" s="99"/>
      <c r="U713" s="100"/>
      <c r="V713" s="101"/>
      <c r="W713" s="100"/>
      <c r="X713" s="99"/>
      <c r="Y713" s="99"/>
      <c r="Z713" s="99"/>
      <c r="AA713" s="99"/>
      <c r="AB713" s="102"/>
      <c r="AC713" s="102"/>
      <c r="AD713" s="103"/>
      <c r="AE713" s="103"/>
      <c r="AF713" s="103"/>
    </row>
    <row r="714" spans="20:32" x14ac:dyDescent="0.3">
      <c r="T714" s="99"/>
      <c r="U714" s="100"/>
      <c r="V714" s="101"/>
      <c r="W714" s="100"/>
      <c r="X714" s="99"/>
      <c r="Y714" s="99"/>
      <c r="Z714" s="99"/>
      <c r="AA714" s="99"/>
      <c r="AB714" s="102"/>
      <c r="AC714" s="102"/>
      <c r="AD714" s="103"/>
      <c r="AE714" s="103"/>
      <c r="AF714" s="103"/>
    </row>
    <row r="715" spans="20:32" x14ac:dyDescent="0.3">
      <c r="T715" s="99"/>
      <c r="U715" s="100"/>
      <c r="V715" s="101"/>
      <c r="W715" s="100"/>
      <c r="X715" s="99"/>
      <c r="Y715" s="99"/>
      <c r="Z715" s="99"/>
      <c r="AA715" s="99"/>
      <c r="AB715" s="102"/>
      <c r="AC715" s="102"/>
      <c r="AD715" s="103"/>
      <c r="AE715" s="103"/>
      <c r="AF715" s="103"/>
    </row>
    <row r="716" spans="20:32" x14ac:dyDescent="0.3">
      <c r="T716" s="99"/>
      <c r="U716" s="100"/>
      <c r="V716" s="101"/>
      <c r="W716" s="100"/>
      <c r="X716" s="99"/>
      <c r="Y716" s="99"/>
      <c r="Z716" s="99"/>
      <c r="AA716" s="99"/>
      <c r="AB716" s="102"/>
      <c r="AC716" s="102"/>
      <c r="AD716" s="103"/>
      <c r="AE716" s="103"/>
      <c r="AF716" s="103"/>
    </row>
    <row r="717" spans="20:32" x14ac:dyDescent="0.3">
      <c r="T717" s="99"/>
      <c r="U717" s="100"/>
      <c r="V717" s="101"/>
      <c r="W717" s="100"/>
      <c r="X717" s="99"/>
      <c r="Y717" s="99"/>
      <c r="Z717" s="99"/>
      <c r="AA717" s="99"/>
      <c r="AB717" s="102"/>
      <c r="AC717" s="102"/>
      <c r="AD717" s="103"/>
      <c r="AE717" s="103"/>
      <c r="AF717" s="103"/>
    </row>
    <row r="718" spans="20:32" x14ac:dyDescent="0.3">
      <c r="T718" s="99"/>
      <c r="U718" s="100"/>
      <c r="V718" s="101"/>
      <c r="W718" s="100"/>
      <c r="X718" s="99"/>
      <c r="Y718" s="99"/>
      <c r="Z718" s="99"/>
      <c r="AA718" s="99"/>
      <c r="AB718" s="102"/>
      <c r="AC718" s="102"/>
      <c r="AD718" s="103"/>
      <c r="AE718" s="103"/>
      <c r="AF718" s="103"/>
    </row>
    <row r="719" spans="20:32" x14ac:dyDescent="0.3">
      <c r="T719" s="99"/>
      <c r="U719" s="100"/>
      <c r="V719" s="101"/>
      <c r="W719" s="100"/>
      <c r="X719" s="99"/>
      <c r="Y719" s="99"/>
      <c r="Z719" s="99"/>
      <c r="AA719" s="99"/>
      <c r="AB719" s="102"/>
      <c r="AC719" s="102"/>
      <c r="AD719" s="103"/>
      <c r="AE719" s="103"/>
      <c r="AF719" s="103"/>
    </row>
    <row r="720" spans="20:32" x14ac:dyDescent="0.3">
      <c r="T720" s="99"/>
      <c r="U720" s="100"/>
      <c r="V720" s="101"/>
      <c r="W720" s="100"/>
      <c r="X720" s="99"/>
      <c r="Y720" s="99"/>
      <c r="Z720" s="99"/>
      <c r="AA720" s="99"/>
      <c r="AB720" s="102"/>
      <c r="AC720" s="102"/>
      <c r="AD720" s="103"/>
      <c r="AE720" s="103"/>
      <c r="AF720" s="103"/>
    </row>
    <row r="721" spans="20:32" x14ac:dyDescent="0.3">
      <c r="T721" s="99"/>
      <c r="U721" s="100"/>
      <c r="V721" s="101"/>
      <c r="W721" s="100"/>
      <c r="X721" s="99"/>
      <c r="Y721" s="99"/>
      <c r="Z721" s="99"/>
      <c r="AA721" s="99"/>
      <c r="AB721" s="102"/>
      <c r="AC721" s="102"/>
      <c r="AD721" s="103"/>
      <c r="AE721" s="103"/>
      <c r="AF721" s="103"/>
    </row>
    <row r="722" spans="20:32" x14ac:dyDescent="0.3">
      <c r="T722" s="99"/>
      <c r="U722" s="100"/>
      <c r="V722" s="101"/>
      <c r="W722" s="100"/>
      <c r="X722" s="99"/>
      <c r="Y722" s="99"/>
      <c r="Z722" s="99"/>
      <c r="AA722" s="99"/>
      <c r="AB722" s="102"/>
      <c r="AC722" s="102"/>
      <c r="AD722" s="103"/>
      <c r="AE722" s="103"/>
      <c r="AF722" s="103"/>
    </row>
    <row r="723" spans="20:32" x14ac:dyDescent="0.3">
      <c r="T723" s="99"/>
      <c r="U723" s="100"/>
      <c r="V723" s="101"/>
      <c r="W723" s="100"/>
      <c r="X723" s="99"/>
      <c r="Y723" s="99"/>
      <c r="Z723" s="99"/>
      <c r="AA723" s="99"/>
      <c r="AB723" s="102"/>
      <c r="AC723" s="102"/>
      <c r="AD723" s="103"/>
      <c r="AE723" s="103"/>
      <c r="AF723" s="103"/>
    </row>
    <row r="724" spans="20:32" x14ac:dyDescent="0.3">
      <c r="T724" s="99"/>
      <c r="U724" s="100"/>
      <c r="V724" s="101"/>
      <c r="W724" s="100"/>
      <c r="X724" s="99"/>
      <c r="Y724" s="99"/>
      <c r="Z724" s="99"/>
      <c r="AA724" s="99"/>
      <c r="AB724" s="102"/>
      <c r="AC724" s="102"/>
      <c r="AD724" s="103"/>
      <c r="AE724" s="103"/>
      <c r="AF724" s="103"/>
    </row>
    <row r="725" spans="20:32" x14ac:dyDescent="0.3">
      <c r="T725" s="99"/>
      <c r="U725" s="100"/>
      <c r="V725" s="101"/>
      <c r="W725" s="100"/>
      <c r="X725" s="99"/>
      <c r="Y725" s="99"/>
      <c r="Z725" s="99"/>
      <c r="AA725" s="99"/>
      <c r="AB725" s="102"/>
      <c r="AC725" s="102"/>
      <c r="AD725" s="103"/>
      <c r="AE725" s="103"/>
      <c r="AF725" s="103"/>
    </row>
    <row r="726" spans="20:32" x14ac:dyDescent="0.3">
      <c r="T726" s="99"/>
      <c r="U726" s="100"/>
      <c r="V726" s="101"/>
      <c r="W726" s="100"/>
      <c r="X726" s="99"/>
      <c r="Y726" s="99"/>
      <c r="Z726" s="99"/>
      <c r="AA726" s="99"/>
      <c r="AB726" s="102"/>
      <c r="AC726" s="102"/>
      <c r="AD726" s="103"/>
      <c r="AE726" s="103"/>
      <c r="AF726" s="103"/>
    </row>
    <row r="727" spans="20:32" x14ac:dyDescent="0.3">
      <c r="T727" s="99"/>
      <c r="U727" s="100"/>
      <c r="V727" s="101"/>
      <c r="W727" s="100"/>
      <c r="X727" s="99"/>
      <c r="Y727" s="99"/>
      <c r="Z727" s="99"/>
      <c r="AA727" s="99"/>
      <c r="AB727" s="102"/>
      <c r="AC727" s="102"/>
      <c r="AD727" s="103"/>
      <c r="AE727" s="103"/>
      <c r="AF727" s="103"/>
    </row>
    <row r="728" spans="20:32" x14ac:dyDescent="0.3">
      <c r="T728" s="99"/>
      <c r="U728" s="100"/>
      <c r="V728" s="101"/>
      <c r="W728" s="100"/>
      <c r="X728" s="99"/>
      <c r="Y728" s="99"/>
      <c r="Z728" s="99"/>
      <c r="AA728" s="99"/>
      <c r="AB728" s="102"/>
      <c r="AC728" s="102"/>
      <c r="AD728" s="103"/>
      <c r="AE728" s="103"/>
      <c r="AF728" s="103"/>
    </row>
    <row r="729" spans="20:32" x14ac:dyDescent="0.3">
      <c r="T729" s="99"/>
      <c r="U729" s="100"/>
      <c r="V729" s="101"/>
      <c r="W729" s="100"/>
      <c r="X729" s="99"/>
      <c r="Y729" s="99"/>
      <c r="Z729" s="99"/>
      <c r="AA729" s="99"/>
      <c r="AB729" s="102"/>
      <c r="AC729" s="102"/>
      <c r="AD729" s="103"/>
      <c r="AE729" s="103"/>
      <c r="AF729" s="103"/>
    </row>
    <row r="730" spans="20:32" x14ac:dyDescent="0.3">
      <c r="T730" s="99"/>
      <c r="U730" s="100"/>
      <c r="V730" s="101"/>
      <c r="W730" s="100"/>
      <c r="X730" s="99"/>
      <c r="Y730" s="99"/>
      <c r="Z730" s="99"/>
      <c r="AA730" s="99"/>
      <c r="AB730" s="102"/>
      <c r="AC730" s="102"/>
      <c r="AD730" s="103"/>
      <c r="AE730" s="103"/>
      <c r="AF730" s="103"/>
    </row>
    <row r="731" spans="20:32" x14ac:dyDescent="0.3">
      <c r="T731" s="99"/>
      <c r="U731" s="100"/>
      <c r="V731" s="101"/>
      <c r="W731" s="100"/>
      <c r="X731" s="99"/>
      <c r="Y731" s="99"/>
      <c r="Z731" s="99"/>
      <c r="AA731" s="99"/>
      <c r="AB731" s="102"/>
      <c r="AC731" s="102"/>
      <c r="AD731" s="103"/>
      <c r="AE731" s="103"/>
      <c r="AF731" s="103"/>
    </row>
    <row r="732" spans="20:32" x14ac:dyDescent="0.3">
      <c r="T732" s="99"/>
      <c r="U732" s="100"/>
      <c r="V732" s="101"/>
      <c r="W732" s="100"/>
      <c r="X732" s="99"/>
      <c r="Y732" s="99"/>
      <c r="Z732" s="99"/>
      <c r="AA732" s="99"/>
      <c r="AB732" s="102"/>
      <c r="AC732" s="102"/>
      <c r="AD732" s="103"/>
      <c r="AE732" s="103"/>
      <c r="AF732" s="103"/>
    </row>
    <row r="733" spans="20:32" x14ac:dyDescent="0.3">
      <c r="T733" s="99"/>
      <c r="U733" s="100"/>
      <c r="V733" s="101"/>
      <c r="W733" s="100"/>
      <c r="X733" s="99"/>
      <c r="Y733" s="99"/>
      <c r="Z733" s="99"/>
      <c r="AA733" s="99"/>
      <c r="AB733" s="102"/>
      <c r="AC733" s="102"/>
      <c r="AD733" s="103"/>
      <c r="AE733" s="103"/>
      <c r="AF733" s="103"/>
    </row>
    <row r="734" spans="20:32" x14ac:dyDescent="0.3">
      <c r="T734" s="99"/>
      <c r="U734" s="100"/>
      <c r="V734" s="101"/>
      <c r="W734" s="100"/>
      <c r="X734" s="99"/>
      <c r="Y734" s="99"/>
      <c r="Z734" s="99"/>
      <c r="AA734" s="99"/>
      <c r="AB734" s="102"/>
      <c r="AC734" s="102"/>
      <c r="AD734" s="103"/>
      <c r="AE734" s="103"/>
      <c r="AF734" s="103"/>
    </row>
    <row r="735" spans="20:32" x14ac:dyDescent="0.3">
      <c r="T735" s="99"/>
      <c r="U735" s="100"/>
      <c r="V735" s="101"/>
      <c r="W735" s="100"/>
      <c r="X735" s="99"/>
      <c r="Y735" s="99"/>
      <c r="Z735" s="99"/>
      <c r="AA735" s="99"/>
      <c r="AB735" s="102"/>
      <c r="AC735" s="102"/>
      <c r="AD735" s="103"/>
      <c r="AE735" s="103"/>
      <c r="AF735" s="103"/>
    </row>
    <row r="736" spans="20:32" x14ac:dyDescent="0.3">
      <c r="T736" s="99"/>
      <c r="U736" s="100"/>
      <c r="V736" s="101"/>
      <c r="W736" s="100"/>
      <c r="X736" s="99"/>
      <c r="Y736" s="99"/>
      <c r="Z736" s="99"/>
      <c r="AA736" s="99"/>
      <c r="AB736" s="102"/>
      <c r="AC736" s="102"/>
      <c r="AD736" s="103"/>
      <c r="AE736" s="103"/>
      <c r="AF736" s="103"/>
    </row>
    <row r="737" spans="20:32" x14ac:dyDescent="0.3">
      <c r="T737" s="99"/>
      <c r="U737" s="100"/>
      <c r="V737" s="101"/>
      <c r="W737" s="100"/>
      <c r="X737" s="99"/>
      <c r="Y737" s="99"/>
      <c r="Z737" s="99"/>
      <c r="AA737" s="99"/>
      <c r="AB737" s="102"/>
      <c r="AC737" s="102"/>
      <c r="AD737" s="103"/>
      <c r="AE737" s="103"/>
      <c r="AF737" s="103"/>
    </row>
    <row r="738" spans="20:32" x14ac:dyDescent="0.3">
      <c r="T738" s="99"/>
      <c r="U738" s="100"/>
      <c r="V738" s="101"/>
      <c r="W738" s="100"/>
      <c r="X738" s="99"/>
      <c r="Y738" s="99"/>
      <c r="Z738" s="99"/>
      <c r="AA738" s="99"/>
      <c r="AB738" s="102"/>
      <c r="AC738" s="102"/>
      <c r="AD738" s="103"/>
      <c r="AE738" s="103"/>
      <c r="AF738" s="103"/>
    </row>
    <row r="739" spans="20:32" x14ac:dyDescent="0.3">
      <c r="T739" s="99"/>
      <c r="U739" s="100"/>
      <c r="V739" s="101"/>
      <c r="W739" s="100"/>
      <c r="X739" s="99"/>
      <c r="Y739" s="99"/>
      <c r="Z739" s="99"/>
      <c r="AA739" s="99"/>
      <c r="AB739" s="102"/>
      <c r="AC739" s="102"/>
      <c r="AD739" s="103"/>
      <c r="AE739" s="103"/>
      <c r="AF739" s="103"/>
    </row>
    <row r="740" spans="20:32" x14ac:dyDescent="0.3">
      <c r="T740" s="99"/>
      <c r="U740" s="100"/>
      <c r="V740" s="101"/>
      <c r="W740" s="100"/>
      <c r="X740" s="99"/>
      <c r="Y740" s="99"/>
      <c r="Z740" s="99"/>
      <c r="AA740" s="99"/>
      <c r="AB740" s="102"/>
      <c r="AC740" s="102"/>
      <c r="AD740" s="103"/>
      <c r="AE740" s="103"/>
      <c r="AF740" s="103"/>
    </row>
    <row r="741" spans="20:32" x14ac:dyDescent="0.3">
      <c r="T741" s="99"/>
      <c r="U741" s="100"/>
      <c r="V741" s="101"/>
      <c r="W741" s="100"/>
      <c r="X741" s="99"/>
      <c r="Y741" s="99"/>
      <c r="Z741" s="99"/>
      <c r="AA741" s="99"/>
      <c r="AB741" s="102"/>
      <c r="AC741" s="102"/>
      <c r="AD741" s="103"/>
      <c r="AE741" s="103"/>
      <c r="AF741" s="103"/>
    </row>
    <row r="742" spans="20:32" x14ac:dyDescent="0.3">
      <c r="T742" s="99"/>
      <c r="U742" s="100"/>
      <c r="V742" s="101"/>
      <c r="W742" s="100"/>
      <c r="X742" s="99"/>
      <c r="Y742" s="99"/>
      <c r="Z742" s="99"/>
      <c r="AA742" s="99"/>
      <c r="AB742" s="102"/>
      <c r="AC742" s="102"/>
      <c r="AD742" s="103"/>
      <c r="AE742" s="103"/>
      <c r="AF742" s="103"/>
    </row>
    <row r="743" spans="20:32" x14ac:dyDescent="0.3">
      <c r="T743" s="99"/>
      <c r="U743" s="100"/>
      <c r="V743" s="101"/>
      <c r="W743" s="100"/>
      <c r="X743" s="99"/>
      <c r="Y743" s="99"/>
      <c r="Z743" s="99"/>
      <c r="AA743" s="99"/>
      <c r="AB743" s="102"/>
      <c r="AC743" s="102"/>
      <c r="AD743" s="103"/>
      <c r="AE743" s="103"/>
      <c r="AF743" s="103"/>
    </row>
    <row r="744" spans="20:32" x14ac:dyDescent="0.3">
      <c r="T744" s="99"/>
      <c r="U744" s="100"/>
      <c r="V744" s="101"/>
      <c r="W744" s="100"/>
      <c r="X744" s="99"/>
      <c r="Y744" s="99"/>
      <c r="Z744" s="99"/>
      <c r="AA744" s="99"/>
      <c r="AB744" s="102"/>
      <c r="AC744" s="102"/>
      <c r="AD744" s="103"/>
      <c r="AE744" s="103"/>
      <c r="AF744" s="103"/>
    </row>
    <row r="745" spans="20:32" x14ac:dyDescent="0.3">
      <c r="T745" s="99"/>
      <c r="U745" s="100"/>
      <c r="V745" s="101"/>
      <c r="W745" s="100"/>
      <c r="X745" s="99"/>
      <c r="Y745" s="99"/>
      <c r="Z745" s="99"/>
      <c r="AA745" s="99"/>
      <c r="AB745" s="102"/>
      <c r="AC745" s="102"/>
      <c r="AD745" s="103"/>
      <c r="AE745" s="103"/>
      <c r="AF745" s="103"/>
    </row>
    <row r="746" spans="20:32" x14ac:dyDescent="0.3">
      <c r="T746" s="99"/>
      <c r="U746" s="100"/>
      <c r="V746" s="101"/>
      <c r="W746" s="100"/>
      <c r="X746" s="99"/>
      <c r="Y746" s="99"/>
      <c r="Z746" s="99"/>
      <c r="AA746" s="99"/>
      <c r="AB746" s="102"/>
      <c r="AC746" s="102"/>
      <c r="AD746" s="103"/>
      <c r="AE746" s="103"/>
      <c r="AF746" s="103"/>
    </row>
    <row r="747" spans="20:32" x14ac:dyDescent="0.3">
      <c r="T747" s="99"/>
      <c r="U747" s="100"/>
      <c r="V747" s="101"/>
      <c r="W747" s="100"/>
      <c r="X747" s="99"/>
      <c r="Y747" s="99"/>
      <c r="Z747" s="99"/>
      <c r="AA747" s="99"/>
      <c r="AB747" s="102"/>
      <c r="AC747" s="102"/>
      <c r="AD747" s="103"/>
      <c r="AE747" s="103"/>
      <c r="AF747" s="103"/>
    </row>
    <row r="748" spans="20:32" x14ac:dyDescent="0.3">
      <c r="T748" s="99"/>
      <c r="U748" s="100"/>
      <c r="V748" s="101"/>
      <c r="W748" s="100"/>
      <c r="X748" s="99"/>
      <c r="Y748" s="99"/>
      <c r="Z748" s="99"/>
      <c r="AA748" s="99"/>
      <c r="AB748" s="102"/>
      <c r="AC748" s="102"/>
      <c r="AD748" s="103"/>
      <c r="AE748" s="103"/>
      <c r="AF748" s="103"/>
    </row>
    <row r="749" spans="20:32" x14ac:dyDescent="0.3">
      <c r="T749" s="99"/>
      <c r="U749" s="100"/>
      <c r="V749" s="101"/>
      <c r="W749" s="100"/>
      <c r="X749" s="99"/>
      <c r="Y749" s="99"/>
      <c r="Z749" s="99"/>
      <c r="AA749" s="99"/>
      <c r="AB749" s="102"/>
      <c r="AC749" s="102"/>
      <c r="AD749" s="103"/>
      <c r="AE749" s="103"/>
      <c r="AF749" s="103"/>
    </row>
    <row r="750" spans="20:32" x14ac:dyDescent="0.3">
      <c r="T750" s="99"/>
      <c r="U750" s="100"/>
      <c r="V750" s="101"/>
      <c r="W750" s="100"/>
      <c r="X750" s="99"/>
      <c r="Y750" s="99"/>
      <c r="Z750" s="99"/>
      <c r="AA750" s="99"/>
      <c r="AB750" s="102"/>
      <c r="AC750" s="102"/>
      <c r="AD750" s="103"/>
      <c r="AE750" s="103"/>
      <c r="AF750" s="103"/>
    </row>
    <row r="751" spans="20:32" x14ac:dyDescent="0.3">
      <c r="T751" s="99"/>
      <c r="U751" s="100"/>
      <c r="V751" s="101"/>
      <c r="W751" s="100"/>
      <c r="X751" s="99"/>
      <c r="Y751" s="99"/>
      <c r="Z751" s="99"/>
      <c r="AA751" s="99"/>
      <c r="AB751" s="102"/>
      <c r="AC751" s="102"/>
      <c r="AD751" s="103"/>
      <c r="AE751" s="103"/>
      <c r="AF751" s="103"/>
    </row>
    <row r="752" spans="20:32" x14ac:dyDescent="0.3">
      <c r="T752" s="99"/>
      <c r="U752" s="100"/>
      <c r="V752" s="101"/>
      <c r="W752" s="100"/>
      <c r="X752" s="99"/>
      <c r="Y752" s="99"/>
      <c r="Z752" s="99"/>
      <c r="AA752" s="99"/>
      <c r="AB752" s="102"/>
      <c r="AC752" s="102"/>
      <c r="AD752" s="103"/>
      <c r="AE752" s="103"/>
      <c r="AF752" s="103"/>
    </row>
    <row r="753" spans="20:32" x14ac:dyDescent="0.3">
      <c r="T753" s="99"/>
      <c r="U753" s="100"/>
      <c r="V753" s="101"/>
      <c r="W753" s="100"/>
      <c r="X753" s="99"/>
      <c r="Y753" s="99"/>
      <c r="Z753" s="99"/>
      <c r="AA753" s="99"/>
      <c r="AB753" s="102"/>
      <c r="AC753" s="102"/>
      <c r="AD753" s="103"/>
      <c r="AE753" s="103"/>
      <c r="AF753" s="103"/>
    </row>
    <row r="754" spans="20:32" x14ac:dyDescent="0.3">
      <c r="T754" s="99"/>
      <c r="U754" s="100"/>
      <c r="V754" s="101"/>
      <c r="W754" s="100"/>
      <c r="X754" s="99"/>
      <c r="Y754" s="99"/>
      <c r="Z754" s="99"/>
      <c r="AA754" s="99"/>
      <c r="AB754" s="102"/>
      <c r="AC754" s="102"/>
      <c r="AD754" s="103"/>
      <c r="AE754" s="103"/>
      <c r="AF754" s="103"/>
    </row>
    <row r="755" spans="20:32" x14ac:dyDescent="0.3">
      <c r="T755" s="99"/>
      <c r="U755" s="100"/>
      <c r="V755" s="101"/>
      <c r="W755" s="100"/>
      <c r="X755" s="99"/>
      <c r="Y755" s="99"/>
      <c r="Z755" s="99"/>
      <c r="AA755" s="99"/>
      <c r="AB755" s="102"/>
      <c r="AC755" s="102"/>
      <c r="AD755" s="103"/>
      <c r="AE755" s="103"/>
      <c r="AF755" s="103"/>
    </row>
    <row r="756" spans="20:32" x14ac:dyDescent="0.3">
      <c r="T756" s="99"/>
      <c r="U756" s="100"/>
      <c r="V756" s="101"/>
      <c r="W756" s="100"/>
      <c r="X756" s="99"/>
      <c r="Y756" s="99"/>
      <c r="Z756" s="99"/>
      <c r="AA756" s="99"/>
      <c r="AB756" s="102"/>
      <c r="AC756" s="102"/>
      <c r="AD756" s="103"/>
      <c r="AE756" s="103"/>
      <c r="AF756" s="103"/>
    </row>
    <row r="757" spans="20:32" x14ac:dyDescent="0.3">
      <c r="T757" s="99"/>
      <c r="U757" s="100"/>
      <c r="V757" s="101"/>
      <c r="W757" s="100"/>
      <c r="X757" s="99"/>
      <c r="Y757" s="99"/>
      <c r="Z757" s="99"/>
      <c r="AA757" s="99"/>
      <c r="AB757" s="102"/>
      <c r="AC757" s="102"/>
      <c r="AD757" s="103"/>
      <c r="AE757" s="103"/>
      <c r="AF757" s="103"/>
    </row>
    <row r="758" spans="20:32" x14ac:dyDescent="0.3">
      <c r="T758" s="99"/>
      <c r="U758" s="100"/>
      <c r="V758" s="101"/>
      <c r="W758" s="100"/>
      <c r="X758" s="99"/>
      <c r="Y758" s="99"/>
      <c r="Z758" s="99"/>
      <c r="AA758" s="99"/>
      <c r="AB758" s="102"/>
      <c r="AC758" s="102"/>
      <c r="AD758" s="103"/>
      <c r="AE758" s="103"/>
      <c r="AF758" s="103"/>
    </row>
    <row r="759" spans="20:32" x14ac:dyDescent="0.3">
      <c r="T759" s="99"/>
      <c r="U759" s="100"/>
      <c r="V759" s="101"/>
      <c r="W759" s="100"/>
      <c r="X759" s="99"/>
      <c r="Y759" s="99"/>
      <c r="Z759" s="99"/>
      <c r="AA759" s="99"/>
      <c r="AB759" s="102"/>
      <c r="AC759" s="102"/>
      <c r="AD759" s="103"/>
      <c r="AE759" s="103"/>
      <c r="AF759" s="103"/>
    </row>
    <row r="760" spans="20:32" x14ac:dyDescent="0.3">
      <c r="T760" s="99"/>
      <c r="U760" s="100"/>
      <c r="V760" s="101"/>
      <c r="W760" s="100"/>
      <c r="X760" s="99"/>
      <c r="Y760" s="99"/>
      <c r="Z760" s="99"/>
      <c r="AA760" s="99"/>
      <c r="AB760" s="102"/>
      <c r="AC760" s="102"/>
      <c r="AD760" s="103"/>
      <c r="AE760" s="103"/>
      <c r="AF760" s="103"/>
    </row>
    <row r="761" spans="20:32" x14ac:dyDescent="0.3">
      <c r="T761" s="99"/>
      <c r="U761" s="100"/>
      <c r="V761" s="101"/>
      <c r="W761" s="100"/>
      <c r="X761" s="99"/>
      <c r="Y761" s="99"/>
      <c r="Z761" s="99"/>
      <c r="AA761" s="99"/>
      <c r="AB761" s="102"/>
      <c r="AC761" s="102"/>
      <c r="AD761" s="103"/>
      <c r="AE761" s="103"/>
      <c r="AF761" s="103"/>
    </row>
    <row r="762" spans="20:32" x14ac:dyDescent="0.3">
      <c r="T762" s="99"/>
      <c r="U762" s="100"/>
      <c r="V762" s="101"/>
      <c r="W762" s="100"/>
      <c r="X762" s="99"/>
      <c r="Y762" s="99"/>
      <c r="Z762" s="99"/>
      <c r="AA762" s="99"/>
      <c r="AB762" s="102"/>
      <c r="AC762" s="102"/>
      <c r="AD762" s="103"/>
      <c r="AE762" s="103"/>
      <c r="AF762" s="103"/>
    </row>
    <row r="763" spans="20:32" x14ac:dyDescent="0.3">
      <c r="T763" s="99"/>
      <c r="U763" s="100"/>
      <c r="V763" s="101"/>
      <c r="W763" s="100"/>
      <c r="X763" s="99"/>
      <c r="Y763" s="99"/>
      <c r="Z763" s="99"/>
      <c r="AA763" s="99"/>
      <c r="AB763" s="102"/>
      <c r="AC763" s="102"/>
      <c r="AD763" s="103"/>
      <c r="AE763" s="103"/>
      <c r="AF763" s="103"/>
    </row>
    <row r="764" spans="20:32" x14ac:dyDescent="0.3">
      <c r="T764" s="99"/>
      <c r="U764" s="100"/>
      <c r="V764" s="101"/>
      <c r="W764" s="100"/>
      <c r="X764" s="99"/>
      <c r="Y764" s="99"/>
      <c r="Z764" s="99"/>
      <c r="AA764" s="99"/>
      <c r="AB764" s="102"/>
      <c r="AC764" s="102"/>
      <c r="AD764" s="103"/>
      <c r="AE764" s="103"/>
      <c r="AF764" s="103"/>
    </row>
    <row r="765" spans="20:32" x14ac:dyDescent="0.3">
      <c r="T765" s="99"/>
      <c r="U765" s="100"/>
      <c r="V765" s="101"/>
      <c r="W765" s="100"/>
      <c r="X765" s="99"/>
      <c r="Y765" s="99"/>
      <c r="Z765" s="99"/>
      <c r="AA765" s="99"/>
      <c r="AB765" s="102"/>
      <c r="AC765" s="102"/>
      <c r="AD765" s="103"/>
      <c r="AE765" s="103"/>
      <c r="AF765" s="103"/>
    </row>
    <row r="766" spans="20:32" x14ac:dyDescent="0.3">
      <c r="T766" s="99"/>
      <c r="U766" s="100"/>
      <c r="V766" s="101"/>
      <c r="W766" s="100"/>
      <c r="X766" s="99"/>
      <c r="Y766" s="99"/>
      <c r="Z766" s="99"/>
      <c r="AA766" s="99"/>
      <c r="AB766" s="102"/>
      <c r="AC766" s="102"/>
      <c r="AD766" s="103"/>
      <c r="AE766" s="103"/>
      <c r="AF766" s="103"/>
    </row>
    <row r="767" spans="20:32" x14ac:dyDescent="0.3">
      <c r="T767" s="99"/>
      <c r="U767" s="100"/>
      <c r="V767" s="101"/>
      <c r="W767" s="100"/>
      <c r="X767" s="99"/>
      <c r="Y767" s="99"/>
      <c r="Z767" s="99"/>
      <c r="AA767" s="99"/>
      <c r="AB767" s="102"/>
      <c r="AC767" s="102"/>
      <c r="AD767" s="103"/>
      <c r="AE767" s="103"/>
      <c r="AF767" s="103"/>
    </row>
    <row r="768" spans="20:32" x14ac:dyDescent="0.3">
      <c r="T768" s="99"/>
      <c r="U768" s="100"/>
      <c r="V768" s="101"/>
      <c r="W768" s="100"/>
      <c r="X768" s="99"/>
      <c r="Y768" s="99"/>
      <c r="Z768" s="99"/>
      <c r="AA768" s="99"/>
      <c r="AB768" s="102"/>
      <c r="AC768" s="102"/>
      <c r="AD768" s="103"/>
      <c r="AE768" s="103"/>
      <c r="AF768" s="103"/>
    </row>
    <row r="769" spans="20:32" x14ac:dyDescent="0.3">
      <c r="T769" s="99"/>
      <c r="U769" s="100"/>
      <c r="V769" s="101"/>
      <c r="W769" s="100"/>
      <c r="X769" s="99"/>
      <c r="Y769" s="99"/>
      <c r="Z769" s="99"/>
      <c r="AA769" s="99"/>
      <c r="AB769" s="102"/>
      <c r="AC769" s="102"/>
      <c r="AD769" s="103"/>
      <c r="AE769" s="103"/>
      <c r="AF769" s="103"/>
    </row>
    <row r="770" spans="20:32" x14ac:dyDescent="0.3">
      <c r="T770" s="99"/>
      <c r="U770" s="100"/>
      <c r="V770" s="101"/>
      <c r="W770" s="100"/>
      <c r="X770" s="99"/>
      <c r="Y770" s="99"/>
      <c r="Z770" s="99"/>
      <c r="AA770" s="99"/>
      <c r="AB770" s="102"/>
      <c r="AC770" s="102"/>
      <c r="AD770" s="103"/>
      <c r="AE770" s="103"/>
      <c r="AF770" s="103"/>
    </row>
    <row r="771" spans="20:32" x14ac:dyDescent="0.3">
      <c r="T771" s="99"/>
      <c r="U771" s="100"/>
      <c r="V771" s="101"/>
      <c r="W771" s="100"/>
      <c r="X771" s="99"/>
      <c r="Y771" s="99"/>
      <c r="Z771" s="99"/>
      <c r="AA771" s="99"/>
      <c r="AB771" s="102"/>
      <c r="AC771" s="102"/>
      <c r="AD771" s="103"/>
      <c r="AE771" s="103"/>
      <c r="AF771" s="103"/>
    </row>
    <row r="772" spans="20:32" x14ac:dyDescent="0.3">
      <c r="T772" s="99"/>
      <c r="U772" s="100"/>
      <c r="V772" s="101"/>
      <c r="W772" s="100"/>
      <c r="X772" s="99"/>
      <c r="Y772" s="99"/>
      <c r="Z772" s="99"/>
      <c r="AA772" s="99"/>
      <c r="AB772" s="102"/>
      <c r="AC772" s="102"/>
      <c r="AD772" s="103"/>
      <c r="AE772" s="103"/>
      <c r="AF772" s="103"/>
    </row>
    <row r="773" spans="20:32" x14ac:dyDescent="0.3">
      <c r="T773" s="99"/>
      <c r="U773" s="100"/>
      <c r="V773" s="101"/>
      <c r="W773" s="100"/>
      <c r="X773" s="99"/>
      <c r="Y773" s="99"/>
      <c r="Z773" s="99"/>
      <c r="AA773" s="99"/>
      <c r="AB773" s="102"/>
      <c r="AC773" s="102"/>
      <c r="AD773" s="103"/>
      <c r="AE773" s="103"/>
      <c r="AF773" s="103"/>
    </row>
    <row r="774" spans="20:32" x14ac:dyDescent="0.3">
      <c r="T774" s="99"/>
      <c r="U774" s="100"/>
      <c r="V774" s="101"/>
      <c r="W774" s="100"/>
      <c r="X774" s="99"/>
      <c r="Y774" s="99"/>
      <c r="Z774" s="99"/>
      <c r="AA774" s="99"/>
      <c r="AB774" s="102"/>
      <c r="AC774" s="102"/>
      <c r="AD774" s="103"/>
      <c r="AE774" s="103"/>
      <c r="AF774" s="103"/>
    </row>
    <row r="775" spans="20:32" x14ac:dyDescent="0.3">
      <c r="T775" s="99"/>
      <c r="U775" s="100"/>
      <c r="V775" s="101"/>
      <c r="W775" s="100"/>
      <c r="X775" s="99"/>
      <c r="Y775" s="99"/>
      <c r="Z775" s="99"/>
      <c r="AA775" s="99"/>
      <c r="AB775" s="102"/>
      <c r="AC775" s="102"/>
      <c r="AD775" s="103"/>
      <c r="AE775" s="103"/>
      <c r="AF775" s="103"/>
    </row>
    <row r="776" spans="20:32" x14ac:dyDescent="0.3">
      <c r="T776" s="99"/>
      <c r="U776" s="100"/>
      <c r="V776" s="101"/>
      <c r="W776" s="100"/>
      <c r="X776" s="99"/>
      <c r="Y776" s="99"/>
      <c r="Z776" s="99"/>
      <c r="AA776" s="99"/>
      <c r="AB776" s="102"/>
      <c r="AC776" s="102"/>
      <c r="AD776" s="103"/>
      <c r="AE776" s="103"/>
      <c r="AF776" s="103"/>
    </row>
    <row r="777" spans="20:32" x14ac:dyDescent="0.3">
      <c r="T777" s="99"/>
      <c r="U777" s="100"/>
      <c r="V777" s="101"/>
      <c r="W777" s="100"/>
      <c r="X777" s="99"/>
      <c r="Y777" s="99"/>
      <c r="Z777" s="99"/>
      <c r="AA777" s="99"/>
      <c r="AB777" s="102"/>
      <c r="AC777" s="102"/>
      <c r="AD777" s="103"/>
      <c r="AE777" s="103"/>
      <c r="AF777" s="103"/>
    </row>
    <row r="778" spans="20:32" x14ac:dyDescent="0.3">
      <c r="T778" s="99"/>
      <c r="U778" s="100"/>
      <c r="V778" s="101"/>
      <c r="W778" s="100"/>
      <c r="X778" s="99"/>
      <c r="Y778" s="99"/>
      <c r="Z778" s="99"/>
      <c r="AA778" s="99"/>
      <c r="AB778" s="102"/>
      <c r="AC778" s="102"/>
      <c r="AD778" s="103"/>
      <c r="AE778" s="103"/>
      <c r="AF778" s="103"/>
    </row>
    <row r="779" spans="20:32" x14ac:dyDescent="0.3">
      <c r="T779" s="99"/>
      <c r="U779" s="100"/>
      <c r="V779" s="101"/>
      <c r="W779" s="100"/>
      <c r="X779" s="99"/>
      <c r="Y779" s="99"/>
      <c r="Z779" s="99"/>
      <c r="AA779" s="99"/>
      <c r="AB779" s="102"/>
      <c r="AC779" s="102"/>
      <c r="AD779" s="103"/>
      <c r="AE779" s="103"/>
      <c r="AF779" s="103"/>
    </row>
    <row r="780" spans="20:32" x14ac:dyDescent="0.3">
      <c r="T780" s="99"/>
      <c r="U780" s="100"/>
      <c r="V780" s="101"/>
      <c r="W780" s="100"/>
      <c r="X780" s="99"/>
      <c r="Y780" s="99"/>
      <c r="Z780" s="99"/>
      <c r="AA780" s="99"/>
      <c r="AB780" s="102"/>
      <c r="AC780" s="102"/>
      <c r="AD780" s="103"/>
      <c r="AE780" s="103"/>
      <c r="AF780" s="103"/>
    </row>
    <row r="781" spans="20:32" x14ac:dyDescent="0.3">
      <c r="T781" s="99"/>
      <c r="U781" s="100"/>
      <c r="V781" s="101"/>
      <c r="W781" s="100"/>
      <c r="X781" s="99"/>
      <c r="Y781" s="99"/>
      <c r="Z781" s="99"/>
      <c r="AA781" s="99"/>
      <c r="AB781" s="102"/>
      <c r="AC781" s="102"/>
      <c r="AD781" s="103"/>
      <c r="AE781" s="103"/>
      <c r="AF781" s="103"/>
    </row>
    <row r="782" spans="20:32" x14ac:dyDescent="0.3">
      <c r="T782" s="99"/>
      <c r="U782" s="100"/>
      <c r="V782" s="101"/>
      <c r="W782" s="100"/>
      <c r="X782" s="99"/>
      <c r="Y782" s="99"/>
      <c r="Z782" s="99"/>
      <c r="AA782" s="99"/>
      <c r="AB782" s="102"/>
      <c r="AC782" s="102"/>
      <c r="AD782" s="103"/>
      <c r="AE782" s="103"/>
      <c r="AF782" s="103"/>
    </row>
    <row r="783" spans="20:32" x14ac:dyDescent="0.3">
      <c r="T783" s="99"/>
      <c r="U783" s="100"/>
      <c r="V783" s="101"/>
      <c r="W783" s="100"/>
      <c r="X783" s="99"/>
      <c r="Y783" s="99"/>
      <c r="Z783" s="99"/>
      <c r="AA783" s="99"/>
      <c r="AB783" s="102"/>
      <c r="AC783" s="102"/>
      <c r="AD783" s="103"/>
      <c r="AE783" s="103"/>
      <c r="AF783" s="103"/>
    </row>
    <row r="784" spans="20:32" x14ac:dyDescent="0.3">
      <c r="T784" s="99"/>
      <c r="U784" s="100"/>
      <c r="V784" s="101"/>
      <c r="W784" s="100"/>
      <c r="X784" s="99"/>
      <c r="Y784" s="99"/>
      <c r="Z784" s="99"/>
      <c r="AA784" s="99"/>
      <c r="AB784" s="102"/>
      <c r="AC784" s="102"/>
      <c r="AD784" s="103"/>
      <c r="AE784" s="103"/>
      <c r="AF784" s="103"/>
    </row>
    <row r="785" spans="20:32" x14ac:dyDescent="0.3">
      <c r="T785" s="99"/>
      <c r="U785" s="100"/>
      <c r="V785" s="101"/>
      <c r="W785" s="100"/>
      <c r="X785" s="99"/>
      <c r="Y785" s="99"/>
      <c r="Z785" s="99"/>
      <c r="AA785" s="99"/>
      <c r="AB785" s="102"/>
      <c r="AC785" s="102"/>
      <c r="AD785" s="103"/>
      <c r="AE785" s="103"/>
      <c r="AF785" s="103"/>
    </row>
    <row r="786" spans="20:32" x14ac:dyDescent="0.3">
      <c r="T786" s="99"/>
      <c r="U786" s="100"/>
      <c r="V786" s="101"/>
      <c r="W786" s="100"/>
      <c r="X786" s="99"/>
      <c r="Y786" s="99"/>
      <c r="Z786" s="99"/>
      <c r="AA786" s="99"/>
      <c r="AB786" s="102"/>
      <c r="AC786" s="102"/>
      <c r="AD786" s="103"/>
      <c r="AE786" s="103"/>
      <c r="AF786" s="103"/>
    </row>
    <row r="787" spans="20:32" x14ac:dyDescent="0.3">
      <c r="T787" s="99"/>
      <c r="U787" s="100"/>
      <c r="V787" s="101"/>
      <c r="W787" s="100"/>
      <c r="X787" s="99"/>
      <c r="Y787" s="99"/>
      <c r="Z787" s="99"/>
      <c r="AA787" s="99"/>
      <c r="AB787" s="102"/>
      <c r="AC787" s="102"/>
      <c r="AD787" s="103"/>
      <c r="AE787" s="103"/>
      <c r="AF787" s="103"/>
    </row>
    <row r="788" spans="20:32" x14ac:dyDescent="0.3">
      <c r="T788" s="99"/>
      <c r="U788" s="100"/>
      <c r="V788" s="101"/>
      <c r="W788" s="100"/>
      <c r="X788" s="99"/>
      <c r="Y788" s="99"/>
      <c r="Z788" s="99"/>
      <c r="AA788" s="99"/>
      <c r="AB788" s="102"/>
      <c r="AC788" s="102"/>
      <c r="AD788" s="103"/>
      <c r="AE788" s="103"/>
      <c r="AF788" s="103"/>
    </row>
    <row r="789" spans="20:32" x14ac:dyDescent="0.3">
      <c r="T789" s="99"/>
      <c r="U789" s="100"/>
      <c r="V789" s="101"/>
      <c r="W789" s="100"/>
      <c r="X789" s="99"/>
      <c r="Y789" s="99"/>
      <c r="Z789" s="99"/>
      <c r="AA789" s="99"/>
      <c r="AB789" s="102"/>
      <c r="AC789" s="102"/>
      <c r="AD789" s="103"/>
      <c r="AE789" s="103"/>
      <c r="AF789" s="103"/>
    </row>
    <row r="790" spans="20:32" x14ac:dyDescent="0.3">
      <c r="T790" s="99"/>
      <c r="U790" s="100"/>
      <c r="V790" s="101"/>
      <c r="W790" s="100"/>
      <c r="X790" s="99"/>
      <c r="Y790" s="99"/>
      <c r="Z790" s="99"/>
      <c r="AA790" s="99"/>
      <c r="AB790" s="102"/>
      <c r="AC790" s="102"/>
      <c r="AD790" s="103"/>
      <c r="AE790" s="103"/>
      <c r="AF790" s="103"/>
    </row>
    <row r="791" spans="20:32" x14ac:dyDescent="0.3">
      <c r="T791" s="99"/>
      <c r="U791" s="100"/>
      <c r="V791" s="101"/>
      <c r="W791" s="100"/>
      <c r="X791" s="99"/>
      <c r="Y791" s="99"/>
      <c r="Z791" s="99"/>
      <c r="AA791" s="99"/>
      <c r="AB791" s="102"/>
      <c r="AC791" s="102"/>
      <c r="AD791" s="103"/>
      <c r="AE791" s="103"/>
      <c r="AF791" s="103"/>
    </row>
    <row r="792" spans="20:32" x14ac:dyDescent="0.3">
      <c r="T792" s="99"/>
      <c r="U792" s="100"/>
      <c r="V792" s="101"/>
      <c r="W792" s="100"/>
      <c r="X792" s="99"/>
      <c r="Y792" s="99"/>
      <c r="Z792" s="99"/>
      <c r="AA792" s="99"/>
      <c r="AB792" s="102"/>
      <c r="AC792" s="102"/>
      <c r="AD792" s="103"/>
      <c r="AE792" s="103"/>
      <c r="AF792" s="103"/>
    </row>
    <row r="793" spans="20:32" x14ac:dyDescent="0.3">
      <c r="T793" s="99"/>
      <c r="U793" s="100"/>
      <c r="V793" s="101"/>
      <c r="W793" s="100"/>
      <c r="X793" s="99"/>
      <c r="Y793" s="99"/>
      <c r="Z793" s="99"/>
      <c r="AA793" s="99"/>
      <c r="AB793" s="102"/>
      <c r="AC793" s="102"/>
      <c r="AD793" s="103"/>
      <c r="AE793" s="103"/>
      <c r="AF793" s="103"/>
    </row>
    <row r="794" spans="20:32" x14ac:dyDescent="0.3">
      <c r="T794" s="99"/>
      <c r="U794" s="100"/>
      <c r="V794" s="101"/>
      <c r="W794" s="100"/>
      <c r="X794" s="99"/>
      <c r="Y794" s="99"/>
      <c r="Z794" s="99"/>
      <c r="AA794" s="99"/>
      <c r="AB794" s="102"/>
      <c r="AC794" s="102"/>
      <c r="AD794" s="103"/>
      <c r="AE794" s="103"/>
      <c r="AF794" s="103"/>
    </row>
    <row r="795" spans="20:32" x14ac:dyDescent="0.3">
      <c r="T795" s="99"/>
      <c r="U795" s="100"/>
      <c r="V795" s="101"/>
      <c r="W795" s="100"/>
      <c r="X795" s="99"/>
      <c r="Y795" s="99"/>
      <c r="Z795" s="99"/>
      <c r="AA795" s="99"/>
      <c r="AB795" s="102"/>
      <c r="AC795" s="102"/>
      <c r="AD795" s="103"/>
      <c r="AE795" s="103"/>
      <c r="AF795" s="103"/>
    </row>
    <row r="796" spans="20:32" x14ac:dyDescent="0.3">
      <c r="T796" s="99"/>
      <c r="U796" s="100"/>
      <c r="V796" s="101"/>
      <c r="W796" s="100"/>
      <c r="X796" s="99"/>
      <c r="Y796" s="99"/>
      <c r="Z796" s="99"/>
      <c r="AA796" s="99"/>
      <c r="AB796" s="102"/>
      <c r="AC796" s="102"/>
      <c r="AD796" s="103"/>
      <c r="AE796" s="103"/>
      <c r="AF796" s="103"/>
    </row>
    <row r="797" spans="20:32" x14ac:dyDescent="0.3">
      <c r="T797" s="99"/>
      <c r="U797" s="100"/>
      <c r="V797" s="101"/>
      <c r="W797" s="100"/>
      <c r="X797" s="99"/>
      <c r="Y797" s="99"/>
      <c r="Z797" s="99"/>
      <c r="AA797" s="99"/>
      <c r="AB797" s="102"/>
      <c r="AC797" s="102"/>
      <c r="AD797" s="103"/>
      <c r="AE797" s="103"/>
      <c r="AF797" s="103"/>
    </row>
    <row r="798" spans="20:32" x14ac:dyDescent="0.3">
      <c r="T798" s="99"/>
      <c r="U798" s="100"/>
      <c r="V798" s="101"/>
      <c r="W798" s="100"/>
      <c r="X798" s="99"/>
      <c r="Y798" s="99"/>
      <c r="Z798" s="99"/>
      <c r="AA798" s="99"/>
      <c r="AB798" s="102"/>
      <c r="AC798" s="102"/>
      <c r="AD798" s="103"/>
      <c r="AE798" s="103"/>
      <c r="AF798" s="103"/>
    </row>
    <row r="799" spans="20:32" x14ac:dyDescent="0.3">
      <c r="T799" s="99"/>
      <c r="U799" s="100"/>
      <c r="V799" s="101"/>
      <c r="W799" s="100"/>
      <c r="X799" s="99"/>
      <c r="Y799" s="99"/>
      <c r="Z799" s="99"/>
      <c r="AA799" s="99"/>
      <c r="AB799" s="102"/>
      <c r="AC799" s="102"/>
      <c r="AD799" s="103"/>
      <c r="AE799" s="103"/>
      <c r="AF799" s="103"/>
    </row>
    <row r="800" spans="20:32" x14ac:dyDescent="0.3">
      <c r="T800" s="99"/>
      <c r="U800" s="100"/>
      <c r="V800" s="101"/>
      <c r="W800" s="100"/>
      <c r="X800" s="99"/>
      <c r="Y800" s="99"/>
      <c r="Z800" s="99"/>
      <c r="AA800" s="99"/>
      <c r="AB800" s="102"/>
      <c r="AC800" s="102"/>
      <c r="AD800" s="103"/>
      <c r="AE800" s="103"/>
      <c r="AF800" s="103"/>
    </row>
    <row r="801" spans="20:32" x14ac:dyDescent="0.3">
      <c r="T801" s="99"/>
      <c r="U801" s="100"/>
      <c r="V801" s="101"/>
      <c r="W801" s="100"/>
      <c r="X801" s="99"/>
      <c r="Y801" s="99"/>
      <c r="Z801" s="99"/>
      <c r="AA801" s="99"/>
      <c r="AB801" s="102"/>
      <c r="AC801" s="102"/>
      <c r="AD801" s="103"/>
      <c r="AE801" s="103"/>
      <c r="AF801" s="103"/>
    </row>
    <row r="802" spans="20:32" x14ac:dyDescent="0.3">
      <c r="T802" s="99"/>
      <c r="U802" s="100"/>
      <c r="V802" s="101"/>
      <c r="W802" s="100"/>
      <c r="X802" s="99"/>
      <c r="Y802" s="99"/>
      <c r="Z802" s="99"/>
      <c r="AA802" s="99"/>
      <c r="AB802" s="102"/>
      <c r="AC802" s="102"/>
      <c r="AD802" s="103"/>
      <c r="AE802" s="103"/>
      <c r="AF802" s="103"/>
    </row>
    <row r="803" spans="20:32" x14ac:dyDescent="0.3">
      <c r="T803" s="99"/>
      <c r="U803" s="100"/>
      <c r="V803" s="101"/>
      <c r="W803" s="100"/>
      <c r="X803" s="99"/>
      <c r="Y803" s="99"/>
      <c r="Z803" s="99"/>
      <c r="AA803" s="99"/>
      <c r="AB803" s="102"/>
      <c r="AC803" s="102"/>
      <c r="AD803" s="103"/>
      <c r="AE803" s="103"/>
      <c r="AF803" s="103"/>
    </row>
    <row r="804" spans="20:32" x14ac:dyDescent="0.3">
      <c r="T804" s="99"/>
      <c r="U804" s="100"/>
      <c r="V804" s="101"/>
      <c r="W804" s="100"/>
      <c r="X804" s="99"/>
      <c r="Y804" s="99"/>
      <c r="Z804" s="99"/>
      <c r="AA804" s="99"/>
      <c r="AB804" s="102"/>
      <c r="AC804" s="102"/>
      <c r="AD804" s="103"/>
      <c r="AE804" s="103"/>
      <c r="AF804" s="103"/>
    </row>
    <row r="805" spans="20:32" x14ac:dyDescent="0.3">
      <c r="T805" s="99"/>
      <c r="U805" s="100"/>
      <c r="V805" s="101"/>
      <c r="W805" s="100"/>
      <c r="X805" s="99"/>
      <c r="Y805" s="99"/>
      <c r="Z805" s="99"/>
      <c r="AA805" s="99"/>
      <c r="AB805" s="102"/>
      <c r="AC805" s="102"/>
      <c r="AD805" s="103"/>
      <c r="AE805" s="103"/>
      <c r="AF805" s="103"/>
    </row>
    <row r="806" spans="20:32" x14ac:dyDescent="0.3">
      <c r="T806" s="99"/>
      <c r="U806" s="100"/>
      <c r="V806" s="101"/>
      <c r="W806" s="100"/>
      <c r="X806" s="99"/>
      <c r="Y806" s="99"/>
      <c r="Z806" s="99"/>
      <c r="AA806" s="99"/>
      <c r="AB806" s="102"/>
      <c r="AC806" s="102"/>
      <c r="AD806" s="103"/>
      <c r="AE806" s="103"/>
      <c r="AF806" s="103"/>
    </row>
    <row r="807" spans="20:32" x14ac:dyDescent="0.3">
      <c r="T807" s="99"/>
      <c r="U807" s="100"/>
      <c r="V807" s="101"/>
      <c r="W807" s="100"/>
      <c r="X807" s="99"/>
      <c r="Y807" s="99"/>
      <c r="Z807" s="99"/>
      <c r="AA807" s="99"/>
      <c r="AB807" s="102"/>
      <c r="AC807" s="102"/>
      <c r="AD807" s="103"/>
      <c r="AE807" s="103"/>
      <c r="AF807" s="103"/>
    </row>
    <row r="808" spans="20:32" x14ac:dyDescent="0.3">
      <c r="T808" s="99"/>
      <c r="U808" s="100"/>
      <c r="V808" s="101"/>
      <c r="W808" s="100"/>
      <c r="X808" s="99"/>
      <c r="Y808" s="99"/>
      <c r="Z808" s="99"/>
      <c r="AA808" s="99"/>
      <c r="AB808" s="102"/>
      <c r="AC808" s="102"/>
      <c r="AD808" s="103"/>
      <c r="AE808" s="103"/>
      <c r="AF808" s="103"/>
    </row>
    <row r="809" spans="20:32" x14ac:dyDescent="0.3">
      <c r="T809" s="99"/>
      <c r="U809" s="100"/>
      <c r="V809" s="101"/>
      <c r="W809" s="100"/>
      <c r="X809" s="99"/>
      <c r="Y809" s="99"/>
      <c r="Z809" s="99"/>
      <c r="AA809" s="99"/>
      <c r="AB809" s="102"/>
      <c r="AC809" s="102"/>
      <c r="AD809" s="103"/>
      <c r="AE809" s="103"/>
      <c r="AF809" s="103"/>
    </row>
    <row r="810" spans="20:32" x14ac:dyDescent="0.3">
      <c r="T810" s="99"/>
      <c r="U810" s="100"/>
      <c r="V810" s="101"/>
      <c r="W810" s="100"/>
      <c r="X810" s="99"/>
      <c r="Y810" s="99"/>
      <c r="Z810" s="99"/>
      <c r="AA810" s="99"/>
      <c r="AB810" s="102"/>
      <c r="AC810" s="102"/>
      <c r="AD810" s="103"/>
      <c r="AE810" s="103"/>
      <c r="AF810" s="103"/>
    </row>
    <row r="811" spans="20:32" x14ac:dyDescent="0.3">
      <c r="T811" s="99"/>
      <c r="U811" s="100"/>
      <c r="V811" s="101"/>
      <c r="W811" s="100"/>
      <c r="X811" s="99"/>
      <c r="Y811" s="99"/>
      <c r="Z811" s="99"/>
      <c r="AA811" s="99"/>
      <c r="AB811" s="102"/>
      <c r="AC811" s="102"/>
      <c r="AD811" s="103"/>
      <c r="AE811" s="103"/>
      <c r="AF811" s="103"/>
    </row>
    <row r="812" spans="20:32" x14ac:dyDescent="0.3">
      <c r="T812" s="99"/>
      <c r="U812" s="100"/>
      <c r="V812" s="101"/>
      <c r="W812" s="100"/>
      <c r="X812" s="99"/>
      <c r="Y812" s="99"/>
      <c r="Z812" s="99"/>
      <c r="AA812" s="99"/>
      <c r="AB812" s="102"/>
      <c r="AC812" s="102"/>
      <c r="AD812" s="103"/>
      <c r="AE812" s="103"/>
      <c r="AF812" s="103"/>
    </row>
    <row r="813" spans="20:32" x14ac:dyDescent="0.3">
      <c r="T813" s="99"/>
      <c r="U813" s="100"/>
      <c r="V813" s="101"/>
      <c r="W813" s="100"/>
      <c r="X813" s="99"/>
      <c r="Y813" s="99"/>
      <c r="Z813" s="99"/>
      <c r="AA813" s="99"/>
      <c r="AB813" s="102"/>
      <c r="AC813" s="102"/>
      <c r="AD813" s="103"/>
      <c r="AE813" s="103"/>
      <c r="AF813" s="103"/>
    </row>
    <row r="814" spans="20:32" x14ac:dyDescent="0.3">
      <c r="T814" s="99"/>
      <c r="U814" s="100"/>
      <c r="V814" s="101"/>
      <c r="W814" s="100"/>
      <c r="X814" s="99"/>
      <c r="Y814" s="99"/>
      <c r="Z814" s="99"/>
      <c r="AA814" s="99"/>
      <c r="AB814" s="102"/>
      <c r="AC814" s="102"/>
      <c r="AD814" s="103"/>
      <c r="AE814" s="103"/>
      <c r="AF814" s="103"/>
    </row>
    <row r="815" spans="20:32" x14ac:dyDescent="0.3">
      <c r="T815" s="99"/>
      <c r="U815" s="100"/>
      <c r="V815" s="101"/>
      <c r="W815" s="100"/>
      <c r="X815" s="99"/>
      <c r="Y815" s="99"/>
      <c r="Z815" s="99"/>
      <c r="AA815" s="99"/>
      <c r="AB815" s="102"/>
      <c r="AC815" s="102"/>
      <c r="AD815" s="103"/>
      <c r="AE815" s="103"/>
      <c r="AF815" s="103"/>
    </row>
    <row r="816" spans="20:32" x14ac:dyDescent="0.3">
      <c r="T816" s="99"/>
      <c r="U816" s="100"/>
      <c r="V816" s="101"/>
      <c r="W816" s="100"/>
      <c r="X816" s="99"/>
      <c r="Y816" s="99"/>
      <c r="Z816" s="99"/>
      <c r="AA816" s="99"/>
      <c r="AB816" s="102"/>
      <c r="AC816" s="102"/>
      <c r="AD816" s="103"/>
      <c r="AE816" s="103"/>
      <c r="AF816" s="103"/>
    </row>
    <row r="817" spans="20:32" x14ac:dyDescent="0.3">
      <c r="T817" s="99"/>
      <c r="U817" s="100"/>
      <c r="V817" s="101"/>
      <c r="W817" s="100"/>
      <c r="X817" s="99"/>
      <c r="Y817" s="99"/>
      <c r="Z817" s="99"/>
      <c r="AA817" s="99"/>
      <c r="AB817" s="102"/>
      <c r="AC817" s="102"/>
      <c r="AD817" s="103"/>
      <c r="AE817" s="103"/>
      <c r="AF817" s="103"/>
    </row>
    <row r="818" spans="20:32" x14ac:dyDescent="0.3">
      <c r="T818" s="99"/>
      <c r="U818" s="100"/>
      <c r="V818" s="101"/>
      <c r="W818" s="100"/>
      <c r="X818" s="99"/>
      <c r="Y818" s="99"/>
      <c r="Z818" s="99"/>
      <c r="AA818" s="99"/>
      <c r="AB818" s="102"/>
      <c r="AC818" s="102"/>
      <c r="AD818" s="103"/>
      <c r="AE818" s="103"/>
      <c r="AF818" s="103"/>
    </row>
    <row r="819" spans="20:32" x14ac:dyDescent="0.3">
      <c r="T819" s="99"/>
      <c r="U819" s="100"/>
      <c r="V819" s="101"/>
      <c r="W819" s="100"/>
      <c r="X819" s="99"/>
      <c r="Y819" s="99"/>
      <c r="Z819" s="99"/>
      <c r="AA819" s="99"/>
      <c r="AB819" s="102"/>
      <c r="AC819" s="102"/>
      <c r="AD819" s="103"/>
      <c r="AE819" s="103"/>
      <c r="AF819" s="103"/>
    </row>
    <row r="820" spans="20:32" x14ac:dyDescent="0.3">
      <c r="T820" s="99"/>
      <c r="U820" s="100"/>
      <c r="V820" s="101"/>
      <c r="W820" s="100"/>
      <c r="X820" s="99"/>
      <c r="Y820" s="99"/>
      <c r="Z820" s="99"/>
      <c r="AA820" s="99"/>
      <c r="AB820" s="102"/>
      <c r="AC820" s="102"/>
      <c r="AD820" s="103"/>
      <c r="AE820" s="103"/>
      <c r="AF820" s="103"/>
    </row>
    <row r="821" spans="20:32" x14ac:dyDescent="0.3">
      <c r="T821" s="99"/>
      <c r="U821" s="100"/>
      <c r="V821" s="101"/>
      <c r="W821" s="100"/>
      <c r="X821" s="99"/>
      <c r="Y821" s="99"/>
      <c r="Z821" s="99"/>
      <c r="AA821" s="99"/>
      <c r="AB821" s="102"/>
      <c r="AC821" s="102"/>
      <c r="AD821" s="103"/>
      <c r="AE821" s="103"/>
      <c r="AF821" s="103"/>
    </row>
    <row r="822" spans="20:32" x14ac:dyDescent="0.3">
      <c r="T822" s="99"/>
      <c r="U822" s="100"/>
      <c r="V822" s="101"/>
      <c r="W822" s="100"/>
      <c r="X822" s="99"/>
      <c r="Y822" s="99"/>
      <c r="Z822" s="99"/>
      <c r="AA822" s="99"/>
      <c r="AB822" s="102"/>
      <c r="AC822" s="102"/>
      <c r="AD822" s="103"/>
      <c r="AE822" s="103"/>
      <c r="AF822" s="103"/>
    </row>
    <row r="823" spans="20:32" x14ac:dyDescent="0.3">
      <c r="T823" s="99"/>
      <c r="U823" s="100"/>
      <c r="V823" s="101"/>
      <c r="W823" s="100"/>
      <c r="X823" s="99"/>
      <c r="Y823" s="99"/>
      <c r="Z823" s="99"/>
      <c r="AA823" s="99"/>
      <c r="AB823" s="102"/>
      <c r="AC823" s="102"/>
      <c r="AD823" s="103"/>
      <c r="AE823" s="103"/>
      <c r="AF823" s="103"/>
    </row>
    <row r="824" spans="20:32" x14ac:dyDescent="0.3">
      <c r="T824" s="99"/>
      <c r="U824" s="100"/>
      <c r="V824" s="101"/>
      <c r="W824" s="100"/>
      <c r="X824" s="99"/>
      <c r="Y824" s="99"/>
      <c r="Z824" s="99"/>
      <c r="AA824" s="99"/>
      <c r="AB824" s="102"/>
      <c r="AC824" s="102"/>
      <c r="AD824" s="103"/>
      <c r="AE824" s="103"/>
      <c r="AF824" s="103"/>
    </row>
    <row r="825" spans="20:32" x14ac:dyDescent="0.3">
      <c r="T825" s="99"/>
      <c r="U825" s="100"/>
      <c r="V825" s="101"/>
      <c r="W825" s="100"/>
      <c r="X825" s="99"/>
      <c r="Y825" s="99"/>
      <c r="Z825" s="99"/>
      <c r="AA825" s="99"/>
      <c r="AB825" s="102"/>
      <c r="AC825" s="102"/>
      <c r="AD825" s="103"/>
      <c r="AE825" s="103"/>
      <c r="AF825" s="103"/>
    </row>
    <row r="826" spans="20:32" x14ac:dyDescent="0.3">
      <c r="T826" s="99"/>
      <c r="U826" s="100"/>
      <c r="V826" s="101"/>
      <c r="W826" s="100"/>
      <c r="X826" s="99"/>
      <c r="Y826" s="99"/>
      <c r="Z826" s="99"/>
      <c r="AA826" s="99"/>
      <c r="AB826" s="102"/>
      <c r="AC826" s="102"/>
      <c r="AD826" s="103"/>
      <c r="AE826" s="103"/>
      <c r="AF826" s="103"/>
    </row>
    <row r="827" spans="20:32" x14ac:dyDescent="0.3">
      <c r="T827" s="99"/>
      <c r="U827" s="100"/>
      <c r="V827" s="101"/>
      <c r="W827" s="100"/>
      <c r="X827" s="99"/>
      <c r="Y827" s="99"/>
      <c r="Z827" s="99"/>
      <c r="AA827" s="99"/>
      <c r="AB827" s="102"/>
      <c r="AC827" s="102"/>
      <c r="AD827" s="103"/>
      <c r="AE827" s="103"/>
      <c r="AF827" s="103"/>
    </row>
    <row r="828" spans="20:32" x14ac:dyDescent="0.3">
      <c r="T828" s="99"/>
      <c r="U828" s="100"/>
      <c r="V828" s="101"/>
      <c r="W828" s="100"/>
      <c r="X828" s="99"/>
      <c r="Y828" s="99"/>
      <c r="Z828" s="99"/>
      <c r="AA828" s="99"/>
      <c r="AB828" s="102"/>
      <c r="AC828" s="102"/>
      <c r="AD828" s="103"/>
      <c r="AE828" s="103"/>
      <c r="AF828" s="103"/>
    </row>
    <row r="829" spans="20:32" x14ac:dyDescent="0.3">
      <c r="T829" s="99"/>
      <c r="U829" s="100"/>
      <c r="V829" s="101"/>
      <c r="W829" s="100"/>
      <c r="X829" s="99"/>
      <c r="Y829" s="99"/>
      <c r="Z829" s="99"/>
      <c r="AA829" s="99"/>
      <c r="AB829" s="102"/>
      <c r="AC829" s="102"/>
      <c r="AD829" s="103"/>
      <c r="AE829" s="103"/>
      <c r="AF829" s="103"/>
    </row>
    <row r="830" spans="20:32" x14ac:dyDescent="0.3">
      <c r="T830" s="99"/>
      <c r="U830" s="100"/>
      <c r="V830" s="101"/>
      <c r="W830" s="100"/>
      <c r="X830" s="99"/>
      <c r="Y830" s="99"/>
      <c r="Z830" s="99"/>
      <c r="AA830" s="99"/>
      <c r="AB830" s="102"/>
      <c r="AC830" s="102"/>
      <c r="AD830" s="103"/>
      <c r="AE830" s="103"/>
      <c r="AF830" s="103"/>
    </row>
    <row r="831" spans="20:32" x14ac:dyDescent="0.3">
      <c r="T831" s="99"/>
      <c r="U831" s="100"/>
      <c r="V831" s="101"/>
      <c r="W831" s="100"/>
      <c r="X831" s="99"/>
      <c r="Y831" s="99"/>
      <c r="Z831" s="99"/>
      <c r="AA831" s="99"/>
      <c r="AB831" s="102"/>
      <c r="AC831" s="102"/>
      <c r="AD831" s="103"/>
      <c r="AE831" s="103"/>
      <c r="AF831" s="103"/>
    </row>
    <row r="832" spans="20:32" x14ac:dyDescent="0.3">
      <c r="T832" s="99"/>
      <c r="U832" s="100"/>
      <c r="V832" s="101"/>
      <c r="W832" s="100"/>
      <c r="X832" s="99"/>
      <c r="Y832" s="99"/>
      <c r="Z832" s="99"/>
      <c r="AA832" s="99"/>
      <c r="AB832" s="102"/>
      <c r="AC832" s="102"/>
      <c r="AD832" s="103"/>
      <c r="AE832" s="103"/>
      <c r="AF832" s="103"/>
    </row>
    <row r="833" spans="20:32" x14ac:dyDescent="0.3">
      <c r="T833" s="99"/>
      <c r="U833" s="100"/>
      <c r="V833" s="101"/>
      <c r="W833" s="100"/>
      <c r="X833" s="99"/>
      <c r="Y833" s="99"/>
      <c r="Z833" s="99"/>
      <c r="AA833" s="99"/>
      <c r="AB833" s="102"/>
      <c r="AC833" s="102"/>
      <c r="AD833" s="103"/>
      <c r="AE833" s="103"/>
      <c r="AF833" s="103"/>
    </row>
    <row r="834" spans="20:32" x14ac:dyDescent="0.3">
      <c r="T834" s="99"/>
      <c r="U834" s="100"/>
      <c r="V834" s="101"/>
      <c r="W834" s="100"/>
      <c r="X834" s="99"/>
      <c r="Y834" s="99"/>
      <c r="Z834" s="99"/>
      <c r="AA834" s="99"/>
      <c r="AB834" s="102"/>
      <c r="AC834" s="102"/>
      <c r="AD834" s="103"/>
      <c r="AE834" s="103"/>
      <c r="AF834" s="103"/>
    </row>
    <row r="835" spans="20:32" x14ac:dyDescent="0.3">
      <c r="T835" s="99"/>
      <c r="U835" s="100"/>
      <c r="V835" s="101"/>
      <c r="W835" s="100"/>
      <c r="X835" s="99"/>
      <c r="Y835" s="99"/>
      <c r="Z835" s="99"/>
      <c r="AA835" s="99"/>
      <c r="AB835" s="102"/>
      <c r="AC835" s="102"/>
      <c r="AD835" s="103"/>
      <c r="AE835" s="103"/>
      <c r="AF835" s="103"/>
    </row>
    <row r="836" spans="20:32" x14ac:dyDescent="0.3">
      <c r="T836" s="99"/>
      <c r="U836" s="100"/>
      <c r="V836" s="101"/>
      <c r="W836" s="100"/>
      <c r="X836" s="99"/>
      <c r="Y836" s="99"/>
      <c r="Z836" s="99"/>
      <c r="AA836" s="99"/>
      <c r="AB836" s="102"/>
      <c r="AC836" s="102"/>
      <c r="AD836" s="103"/>
      <c r="AE836" s="103"/>
      <c r="AF836" s="103"/>
    </row>
    <row r="837" spans="20:32" x14ac:dyDescent="0.3">
      <c r="T837" s="99"/>
      <c r="U837" s="100"/>
      <c r="V837" s="101"/>
      <c r="W837" s="100"/>
      <c r="X837" s="99"/>
      <c r="Y837" s="99"/>
      <c r="Z837" s="99"/>
      <c r="AA837" s="99"/>
      <c r="AB837" s="102"/>
      <c r="AC837" s="102"/>
      <c r="AD837" s="103"/>
      <c r="AE837" s="103"/>
      <c r="AF837" s="103"/>
    </row>
    <row r="838" spans="20:32" x14ac:dyDescent="0.3">
      <c r="T838" s="99"/>
      <c r="U838" s="100"/>
      <c r="V838" s="101"/>
      <c r="W838" s="100"/>
      <c r="X838" s="99"/>
      <c r="Y838" s="99"/>
      <c r="Z838" s="99"/>
      <c r="AA838" s="99"/>
      <c r="AB838" s="102"/>
      <c r="AC838" s="102"/>
      <c r="AD838" s="103"/>
      <c r="AE838" s="103"/>
      <c r="AF838" s="103"/>
    </row>
    <row r="839" spans="20:32" x14ac:dyDescent="0.3">
      <c r="T839" s="99"/>
      <c r="U839" s="100"/>
      <c r="V839" s="101"/>
      <c r="W839" s="100"/>
      <c r="X839" s="99"/>
      <c r="Y839" s="99"/>
      <c r="Z839" s="99"/>
      <c r="AA839" s="99"/>
      <c r="AB839" s="102"/>
      <c r="AC839" s="102"/>
      <c r="AD839" s="103"/>
      <c r="AE839" s="103"/>
      <c r="AF839" s="103"/>
    </row>
    <row r="840" spans="20:32" x14ac:dyDescent="0.3">
      <c r="T840" s="99"/>
      <c r="U840" s="100"/>
      <c r="V840" s="101"/>
      <c r="W840" s="100"/>
      <c r="X840" s="99"/>
      <c r="Y840" s="99"/>
      <c r="Z840" s="99"/>
      <c r="AA840" s="99"/>
      <c r="AB840" s="102"/>
      <c r="AC840" s="102"/>
      <c r="AD840" s="103"/>
      <c r="AE840" s="103"/>
      <c r="AF840" s="103"/>
    </row>
    <row r="841" spans="20:32" x14ac:dyDescent="0.3">
      <c r="T841" s="99"/>
      <c r="U841" s="100"/>
      <c r="V841" s="101"/>
      <c r="W841" s="100"/>
      <c r="X841" s="99"/>
      <c r="Y841" s="99"/>
      <c r="Z841" s="99"/>
      <c r="AA841" s="99"/>
      <c r="AB841" s="102"/>
      <c r="AC841" s="102"/>
      <c r="AD841" s="103"/>
      <c r="AE841" s="103"/>
      <c r="AF841" s="103"/>
    </row>
    <row r="842" spans="20:32" x14ac:dyDescent="0.3">
      <c r="T842" s="99"/>
      <c r="U842" s="100"/>
      <c r="V842" s="101"/>
      <c r="W842" s="100"/>
      <c r="X842" s="99"/>
      <c r="Y842" s="99"/>
      <c r="Z842" s="99"/>
      <c r="AA842" s="99"/>
      <c r="AB842" s="102"/>
      <c r="AC842" s="102"/>
      <c r="AD842" s="103"/>
      <c r="AE842" s="103"/>
      <c r="AF842" s="103"/>
    </row>
    <row r="843" spans="20:32" x14ac:dyDescent="0.3">
      <c r="T843" s="99"/>
      <c r="U843" s="100"/>
      <c r="V843" s="101"/>
      <c r="W843" s="100"/>
      <c r="X843" s="99"/>
      <c r="Y843" s="99"/>
      <c r="Z843" s="99"/>
      <c r="AA843" s="99"/>
      <c r="AB843" s="102"/>
      <c r="AC843" s="102"/>
      <c r="AD843" s="103"/>
      <c r="AE843" s="103"/>
      <c r="AF843" s="103"/>
    </row>
    <row r="844" spans="20:32" x14ac:dyDescent="0.3">
      <c r="T844" s="99"/>
      <c r="U844" s="100"/>
      <c r="V844" s="101"/>
      <c r="W844" s="100"/>
      <c r="X844" s="99"/>
      <c r="Y844" s="99"/>
      <c r="Z844" s="99"/>
      <c r="AA844" s="99"/>
      <c r="AB844" s="102"/>
      <c r="AC844" s="102"/>
      <c r="AD844" s="103"/>
      <c r="AE844" s="103"/>
      <c r="AF844" s="103"/>
    </row>
    <row r="845" spans="20:32" x14ac:dyDescent="0.3">
      <c r="T845" s="99"/>
      <c r="U845" s="100"/>
      <c r="V845" s="101"/>
      <c r="W845" s="100"/>
      <c r="X845" s="99"/>
      <c r="Y845" s="99"/>
      <c r="Z845" s="99"/>
      <c r="AA845" s="99"/>
      <c r="AB845" s="102"/>
      <c r="AC845" s="102"/>
      <c r="AD845" s="103"/>
      <c r="AE845" s="103"/>
      <c r="AF845" s="103"/>
    </row>
    <row r="846" spans="20:32" x14ac:dyDescent="0.3">
      <c r="T846" s="99"/>
      <c r="U846" s="100"/>
      <c r="V846" s="101"/>
      <c r="W846" s="100"/>
      <c r="X846" s="99"/>
      <c r="Y846" s="99"/>
      <c r="Z846" s="99"/>
      <c r="AA846" s="99"/>
      <c r="AB846" s="102"/>
      <c r="AC846" s="102"/>
      <c r="AD846" s="103"/>
      <c r="AE846" s="103"/>
      <c r="AF846" s="103"/>
    </row>
    <row r="847" spans="20:32" x14ac:dyDescent="0.3">
      <c r="T847" s="99"/>
      <c r="U847" s="100"/>
      <c r="V847" s="101"/>
      <c r="W847" s="100"/>
      <c r="X847" s="99"/>
      <c r="Y847" s="99"/>
      <c r="Z847" s="99"/>
      <c r="AA847" s="99"/>
      <c r="AB847" s="102"/>
      <c r="AC847" s="102"/>
      <c r="AD847" s="103"/>
      <c r="AE847" s="103"/>
      <c r="AF847" s="103"/>
    </row>
    <row r="848" spans="20:32" x14ac:dyDescent="0.3">
      <c r="T848" s="99"/>
      <c r="U848" s="100"/>
      <c r="V848" s="101"/>
      <c r="W848" s="100"/>
      <c r="X848" s="99"/>
      <c r="Y848" s="99"/>
      <c r="Z848" s="99"/>
      <c r="AA848" s="99"/>
      <c r="AB848" s="102"/>
      <c r="AC848" s="102"/>
      <c r="AD848" s="103"/>
      <c r="AE848" s="103"/>
      <c r="AF848" s="103"/>
    </row>
    <row r="849" spans="20:32" x14ac:dyDescent="0.3">
      <c r="T849" s="99"/>
      <c r="U849" s="100"/>
      <c r="V849" s="101"/>
      <c r="W849" s="100"/>
      <c r="X849" s="99"/>
      <c r="Y849" s="99"/>
      <c r="Z849" s="99"/>
      <c r="AA849" s="99"/>
      <c r="AB849" s="102"/>
      <c r="AC849" s="102"/>
      <c r="AD849" s="103"/>
      <c r="AE849" s="103"/>
      <c r="AF849" s="103"/>
    </row>
    <row r="850" spans="20:32" x14ac:dyDescent="0.3">
      <c r="T850" s="99"/>
      <c r="U850" s="100"/>
      <c r="V850" s="101"/>
      <c r="W850" s="100"/>
      <c r="X850" s="99"/>
      <c r="Y850" s="99"/>
      <c r="Z850" s="99"/>
      <c r="AA850" s="99"/>
      <c r="AB850" s="102"/>
      <c r="AC850" s="102"/>
      <c r="AD850" s="103"/>
      <c r="AE850" s="103"/>
      <c r="AF850" s="103"/>
    </row>
    <row r="851" spans="20:32" x14ac:dyDescent="0.3">
      <c r="T851" s="99"/>
      <c r="U851" s="100"/>
      <c r="V851" s="101"/>
      <c r="W851" s="100"/>
      <c r="X851" s="99"/>
      <c r="Y851" s="99"/>
      <c r="Z851" s="99"/>
      <c r="AA851" s="99"/>
      <c r="AB851" s="102"/>
      <c r="AC851" s="102"/>
      <c r="AD851" s="103"/>
      <c r="AE851" s="103"/>
      <c r="AF851" s="103"/>
    </row>
    <row r="852" spans="20:32" x14ac:dyDescent="0.3">
      <c r="T852" s="99"/>
      <c r="U852" s="100"/>
      <c r="V852" s="101"/>
      <c r="W852" s="100"/>
      <c r="X852" s="99"/>
      <c r="Y852" s="99"/>
      <c r="Z852" s="99"/>
      <c r="AA852" s="99"/>
      <c r="AB852" s="102"/>
      <c r="AC852" s="102"/>
      <c r="AD852" s="103"/>
      <c r="AE852" s="103"/>
      <c r="AF852" s="103"/>
    </row>
    <row r="853" spans="20:32" x14ac:dyDescent="0.3">
      <c r="T853" s="99"/>
      <c r="U853" s="100"/>
      <c r="V853" s="101"/>
      <c r="W853" s="100"/>
      <c r="X853" s="99"/>
      <c r="Y853" s="99"/>
      <c r="Z853" s="99"/>
      <c r="AA853" s="99"/>
      <c r="AB853" s="102"/>
      <c r="AC853" s="102"/>
      <c r="AD853" s="103"/>
      <c r="AE853" s="103"/>
      <c r="AF853" s="103"/>
    </row>
    <row r="854" spans="20:32" x14ac:dyDescent="0.3">
      <c r="T854" s="99"/>
      <c r="U854" s="100"/>
      <c r="V854" s="101"/>
      <c r="W854" s="100"/>
      <c r="X854" s="99"/>
      <c r="Y854" s="99"/>
      <c r="Z854" s="99"/>
      <c r="AA854" s="99"/>
      <c r="AB854" s="102"/>
      <c r="AC854" s="102"/>
      <c r="AD854" s="103"/>
      <c r="AE854" s="103"/>
      <c r="AF854" s="103"/>
    </row>
    <row r="855" spans="20:32" x14ac:dyDescent="0.3">
      <c r="T855" s="99"/>
      <c r="U855" s="100"/>
      <c r="V855" s="101"/>
      <c r="W855" s="100"/>
      <c r="X855" s="99"/>
      <c r="Y855" s="99"/>
      <c r="Z855" s="99"/>
      <c r="AA855" s="99"/>
      <c r="AB855" s="102"/>
      <c r="AC855" s="102"/>
      <c r="AD855" s="103"/>
      <c r="AE855" s="103"/>
      <c r="AF855" s="103"/>
    </row>
    <row r="856" spans="20:32" x14ac:dyDescent="0.3">
      <c r="T856" s="99"/>
      <c r="U856" s="100"/>
      <c r="V856" s="101"/>
      <c r="W856" s="100"/>
      <c r="X856" s="99"/>
      <c r="Y856" s="99"/>
      <c r="Z856" s="99"/>
      <c r="AA856" s="99"/>
      <c r="AB856" s="102"/>
      <c r="AC856" s="102"/>
      <c r="AD856" s="103"/>
      <c r="AE856" s="103"/>
      <c r="AF856" s="103"/>
    </row>
    <row r="857" spans="20:32" x14ac:dyDescent="0.3">
      <c r="T857" s="99"/>
      <c r="U857" s="100"/>
      <c r="V857" s="101"/>
      <c r="W857" s="100"/>
      <c r="X857" s="99"/>
      <c r="Y857" s="99"/>
      <c r="Z857" s="99"/>
      <c r="AA857" s="99"/>
      <c r="AB857" s="102"/>
      <c r="AC857" s="102"/>
      <c r="AD857" s="103"/>
      <c r="AE857" s="103"/>
      <c r="AF857" s="103"/>
    </row>
    <row r="858" spans="20:32" x14ac:dyDescent="0.3">
      <c r="T858" s="99"/>
      <c r="U858" s="100"/>
      <c r="V858" s="101"/>
      <c r="W858" s="100"/>
      <c r="X858" s="99"/>
      <c r="Y858" s="99"/>
      <c r="Z858" s="99"/>
      <c r="AA858" s="99"/>
      <c r="AB858" s="102"/>
      <c r="AC858" s="102"/>
      <c r="AD858" s="103"/>
      <c r="AE858" s="103"/>
      <c r="AF858" s="103"/>
    </row>
    <row r="859" spans="20:32" x14ac:dyDescent="0.3">
      <c r="T859" s="99"/>
      <c r="U859" s="100"/>
      <c r="V859" s="101"/>
      <c r="W859" s="100"/>
      <c r="X859" s="99"/>
      <c r="Y859" s="99"/>
      <c r="Z859" s="99"/>
      <c r="AA859" s="99"/>
      <c r="AB859" s="102"/>
      <c r="AC859" s="102"/>
      <c r="AD859" s="103"/>
      <c r="AE859" s="103"/>
      <c r="AF859" s="103"/>
    </row>
    <row r="860" spans="20:32" x14ac:dyDescent="0.3">
      <c r="T860" s="99"/>
      <c r="U860" s="100"/>
      <c r="V860" s="101"/>
      <c r="W860" s="100"/>
      <c r="X860" s="99"/>
      <c r="Y860" s="99"/>
      <c r="Z860" s="99"/>
      <c r="AA860" s="99"/>
      <c r="AB860" s="102"/>
      <c r="AC860" s="102"/>
      <c r="AD860" s="103"/>
      <c r="AE860" s="103"/>
      <c r="AF860" s="103"/>
    </row>
    <row r="861" spans="20:32" x14ac:dyDescent="0.3">
      <c r="T861" s="99"/>
      <c r="U861" s="100"/>
      <c r="V861" s="101"/>
      <c r="W861" s="100"/>
      <c r="X861" s="99"/>
      <c r="Y861" s="99"/>
      <c r="Z861" s="99"/>
      <c r="AA861" s="99"/>
      <c r="AB861" s="102"/>
      <c r="AC861" s="102"/>
      <c r="AD861" s="103"/>
      <c r="AE861" s="103"/>
      <c r="AF861" s="103"/>
    </row>
    <row r="862" spans="20:32" x14ac:dyDescent="0.3">
      <c r="T862" s="99"/>
      <c r="U862" s="100"/>
      <c r="V862" s="101"/>
      <c r="W862" s="100"/>
      <c r="X862" s="99"/>
      <c r="Y862" s="99"/>
      <c r="Z862" s="99"/>
      <c r="AA862" s="99"/>
      <c r="AB862" s="102"/>
      <c r="AC862" s="102"/>
      <c r="AD862" s="103"/>
      <c r="AE862" s="103"/>
      <c r="AF862" s="103"/>
    </row>
    <row r="863" spans="20:32" x14ac:dyDescent="0.3">
      <c r="T863" s="99"/>
      <c r="U863" s="100"/>
      <c r="V863" s="101"/>
      <c r="W863" s="100"/>
      <c r="X863" s="99"/>
      <c r="Y863" s="99"/>
      <c r="Z863" s="99"/>
      <c r="AA863" s="99"/>
      <c r="AB863" s="102"/>
      <c r="AC863" s="102"/>
      <c r="AD863" s="103"/>
      <c r="AE863" s="103"/>
      <c r="AF863" s="103"/>
    </row>
    <row r="864" spans="20:32" x14ac:dyDescent="0.3">
      <c r="T864" s="99"/>
      <c r="U864" s="100"/>
      <c r="V864" s="101"/>
      <c r="W864" s="100"/>
      <c r="X864" s="99"/>
      <c r="Y864" s="99"/>
      <c r="Z864" s="99"/>
      <c r="AA864" s="99"/>
      <c r="AB864" s="102"/>
      <c r="AC864" s="102"/>
      <c r="AD864" s="103"/>
      <c r="AE864" s="103"/>
      <c r="AF864" s="103"/>
    </row>
    <row r="865" spans="20:32" x14ac:dyDescent="0.3">
      <c r="T865" s="99"/>
      <c r="U865" s="100"/>
      <c r="V865" s="101"/>
      <c r="W865" s="100"/>
      <c r="X865" s="99"/>
      <c r="Y865" s="99"/>
      <c r="Z865" s="99"/>
      <c r="AA865" s="99"/>
      <c r="AB865" s="102"/>
      <c r="AC865" s="102"/>
      <c r="AD865" s="103"/>
      <c r="AE865" s="103"/>
      <c r="AF865" s="103"/>
    </row>
    <row r="866" spans="20:32" x14ac:dyDescent="0.3">
      <c r="T866" s="99"/>
      <c r="U866" s="100"/>
      <c r="V866" s="101"/>
      <c r="W866" s="100"/>
      <c r="X866" s="99"/>
      <c r="Y866" s="99"/>
      <c r="Z866" s="99"/>
      <c r="AA866" s="99"/>
      <c r="AB866" s="102"/>
      <c r="AC866" s="102"/>
      <c r="AD866" s="103"/>
      <c r="AE866" s="103"/>
      <c r="AF866" s="103"/>
    </row>
    <row r="867" spans="20:32" x14ac:dyDescent="0.3">
      <c r="T867" s="99"/>
      <c r="U867" s="100"/>
      <c r="V867" s="101"/>
      <c r="W867" s="100"/>
      <c r="X867" s="99"/>
      <c r="Y867" s="99"/>
      <c r="Z867" s="99"/>
      <c r="AA867" s="99"/>
      <c r="AB867" s="102"/>
      <c r="AC867" s="102"/>
      <c r="AD867" s="103"/>
      <c r="AE867" s="103"/>
      <c r="AF867" s="103"/>
    </row>
    <row r="868" spans="20:32" x14ac:dyDescent="0.3">
      <c r="T868" s="99"/>
      <c r="U868" s="100"/>
      <c r="V868" s="101"/>
      <c r="W868" s="100"/>
      <c r="X868" s="99"/>
      <c r="Y868" s="99"/>
      <c r="Z868" s="99"/>
      <c r="AA868" s="99"/>
      <c r="AB868" s="102"/>
      <c r="AC868" s="102"/>
      <c r="AD868" s="103"/>
      <c r="AE868" s="103"/>
      <c r="AF868" s="103"/>
    </row>
    <row r="869" spans="20:32" x14ac:dyDescent="0.3">
      <c r="T869" s="99"/>
      <c r="U869" s="100"/>
      <c r="V869" s="101"/>
      <c r="W869" s="100"/>
      <c r="X869" s="99"/>
      <c r="Y869" s="99"/>
      <c r="Z869" s="99"/>
      <c r="AA869" s="99"/>
      <c r="AB869" s="102"/>
      <c r="AC869" s="102"/>
      <c r="AD869" s="103"/>
      <c r="AE869" s="103"/>
      <c r="AF869" s="103"/>
    </row>
    <row r="870" spans="20:32" x14ac:dyDescent="0.3">
      <c r="T870" s="99"/>
      <c r="U870" s="100"/>
      <c r="V870" s="101"/>
      <c r="W870" s="100"/>
      <c r="X870" s="99"/>
      <c r="Y870" s="99"/>
      <c r="Z870" s="99"/>
      <c r="AA870" s="99"/>
      <c r="AB870" s="102"/>
      <c r="AC870" s="102"/>
      <c r="AD870" s="103"/>
      <c r="AE870" s="103"/>
      <c r="AF870" s="103"/>
    </row>
    <row r="871" spans="20:32" x14ac:dyDescent="0.3">
      <c r="T871" s="99"/>
      <c r="U871" s="100"/>
      <c r="V871" s="101"/>
      <c r="W871" s="100"/>
      <c r="X871" s="99"/>
      <c r="Y871" s="99"/>
      <c r="Z871" s="99"/>
      <c r="AA871" s="99"/>
      <c r="AB871" s="102"/>
      <c r="AC871" s="102"/>
      <c r="AD871" s="103"/>
      <c r="AE871" s="103"/>
      <c r="AF871" s="103"/>
    </row>
    <row r="872" spans="20:32" x14ac:dyDescent="0.3">
      <c r="T872" s="99"/>
      <c r="U872" s="100"/>
      <c r="V872" s="101"/>
      <c r="W872" s="100"/>
      <c r="X872" s="99"/>
      <c r="Y872" s="99"/>
      <c r="Z872" s="99"/>
      <c r="AA872" s="99"/>
      <c r="AB872" s="102"/>
      <c r="AC872" s="102"/>
      <c r="AD872" s="103"/>
      <c r="AE872" s="103"/>
      <c r="AF872" s="103"/>
    </row>
    <row r="873" spans="20:32" x14ac:dyDescent="0.3">
      <c r="T873" s="99"/>
      <c r="U873" s="100"/>
      <c r="V873" s="101"/>
      <c r="W873" s="100"/>
      <c r="X873" s="99"/>
      <c r="Y873" s="99"/>
      <c r="Z873" s="99"/>
      <c r="AA873" s="99"/>
      <c r="AB873" s="102"/>
      <c r="AC873" s="102"/>
      <c r="AD873" s="103"/>
      <c r="AE873" s="103"/>
      <c r="AF873" s="103"/>
    </row>
    <row r="874" spans="20:32" x14ac:dyDescent="0.3">
      <c r="T874" s="99"/>
      <c r="U874" s="100"/>
      <c r="V874" s="101"/>
      <c r="W874" s="100"/>
      <c r="X874" s="99"/>
      <c r="Y874" s="99"/>
      <c r="Z874" s="99"/>
      <c r="AA874" s="99"/>
      <c r="AB874" s="102"/>
      <c r="AC874" s="102"/>
      <c r="AD874" s="103"/>
      <c r="AE874" s="103"/>
      <c r="AF874" s="103"/>
    </row>
    <row r="875" spans="20:32" x14ac:dyDescent="0.3">
      <c r="T875" s="99"/>
      <c r="U875" s="100"/>
      <c r="V875" s="101"/>
      <c r="W875" s="100"/>
      <c r="X875" s="99"/>
      <c r="Y875" s="99"/>
      <c r="Z875" s="99"/>
      <c r="AA875" s="99"/>
      <c r="AB875" s="102"/>
      <c r="AC875" s="102"/>
      <c r="AD875" s="103"/>
      <c r="AE875" s="103"/>
      <c r="AF875" s="103"/>
    </row>
    <row r="876" spans="20:32" x14ac:dyDescent="0.3">
      <c r="T876" s="99"/>
      <c r="U876" s="100"/>
      <c r="V876" s="101"/>
      <c r="W876" s="100"/>
      <c r="X876" s="99"/>
      <c r="Y876" s="99"/>
      <c r="Z876" s="99"/>
      <c r="AA876" s="99"/>
      <c r="AB876" s="102"/>
      <c r="AC876" s="102"/>
      <c r="AD876" s="103"/>
      <c r="AE876" s="103"/>
      <c r="AF876" s="103"/>
    </row>
    <row r="877" spans="20:32" x14ac:dyDescent="0.3">
      <c r="T877" s="99"/>
      <c r="U877" s="100"/>
      <c r="V877" s="101"/>
      <c r="W877" s="100"/>
      <c r="X877" s="99"/>
      <c r="Y877" s="99"/>
      <c r="Z877" s="99"/>
      <c r="AA877" s="99"/>
      <c r="AB877" s="102"/>
      <c r="AC877" s="102"/>
      <c r="AD877" s="103"/>
      <c r="AE877" s="103"/>
      <c r="AF877" s="103"/>
    </row>
    <row r="878" spans="20:32" x14ac:dyDescent="0.3">
      <c r="T878" s="99"/>
      <c r="U878" s="100"/>
      <c r="V878" s="101"/>
      <c r="W878" s="100"/>
      <c r="X878" s="99"/>
      <c r="Y878" s="99"/>
      <c r="Z878" s="99"/>
      <c r="AA878" s="99"/>
      <c r="AB878" s="102"/>
      <c r="AC878" s="102"/>
      <c r="AD878" s="103"/>
      <c r="AE878" s="103"/>
      <c r="AF878" s="103"/>
    </row>
    <row r="879" spans="20:32" x14ac:dyDescent="0.3">
      <c r="T879" s="99"/>
      <c r="U879" s="100"/>
      <c r="V879" s="101"/>
      <c r="W879" s="100"/>
      <c r="X879" s="99"/>
      <c r="Y879" s="99"/>
      <c r="Z879" s="99"/>
      <c r="AA879" s="99"/>
      <c r="AB879" s="102"/>
      <c r="AC879" s="102"/>
      <c r="AD879" s="103"/>
      <c r="AE879" s="103"/>
      <c r="AF879" s="103"/>
    </row>
    <row r="880" spans="20:32" x14ac:dyDescent="0.3">
      <c r="T880" s="99"/>
      <c r="U880" s="100"/>
      <c r="V880" s="101"/>
      <c r="W880" s="100"/>
      <c r="X880" s="99"/>
      <c r="Y880" s="99"/>
      <c r="Z880" s="99"/>
      <c r="AA880" s="99"/>
      <c r="AB880" s="102"/>
      <c r="AC880" s="102"/>
      <c r="AD880" s="103"/>
      <c r="AE880" s="103"/>
      <c r="AF880" s="103"/>
    </row>
    <row r="881" spans="20:32" x14ac:dyDescent="0.3">
      <c r="T881" s="99"/>
      <c r="U881" s="100"/>
      <c r="V881" s="101"/>
      <c r="W881" s="100"/>
      <c r="X881" s="99"/>
      <c r="Y881" s="99"/>
      <c r="Z881" s="99"/>
      <c r="AA881" s="99"/>
      <c r="AB881" s="102"/>
      <c r="AC881" s="102"/>
      <c r="AD881" s="103"/>
      <c r="AE881" s="103"/>
      <c r="AF881" s="103"/>
    </row>
    <row r="882" spans="20:32" x14ac:dyDescent="0.3">
      <c r="T882" s="99"/>
      <c r="U882" s="100"/>
      <c r="V882" s="101"/>
      <c r="W882" s="100"/>
      <c r="X882" s="99"/>
      <c r="Y882" s="99"/>
      <c r="Z882" s="99"/>
      <c r="AA882" s="99"/>
      <c r="AB882" s="102"/>
      <c r="AC882" s="102"/>
      <c r="AD882" s="103"/>
      <c r="AE882" s="103"/>
      <c r="AF882" s="103"/>
    </row>
    <row r="883" spans="20:32" x14ac:dyDescent="0.3">
      <c r="T883" s="99"/>
      <c r="U883" s="100"/>
      <c r="V883" s="101"/>
      <c r="W883" s="100"/>
      <c r="X883" s="99"/>
      <c r="Y883" s="99"/>
      <c r="Z883" s="99"/>
      <c r="AA883" s="99"/>
      <c r="AB883" s="102"/>
      <c r="AC883" s="102"/>
      <c r="AD883" s="103"/>
      <c r="AE883" s="103"/>
      <c r="AF883" s="103"/>
    </row>
    <row r="884" spans="20:32" x14ac:dyDescent="0.3">
      <c r="T884" s="99"/>
      <c r="U884" s="100"/>
      <c r="V884" s="101"/>
      <c r="W884" s="100"/>
      <c r="X884" s="99"/>
      <c r="Y884" s="99"/>
      <c r="Z884" s="99"/>
      <c r="AA884" s="99"/>
      <c r="AB884" s="102"/>
      <c r="AC884" s="102"/>
      <c r="AD884" s="103"/>
      <c r="AE884" s="103"/>
      <c r="AF884" s="103"/>
    </row>
    <row r="885" spans="20:32" x14ac:dyDescent="0.3">
      <c r="T885" s="99"/>
      <c r="U885" s="100"/>
      <c r="V885" s="101"/>
      <c r="W885" s="100"/>
      <c r="X885" s="99"/>
      <c r="Y885" s="99"/>
      <c r="Z885" s="99"/>
      <c r="AA885" s="99"/>
      <c r="AB885" s="102"/>
      <c r="AC885" s="102"/>
      <c r="AD885" s="103"/>
      <c r="AE885" s="103"/>
      <c r="AF885" s="103"/>
    </row>
    <row r="886" spans="20:32" x14ac:dyDescent="0.3">
      <c r="T886" s="99"/>
      <c r="U886" s="100"/>
      <c r="V886" s="101"/>
      <c r="W886" s="100"/>
      <c r="X886" s="99"/>
      <c r="Y886" s="99"/>
      <c r="Z886" s="99"/>
      <c r="AA886" s="99"/>
      <c r="AB886" s="102"/>
      <c r="AC886" s="102"/>
      <c r="AD886" s="103"/>
      <c r="AE886" s="103"/>
      <c r="AF886" s="103"/>
    </row>
    <row r="887" spans="20:32" x14ac:dyDescent="0.3">
      <c r="T887" s="99"/>
      <c r="U887" s="100"/>
      <c r="V887" s="101"/>
      <c r="W887" s="100"/>
      <c r="X887" s="99"/>
      <c r="Y887" s="99"/>
      <c r="Z887" s="99"/>
      <c r="AA887" s="99"/>
      <c r="AB887" s="102"/>
      <c r="AC887" s="102"/>
      <c r="AD887" s="103"/>
      <c r="AE887" s="103"/>
      <c r="AF887" s="103"/>
    </row>
    <row r="888" spans="20:32" x14ac:dyDescent="0.3">
      <c r="T888" s="99"/>
      <c r="U888" s="100"/>
      <c r="V888" s="101"/>
      <c r="W888" s="100"/>
      <c r="X888" s="99"/>
      <c r="Y888" s="99"/>
      <c r="Z888" s="99"/>
      <c r="AA888" s="99"/>
      <c r="AB888" s="102"/>
      <c r="AC888" s="102"/>
      <c r="AD888" s="103"/>
      <c r="AE888" s="103"/>
      <c r="AF888" s="103"/>
    </row>
    <row r="889" spans="20:32" x14ac:dyDescent="0.3">
      <c r="T889" s="99"/>
      <c r="U889" s="100"/>
      <c r="V889" s="101"/>
      <c r="W889" s="100"/>
      <c r="X889" s="99"/>
      <c r="Y889" s="99"/>
      <c r="Z889" s="99"/>
      <c r="AA889" s="99"/>
      <c r="AB889" s="102"/>
      <c r="AC889" s="102"/>
      <c r="AD889" s="103"/>
      <c r="AE889" s="103"/>
      <c r="AF889" s="103"/>
    </row>
    <row r="890" spans="20:32" x14ac:dyDescent="0.3">
      <c r="T890" s="99"/>
      <c r="U890" s="100"/>
      <c r="V890" s="101"/>
      <c r="W890" s="100"/>
      <c r="X890" s="99"/>
      <c r="Y890" s="99"/>
      <c r="Z890" s="99"/>
      <c r="AA890" s="99"/>
      <c r="AB890" s="102"/>
      <c r="AC890" s="102"/>
      <c r="AD890" s="103"/>
      <c r="AE890" s="103"/>
      <c r="AF890" s="103"/>
    </row>
    <row r="891" spans="20:32" x14ac:dyDescent="0.3">
      <c r="T891" s="99"/>
      <c r="U891" s="100"/>
      <c r="V891" s="101"/>
      <c r="W891" s="100"/>
      <c r="X891" s="99"/>
      <c r="Y891" s="99"/>
      <c r="Z891" s="99"/>
      <c r="AA891" s="99"/>
      <c r="AB891" s="102"/>
      <c r="AC891" s="102"/>
      <c r="AD891" s="103"/>
      <c r="AE891" s="103"/>
      <c r="AF891" s="103"/>
    </row>
    <row r="892" spans="20:32" x14ac:dyDescent="0.3">
      <c r="T892" s="99"/>
      <c r="U892" s="100"/>
      <c r="V892" s="101"/>
      <c r="W892" s="100"/>
      <c r="X892" s="99"/>
      <c r="Y892" s="99"/>
      <c r="Z892" s="99"/>
      <c r="AA892" s="99"/>
      <c r="AB892" s="102"/>
      <c r="AC892" s="102"/>
      <c r="AD892" s="103"/>
      <c r="AE892" s="103"/>
      <c r="AF892" s="103"/>
    </row>
    <row r="893" spans="20:32" x14ac:dyDescent="0.3">
      <c r="T893" s="99"/>
      <c r="U893" s="100"/>
      <c r="V893" s="101"/>
      <c r="W893" s="100"/>
      <c r="X893" s="99"/>
      <c r="Y893" s="99"/>
      <c r="Z893" s="99"/>
      <c r="AA893" s="99"/>
      <c r="AB893" s="102"/>
      <c r="AC893" s="102"/>
      <c r="AD893" s="103"/>
      <c r="AE893" s="103"/>
      <c r="AF893" s="103"/>
    </row>
    <row r="894" spans="20:32" x14ac:dyDescent="0.3">
      <c r="T894" s="99"/>
      <c r="U894" s="100"/>
      <c r="V894" s="101"/>
      <c r="W894" s="100"/>
      <c r="X894" s="99"/>
      <c r="Y894" s="99"/>
      <c r="Z894" s="99"/>
      <c r="AA894" s="99"/>
      <c r="AB894" s="102"/>
      <c r="AC894" s="102"/>
      <c r="AD894" s="103"/>
      <c r="AE894" s="103"/>
      <c r="AF894" s="103"/>
    </row>
    <row r="895" spans="20:32" x14ac:dyDescent="0.3">
      <c r="T895" s="99"/>
      <c r="U895" s="100"/>
      <c r="V895" s="101"/>
      <c r="W895" s="100"/>
      <c r="X895" s="99"/>
      <c r="Y895" s="99"/>
      <c r="Z895" s="99"/>
      <c r="AA895" s="99"/>
      <c r="AB895" s="102"/>
      <c r="AC895" s="102"/>
      <c r="AD895" s="103"/>
      <c r="AE895" s="103"/>
      <c r="AF895" s="103"/>
    </row>
    <row r="896" spans="20:32" x14ac:dyDescent="0.3">
      <c r="T896" s="99"/>
      <c r="U896" s="100"/>
      <c r="V896" s="101"/>
      <c r="W896" s="100"/>
      <c r="X896" s="99"/>
      <c r="Y896" s="99"/>
      <c r="Z896" s="99"/>
      <c r="AA896" s="99"/>
      <c r="AB896" s="102"/>
      <c r="AC896" s="102"/>
      <c r="AD896" s="103"/>
      <c r="AE896" s="103"/>
      <c r="AF896" s="103"/>
    </row>
    <row r="897" spans="20:32" x14ac:dyDescent="0.3">
      <c r="T897" s="99"/>
      <c r="U897" s="100"/>
      <c r="V897" s="101"/>
      <c r="W897" s="100"/>
      <c r="X897" s="99"/>
      <c r="Y897" s="99"/>
      <c r="Z897" s="99"/>
      <c r="AA897" s="99"/>
      <c r="AB897" s="102"/>
      <c r="AC897" s="102"/>
      <c r="AD897" s="103"/>
      <c r="AE897" s="103"/>
      <c r="AF897" s="103"/>
    </row>
    <row r="898" spans="20:32" x14ac:dyDescent="0.3">
      <c r="T898" s="99"/>
      <c r="U898" s="100"/>
      <c r="V898" s="101"/>
      <c r="W898" s="100"/>
      <c r="X898" s="99"/>
      <c r="Y898" s="99"/>
      <c r="Z898" s="99"/>
      <c r="AA898" s="99"/>
      <c r="AB898" s="102"/>
      <c r="AC898" s="102"/>
      <c r="AD898" s="103"/>
      <c r="AE898" s="103"/>
      <c r="AF898" s="103"/>
    </row>
    <row r="899" spans="20:32" x14ac:dyDescent="0.3">
      <c r="T899" s="99"/>
      <c r="U899" s="100"/>
      <c r="V899" s="101"/>
      <c r="W899" s="100"/>
      <c r="X899" s="99"/>
      <c r="Y899" s="99"/>
      <c r="Z899" s="99"/>
      <c r="AA899" s="99"/>
      <c r="AB899" s="102"/>
      <c r="AC899" s="102"/>
      <c r="AD899" s="103"/>
      <c r="AE899" s="103"/>
      <c r="AF899" s="103"/>
    </row>
    <row r="900" spans="20:32" x14ac:dyDescent="0.3">
      <c r="T900" s="99"/>
      <c r="U900" s="100"/>
      <c r="V900" s="101"/>
      <c r="W900" s="100"/>
      <c r="X900" s="99"/>
      <c r="Y900" s="99"/>
      <c r="Z900" s="99"/>
      <c r="AA900" s="99"/>
      <c r="AB900" s="102"/>
      <c r="AC900" s="102"/>
      <c r="AD900" s="103"/>
      <c r="AE900" s="103"/>
      <c r="AF900" s="103"/>
    </row>
    <row r="901" spans="20:32" x14ac:dyDescent="0.3">
      <c r="T901" s="99"/>
      <c r="U901" s="100"/>
      <c r="V901" s="101"/>
      <c r="W901" s="100"/>
      <c r="X901" s="99"/>
      <c r="Y901" s="99"/>
      <c r="Z901" s="99"/>
      <c r="AA901" s="99"/>
      <c r="AB901" s="102"/>
      <c r="AC901" s="102"/>
      <c r="AD901" s="103"/>
      <c r="AE901" s="103"/>
      <c r="AF901" s="103"/>
    </row>
    <row r="902" spans="20:32" x14ac:dyDescent="0.3">
      <c r="T902" s="99"/>
      <c r="U902" s="100"/>
      <c r="V902" s="101"/>
      <c r="W902" s="100"/>
      <c r="X902" s="99"/>
      <c r="Y902" s="99"/>
      <c r="Z902" s="99"/>
      <c r="AA902" s="99"/>
      <c r="AB902" s="102"/>
      <c r="AC902" s="102"/>
      <c r="AD902" s="103"/>
      <c r="AE902" s="103"/>
      <c r="AF902" s="103"/>
    </row>
    <row r="903" spans="20:32" x14ac:dyDescent="0.3">
      <c r="T903" s="99"/>
      <c r="U903" s="100"/>
      <c r="V903" s="101"/>
      <c r="W903" s="100"/>
      <c r="X903" s="99"/>
      <c r="Y903" s="99"/>
      <c r="Z903" s="99"/>
      <c r="AA903" s="99"/>
      <c r="AB903" s="102"/>
      <c r="AC903" s="102"/>
      <c r="AD903" s="103"/>
      <c r="AE903" s="103"/>
      <c r="AF903" s="103"/>
    </row>
    <row r="904" spans="20:32" x14ac:dyDescent="0.3">
      <c r="T904" s="99"/>
      <c r="U904" s="100"/>
      <c r="V904" s="101"/>
      <c r="W904" s="100"/>
      <c r="X904" s="99"/>
      <c r="Y904" s="99"/>
      <c r="Z904" s="99"/>
      <c r="AA904" s="99"/>
      <c r="AB904" s="102"/>
      <c r="AC904" s="102"/>
      <c r="AD904" s="103"/>
      <c r="AE904" s="103"/>
      <c r="AF904" s="103"/>
    </row>
    <row r="905" spans="20:32" x14ac:dyDescent="0.3">
      <c r="T905" s="99"/>
      <c r="U905" s="100"/>
      <c r="V905" s="101"/>
      <c r="W905" s="100"/>
      <c r="X905" s="99"/>
      <c r="Y905" s="99"/>
      <c r="Z905" s="99"/>
      <c r="AA905" s="99"/>
      <c r="AB905" s="102"/>
      <c r="AC905" s="102"/>
      <c r="AD905" s="103"/>
      <c r="AE905" s="103"/>
      <c r="AF905" s="103"/>
    </row>
    <row r="906" spans="20:32" x14ac:dyDescent="0.3">
      <c r="T906" s="99"/>
      <c r="U906" s="100"/>
      <c r="V906" s="101"/>
      <c r="W906" s="100"/>
      <c r="X906" s="99"/>
      <c r="Y906" s="99"/>
      <c r="Z906" s="99"/>
      <c r="AA906" s="99"/>
      <c r="AB906" s="102"/>
      <c r="AC906" s="102"/>
      <c r="AD906" s="103"/>
      <c r="AE906" s="103"/>
      <c r="AF906" s="103"/>
    </row>
    <row r="907" spans="20:32" x14ac:dyDescent="0.3">
      <c r="T907" s="99"/>
      <c r="U907" s="100"/>
      <c r="V907" s="101"/>
      <c r="W907" s="100"/>
      <c r="X907" s="99"/>
      <c r="Y907" s="99"/>
      <c r="Z907" s="99"/>
      <c r="AA907" s="99"/>
      <c r="AB907" s="102"/>
      <c r="AC907" s="102"/>
      <c r="AD907" s="103"/>
      <c r="AE907" s="103"/>
      <c r="AF907" s="103"/>
    </row>
    <row r="908" spans="20:32" x14ac:dyDescent="0.3">
      <c r="T908" s="99"/>
      <c r="U908" s="100"/>
      <c r="V908" s="101"/>
      <c r="W908" s="100"/>
      <c r="X908" s="99"/>
      <c r="Y908" s="99"/>
      <c r="Z908" s="99"/>
      <c r="AA908" s="99"/>
      <c r="AB908" s="102"/>
      <c r="AC908" s="102"/>
      <c r="AD908" s="103"/>
      <c r="AE908" s="103"/>
      <c r="AF908" s="103"/>
    </row>
    <row r="909" spans="20:32" x14ac:dyDescent="0.3">
      <c r="T909" s="99"/>
      <c r="U909" s="100"/>
      <c r="V909" s="101"/>
      <c r="W909" s="100"/>
      <c r="X909" s="99"/>
      <c r="Y909" s="99"/>
      <c r="Z909" s="99"/>
      <c r="AA909" s="99"/>
      <c r="AB909" s="102"/>
      <c r="AC909" s="102"/>
      <c r="AD909" s="103"/>
      <c r="AE909" s="103"/>
      <c r="AF909" s="103"/>
    </row>
    <row r="910" spans="20:32" x14ac:dyDescent="0.3">
      <c r="T910" s="99"/>
      <c r="U910" s="100"/>
      <c r="V910" s="101"/>
      <c r="W910" s="100"/>
      <c r="X910" s="99"/>
      <c r="Y910" s="99"/>
      <c r="Z910" s="99"/>
      <c r="AA910" s="99"/>
      <c r="AB910" s="102"/>
      <c r="AC910" s="102"/>
      <c r="AD910" s="103"/>
      <c r="AE910" s="103"/>
      <c r="AF910" s="103"/>
    </row>
    <row r="911" spans="20:32" x14ac:dyDescent="0.3">
      <c r="T911" s="99"/>
      <c r="U911" s="100"/>
      <c r="V911" s="101"/>
      <c r="W911" s="100"/>
      <c r="X911" s="99"/>
      <c r="Y911" s="99"/>
      <c r="Z911" s="99"/>
      <c r="AA911" s="99"/>
      <c r="AB911" s="102"/>
      <c r="AC911" s="102"/>
      <c r="AD911" s="103"/>
      <c r="AE911" s="103"/>
      <c r="AF911" s="103"/>
    </row>
    <row r="912" spans="20:32" x14ac:dyDescent="0.3">
      <c r="T912" s="99"/>
      <c r="U912" s="100"/>
      <c r="V912" s="101"/>
      <c r="W912" s="100"/>
      <c r="X912" s="99"/>
      <c r="Y912" s="99"/>
      <c r="Z912" s="99"/>
      <c r="AA912" s="99"/>
      <c r="AB912" s="102"/>
      <c r="AC912" s="102"/>
      <c r="AD912" s="103"/>
      <c r="AE912" s="103"/>
      <c r="AF912" s="103"/>
    </row>
    <row r="913" spans="20:32" x14ac:dyDescent="0.3">
      <c r="T913" s="99"/>
      <c r="U913" s="100"/>
      <c r="V913" s="101"/>
      <c r="W913" s="100"/>
      <c r="X913" s="99"/>
      <c r="Y913" s="99"/>
      <c r="Z913" s="99"/>
      <c r="AA913" s="99"/>
      <c r="AB913" s="102"/>
      <c r="AC913" s="102"/>
      <c r="AD913" s="103"/>
      <c r="AE913" s="103"/>
      <c r="AF913" s="103"/>
    </row>
    <row r="914" spans="20:32" x14ac:dyDescent="0.3">
      <c r="T914" s="99"/>
      <c r="U914" s="100"/>
      <c r="V914" s="101"/>
      <c r="W914" s="100"/>
      <c r="X914" s="99"/>
      <c r="Y914" s="99"/>
      <c r="Z914" s="99"/>
      <c r="AA914" s="99"/>
      <c r="AB914" s="102"/>
      <c r="AC914" s="102"/>
      <c r="AD914" s="103"/>
      <c r="AE914" s="103"/>
      <c r="AF914" s="103"/>
    </row>
    <row r="915" spans="20:32" x14ac:dyDescent="0.3">
      <c r="T915" s="99"/>
      <c r="U915" s="100"/>
      <c r="V915" s="101"/>
      <c r="W915" s="100"/>
      <c r="X915" s="99"/>
      <c r="Y915" s="99"/>
      <c r="Z915" s="99"/>
      <c r="AA915" s="99"/>
      <c r="AB915" s="102"/>
      <c r="AC915" s="102"/>
      <c r="AD915" s="103"/>
      <c r="AE915" s="103"/>
      <c r="AF915" s="103"/>
    </row>
    <row r="916" spans="20:32" x14ac:dyDescent="0.3">
      <c r="T916" s="99"/>
      <c r="U916" s="100"/>
      <c r="V916" s="101"/>
      <c r="W916" s="100"/>
      <c r="X916" s="99"/>
      <c r="Y916" s="99"/>
      <c r="Z916" s="99"/>
      <c r="AA916" s="99"/>
      <c r="AB916" s="102"/>
      <c r="AC916" s="102"/>
      <c r="AD916" s="103"/>
      <c r="AE916" s="103"/>
      <c r="AF916" s="103"/>
    </row>
    <row r="917" spans="20:32" x14ac:dyDescent="0.3">
      <c r="T917" s="99"/>
      <c r="U917" s="100"/>
      <c r="V917" s="101"/>
      <c r="W917" s="100"/>
      <c r="X917" s="99"/>
      <c r="Y917" s="99"/>
      <c r="Z917" s="99"/>
      <c r="AA917" s="99"/>
      <c r="AB917" s="102"/>
      <c r="AC917" s="102"/>
      <c r="AD917" s="103"/>
      <c r="AE917" s="103"/>
      <c r="AF917" s="103"/>
    </row>
    <row r="918" spans="20:32" x14ac:dyDescent="0.3">
      <c r="T918" s="99"/>
      <c r="U918" s="100"/>
      <c r="V918" s="101"/>
      <c r="W918" s="100"/>
      <c r="X918" s="99"/>
      <c r="Y918" s="99"/>
      <c r="Z918" s="99"/>
      <c r="AA918" s="99"/>
      <c r="AB918" s="102"/>
      <c r="AC918" s="102"/>
      <c r="AD918" s="103"/>
      <c r="AE918" s="103"/>
      <c r="AF918" s="103"/>
    </row>
    <row r="919" spans="20:32" x14ac:dyDescent="0.3">
      <c r="T919" s="99"/>
      <c r="U919" s="100"/>
      <c r="V919" s="101"/>
      <c r="W919" s="100"/>
      <c r="X919" s="99"/>
      <c r="Y919" s="99"/>
      <c r="Z919" s="99"/>
      <c r="AA919" s="99"/>
      <c r="AB919" s="102"/>
      <c r="AC919" s="102"/>
      <c r="AD919" s="103"/>
      <c r="AE919" s="103"/>
      <c r="AF919" s="103"/>
    </row>
    <row r="920" spans="20:32" x14ac:dyDescent="0.3">
      <c r="T920" s="99"/>
      <c r="U920" s="100"/>
      <c r="V920" s="101"/>
      <c r="W920" s="100"/>
      <c r="X920" s="99"/>
      <c r="Y920" s="99"/>
      <c r="Z920" s="99"/>
      <c r="AA920" s="99"/>
      <c r="AB920" s="102"/>
      <c r="AC920" s="102"/>
      <c r="AD920" s="103"/>
      <c r="AE920" s="103"/>
      <c r="AF920" s="103"/>
    </row>
    <row r="921" spans="20:32" x14ac:dyDescent="0.3">
      <c r="T921" s="99"/>
      <c r="U921" s="100"/>
      <c r="V921" s="101"/>
      <c r="W921" s="100"/>
      <c r="X921" s="99"/>
      <c r="Y921" s="99"/>
      <c r="Z921" s="99"/>
      <c r="AA921" s="99"/>
      <c r="AB921" s="102"/>
      <c r="AC921" s="102"/>
      <c r="AD921" s="103"/>
      <c r="AE921" s="103"/>
      <c r="AF921" s="103"/>
    </row>
    <row r="922" spans="20:32" x14ac:dyDescent="0.3">
      <c r="T922" s="99"/>
      <c r="U922" s="100"/>
      <c r="V922" s="101"/>
      <c r="W922" s="100"/>
      <c r="X922" s="99"/>
      <c r="Y922" s="99"/>
      <c r="Z922" s="99"/>
      <c r="AA922" s="99"/>
      <c r="AB922" s="102"/>
      <c r="AC922" s="102"/>
      <c r="AD922" s="103"/>
      <c r="AE922" s="103"/>
      <c r="AF922" s="103"/>
    </row>
    <row r="923" spans="20:32" x14ac:dyDescent="0.3">
      <c r="T923" s="99"/>
      <c r="U923" s="100"/>
      <c r="V923" s="101"/>
      <c r="W923" s="100"/>
      <c r="X923" s="99"/>
      <c r="Y923" s="99"/>
      <c r="Z923" s="99"/>
      <c r="AA923" s="99"/>
      <c r="AB923" s="102"/>
      <c r="AC923" s="102"/>
      <c r="AD923" s="103"/>
      <c r="AE923" s="103"/>
      <c r="AF923" s="103"/>
    </row>
    <row r="924" spans="20:32" x14ac:dyDescent="0.3">
      <c r="T924" s="99"/>
      <c r="U924" s="100"/>
      <c r="V924" s="101"/>
      <c r="W924" s="100"/>
      <c r="X924" s="99"/>
      <c r="Y924" s="99"/>
      <c r="Z924" s="99"/>
      <c r="AA924" s="99"/>
      <c r="AB924" s="102"/>
      <c r="AC924" s="102"/>
      <c r="AD924" s="103"/>
      <c r="AE924" s="103"/>
      <c r="AF924" s="103"/>
    </row>
    <row r="925" spans="20:32" x14ac:dyDescent="0.3">
      <c r="T925" s="99"/>
      <c r="U925" s="100"/>
      <c r="V925" s="101"/>
      <c r="W925" s="100"/>
      <c r="X925" s="99"/>
      <c r="Y925" s="99"/>
      <c r="Z925" s="99"/>
      <c r="AA925" s="99"/>
      <c r="AB925" s="102"/>
      <c r="AC925" s="102"/>
      <c r="AD925" s="103"/>
      <c r="AE925" s="103"/>
      <c r="AF925" s="103"/>
    </row>
    <row r="926" spans="20:32" x14ac:dyDescent="0.3">
      <c r="T926" s="99"/>
      <c r="U926" s="100"/>
      <c r="V926" s="101"/>
      <c r="W926" s="100"/>
      <c r="X926" s="99"/>
      <c r="Y926" s="99"/>
      <c r="Z926" s="99"/>
      <c r="AA926" s="99"/>
      <c r="AB926" s="102"/>
      <c r="AC926" s="102"/>
      <c r="AD926" s="103"/>
      <c r="AE926" s="103"/>
      <c r="AF926" s="103"/>
    </row>
    <row r="927" spans="20:32" x14ac:dyDescent="0.3">
      <c r="T927" s="99"/>
      <c r="U927" s="100"/>
      <c r="V927" s="101"/>
      <c r="W927" s="100"/>
      <c r="X927" s="99"/>
      <c r="Y927" s="99"/>
      <c r="Z927" s="99"/>
      <c r="AA927" s="99"/>
      <c r="AB927" s="102"/>
      <c r="AC927" s="102"/>
      <c r="AD927" s="103"/>
      <c r="AE927" s="103"/>
      <c r="AF927" s="103"/>
    </row>
    <row r="928" spans="20:32" x14ac:dyDescent="0.3">
      <c r="T928" s="99"/>
      <c r="U928" s="100"/>
      <c r="V928" s="101"/>
      <c r="W928" s="100"/>
      <c r="X928" s="99"/>
      <c r="Y928" s="99"/>
      <c r="Z928" s="99"/>
      <c r="AA928" s="99"/>
      <c r="AB928" s="102"/>
      <c r="AC928" s="102"/>
      <c r="AD928" s="103"/>
      <c r="AE928" s="103"/>
      <c r="AF928" s="103"/>
    </row>
    <row r="929" spans="20:32" x14ac:dyDescent="0.3">
      <c r="T929" s="99"/>
      <c r="U929" s="100"/>
      <c r="V929" s="101"/>
      <c r="W929" s="100"/>
      <c r="X929" s="99"/>
      <c r="Y929" s="99"/>
      <c r="Z929" s="99"/>
      <c r="AA929" s="99"/>
      <c r="AB929" s="102"/>
      <c r="AC929" s="102"/>
      <c r="AD929" s="103"/>
      <c r="AE929" s="103"/>
      <c r="AF929" s="103"/>
    </row>
    <row r="930" spans="20:32" x14ac:dyDescent="0.3">
      <c r="T930" s="99"/>
      <c r="U930" s="100"/>
      <c r="V930" s="101"/>
      <c r="W930" s="100"/>
      <c r="X930" s="99"/>
      <c r="Y930" s="99"/>
      <c r="Z930" s="99"/>
      <c r="AA930" s="99"/>
      <c r="AB930" s="102"/>
      <c r="AC930" s="102"/>
      <c r="AD930" s="103"/>
      <c r="AE930" s="103"/>
      <c r="AF930" s="103"/>
    </row>
    <row r="931" spans="20:32" x14ac:dyDescent="0.3">
      <c r="T931" s="99"/>
      <c r="U931" s="100"/>
      <c r="V931" s="101"/>
      <c r="W931" s="100"/>
      <c r="X931" s="99"/>
      <c r="Y931" s="99"/>
      <c r="Z931" s="99"/>
      <c r="AA931" s="99"/>
      <c r="AB931" s="102"/>
      <c r="AC931" s="102"/>
      <c r="AD931" s="103"/>
      <c r="AE931" s="103"/>
      <c r="AF931" s="103"/>
    </row>
    <row r="932" spans="20:32" x14ac:dyDescent="0.3">
      <c r="T932" s="99"/>
      <c r="U932" s="100"/>
      <c r="V932" s="101"/>
      <c r="W932" s="100"/>
      <c r="X932" s="99"/>
      <c r="Y932" s="99"/>
      <c r="Z932" s="99"/>
      <c r="AA932" s="99"/>
      <c r="AB932" s="102"/>
      <c r="AC932" s="102"/>
      <c r="AD932" s="103"/>
      <c r="AE932" s="103"/>
      <c r="AF932" s="103"/>
    </row>
    <row r="933" spans="20:32" x14ac:dyDescent="0.3">
      <c r="T933" s="99"/>
      <c r="U933" s="100"/>
      <c r="V933" s="101"/>
      <c r="W933" s="100"/>
      <c r="X933" s="99"/>
      <c r="Y933" s="99"/>
      <c r="Z933" s="99"/>
      <c r="AA933" s="99"/>
      <c r="AB933" s="102"/>
      <c r="AC933" s="102"/>
      <c r="AD933" s="103"/>
      <c r="AE933" s="103"/>
      <c r="AF933" s="103"/>
    </row>
    <row r="934" spans="20:32" x14ac:dyDescent="0.3">
      <c r="T934" s="99"/>
      <c r="U934" s="100"/>
      <c r="V934" s="101"/>
      <c r="W934" s="100"/>
      <c r="X934" s="99"/>
      <c r="Y934" s="99"/>
      <c r="Z934" s="99"/>
      <c r="AA934" s="99"/>
      <c r="AB934" s="102"/>
      <c r="AC934" s="102"/>
      <c r="AD934" s="103"/>
      <c r="AE934" s="103"/>
      <c r="AF934" s="103"/>
    </row>
    <row r="935" spans="20:32" x14ac:dyDescent="0.3">
      <c r="T935" s="99"/>
      <c r="U935" s="100"/>
      <c r="V935" s="101"/>
      <c r="W935" s="100"/>
      <c r="X935" s="99"/>
      <c r="Y935" s="99"/>
      <c r="Z935" s="99"/>
      <c r="AA935" s="99"/>
      <c r="AB935" s="102"/>
      <c r="AC935" s="102"/>
      <c r="AD935" s="103"/>
      <c r="AE935" s="103"/>
      <c r="AF935" s="103"/>
    </row>
    <row r="936" spans="20:32" x14ac:dyDescent="0.3">
      <c r="T936" s="99"/>
      <c r="U936" s="100"/>
      <c r="V936" s="101"/>
      <c r="W936" s="100"/>
      <c r="X936" s="99"/>
      <c r="Y936" s="99"/>
      <c r="Z936" s="99"/>
      <c r="AA936" s="99"/>
      <c r="AB936" s="102"/>
      <c r="AC936" s="102"/>
      <c r="AD936" s="103"/>
      <c r="AE936" s="103"/>
      <c r="AF936" s="103"/>
    </row>
    <row r="937" spans="20:32" x14ac:dyDescent="0.3">
      <c r="T937" s="99"/>
      <c r="U937" s="100"/>
      <c r="V937" s="101"/>
      <c r="W937" s="100"/>
      <c r="X937" s="99"/>
      <c r="Y937" s="99"/>
      <c r="Z937" s="99"/>
      <c r="AA937" s="99"/>
      <c r="AB937" s="102"/>
      <c r="AC937" s="102"/>
      <c r="AD937" s="103"/>
      <c r="AE937" s="103"/>
      <c r="AF937" s="103"/>
    </row>
    <row r="938" spans="20:32" x14ac:dyDescent="0.3">
      <c r="T938" s="99"/>
      <c r="U938" s="100"/>
      <c r="V938" s="101"/>
      <c r="W938" s="100"/>
      <c r="X938" s="99"/>
      <c r="Y938" s="99"/>
      <c r="Z938" s="99"/>
      <c r="AA938" s="99"/>
      <c r="AB938" s="102"/>
      <c r="AC938" s="102"/>
      <c r="AD938" s="103"/>
      <c r="AE938" s="103"/>
      <c r="AF938" s="103"/>
    </row>
    <row r="939" spans="20:32" x14ac:dyDescent="0.3">
      <c r="T939" s="99"/>
      <c r="U939" s="100"/>
      <c r="V939" s="101"/>
      <c r="W939" s="100"/>
      <c r="X939" s="99"/>
      <c r="Y939" s="99"/>
      <c r="Z939" s="99"/>
      <c r="AA939" s="99"/>
      <c r="AB939" s="102"/>
      <c r="AC939" s="102"/>
      <c r="AD939" s="103"/>
      <c r="AE939" s="103"/>
      <c r="AF939" s="103"/>
    </row>
    <row r="940" spans="20:32" x14ac:dyDescent="0.3">
      <c r="T940" s="99"/>
      <c r="U940" s="100"/>
      <c r="V940" s="101"/>
      <c r="W940" s="100"/>
      <c r="X940" s="99"/>
      <c r="Y940" s="99"/>
      <c r="Z940" s="99"/>
      <c r="AA940" s="99"/>
      <c r="AB940" s="102"/>
      <c r="AC940" s="102"/>
      <c r="AD940" s="103"/>
      <c r="AE940" s="103"/>
      <c r="AF940" s="103"/>
    </row>
    <row r="941" spans="20:32" x14ac:dyDescent="0.3">
      <c r="T941" s="99"/>
      <c r="U941" s="100"/>
      <c r="V941" s="101"/>
      <c r="W941" s="100"/>
      <c r="X941" s="99"/>
      <c r="Y941" s="99"/>
      <c r="Z941" s="99"/>
      <c r="AA941" s="99"/>
      <c r="AB941" s="102"/>
      <c r="AC941" s="102"/>
      <c r="AD941" s="103"/>
      <c r="AE941" s="103"/>
      <c r="AF941" s="103"/>
    </row>
    <row r="942" spans="20:32" x14ac:dyDescent="0.3">
      <c r="T942" s="99"/>
      <c r="U942" s="100"/>
      <c r="V942" s="101"/>
      <c r="W942" s="100"/>
      <c r="X942" s="99"/>
      <c r="Y942" s="99"/>
      <c r="Z942" s="99"/>
      <c r="AA942" s="99"/>
      <c r="AB942" s="102"/>
      <c r="AC942" s="102"/>
      <c r="AD942" s="103"/>
      <c r="AE942" s="103"/>
      <c r="AF942" s="103"/>
    </row>
    <row r="943" spans="20:32" x14ac:dyDescent="0.3">
      <c r="T943" s="99"/>
      <c r="U943" s="100"/>
      <c r="V943" s="101"/>
      <c r="W943" s="100"/>
      <c r="X943" s="99"/>
      <c r="Y943" s="99"/>
      <c r="Z943" s="99"/>
      <c r="AA943" s="99"/>
      <c r="AB943" s="102"/>
      <c r="AC943" s="102"/>
      <c r="AD943" s="103"/>
      <c r="AE943" s="103"/>
      <c r="AF943" s="103"/>
    </row>
    <row r="944" spans="20:32" x14ac:dyDescent="0.3">
      <c r="T944" s="99"/>
      <c r="U944" s="100"/>
      <c r="V944" s="101"/>
      <c r="W944" s="100"/>
      <c r="X944" s="99"/>
      <c r="Y944" s="99"/>
      <c r="Z944" s="99"/>
      <c r="AA944" s="99"/>
      <c r="AB944" s="102"/>
      <c r="AC944" s="102"/>
      <c r="AD944" s="103"/>
      <c r="AE944" s="103"/>
      <c r="AF944" s="103"/>
    </row>
    <row r="945" spans="20:32" x14ac:dyDescent="0.3">
      <c r="T945" s="99"/>
      <c r="U945" s="100"/>
      <c r="V945" s="101"/>
      <c r="W945" s="100"/>
      <c r="X945" s="99"/>
      <c r="Y945" s="99"/>
      <c r="Z945" s="99"/>
      <c r="AA945" s="99"/>
      <c r="AB945" s="102"/>
      <c r="AC945" s="102"/>
      <c r="AD945" s="103"/>
      <c r="AE945" s="103"/>
      <c r="AF945" s="103"/>
    </row>
    <row r="946" spans="20:32" x14ac:dyDescent="0.3">
      <c r="T946" s="99"/>
      <c r="U946" s="100"/>
      <c r="V946" s="101"/>
      <c r="W946" s="100"/>
      <c r="X946" s="99"/>
      <c r="Y946" s="99"/>
      <c r="Z946" s="99"/>
      <c r="AA946" s="99"/>
      <c r="AB946" s="102"/>
      <c r="AC946" s="102"/>
      <c r="AD946" s="103"/>
      <c r="AE946" s="103"/>
      <c r="AF946" s="103"/>
    </row>
    <row r="947" spans="20:32" x14ac:dyDescent="0.3">
      <c r="T947" s="99"/>
      <c r="U947" s="100"/>
      <c r="V947" s="101"/>
      <c r="W947" s="100"/>
      <c r="X947" s="99"/>
      <c r="Y947" s="99"/>
      <c r="Z947" s="99"/>
      <c r="AA947" s="99"/>
      <c r="AB947" s="102"/>
      <c r="AC947" s="102"/>
      <c r="AD947" s="103"/>
      <c r="AE947" s="103"/>
      <c r="AF947" s="103"/>
    </row>
    <row r="948" spans="20:32" x14ac:dyDescent="0.3">
      <c r="T948" s="99"/>
      <c r="U948" s="100"/>
      <c r="V948" s="101"/>
      <c r="W948" s="100"/>
      <c r="X948" s="99"/>
      <c r="Y948" s="99"/>
      <c r="Z948" s="99"/>
      <c r="AA948" s="99"/>
      <c r="AB948" s="102"/>
      <c r="AC948" s="102"/>
      <c r="AD948" s="103"/>
      <c r="AE948" s="103"/>
      <c r="AF948" s="103"/>
    </row>
    <row r="949" spans="20:32" x14ac:dyDescent="0.3">
      <c r="T949" s="99"/>
      <c r="U949" s="100"/>
      <c r="V949" s="101"/>
      <c r="W949" s="100"/>
      <c r="X949" s="99"/>
      <c r="Y949" s="99"/>
      <c r="Z949" s="99"/>
      <c r="AA949" s="99"/>
      <c r="AB949" s="102"/>
      <c r="AC949" s="102"/>
      <c r="AD949" s="103"/>
      <c r="AE949" s="103"/>
      <c r="AF949" s="103"/>
    </row>
    <row r="950" spans="20:32" x14ac:dyDescent="0.3">
      <c r="T950" s="99"/>
      <c r="U950" s="100"/>
      <c r="V950" s="101"/>
      <c r="W950" s="100"/>
      <c r="X950" s="99"/>
      <c r="Y950" s="99"/>
      <c r="Z950" s="99"/>
      <c r="AA950" s="99"/>
      <c r="AB950" s="102"/>
      <c r="AC950" s="102"/>
      <c r="AD950" s="103"/>
      <c r="AE950" s="103"/>
      <c r="AF950" s="103"/>
    </row>
    <row r="951" spans="20:32" x14ac:dyDescent="0.3">
      <c r="T951" s="99"/>
      <c r="U951" s="100"/>
      <c r="V951" s="101"/>
      <c r="W951" s="100"/>
      <c r="X951" s="99"/>
      <c r="Y951" s="99"/>
      <c r="Z951" s="99"/>
      <c r="AA951" s="99"/>
      <c r="AB951" s="102"/>
      <c r="AC951" s="102"/>
      <c r="AD951" s="103"/>
      <c r="AE951" s="103"/>
      <c r="AF951" s="103"/>
    </row>
    <row r="952" spans="20:32" x14ac:dyDescent="0.3">
      <c r="T952" s="99"/>
      <c r="U952" s="100"/>
      <c r="V952" s="101"/>
      <c r="W952" s="100"/>
      <c r="X952" s="99"/>
      <c r="Y952" s="99"/>
      <c r="Z952" s="99"/>
      <c r="AA952" s="99"/>
      <c r="AB952" s="102"/>
      <c r="AC952" s="102"/>
      <c r="AD952" s="103"/>
      <c r="AE952" s="103"/>
      <c r="AF952" s="103"/>
    </row>
    <row r="953" spans="20:32" x14ac:dyDescent="0.3">
      <c r="T953" s="99"/>
      <c r="U953" s="100"/>
      <c r="V953" s="101"/>
      <c r="W953" s="100"/>
      <c r="X953" s="99"/>
      <c r="Y953" s="99"/>
      <c r="Z953" s="99"/>
      <c r="AA953" s="99"/>
      <c r="AB953" s="102"/>
      <c r="AC953" s="102"/>
      <c r="AD953" s="103"/>
      <c r="AE953" s="103"/>
      <c r="AF953" s="103"/>
    </row>
    <row r="954" spans="20:32" x14ac:dyDescent="0.3">
      <c r="T954" s="99"/>
      <c r="U954" s="100"/>
      <c r="V954" s="101"/>
      <c r="W954" s="100"/>
      <c r="X954" s="99"/>
      <c r="Y954" s="99"/>
      <c r="Z954" s="99"/>
      <c r="AA954" s="99"/>
      <c r="AB954" s="102"/>
      <c r="AC954" s="102"/>
      <c r="AD954" s="103"/>
      <c r="AE954" s="103"/>
      <c r="AF954" s="103"/>
    </row>
    <row r="955" spans="20:32" x14ac:dyDescent="0.3">
      <c r="T955" s="99"/>
      <c r="U955" s="100"/>
      <c r="V955" s="101"/>
      <c r="W955" s="100"/>
      <c r="X955" s="99"/>
      <c r="Y955" s="99"/>
      <c r="Z955" s="99"/>
      <c r="AA955" s="99"/>
      <c r="AB955" s="102"/>
      <c r="AC955" s="102"/>
      <c r="AD955" s="103"/>
      <c r="AE955" s="103"/>
      <c r="AF955" s="103"/>
    </row>
    <row r="956" spans="20:32" x14ac:dyDescent="0.3">
      <c r="T956" s="99"/>
      <c r="U956" s="100"/>
      <c r="V956" s="101"/>
      <c r="W956" s="100"/>
      <c r="X956" s="99"/>
      <c r="Y956" s="99"/>
      <c r="Z956" s="99"/>
      <c r="AA956" s="99"/>
      <c r="AB956" s="102"/>
      <c r="AC956" s="102"/>
      <c r="AD956" s="103"/>
      <c r="AE956" s="103"/>
      <c r="AF956" s="103"/>
    </row>
    <row r="957" spans="20:32" x14ac:dyDescent="0.3">
      <c r="T957" s="99"/>
      <c r="U957" s="100"/>
      <c r="V957" s="101"/>
      <c r="W957" s="100"/>
      <c r="X957" s="99"/>
      <c r="Y957" s="99"/>
      <c r="Z957" s="99"/>
      <c r="AA957" s="99"/>
      <c r="AB957" s="102"/>
      <c r="AC957" s="102"/>
      <c r="AD957" s="103"/>
      <c r="AE957" s="103"/>
      <c r="AF957" s="103"/>
    </row>
    <row r="958" spans="20:32" x14ac:dyDescent="0.3">
      <c r="T958" s="99"/>
      <c r="U958" s="100"/>
      <c r="V958" s="101"/>
      <c r="W958" s="100"/>
      <c r="X958" s="99"/>
      <c r="Y958" s="99"/>
      <c r="Z958" s="99"/>
      <c r="AA958" s="99"/>
      <c r="AB958" s="102"/>
      <c r="AC958" s="102"/>
      <c r="AD958" s="103"/>
      <c r="AE958" s="103"/>
      <c r="AF958" s="103"/>
    </row>
    <row r="959" spans="20:32" x14ac:dyDescent="0.3">
      <c r="T959" s="99"/>
      <c r="U959" s="100"/>
      <c r="V959" s="101"/>
      <c r="W959" s="100"/>
      <c r="X959" s="99"/>
      <c r="Y959" s="99"/>
      <c r="Z959" s="99"/>
      <c r="AA959" s="99"/>
      <c r="AB959" s="102"/>
      <c r="AC959" s="102"/>
      <c r="AD959" s="103"/>
      <c r="AE959" s="103"/>
      <c r="AF959" s="103"/>
    </row>
    <row r="960" spans="20:32" x14ac:dyDescent="0.3">
      <c r="T960" s="99"/>
      <c r="U960" s="100"/>
      <c r="V960" s="101"/>
      <c r="W960" s="100"/>
      <c r="X960" s="99"/>
      <c r="Y960" s="99"/>
      <c r="Z960" s="99"/>
      <c r="AA960" s="99"/>
      <c r="AB960" s="102"/>
      <c r="AC960" s="102"/>
      <c r="AD960" s="103"/>
      <c r="AE960" s="103"/>
      <c r="AF960" s="103"/>
    </row>
    <row r="961" spans="20:32" x14ac:dyDescent="0.3">
      <c r="T961" s="99"/>
      <c r="U961" s="100"/>
      <c r="V961" s="101"/>
      <c r="W961" s="100"/>
      <c r="X961" s="99"/>
      <c r="Y961" s="99"/>
      <c r="Z961" s="99"/>
      <c r="AA961" s="99"/>
      <c r="AB961" s="102"/>
      <c r="AC961" s="102"/>
      <c r="AD961" s="103"/>
      <c r="AE961" s="103"/>
      <c r="AF961" s="103"/>
    </row>
    <row r="962" spans="20:32" x14ac:dyDescent="0.3">
      <c r="T962" s="99"/>
      <c r="U962" s="100"/>
      <c r="V962" s="101"/>
      <c r="W962" s="100"/>
      <c r="X962" s="99"/>
      <c r="Y962" s="99"/>
      <c r="Z962" s="99"/>
      <c r="AA962" s="99"/>
      <c r="AB962" s="102"/>
      <c r="AC962" s="102"/>
      <c r="AD962" s="103"/>
      <c r="AE962" s="103"/>
      <c r="AF962" s="103"/>
    </row>
    <row r="963" spans="20:32" x14ac:dyDescent="0.3">
      <c r="T963" s="99"/>
      <c r="U963" s="100"/>
      <c r="V963" s="101"/>
      <c r="W963" s="100"/>
      <c r="X963" s="99"/>
      <c r="Y963" s="99"/>
      <c r="Z963" s="99"/>
      <c r="AA963" s="99"/>
      <c r="AB963" s="102"/>
      <c r="AC963" s="102"/>
      <c r="AD963" s="103"/>
      <c r="AE963" s="103"/>
      <c r="AF963" s="103"/>
    </row>
    <row r="964" spans="20:32" x14ac:dyDescent="0.3">
      <c r="T964" s="99"/>
      <c r="U964" s="100"/>
      <c r="V964" s="101"/>
      <c r="W964" s="100"/>
      <c r="X964" s="99"/>
      <c r="Y964" s="99"/>
      <c r="Z964" s="99"/>
      <c r="AA964" s="99"/>
      <c r="AB964" s="102"/>
      <c r="AC964" s="102"/>
      <c r="AD964" s="103"/>
      <c r="AE964" s="103"/>
      <c r="AF964" s="103"/>
    </row>
    <row r="965" spans="20:32" x14ac:dyDescent="0.3">
      <c r="T965" s="99"/>
      <c r="U965" s="100"/>
      <c r="V965" s="101"/>
      <c r="W965" s="100"/>
      <c r="X965" s="99"/>
      <c r="Y965" s="99"/>
      <c r="Z965" s="99"/>
      <c r="AA965" s="99"/>
      <c r="AB965" s="102"/>
      <c r="AC965" s="102"/>
      <c r="AD965" s="103"/>
      <c r="AE965" s="103"/>
      <c r="AF965" s="103"/>
    </row>
    <row r="966" spans="20:32" x14ac:dyDescent="0.3">
      <c r="T966" s="99"/>
      <c r="U966" s="100"/>
      <c r="V966" s="101"/>
      <c r="W966" s="100"/>
      <c r="X966" s="99"/>
      <c r="Y966" s="99"/>
      <c r="Z966" s="99"/>
      <c r="AA966" s="99"/>
      <c r="AB966" s="102"/>
      <c r="AC966" s="102"/>
      <c r="AD966" s="103"/>
      <c r="AE966" s="103"/>
      <c r="AF966" s="103"/>
    </row>
    <row r="967" spans="20:32" x14ac:dyDescent="0.3">
      <c r="T967" s="99"/>
      <c r="U967" s="100"/>
      <c r="V967" s="101"/>
      <c r="W967" s="100"/>
      <c r="X967" s="99"/>
      <c r="Y967" s="99"/>
      <c r="Z967" s="99"/>
      <c r="AA967" s="99"/>
      <c r="AB967" s="102"/>
      <c r="AC967" s="102"/>
      <c r="AD967" s="103"/>
      <c r="AE967" s="103"/>
      <c r="AF967" s="103"/>
    </row>
    <row r="968" spans="20:32" x14ac:dyDescent="0.3">
      <c r="T968" s="99"/>
      <c r="U968" s="100"/>
      <c r="V968" s="101"/>
      <c r="W968" s="100"/>
      <c r="X968" s="99"/>
      <c r="Y968" s="99"/>
      <c r="Z968" s="99"/>
      <c r="AA968" s="99"/>
      <c r="AB968" s="102"/>
      <c r="AC968" s="102"/>
      <c r="AD968" s="103"/>
      <c r="AE968" s="103"/>
      <c r="AF968" s="103"/>
    </row>
    <row r="969" spans="20:32" x14ac:dyDescent="0.3">
      <c r="T969" s="99"/>
      <c r="U969" s="100"/>
      <c r="V969" s="101"/>
      <c r="W969" s="100"/>
      <c r="X969" s="99"/>
      <c r="Y969" s="99"/>
      <c r="Z969" s="99"/>
      <c r="AA969" s="99"/>
      <c r="AB969" s="102"/>
      <c r="AC969" s="102"/>
      <c r="AD969" s="103"/>
      <c r="AE969" s="103"/>
      <c r="AF969" s="103"/>
    </row>
    <row r="970" spans="20:32" x14ac:dyDescent="0.3">
      <c r="T970" s="99"/>
      <c r="U970" s="100"/>
      <c r="V970" s="101"/>
      <c r="W970" s="100"/>
      <c r="X970" s="99"/>
      <c r="Y970" s="99"/>
      <c r="Z970" s="99"/>
      <c r="AA970" s="99"/>
      <c r="AB970" s="102"/>
      <c r="AC970" s="102"/>
      <c r="AD970" s="103"/>
      <c r="AE970" s="103"/>
      <c r="AF970" s="103"/>
    </row>
    <row r="971" spans="20:32" x14ac:dyDescent="0.3">
      <c r="T971" s="99"/>
      <c r="U971" s="100"/>
      <c r="V971" s="101"/>
      <c r="W971" s="100"/>
      <c r="X971" s="99"/>
      <c r="Y971" s="99"/>
      <c r="Z971" s="99"/>
      <c r="AA971" s="99"/>
      <c r="AB971" s="102"/>
      <c r="AC971" s="102"/>
      <c r="AD971" s="103"/>
      <c r="AE971" s="103"/>
      <c r="AF971" s="103"/>
    </row>
    <row r="972" spans="20:32" x14ac:dyDescent="0.3">
      <c r="T972" s="99"/>
      <c r="U972" s="100"/>
      <c r="V972" s="101"/>
      <c r="W972" s="100"/>
      <c r="X972" s="99"/>
      <c r="Y972" s="99"/>
      <c r="Z972" s="99"/>
      <c r="AA972" s="99"/>
      <c r="AB972" s="102"/>
      <c r="AC972" s="102"/>
      <c r="AD972" s="103"/>
      <c r="AE972" s="103"/>
      <c r="AF972" s="103"/>
    </row>
    <row r="973" spans="20:32" x14ac:dyDescent="0.3">
      <c r="T973" s="99"/>
      <c r="U973" s="100"/>
      <c r="V973" s="101"/>
      <c r="W973" s="100"/>
      <c r="X973" s="99"/>
      <c r="Y973" s="99"/>
      <c r="Z973" s="99"/>
      <c r="AA973" s="99"/>
      <c r="AB973" s="102"/>
      <c r="AC973" s="102"/>
      <c r="AD973" s="103"/>
      <c r="AE973" s="103"/>
      <c r="AF973" s="103"/>
    </row>
    <row r="974" spans="20:32" x14ac:dyDescent="0.3">
      <c r="T974" s="99"/>
      <c r="U974" s="100"/>
      <c r="V974" s="101"/>
      <c r="W974" s="100"/>
      <c r="X974" s="99"/>
      <c r="Y974" s="99"/>
      <c r="Z974" s="99"/>
      <c r="AA974" s="99"/>
      <c r="AB974" s="102"/>
      <c r="AC974" s="102"/>
      <c r="AD974" s="103"/>
      <c r="AE974" s="103"/>
      <c r="AF974" s="103"/>
    </row>
    <row r="975" spans="20:32" x14ac:dyDescent="0.3">
      <c r="T975" s="99"/>
      <c r="U975" s="100"/>
      <c r="V975" s="101"/>
      <c r="W975" s="100"/>
      <c r="X975" s="99"/>
      <c r="Y975" s="99"/>
      <c r="Z975" s="99"/>
      <c r="AA975" s="99"/>
      <c r="AB975" s="102"/>
      <c r="AC975" s="102"/>
      <c r="AD975" s="103"/>
      <c r="AE975" s="103"/>
      <c r="AF975" s="103"/>
    </row>
    <row r="976" spans="20:32" x14ac:dyDescent="0.3">
      <c r="T976" s="99"/>
      <c r="U976" s="100"/>
      <c r="V976" s="101"/>
      <c r="W976" s="100"/>
      <c r="X976" s="99"/>
      <c r="Y976" s="99"/>
      <c r="Z976" s="99"/>
      <c r="AA976" s="99"/>
      <c r="AB976" s="102"/>
      <c r="AC976" s="102"/>
      <c r="AD976" s="103"/>
      <c r="AE976" s="103"/>
      <c r="AF976" s="103"/>
    </row>
    <row r="977" spans="20:32" x14ac:dyDescent="0.3">
      <c r="T977" s="99"/>
      <c r="U977" s="100"/>
      <c r="V977" s="101"/>
      <c r="W977" s="100"/>
      <c r="X977" s="99"/>
      <c r="Y977" s="99"/>
      <c r="Z977" s="99"/>
      <c r="AA977" s="99"/>
      <c r="AB977" s="102"/>
      <c r="AC977" s="102"/>
      <c r="AD977" s="103"/>
      <c r="AE977" s="103"/>
      <c r="AF977" s="103"/>
    </row>
    <row r="978" spans="20:32" x14ac:dyDescent="0.3">
      <c r="T978" s="99"/>
      <c r="U978" s="100"/>
      <c r="V978" s="101"/>
      <c r="W978" s="100"/>
      <c r="X978" s="99"/>
      <c r="Y978" s="99"/>
      <c r="Z978" s="99"/>
      <c r="AA978" s="99"/>
      <c r="AB978" s="102"/>
      <c r="AC978" s="102"/>
      <c r="AD978" s="103"/>
      <c r="AE978" s="103"/>
      <c r="AF978" s="103"/>
    </row>
    <row r="979" spans="20:32" x14ac:dyDescent="0.3">
      <c r="T979" s="99"/>
      <c r="U979" s="100"/>
      <c r="V979" s="101"/>
      <c r="W979" s="100"/>
      <c r="X979" s="99"/>
      <c r="Y979" s="99"/>
      <c r="Z979" s="99"/>
      <c r="AA979" s="99"/>
      <c r="AB979" s="102"/>
      <c r="AC979" s="102"/>
      <c r="AD979" s="103"/>
      <c r="AE979" s="103"/>
      <c r="AF979" s="103"/>
    </row>
    <row r="980" spans="20:32" x14ac:dyDescent="0.3">
      <c r="T980" s="99"/>
      <c r="U980" s="100"/>
      <c r="V980" s="101"/>
      <c r="W980" s="100"/>
      <c r="X980" s="99"/>
      <c r="Y980" s="99"/>
      <c r="Z980" s="99"/>
      <c r="AA980" s="99"/>
      <c r="AB980" s="102"/>
      <c r="AC980" s="102"/>
      <c r="AD980" s="103"/>
      <c r="AE980" s="103"/>
      <c r="AF980" s="103"/>
    </row>
    <row r="981" spans="20:32" x14ac:dyDescent="0.3">
      <c r="T981" s="99"/>
      <c r="U981" s="100"/>
      <c r="V981" s="101"/>
      <c r="W981" s="100"/>
      <c r="X981" s="99"/>
      <c r="Y981" s="99"/>
      <c r="Z981" s="99"/>
      <c r="AA981" s="99"/>
      <c r="AB981" s="102"/>
      <c r="AC981" s="102"/>
      <c r="AD981" s="103"/>
      <c r="AE981" s="103"/>
      <c r="AF981" s="103"/>
    </row>
    <row r="982" spans="20:32" x14ac:dyDescent="0.3">
      <c r="T982" s="99"/>
      <c r="U982" s="100"/>
      <c r="V982" s="101"/>
      <c r="W982" s="100"/>
      <c r="X982" s="99"/>
      <c r="Y982" s="99"/>
      <c r="Z982" s="99"/>
      <c r="AA982" s="99"/>
      <c r="AB982" s="102"/>
      <c r="AC982" s="102"/>
      <c r="AD982" s="103"/>
      <c r="AE982" s="103"/>
      <c r="AF982" s="103"/>
    </row>
    <row r="983" spans="20:32" x14ac:dyDescent="0.3">
      <c r="T983" s="99"/>
      <c r="U983" s="100"/>
      <c r="V983" s="101"/>
      <c r="W983" s="100"/>
      <c r="X983" s="99"/>
      <c r="Y983" s="99"/>
      <c r="Z983" s="99"/>
      <c r="AA983" s="99"/>
      <c r="AB983" s="102"/>
      <c r="AC983" s="102"/>
      <c r="AD983" s="103"/>
      <c r="AE983" s="103"/>
      <c r="AF983" s="103"/>
    </row>
    <row r="984" spans="20:32" x14ac:dyDescent="0.3">
      <c r="T984" s="99"/>
      <c r="U984" s="100"/>
      <c r="V984" s="101"/>
      <c r="W984" s="100"/>
      <c r="X984" s="99"/>
      <c r="Y984" s="99"/>
      <c r="Z984" s="99"/>
      <c r="AA984" s="99"/>
      <c r="AB984" s="102"/>
      <c r="AC984" s="102"/>
      <c r="AD984" s="103"/>
      <c r="AE984" s="103"/>
      <c r="AF984" s="103"/>
    </row>
    <row r="985" spans="20:32" x14ac:dyDescent="0.3">
      <c r="T985" s="99"/>
      <c r="U985" s="100"/>
      <c r="V985" s="101"/>
      <c r="W985" s="100"/>
      <c r="X985" s="99"/>
      <c r="Y985" s="99"/>
      <c r="Z985" s="99"/>
      <c r="AA985" s="99"/>
      <c r="AB985" s="102"/>
      <c r="AC985" s="102"/>
      <c r="AD985" s="103"/>
      <c r="AE985" s="103"/>
      <c r="AF985" s="103"/>
    </row>
    <row r="986" spans="20:32" x14ac:dyDescent="0.3">
      <c r="T986" s="99"/>
      <c r="U986" s="100"/>
      <c r="V986" s="101"/>
      <c r="W986" s="100"/>
      <c r="X986" s="99"/>
      <c r="Y986" s="99"/>
      <c r="Z986" s="99"/>
      <c r="AA986" s="99"/>
      <c r="AB986" s="102"/>
      <c r="AC986" s="102"/>
      <c r="AD986" s="103"/>
      <c r="AE986" s="103"/>
      <c r="AF986" s="103"/>
    </row>
    <row r="987" spans="20:32" x14ac:dyDescent="0.3">
      <c r="T987" s="99"/>
      <c r="U987" s="100"/>
      <c r="V987" s="101"/>
      <c r="W987" s="100"/>
      <c r="X987" s="99"/>
      <c r="Y987" s="99"/>
      <c r="Z987" s="99"/>
      <c r="AA987" s="99"/>
      <c r="AB987" s="102"/>
      <c r="AC987" s="102"/>
      <c r="AD987" s="103"/>
      <c r="AE987" s="103"/>
      <c r="AF987" s="103"/>
    </row>
    <row r="988" spans="20:32" x14ac:dyDescent="0.3">
      <c r="T988" s="99"/>
      <c r="U988" s="100"/>
      <c r="V988" s="101"/>
      <c r="W988" s="100"/>
      <c r="X988" s="99"/>
      <c r="Y988" s="99"/>
      <c r="Z988" s="99"/>
      <c r="AA988" s="99"/>
      <c r="AB988" s="102"/>
      <c r="AC988" s="102"/>
      <c r="AD988" s="103"/>
      <c r="AE988" s="103"/>
      <c r="AF988" s="103"/>
    </row>
    <row r="989" spans="20:32" x14ac:dyDescent="0.3">
      <c r="T989" s="99"/>
      <c r="U989" s="100"/>
      <c r="V989" s="101"/>
      <c r="W989" s="100"/>
      <c r="X989" s="99"/>
      <c r="Y989" s="99"/>
      <c r="Z989" s="99"/>
      <c r="AA989" s="99"/>
      <c r="AB989" s="102"/>
      <c r="AC989" s="102"/>
      <c r="AD989" s="103"/>
      <c r="AE989" s="103"/>
      <c r="AF989" s="103"/>
    </row>
    <row r="990" spans="20:32" x14ac:dyDescent="0.3">
      <c r="T990" s="99"/>
      <c r="U990" s="100"/>
      <c r="V990" s="101"/>
      <c r="W990" s="100"/>
      <c r="X990" s="99"/>
      <c r="Y990" s="99"/>
      <c r="Z990" s="99"/>
      <c r="AA990" s="99"/>
      <c r="AB990" s="102"/>
      <c r="AC990" s="102"/>
      <c r="AD990" s="103"/>
      <c r="AE990" s="103"/>
      <c r="AF990" s="103"/>
    </row>
    <row r="991" spans="20:32" x14ac:dyDescent="0.3">
      <c r="T991" s="99"/>
      <c r="U991" s="100"/>
      <c r="V991" s="101"/>
      <c r="W991" s="100"/>
      <c r="X991" s="99"/>
      <c r="Y991" s="99"/>
      <c r="Z991" s="99"/>
      <c r="AA991" s="99"/>
      <c r="AB991" s="102"/>
      <c r="AC991" s="102"/>
      <c r="AD991" s="103"/>
      <c r="AE991" s="103"/>
      <c r="AF991" s="103"/>
    </row>
    <row r="992" spans="20:32" x14ac:dyDescent="0.3">
      <c r="T992" s="99"/>
      <c r="U992" s="100"/>
      <c r="V992" s="101"/>
      <c r="W992" s="100"/>
      <c r="X992" s="99"/>
      <c r="Y992" s="99"/>
      <c r="Z992" s="99"/>
      <c r="AA992" s="99"/>
      <c r="AB992" s="102"/>
      <c r="AC992" s="102"/>
      <c r="AD992" s="103"/>
      <c r="AE992" s="103"/>
      <c r="AF992" s="103"/>
    </row>
    <row r="993" spans="20:32" x14ac:dyDescent="0.3">
      <c r="T993" s="99"/>
      <c r="U993" s="100"/>
      <c r="V993" s="101"/>
      <c r="W993" s="100"/>
      <c r="X993" s="99"/>
      <c r="Y993" s="99"/>
      <c r="Z993" s="99"/>
      <c r="AA993" s="99"/>
      <c r="AB993" s="102"/>
      <c r="AC993" s="102"/>
      <c r="AD993" s="103"/>
      <c r="AE993" s="103"/>
      <c r="AF993" s="103"/>
    </row>
    <row r="994" spans="20:32" x14ac:dyDescent="0.3">
      <c r="T994" s="99"/>
      <c r="U994" s="100"/>
      <c r="V994" s="101"/>
      <c r="W994" s="100"/>
      <c r="X994" s="99"/>
      <c r="Y994" s="99"/>
      <c r="Z994" s="99"/>
      <c r="AA994" s="99"/>
      <c r="AB994" s="102"/>
      <c r="AC994" s="102"/>
      <c r="AD994" s="103"/>
      <c r="AE994" s="103"/>
      <c r="AF994" s="103"/>
    </row>
    <row r="995" spans="20:32" x14ac:dyDescent="0.3">
      <c r="T995" s="99"/>
      <c r="U995" s="100"/>
      <c r="V995" s="101"/>
      <c r="W995" s="100"/>
      <c r="X995" s="99"/>
      <c r="Y995" s="99"/>
      <c r="Z995" s="99"/>
      <c r="AA995" s="99"/>
      <c r="AB995" s="102"/>
      <c r="AC995" s="102"/>
      <c r="AD995" s="103"/>
      <c r="AE995" s="103"/>
      <c r="AF995" s="103"/>
    </row>
    <row r="996" spans="20:32" x14ac:dyDescent="0.3">
      <c r="T996" s="99"/>
      <c r="U996" s="100"/>
      <c r="V996" s="101"/>
      <c r="W996" s="100"/>
      <c r="X996" s="99"/>
      <c r="Y996" s="99"/>
      <c r="Z996" s="99"/>
      <c r="AA996" s="99"/>
      <c r="AB996" s="102"/>
      <c r="AC996" s="102"/>
      <c r="AD996" s="103"/>
      <c r="AE996" s="103"/>
      <c r="AF996" s="103"/>
    </row>
    <row r="997" spans="20:32" x14ac:dyDescent="0.3">
      <c r="T997" s="99"/>
      <c r="U997" s="100"/>
      <c r="V997" s="101"/>
      <c r="W997" s="100"/>
      <c r="X997" s="99"/>
      <c r="Y997" s="99"/>
      <c r="Z997" s="99"/>
      <c r="AA997" s="99"/>
      <c r="AB997" s="102"/>
      <c r="AC997" s="102"/>
      <c r="AD997" s="103"/>
      <c r="AE997" s="103"/>
      <c r="AF997" s="103"/>
    </row>
    <row r="998" spans="20:32" x14ac:dyDescent="0.3">
      <c r="T998" s="99"/>
      <c r="U998" s="100"/>
      <c r="V998" s="101"/>
      <c r="W998" s="100"/>
      <c r="X998" s="99"/>
      <c r="Y998" s="99"/>
      <c r="Z998" s="99"/>
      <c r="AA998" s="99"/>
      <c r="AB998" s="102"/>
      <c r="AC998" s="102"/>
      <c r="AD998" s="103"/>
      <c r="AE998" s="103"/>
      <c r="AF998" s="103"/>
    </row>
    <row r="999" spans="20:32" x14ac:dyDescent="0.3">
      <c r="T999" s="99"/>
      <c r="U999" s="100"/>
      <c r="V999" s="101"/>
      <c r="W999" s="100"/>
      <c r="X999" s="99"/>
      <c r="Y999" s="99"/>
      <c r="Z999" s="99"/>
      <c r="AA999" s="99"/>
      <c r="AB999" s="102"/>
      <c r="AC999" s="102"/>
      <c r="AD999" s="103"/>
      <c r="AE999" s="103"/>
      <c r="AF999" s="103"/>
    </row>
    <row r="1000" spans="20:32" x14ac:dyDescent="0.3">
      <c r="T1000" s="99"/>
      <c r="U1000" s="100"/>
      <c r="V1000" s="101"/>
      <c r="W1000" s="100"/>
      <c r="X1000" s="99"/>
      <c r="Y1000" s="99"/>
      <c r="Z1000" s="99"/>
      <c r="AA1000" s="99"/>
      <c r="AB1000" s="102"/>
      <c r="AC1000" s="102"/>
      <c r="AD1000" s="103"/>
      <c r="AE1000" s="103"/>
      <c r="AF1000" s="103"/>
    </row>
    <row r="1001" spans="20:32" x14ac:dyDescent="0.3">
      <c r="T1001" s="99"/>
      <c r="U1001" s="100"/>
      <c r="V1001" s="101"/>
      <c r="W1001" s="100"/>
      <c r="X1001" s="99"/>
      <c r="Y1001" s="99"/>
      <c r="Z1001" s="99"/>
      <c r="AA1001" s="99"/>
      <c r="AB1001" s="102"/>
      <c r="AC1001" s="102"/>
      <c r="AD1001" s="103"/>
      <c r="AE1001" s="103"/>
      <c r="AF1001" s="103"/>
    </row>
    <row r="1002" spans="20:32" x14ac:dyDescent="0.3">
      <c r="T1002" s="99"/>
      <c r="U1002" s="100"/>
      <c r="V1002" s="101"/>
      <c r="W1002" s="100"/>
      <c r="X1002" s="99"/>
      <c r="Y1002" s="99"/>
      <c r="Z1002" s="99"/>
      <c r="AA1002" s="99"/>
      <c r="AB1002" s="102"/>
      <c r="AC1002" s="102"/>
      <c r="AD1002" s="103"/>
      <c r="AE1002" s="103"/>
      <c r="AF1002" s="103"/>
    </row>
    <row r="1003" spans="20:32" x14ac:dyDescent="0.3">
      <c r="T1003" s="99"/>
      <c r="U1003" s="100"/>
      <c r="V1003" s="101"/>
      <c r="W1003" s="100"/>
      <c r="X1003" s="99"/>
      <c r="Y1003" s="99"/>
      <c r="Z1003" s="99"/>
      <c r="AA1003" s="99"/>
      <c r="AB1003" s="102"/>
      <c r="AC1003" s="102"/>
      <c r="AD1003" s="103"/>
      <c r="AE1003" s="103"/>
      <c r="AF1003" s="103"/>
    </row>
    <row r="1004" spans="20:32" x14ac:dyDescent="0.3">
      <c r="T1004" s="99"/>
      <c r="U1004" s="100"/>
      <c r="V1004" s="101"/>
      <c r="W1004" s="100"/>
      <c r="X1004" s="99"/>
      <c r="Y1004" s="99"/>
      <c r="Z1004" s="99"/>
      <c r="AA1004" s="99"/>
      <c r="AB1004" s="102"/>
      <c r="AC1004" s="102"/>
      <c r="AD1004" s="103"/>
      <c r="AE1004" s="103"/>
      <c r="AF1004" s="103"/>
    </row>
    <row r="1005" spans="20:32" x14ac:dyDescent="0.3">
      <c r="T1005" s="99"/>
      <c r="U1005" s="100"/>
      <c r="V1005" s="101"/>
      <c r="W1005" s="100"/>
      <c r="X1005" s="99"/>
      <c r="Y1005" s="99"/>
      <c r="Z1005" s="99"/>
      <c r="AA1005" s="99"/>
      <c r="AB1005" s="102"/>
      <c r="AC1005" s="102"/>
      <c r="AD1005" s="103"/>
      <c r="AE1005" s="103"/>
      <c r="AF1005" s="103"/>
    </row>
    <row r="1006" spans="20:32" x14ac:dyDescent="0.3">
      <c r="T1006" s="99"/>
      <c r="U1006" s="100"/>
      <c r="V1006" s="101"/>
      <c r="W1006" s="100"/>
      <c r="X1006" s="99"/>
      <c r="Y1006" s="99"/>
      <c r="Z1006" s="99"/>
      <c r="AA1006" s="99"/>
      <c r="AB1006" s="102"/>
      <c r="AC1006" s="102"/>
      <c r="AD1006" s="103"/>
      <c r="AE1006" s="103"/>
      <c r="AF1006" s="103"/>
    </row>
    <row r="1007" spans="20:32" x14ac:dyDescent="0.3">
      <c r="T1007" s="99"/>
      <c r="U1007" s="100"/>
      <c r="V1007" s="101"/>
      <c r="W1007" s="100"/>
      <c r="X1007" s="99"/>
      <c r="Y1007" s="99"/>
      <c r="Z1007" s="99"/>
      <c r="AA1007" s="99"/>
      <c r="AB1007" s="102"/>
      <c r="AC1007" s="102"/>
      <c r="AD1007" s="103"/>
      <c r="AE1007" s="103"/>
      <c r="AF1007" s="103"/>
    </row>
    <row r="1008" spans="20:32" x14ac:dyDescent="0.3">
      <c r="T1008" s="99"/>
      <c r="U1008" s="100"/>
      <c r="V1008" s="101"/>
      <c r="W1008" s="100"/>
      <c r="X1008" s="99"/>
      <c r="Y1008" s="99"/>
      <c r="Z1008" s="99"/>
      <c r="AA1008" s="99"/>
      <c r="AB1008" s="102"/>
      <c r="AC1008" s="102"/>
      <c r="AD1008" s="103"/>
      <c r="AE1008" s="103"/>
      <c r="AF1008" s="103"/>
    </row>
    <row r="1009" spans="20:32" x14ac:dyDescent="0.3">
      <c r="T1009" s="99"/>
      <c r="U1009" s="100"/>
      <c r="V1009" s="101"/>
      <c r="W1009" s="100"/>
      <c r="X1009" s="99"/>
      <c r="Y1009" s="99"/>
      <c r="Z1009" s="99"/>
      <c r="AA1009" s="99"/>
      <c r="AB1009" s="102"/>
      <c r="AC1009" s="102"/>
      <c r="AD1009" s="103"/>
      <c r="AE1009" s="103"/>
      <c r="AF1009" s="103"/>
    </row>
    <row r="1010" spans="20:32" x14ac:dyDescent="0.3">
      <c r="T1010" s="99"/>
      <c r="U1010" s="100"/>
      <c r="V1010" s="101"/>
      <c r="W1010" s="100"/>
      <c r="X1010" s="99"/>
      <c r="Y1010" s="99"/>
      <c r="Z1010" s="99"/>
      <c r="AA1010" s="99"/>
      <c r="AB1010" s="102"/>
      <c r="AC1010" s="102"/>
      <c r="AD1010" s="103"/>
      <c r="AE1010" s="103"/>
      <c r="AF1010" s="103"/>
    </row>
    <row r="1011" spans="20:32" x14ac:dyDescent="0.3">
      <c r="T1011" s="99"/>
      <c r="U1011" s="100"/>
      <c r="V1011" s="101"/>
      <c r="W1011" s="100"/>
      <c r="X1011" s="99"/>
      <c r="Y1011" s="99"/>
      <c r="Z1011" s="99"/>
      <c r="AA1011" s="99"/>
      <c r="AB1011" s="102"/>
      <c r="AC1011" s="102"/>
      <c r="AD1011" s="103"/>
      <c r="AE1011" s="103"/>
      <c r="AF1011" s="103"/>
    </row>
    <row r="1012" spans="20:32" x14ac:dyDescent="0.3">
      <c r="T1012" s="99"/>
      <c r="U1012" s="100"/>
      <c r="V1012" s="101"/>
      <c r="W1012" s="100"/>
      <c r="X1012" s="99"/>
      <c r="Y1012" s="99"/>
      <c r="Z1012" s="99"/>
      <c r="AA1012" s="99"/>
      <c r="AB1012" s="102"/>
      <c r="AC1012" s="102"/>
      <c r="AD1012" s="103"/>
      <c r="AE1012" s="103"/>
      <c r="AF1012" s="103"/>
    </row>
  </sheetData>
  <conditionalFormatting sqref="A2">
    <cfRule type="duplicateValues" dxfId="67" priority="1"/>
    <cfRule type="duplicateValues" dxfId="66" priority="2"/>
    <cfRule type="duplicateValues" dxfId="65" priority="3"/>
  </conditionalFormatting>
  <conditionalFormatting sqref="A3:A159 A161:A288 A290:A341">
    <cfRule type="duplicateValues" dxfId="64" priority="4"/>
    <cfRule type="duplicateValues" dxfId="63" priority="5"/>
    <cfRule type="duplicateValues" dxfId="62" priority="6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0D0F7-5B89-4075-83F6-C80D8FDA9EAB}">
  <dimension ref="A1:CW257"/>
  <sheetViews>
    <sheetView showGridLines="0" zoomScaleNormal="100" workbookViewId="0">
      <pane ySplit="1410" topLeftCell="A234" activePane="bottomLeft"/>
      <selection activeCell="A4" sqref="A4:A16"/>
      <selection pane="bottomLeft" activeCell="A239" sqref="A239"/>
    </sheetView>
  </sheetViews>
  <sheetFormatPr baseColWidth="10" defaultColWidth="11.453125" defaultRowHeight="15" customHeight="1" x14ac:dyDescent="0.25"/>
  <cols>
    <col min="1" max="1" width="10" style="106" customWidth="1"/>
    <col min="2" max="2" width="9.6328125" style="106" customWidth="1"/>
    <col min="3" max="6" width="8.08984375" style="105" customWidth="1"/>
    <col min="7" max="7" width="9" style="105" customWidth="1"/>
    <col min="8" max="9" width="8.08984375" style="105" customWidth="1"/>
    <col min="10" max="10" width="9.453125" style="105" customWidth="1"/>
    <col min="11" max="11" width="8.7265625" style="105" customWidth="1"/>
    <col min="12" max="13" width="8.08984375" style="105" customWidth="1"/>
    <col min="14" max="14" width="10" style="106" customWidth="1"/>
    <col min="15" max="15" width="8.08984375" style="105" customWidth="1"/>
    <col min="16" max="16" width="10.54296875" style="105" customWidth="1"/>
    <col min="17" max="17" width="8.08984375" style="107" customWidth="1"/>
    <col min="18" max="23" width="7.54296875" style="105" customWidth="1"/>
    <col min="24" max="24" width="7.54296875" style="106" customWidth="1"/>
    <col min="25" max="34" width="7.54296875" style="105" customWidth="1"/>
    <col min="35" max="35" width="7.54296875" style="106" customWidth="1"/>
    <col min="36" max="45" width="7.54296875" style="105" customWidth="1"/>
    <col min="46" max="46" width="7.54296875" style="106" customWidth="1"/>
    <col min="47" max="56" width="7.54296875" style="105" customWidth="1"/>
    <col min="57" max="57" width="7.54296875" style="106" customWidth="1"/>
    <col min="58" max="67" width="7.54296875" style="105" customWidth="1"/>
    <col min="68" max="68" width="7.54296875" style="106" customWidth="1"/>
    <col min="69" max="78" width="7.54296875" style="105" customWidth="1"/>
    <col min="79" max="79" width="7.54296875" style="106" customWidth="1"/>
    <col min="80" max="89" width="7.54296875" style="105" customWidth="1"/>
    <col min="90" max="90" width="7.54296875" style="106" customWidth="1"/>
    <col min="91" max="100" width="7.54296875" style="105" customWidth="1"/>
    <col min="101" max="101" width="7.54296875" style="106" customWidth="1"/>
    <col min="102" max="16384" width="11.453125" style="105"/>
  </cols>
  <sheetData>
    <row r="1" spans="1:98" ht="20.25" customHeight="1" x14ac:dyDescent="0.25">
      <c r="A1" s="202" t="s">
        <v>1145</v>
      </c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M1" s="201" t="s">
        <v>1144</v>
      </c>
      <c r="CN1" s="201"/>
      <c r="CO1" s="201"/>
      <c r="CP1" s="201"/>
      <c r="CQ1" s="201"/>
      <c r="CR1" s="201"/>
      <c r="CS1" s="201"/>
      <c r="CT1" s="201"/>
    </row>
    <row r="2" spans="1:98" ht="6.5" customHeight="1" x14ac:dyDescent="0.25"/>
    <row r="3" spans="1:98" ht="24" customHeight="1" x14ac:dyDescent="0.25">
      <c r="A3" s="212" t="s">
        <v>1143</v>
      </c>
      <c r="B3" s="213"/>
      <c r="C3" s="200" t="s">
        <v>1142</v>
      </c>
      <c r="D3" s="199" t="s">
        <v>1141</v>
      </c>
      <c r="E3" s="199" t="s">
        <v>1140</v>
      </c>
      <c r="F3" s="199" t="s">
        <v>1139</v>
      </c>
      <c r="G3" s="199" t="s">
        <v>1138</v>
      </c>
      <c r="H3" s="199" t="s">
        <v>1137</v>
      </c>
      <c r="I3" s="199" t="s">
        <v>1136</v>
      </c>
      <c r="J3" s="199" t="s">
        <v>1135</v>
      </c>
      <c r="K3" s="199" t="s">
        <v>1134</v>
      </c>
      <c r="L3" s="199" t="s">
        <v>1133</v>
      </c>
      <c r="M3" s="198" t="s">
        <v>1132</v>
      </c>
      <c r="N3" s="197" t="s">
        <v>1114</v>
      </c>
      <c r="O3" s="197" t="s">
        <v>1131</v>
      </c>
      <c r="P3" s="197" t="s">
        <v>1130</v>
      </c>
      <c r="Q3" s="197" t="s">
        <v>1129</v>
      </c>
    </row>
    <row r="4" spans="1:98" s="188" customFormat="1" ht="15" customHeight="1" x14ac:dyDescent="0.25">
      <c r="A4" s="204">
        <v>2008</v>
      </c>
      <c r="B4" s="165" t="s">
        <v>1119</v>
      </c>
      <c r="C4" s="196">
        <v>158.6</v>
      </c>
      <c r="D4" s="195">
        <v>162.30000000000001</v>
      </c>
      <c r="E4" s="195">
        <v>167.20000000000007</v>
      </c>
      <c r="F4" s="195"/>
      <c r="G4" s="164">
        <v>0</v>
      </c>
      <c r="H4" s="164">
        <v>0</v>
      </c>
      <c r="I4" s="164">
        <v>0</v>
      </c>
      <c r="J4" s="164">
        <v>0</v>
      </c>
      <c r="K4" s="164">
        <v>0</v>
      </c>
      <c r="L4" s="164">
        <v>0</v>
      </c>
      <c r="M4" s="164"/>
      <c r="N4" s="158">
        <f t="shared" ref="N4:N35" si="0">IFERROR(SUM(C4:L4)/COUNTIF(C4:L4,"&gt;"&amp;0),0)</f>
        <v>162.70000000000002</v>
      </c>
      <c r="O4" s="194"/>
      <c r="P4" s="164">
        <f t="shared" ref="P4:P15" si="1">N4-120</f>
        <v>42.700000000000017</v>
      </c>
      <c r="Q4" s="155">
        <f t="shared" ref="Q4:Q15" si="2">IF(P4&lt;0,P4,0)</f>
        <v>0</v>
      </c>
    </row>
    <row r="5" spans="1:98" s="188" customFormat="1" ht="15" customHeight="1" x14ac:dyDescent="0.25">
      <c r="A5" s="205"/>
      <c r="B5" s="163" t="s">
        <v>1118</v>
      </c>
      <c r="C5" s="169">
        <v>171.4</v>
      </c>
      <c r="D5" s="193">
        <v>137.19999999999999</v>
      </c>
      <c r="E5" s="193">
        <v>156.09999999999997</v>
      </c>
      <c r="F5" s="193">
        <v>214.99999999999994</v>
      </c>
      <c r="G5" s="162">
        <v>0</v>
      </c>
      <c r="H5" s="162">
        <v>0</v>
      </c>
      <c r="I5" s="162">
        <v>0</v>
      </c>
      <c r="J5" s="162">
        <v>0</v>
      </c>
      <c r="K5" s="162">
        <v>0</v>
      </c>
      <c r="L5" s="162">
        <v>0</v>
      </c>
      <c r="M5" s="162"/>
      <c r="N5" s="171">
        <f t="shared" si="0"/>
        <v>169.92499999999998</v>
      </c>
      <c r="O5" s="192"/>
      <c r="P5" s="162">
        <f t="shared" si="1"/>
        <v>49.924999999999983</v>
      </c>
      <c r="Q5" s="170">
        <f t="shared" si="2"/>
        <v>0</v>
      </c>
    </row>
    <row r="6" spans="1:98" s="188" customFormat="1" ht="15" customHeight="1" x14ac:dyDescent="0.25">
      <c r="A6" s="205"/>
      <c r="B6" s="163" t="s">
        <v>1117</v>
      </c>
      <c r="C6" s="169">
        <v>426.50000000000011</v>
      </c>
      <c r="D6" s="193">
        <v>357.9</v>
      </c>
      <c r="E6" s="193">
        <v>296.2</v>
      </c>
      <c r="F6" s="193">
        <v>382.5</v>
      </c>
      <c r="G6" s="162">
        <v>0</v>
      </c>
      <c r="H6" s="162">
        <v>0</v>
      </c>
      <c r="I6" s="162">
        <v>0</v>
      </c>
      <c r="J6" s="162">
        <v>0</v>
      </c>
      <c r="K6" s="162">
        <v>0</v>
      </c>
      <c r="L6" s="162">
        <v>0</v>
      </c>
      <c r="M6" s="162"/>
      <c r="N6" s="171">
        <f t="shared" si="0"/>
        <v>365.77500000000003</v>
      </c>
      <c r="O6" s="192"/>
      <c r="P6" s="162">
        <f t="shared" si="1"/>
        <v>245.77500000000003</v>
      </c>
      <c r="Q6" s="170">
        <f t="shared" si="2"/>
        <v>0</v>
      </c>
    </row>
    <row r="7" spans="1:98" s="188" customFormat="1" ht="15" customHeight="1" x14ac:dyDescent="0.25">
      <c r="A7" s="205"/>
      <c r="B7" s="163" t="s">
        <v>1116</v>
      </c>
      <c r="C7" s="169">
        <v>313</v>
      </c>
      <c r="D7" s="193">
        <v>282.33000000000004</v>
      </c>
      <c r="E7" s="193">
        <v>291.09999999999997</v>
      </c>
      <c r="F7" s="193">
        <v>239.19999999999996</v>
      </c>
      <c r="G7" s="162">
        <v>0</v>
      </c>
      <c r="H7" s="162">
        <v>0</v>
      </c>
      <c r="I7" s="162">
        <v>0</v>
      </c>
      <c r="J7" s="162">
        <v>0</v>
      </c>
      <c r="K7" s="162">
        <v>0</v>
      </c>
      <c r="L7" s="162">
        <v>0</v>
      </c>
      <c r="M7" s="162"/>
      <c r="N7" s="171">
        <f t="shared" si="0"/>
        <v>281.40750000000003</v>
      </c>
      <c r="O7" s="192"/>
      <c r="P7" s="162">
        <f t="shared" si="1"/>
        <v>161.40750000000003</v>
      </c>
      <c r="Q7" s="170">
        <f t="shared" si="2"/>
        <v>0</v>
      </c>
    </row>
    <row r="8" spans="1:98" s="188" customFormat="1" ht="15" customHeight="1" x14ac:dyDescent="0.25">
      <c r="A8" s="205"/>
      <c r="B8" s="163" t="s">
        <v>1115</v>
      </c>
      <c r="C8" s="169">
        <v>207.6</v>
      </c>
      <c r="D8" s="193">
        <v>170.3</v>
      </c>
      <c r="E8" s="193">
        <v>115.5</v>
      </c>
      <c r="F8" s="193">
        <v>134.00000000000003</v>
      </c>
      <c r="G8" s="162">
        <v>0</v>
      </c>
      <c r="H8" s="162">
        <v>0</v>
      </c>
      <c r="I8" s="162">
        <v>0</v>
      </c>
      <c r="J8" s="162">
        <v>0</v>
      </c>
      <c r="K8" s="162">
        <v>0</v>
      </c>
      <c r="L8" s="162">
        <v>0</v>
      </c>
      <c r="M8" s="162"/>
      <c r="N8" s="171">
        <f t="shared" si="0"/>
        <v>156.85</v>
      </c>
      <c r="O8" s="192"/>
      <c r="P8" s="162">
        <f t="shared" si="1"/>
        <v>36.849999999999994</v>
      </c>
      <c r="Q8" s="170">
        <f t="shared" si="2"/>
        <v>0</v>
      </c>
    </row>
    <row r="9" spans="1:98" s="188" customFormat="1" ht="15" customHeight="1" x14ac:dyDescent="0.25">
      <c r="A9" s="205"/>
      <c r="B9" s="163" t="s">
        <v>1111</v>
      </c>
      <c r="C9" s="169">
        <v>177</v>
      </c>
      <c r="D9" s="193">
        <v>133</v>
      </c>
      <c r="E9" s="193">
        <v>169.5</v>
      </c>
      <c r="F9" s="193">
        <v>190.20000000000002</v>
      </c>
      <c r="G9" s="162">
        <v>0</v>
      </c>
      <c r="H9" s="162">
        <v>0</v>
      </c>
      <c r="I9" s="162">
        <v>0</v>
      </c>
      <c r="J9" s="162">
        <v>0</v>
      </c>
      <c r="K9" s="162">
        <v>0</v>
      </c>
      <c r="L9" s="162">
        <v>0</v>
      </c>
      <c r="M9" s="162"/>
      <c r="N9" s="171">
        <f t="shared" si="0"/>
        <v>167.42500000000001</v>
      </c>
      <c r="O9" s="192"/>
      <c r="P9" s="162">
        <f t="shared" si="1"/>
        <v>47.425000000000011</v>
      </c>
      <c r="Q9" s="170">
        <f t="shared" si="2"/>
        <v>0</v>
      </c>
    </row>
    <row r="10" spans="1:98" s="188" customFormat="1" ht="15" customHeight="1" x14ac:dyDescent="0.25">
      <c r="A10" s="205"/>
      <c r="B10" s="163" t="s">
        <v>1110</v>
      </c>
      <c r="C10" s="169">
        <v>57.5</v>
      </c>
      <c r="D10" s="193">
        <v>41.900000000000006</v>
      </c>
      <c r="E10" s="193">
        <v>48.6</v>
      </c>
      <c r="F10" s="193">
        <v>67</v>
      </c>
      <c r="G10" s="162">
        <v>0</v>
      </c>
      <c r="H10" s="162">
        <v>0</v>
      </c>
      <c r="I10" s="162">
        <v>0</v>
      </c>
      <c r="J10" s="162">
        <v>0</v>
      </c>
      <c r="K10" s="162">
        <v>0</v>
      </c>
      <c r="L10" s="162">
        <v>0</v>
      </c>
      <c r="M10" s="162"/>
      <c r="N10" s="171">
        <f t="shared" si="0"/>
        <v>53.75</v>
      </c>
      <c r="O10" s="192"/>
      <c r="P10" s="162">
        <f t="shared" si="1"/>
        <v>-66.25</v>
      </c>
      <c r="Q10" s="170">
        <f t="shared" si="2"/>
        <v>-66.25</v>
      </c>
    </row>
    <row r="11" spans="1:98" s="188" customFormat="1" ht="15" customHeight="1" x14ac:dyDescent="0.25">
      <c r="A11" s="205"/>
      <c r="B11" s="163" t="s">
        <v>1109</v>
      </c>
      <c r="C11" s="169">
        <v>80.900000000000006</v>
      </c>
      <c r="D11" s="193">
        <v>58</v>
      </c>
      <c r="E11" s="193">
        <v>94</v>
      </c>
      <c r="F11" s="193">
        <v>112.20000000000002</v>
      </c>
      <c r="G11" s="162">
        <v>0</v>
      </c>
      <c r="H11" s="162">
        <v>0</v>
      </c>
      <c r="I11" s="162">
        <v>0</v>
      </c>
      <c r="J11" s="162">
        <v>0</v>
      </c>
      <c r="K11" s="162">
        <v>0</v>
      </c>
      <c r="L11" s="162">
        <v>0</v>
      </c>
      <c r="M11" s="162"/>
      <c r="N11" s="171">
        <f t="shared" si="0"/>
        <v>86.275000000000006</v>
      </c>
      <c r="O11" s="192"/>
      <c r="P11" s="162">
        <f t="shared" si="1"/>
        <v>-33.724999999999994</v>
      </c>
      <c r="Q11" s="170">
        <f t="shared" si="2"/>
        <v>-33.724999999999994</v>
      </c>
    </row>
    <row r="12" spans="1:98" s="188" customFormat="1" ht="15" customHeight="1" x14ac:dyDescent="0.25">
      <c r="A12" s="205"/>
      <c r="B12" s="163" t="s">
        <v>1108</v>
      </c>
      <c r="C12" s="169">
        <v>196.39999999999998</v>
      </c>
      <c r="D12" s="193">
        <v>149.80000000000001</v>
      </c>
      <c r="E12" s="193">
        <v>198.9</v>
      </c>
      <c r="F12" s="193">
        <v>175.9</v>
      </c>
      <c r="G12" s="162">
        <v>0</v>
      </c>
      <c r="H12" s="162">
        <v>0</v>
      </c>
      <c r="I12" s="162">
        <v>0</v>
      </c>
      <c r="J12" s="162">
        <v>0</v>
      </c>
      <c r="K12" s="162">
        <v>0</v>
      </c>
      <c r="L12" s="162">
        <v>0</v>
      </c>
      <c r="M12" s="162"/>
      <c r="N12" s="171">
        <f t="shared" si="0"/>
        <v>180.25</v>
      </c>
      <c r="O12" s="192"/>
      <c r="P12" s="162">
        <f t="shared" si="1"/>
        <v>60.25</v>
      </c>
      <c r="Q12" s="170">
        <f t="shared" si="2"/>
        <v>0</v>
      </c>
    </row>
    <row r="13" spans="1:98" s="188" customFormat="1" ht="15" customHeight="1" x14ac:dyDescent="0.25">
      <c r="A13" s="205"/>
      <c r="B13" s="163" t="s">
        <v>1107</v>
      </c>
      <c r="C13" s="169">
        <v>216</v>
      </c>
      <c r="D13" s="193">
        <v>222.69999999999996</v>
      </c>
      <c r="E13" s="193">
        <v>511.39999999999992</v>
      </c>
      <c r="F13" s="193">
        <v>391</v>
      </c>
      <c r="G13" s="162">
        <v>0</v>
      </c>
      <c r="H13" s="162">
        <v>0</v>
      </c>
      <c r="I13" s="162">
        <v>0</v>
      </c>
      <c r="J13" s="162">
        <v>0</v>
      </c>
      <c r="K13" s="162">
        <v>0</v>
      </c>
      <c r="L13" s="162">
        <v>0</v>
      </c>
      <c r="M13" s="162"/>
      <c r="N13" s="171">
        <f t="shared" si="0"/>
        <v>335.27499999999998</v>
      </c>
      <c r="O13" s="192"/>
      <c r="P13" s="162">
        <f t="shared" si="1"/>
        <v>215.27499999999998</v>
      </c>
      <c r="Q13" s="170">
        <f t="shared" si="2"/>
        <v>0</v>
      </c>
    </row>
    <row r="14" spans="1:98" s="188" customFormat="1" ht="15" customHeight="1" x14ac:dyDescent="0.25">
      <c r="A14" s="205"/>
      <c r="B14" s="163" t="s">
        <v>1106</v>
      </c>
      <c r="C14" s="169">
        <v>299.2</v>
      </c>
      <c r="D14" s="193">
        <v>212.1</v>
      </c>
      <c r="E14" s="193">
        <v>387.6</v>
      </c>
      <c r="F14" s="193">
        <v>411.4</v>
      </c>
      <c r="G14" s="162">
        <v>0</v>
      </c>
      <c r="H14" s="162">
        <v>0</v>
      </c>
      <c r="I14" s="162">
        <v>0</v>
      </c>
      <c r="J14" s="162">
        <v>0</v>
      </c>
      <c r="K14" s="162">
        <v>0</v>
      </c>
      <c r="L14" s="162">
        <v>0</v>
      </c>
      <c r="M14" s="162"/>
      <c r="N14" s="171">
        <f t="shared" si="0"/>
        <v>327.57499999999999</v>
      </c>
      <c r="O14" s="192"/>
      <c r="P14" s="162">
        <f t="shared" si="1"/>
        <v>207.57499999999999</v>
      </c>
      <c r="Q14" s="170">
        <f t="shared" si="2"/>
        <v>0</v>
      </c>
    </row>
    <row r="15" spans="1:98" s="188" customFormat="1" ht="15" customHeight="1" x14ac:dyDescent="0.25">
      <c r="A15" s="205"/>
      <c r="B15" s="160" t="s">
        <v>1105</v>
      </c>
      <c r="C15" s="191">
        <v>110.2</v>
      </c>
      <c r="D15" s="190">
        <v>111.4</v>
      </c>
      <c r="E15" s="190">
        <v>169.4</v>
      </c>
      <c r="F15" s="190">
        <v>245.50000000000003</v>
      </c>
      <c r="G15" s="157">
        <v>0</v>
      </c>
      <c r="H15" s="157">
        <v>0</v>
      </c>
      <c r="I15" s="157">
        <v>0</v>
      </c>
      <c r="J15" s="157">
        <v>0</v>
      </c>
      <c r="K15" s="157">
        <v>0</v>
      </c>
      <c r="L15" s="157">
        <v>0</v>
      </c>
      <c r="M15" s="157"/>
      <c r="N15" s="168">
        <f t="shared" si="0"/>
        <v>159.125</v>
      </c>
      <c r="O15" s="189"/>
      <c r="P15" s="157">
        <f t="shared" si="1"/>
        <v>39.125</v>
      </c>
      <c r="Q15" s="167">
        <f t="shared" si="2"/>
        <v>0</v>
      </c>
    </row>
    <row r="16" spans="1:98" s="185" customFormat="1" ht="15" customHeight="1" x14ac:dyDescent="0.25">
      <c r="A16" s="206"/>
      <c r="B16" s="187" t="s">
        <v>1128</v>
      </c>
      <c r="C16" s="186">
        <f t="shared" ref="C16:L16" si="3">SUM(C4:C15)</f>
        <v>2414.2999999999997</v>
      </c>
      <c r="D16" s="186">
        <f t="shared" si="3"/>
        <v>2038.93</v>
      </c>
      <c r="E16" s="186">
        <f t="shared" si="3"/>
        <v>2605.5</v>
      </c>
      <c r="F16" s="186">
        <f t="shared" si="3"/>
        <v>2563.9</v>
      </c>
      <c r="G16" s="148">
        <f t="shared" si="3"/>
        <v>0</v>
      </c>
      <c r="H16" s="148">
        <f t="shared" si="3"/>
        <v>0</v>
      </c>
      <c r="I16" s="148">
        <f t="shared" si="3"/>
        <v>0</v>
      </c>
      <c r="J16" s="148">
        <f t="shared" si="3"/>
        <v>0</v>
      </c>
      <c r="K16" s="148">
        <f t="shared" si="3"/>
        <v>0</v>
      </c>
      <c r="L16" s="148">
        <f t="shared" si="3"/>
        <v>0</v>
      </c>
      <c r="M16" s="148"/>
      <c r="N16" s="150">
        <f t="shared" si="0"/>
        <v>2405.6574999999998</v>
      </c>
      <c r="O16" s="148">
        <f>SUM(O4:O15)</f>
        <v>0</v>
      </c>
      <c r="P16" s="148"/>
      <c r="Q16" s="147">
        <f>SUM(Q4:Q15)</f>
        <v>-99.974999999999994</v>
      </c>
    </row>
    <row r="17" spans="1:17" ht="15" customHeight="1" x14ac:dyDescent="0.25">
      <c r="A17" s="204">
        <v>2009</v>
      </c>
      <c r="B17" s="184" t="s">
        <v>1119</v>
      </c>
      <c r="C17" s="169">
        <v>328.5</v>
      </c>
      <c r="D17" s="169">
        <v>255.69999999999996</v>
      </c>
      <c r="E17" s="169">
        <v>394.60000000000008</v>
      </c>
      <c r="F17" s="169">
        <v>513.5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/>
      <c r="N17" s="158">
        <f t="shared" si="0"/>
        <v>373.07499999999999</v>
      </c>
      <c r="O17" s="182"/>
      <c r="P17" s="164">
        <f t="shared" ref="P17:P28" si="4">N17-120</f>
        <v>253.07499999999999</v>
      </c>
      <c r="Q17" s="155">
        <f t="shared" ref="Q17:Q28" si="5">IF(P17&lt;0,P17,0)</f>
        <v>0</v>
      </c>
    </row>
    <row r="18" spans="1:17" ht="15" customHeight="1" x14ac:dyDescent="0.25">
      <c r="A18" s="205"/>
      <c r="B18" s="163" t="s">
        <v>1118</v>
      </c>
      <c r="C18" s="169">
        <v>337.79999999999995</v>
      </c>
      <c r="D18" s="169">
        <v>351.89999999999986</v>
      </c>
      <c r="E18" s="169">
        <v>300.49999999999994</v>
      </c>
      <c r="F18" s="169">
        <v>378.5</v>
      </c>
      <c r="G18" s="162">
        <v>0</v>
      </c>
      <c r="H18" s="162">
        <v>0</v>
      </c>
      <c r="I18" s="162">
        <v>0</v>
      </c>
      <c r="J18" s="162">
        <v>0</v>
      </c>
      <c r="K18" s="162">
        <v>0</v>
      </c>
      <c r="L18" s="162">
        <v>0</v>
      </c>
      <c r="M18" s="162"/>
      <c r="N18" s="171">
        <f t="shared" si="0"/>
        <v>342.17499999999995</v>
      </c>
      <c r="O18" s="181"/>
      <c r="P18" s="162">
        <f t="shared" si="4"/>
        <v>222.17499999999995</v>
      </c>
      <c r="Q18" s="170">
        <f t="shared" si="5"/>
        <v>0</v>
      </c>
    </row>
    <row r="19" spans="1:17" ht="15" customHeight="1" x14ac:dyDescent="0.25">
      <c r="A19" s="205"/>
      <c r="B19" s="163" t="s">
        <v>1117</v>
      </c>
      <c r="C19" s="169">
        <v>436.49999999999994</v>
      </c>
      <c r="D19" s="169">
        <v>376.00000000000006</v>
      </c>
      <c r="E19" s="169">
        <v>406.75999999999993</v>
      </c>
      <c r="F19" s="169">
        <v>581.29999999999995</v>
      </c>
      <c r="G19" s="162">
        <v>0</v>
      </c>
      <c r="H19" s="162">
        <v>0</v>
      </c>
      <c r="I19" s="162">
        <v>0</v>
      </c>
      <c r="J19" s="162">
        <v>0</v>
      </c>
      <c r="K19" s="162">
        <v>0</v>
      </c>
      <c r="L19" s="162">
        <v>0</v>
      </c>
      <c r="M19" s="162"/>
      <c r="N19" s="171">
        <f t="shared" si="0"/>
        <v>450.14</v>
      </c>
      <c r="O19" s="181"/>
      <c r="P19" s="162">
        <f t="shared" si="4"/>
        <v>330.14</v>
      </c>
      <c r="Q19" s="170">
        <f t="shared" si="5"/>
        <v>0</v>
      </c>
    </row>
    <row r="20" spans="1:17" ht="15" customHeight="1" x14ac:dyDescent="0.25">
      <c r="A20" s="205"/>
      <c r="B20" s="163" t="s">
        <v>1116</v>
      </c>
      <c r="C20" s="169">
        <v>167.19999999999996</v>
      </c>
      <c r="D20" s="169">
        <v>167.8</v>
      </c>
      <c r="E20" s="169">
        <v>213.50000000000003</v>
      </c>
      <c r="F20" s="169">
        <v>320.3</v>
      </c>
      <c r="G20" s="162">
        <v>0</v>
      </c>
      <c r="H20" s="162">
        <v>0</v>
      </c>
      <c r="I20" s="162">
        <v>0</v>
      </c>
      <c r="J20" s="162">
        <v>0</v>
      </c>
      <c r="K20" s="162">
        <v>0</v>
      </c>
      <c r="L20" s="162">
        <v>0</v>
      </c>
      <c r="M20" s="162"/>
      <c r="N20" s="171">
        <f t="shared" si="0"/>
        <v>217.2</v>
      </c>
      <c r="O20" s="181"/>
      <c r="P20" s="162">
        <f t="shared" si="4"/>
        <v>97.199999999999989</v>
      </c>
      <c r="Q20" s="170">
        <f t="shared" si="5"/>
        <v>0</v>
      </c>
    </row>
    <row r="21" spans="1:17" ht="15" customHeight="1" x14ac:dyDescent="0.25">
      <c r="A21" s="205"/>
      <c r="B21" s="163" t="s">
        <v>1115</v>
      </c>
      <c r="C21" s="169">
        <v>148.10000000000002</v>
      </c>
      <c r="D21" s="169">
        <v>157.39999999999998</v>
      </c>
      <c r="E21" s="169">
        <v>252</v>
      </c>
      <c r="F21" s="169">
        <v>249.89999999999998</v>
      </c>
      <c r="G21" s="162">
        <v>0</v>
      </c>
      <c r="H21" s="162">
        <v>0</v>
      </c>
      <c r="I21" s="162">
        <v>0</v>
      </c>
      <c r="J21" s="162">
        <v>0</v>
      </c>
      <c r="K21" s="162">
        <v>0</v>
      </c>
      <c r="L21" s="162">
        <v>0</v>
      </c>
      <c r="M21" s="162"/>
      <c r="N21" s="171">
        <f t="shared" si="0"/>
        <v>201.85</v>
      </c>
      <c r="O21" s="181"/>
      <c r="P21" s="162">
        <f t="shared" si="4"/>
        <v>81.849999999999994</v>
      </c>
      <c r="Q21" s="170">
        <f t="shared" si="5"/>
        <v>0</v>
      </c>
    </row>
    <row r="22" spans="1:17" ht="15" customHeight="1" x14ac:dyDescent="0.25">
      <c r="A22" s="205"/>
      <c r="B22" s="163" t="s">
        <v>1111</v>
      </c>
      <c r="C22" s="169">
        <v>151.4</v>
      </c>
      <c r="D22" s="169">
        <v>93.7</v>
      </c>
      <c r="E22" s="169">
        <v>121.69999999999999</v>
      </c>
      <c r="F22" s="169">
        <v>124.9</v>
      </c>
      <c r="G22" s="169">
        <v>156.57999999999998</v>
      </c>
      <c r="H22" s="162">
        <v>0</v>
      </c>
      <c r="I22" s="162">
        <v>0</v>
      </c>
      <c r="J22" s="162">
        <v>0</v>
      </c>
      <c r="K22" s="162">
        <v>0</v>
      </c>
      <c r="L22" s="162">
        <v>0</v>
      </c>
      <c r="M22" s="162"/>
      <c r="N22" s="171">
        <f t="shared" si="0"/>
        <v>129.65600000000001</v>
      </c>
      <c r="O22" s="181"/>
      <c r="P22" s="162">
        <f t="shared" si="4"/>
        <v>9.6560000000000059</v>
      </c>
      <c r="Q22" s="170">
        <f t="shared" si="5"/>
        <v>0</v>
      </c>
    </row>
    <row r="23" spans="1:17" ht="15" customHeight="1" x14ac:dyDescent="0.25">
      <c r="A23" s="205"/>
      <c r="B23" s="163" t="s">
        <v>1110</v>
      </c>
      <c r="C23" s="169">
        <v>92.899999999999991</v>
      </c>
      <c r="D23" s="169">
        <v>53.2</v>
      </c>
      <c r="E23" s="169">
        <v>65.2</v>
      </c>
      <c r="F23" s="169">
        <v>88.799999999999983</v>
      </c>
      <c r="G23" s="169">
        <v>89.700000000000017</v>
      </c>
      <c r="H23" s="162">
        <v>0</v>
      </c>
      <c r="I23" s="162">
        <v>0</v>
      </c>
      <c r="J23" s="162">
        <v>0</v>
      </c>
      <c r="K23" s="162">
        <v>0</v>
      </c>
      <c r="L23" s="162">
        <v>0</v>
      </c>
      <c r="M23" s="162"/>
      <c r="N23" s="171">
        <f t="shared" si="0"/>
        <v>77.960000000000008</v>
      </c>
      <c r="O23" s="181"/>
      <c r="P23" s="162">
        <f t="shared" si="4"/>
        <v>-42.039999999999992</v>
      </c>
      <c r="Q23" s="170">
        <f t="shared" si="5"/>
        <v>-42.039999999999992</v>
      </c>
    </row>
    <row r="24" spans="1:17" ht="15" customHeight="1" x14ac:dyDescent="0.25">
      <c r="A24" s="205"/>
      <c r="B24" s="163" t="s">
        <v>1109</v>
      </c>
      <c r="C24" s="169">
        <v>115.49999999999999</v>
      </c>
      <c r="D24" s="169">
        <v>53.5</v>
      </c>
      <c r="E24" s="169">
        <v>199.3</v>
      </c>
      <c r="F24" s="169">
        <v>212.6</v>
      </c>
      <c r="G24" s="169">
        <v>135.4</v>
      </c>
      <c r="H24" s="162">
        <v>0</v>
      </c>
      <c r="I24" s="162">
        <v>0</v>
      </c>
      <c r="J24" s="162">
        <v>0</v>
      </c>
      <c r="K24" s="162">
        <v>0</v>
      </c>
      <c r="L24" s="162">
        <v>0</v>
      </c>
      <c r="M24" s="162"/>
      <c r="N24" s="171">
        <f t="shared" si="0"/>
        <v>143.26</v>
      </c>
      <c r="O24" s="181"/>
      <c r="P24" s="162">
        <f t="shared" si="4"/>
        <v>23.259999999999991</v>
      </c>
      <c r="Q24" s="170">
        <f t="shared" si="5"/>
        <v>0</v>
      </c>
    </row>
    <row r="25" spans="1:17" ht="15" customHeight="1" x14ac:dyDescent="0.25">
      <c r="A25" s="205"/>
      <c r="B25" s="163" t="s">
        <v>1108</v>
      </c>
      <c r="C25" s="169">
        <v>216.20000000000002</v>
      </c>
      <c r="D25" s="169">
        <v>182.70000000000002</v>
      </c>
      <c r="E25" s="169">
        <v>237.1</v>
      </c>
      <c r="F25" s="169">
        <v>353.1</v>
      </c>
      <c r="G25" s="169">
        <v>163.9</v>
      </c>
      <c r="H25" s="162">
        <v>0</v>
      </c>
      <c r="I25" s="162">
        <v>0</v>
      </c>
      <c r="J25" s="162">
        <v>0</v>
      </c>
      <c r="K25" s="162">
        <v>0</v>
      </c>
      <c r="L25" s="162">
        <v>0</v>
      </c>
      <c r="M25" s="162"/>
      <c r="N25" s="171">
        <f t="shared" si="0"/>
        <v>230.6</v>
      </c>
      <c r="O25" s="181"/>
      <c r="P25" s="162">
        <f t="shared" si="4"/>
        <v>110.6</v>
      </c>
      <c r="Q25" s="170">
        <f t="shared" si="5"/>
        <v>0</v>
      </c>
    </row>
    <row r="26" spans="1:17" ht="15" customHeight="1" x14ac:dyDescent="0.25">
      <c r="A26" s="205"/>
      <c r="B26" s="163" t="s">
        <v>1107</v>
      </c>
      <c r="C26" s="169">
        <v>276.5</v>
      </c>
      <c r="D26" s="169">
        <v>179.2</v>
      </c>
      <c r="E26" s="169">
        <v>307.8</v>
      </c>
      <c r="F26" s="169">
        <v>165</v>
      </c>
      <c r="G26" s="169">
        <v>271.7</v>
      </c>
      <c r="H26" s="162">
        <v>0</v>
      </c>
      <c r="I26" s="162">
        <v>0</v>
      </c>
      <c r="J26" s="162">
        <v>0</v>
      </c>
      <c r="K26" s="162">
        <v>0</v>
      </c>
      <c r="L26" s="162">
        <v>0</v>
      </c>
      <c r="M26" s="162"/>
      <c r="N26" s="171">
        <f t="shared" si="0"/>
        <v>240.04000000000002</v>
      </c>
      <c r="O26" s="181"/>
      <c r="P26" s="162">
        <f t="shared" si="4"/>
        <v>120.04000000000002</v>
      </c>
      <c r="Q26" s="170">
        <f t="shared" si="5"/>
        <v>0</v>
      </c>
    </row>
    <row r="27" spans="1:17" ht="15" customHeight="1" x14ac:dyDescent="0.25">
      <c r="A27" s="205"/>
      <c r="B27" s="163" t="s">
        <v>1106</v>
      </c>
      <c r="C27" s="169">
        <v>205.29999999999998</v>
      </c>
      <c r="D27" s="169">
        <v>96.199999999999989</v>
      </c>
      <c r="E27" s="169">
        <v>253.70000000000005</v>
      </c>
      <c r="F27" s="169">
        <v>229.8</v>
      </c>
      <c r="G27" s="169">
        <v>144.6</v>
      </c>
      <c r="H27" s="162">
        <v>0</v>
      </c>
      <c r="I27" s="162">
        <v>0</v>
      </c>
      <c r="J27" s="162">
        <v>0</v>
      </c>
      <c r="K27" s="162">
        <v>0</v>
      </c>
      <c r="L27" s="162">
        <v>0</v>
      </c>
      <c r="M27" s="162"/>
      <c r="N27" s="171">
        <f t="shared" si="0"/>
        <v>185.92000000000002</v>
      </c>
      <c r="O27" s="181"/>
      <c r="P27" s="162">
        <f t="shared" si="4"/>
        <v>65.920000000000016</v>
      </c>
      <c r="Q27" s="170">
        <f t="shared" si="5"/>
        <v>0</v>
      </c>
    </row>
    <row r="28" spans="1:17" ht="15" customHeight="1" x14ac:dyDescent="0.25">
      <c r="A28" s="205"/>
      <c r="B28" s="160" t="s">
        <v>1105</v>
      </c>
      <c r="C28" s="169">
        <v>132.70000000000002</v>
      </c>
      <c r="D28" s="169">
        <v>39.199999999999996</v>
      </c>
      <c r="E28" s="169">
        <v>94.800000000000026</v>
      </c>
      <c r="F28" s="169">
        <v>102.79999999999998</v>
      </c>
      <c r="G28" s="169">
        <v>122.30000000000001</v>
      </c>
      <c r="H28" s="157">
        <v>0</v>
      </c>
      <c r="I28" s="157">
        <v>0</v>
      </c>
      <c r="J28" s="157">
        <v>0</v>
      </c>
      <c r="K28" s="157">
        <v>0</v>
      </c>
      <c r="L28" s="157">
        <v>0</v>
      </c>
      <c r="M28" s="157"/>
      <c r="N28" s="168">
        <f t="shared" si="0"/>
        <v>98.36</v>
      </c>
      <c r="O28" s="180"/>
      <c r="P28" s="157">
        <f t="shared" si="4"/>
        <v>-21.64</v>
      </c>
      <c r="Q28" s="167">
        <f t="shared" si="5"/>
        <v>-21.64</v>
      </c>
    </row>
    <row r="29" spans="1:17" ht="15" customHeight="1" x14ac:dyDescent="0.25">
      <c r="A29" s="206"/>
      <c r="B29" s="154" t="s">
        <v>1127</v>
      </c>
      <c r="C29" s="183">
        <f t="shared" ref="C29:L29" si="6">SUM(C17:C28)</f>
        <v>2608.6000000000004</v>
      </c>
      <c r="D29" s="175">
        <f t="shared" si="6"/>
        <v>2006.5</v>
      </c>
      <c r="E29" s="175">
        <f t="shared" si="6"/>
        <v>2846.96</v>
      </c>
      <c r="F29" s="175">
        <f t="shared" si="6"/>
        <v>3320.5000000000005</v>
      </c>
      <c r="G29" s="175">
        <f t="shared" si="6"/>
        <v>1084.18</v>
      </c>
      <c r="H29" s="175">
        <f t="shared" si="6"/>
        <v>0</v>
      </c>
      <c r="I29" s="175">
        <f t="shared" si="6"/>
        <v>0</v>
      </c>
      <c r="J29" s="175">
        <f t="shared" si="6"/>
        <v>0</v>
      </c>
      <c r="K29" s="175">
        <f t="shared" si="6"/>
        <v>0</v>
      </c>
      <c r="L29" s="174">
        <f t="shared" si="6"/>
        <v>0</v>
      </c>
      <c r="M29" s="173"/>
      <c r="N29" s="150">
        <f t="shared" si="0"/>
        <v>2373.3480000000004</v>
      </c>
      <c r="O29" s="148">
        <f>SUM(O17:O28)</f>
        <v>0</v>
      </c>
      <c r="P29" s="148"/>
      <c r="Q29" s="147">
        <f>SUM(Q17:Q28)</f>
        <v>-63.679999999999993</v>
      </c>
    </row>
    <row r="30" spans="1:17" ht="15" customHeight="1" x14ac:dyDescent="0.25">
      <c r="A30" s="204">
        <v>2010</v>
      </c>
      <c r="B30" s="165" t="s">
        <v>1119</v>
      </c>
      <c r="C30" s="169">
        <v>198.2</v>
      </c>
      <c r="D30" s="169">
        <v>66.200000000000017</v>
      </c>
      <c r="E30" s="169">
        <v>65.8</v>
      </c>
      <c r="F30" s="169">
        <v>90.7</v>
      </c>
      <c r="G30" s="169">
        <v>206</v>
      </c>
      <c r="H30" s="164">
        <v>0</v>
      </c>
      <c r="I30" s="164">
        <v>0</v>
      </c>
      <c r="J30" s="164">
        <v>0</v>
      </c>
      <c r="K30" s="164">
        <v>0</v>
      </c>
      <c r="L30" s="164">
        <v>0</v>
      </c>
      <c r="M30" s="164"/>
      <c r="N30" s="158">
        <f t="shared" si="0"/>
        <v>125.38</v>
      </c>
      <c r="O30" s="182"/>
      <c r="P30" s="164">
        <f t="shared" ref="P30:P41" si="7">N30-120</f>
        <v>5.3799999999999955</v>
      </c>
      <c r="Q30" s="155">
        <f t="shared" ref="Q30:Q41" si="8">IF(P30&lt;0,P30,0)</f>
        <v>0</v>
      </c>
    </row>
    <row r="31" spans="1:17" ht="15" customHeight="1" x14ac:dyDescent="0.25">
      <c r="A31" s="205"/>
      <c r="B31" s="163" t="s">
        <v>1118</v>
      </c>
      <c r="C31" s="169">
        <v>231.50000000000003</v>
      </c>
      <c r="D31" s="169">
        <v>145.49999999999997</v>
      </c>
      <c r="E31" s="169">
        <v>239.89999999999998</v>
      </c>
      <c r="F31" s="169">
        <v>249.60000000000002</v>
      </c>
      <c r="G31" s="169">
        <v>401.2</v>
      </c>
      <c r="H31" s="162">
        <v>0</v>
      </c>
      <c r="I31" s="162">
        <v>0</v>
      </c>
      <c r="J31" s="162">
        <v>0</v>
      </c>
      <c r="K31" s="162">
        <v>0</v>
      </c>
      <c r="L31" s="162">
        <v>0</v>
      </c>
      <c r="M31" s="162"/>
      <c r="N31" s="171">
        <f t="shared" si="0"/>
        <v>253.54000000000002</v>
      </c>
      <c r="O31" s="181"/>
      <c r="P31" s="162">
        <f t="shared" si="7"/>
        <v>133.54000000000002</v>
      </c>
      <c r="Q31" s="170">
        <f t="shared" si="8"/>
        <v>0</v>
      </c>
    </row>
    <row r="32" spans="1:17" ht="15" customHeight="1" x14ac:dyDescent="0.25">
      <c r="A32" s="205"/>
      <c r="B32" s="163" t="s">
        <v>1117</v>
      </c>
      <c r="C32" s="169">
        <v>252.8</v>
      </c>
      <c r="D32" s="169">
        <v>176.6</v>
      </c>
      <c r="E32" s="169">
        <v>290.20000000000005</v>
      </c>
      <c r="F32" s="169">
        <v>340.7000000000001</v>
      </c>
      <c r="G32" s="169">
        <v>269.10000000000002</v>
      </c>
      <c r="H32" s="162">
        <v>0</v>
      </c>
      <c r="I32" s="162">
        <v>0</v>
      </c>
      <c r="J32" s="162">
        <v>0</v>
      </c>
      <c r="K32" s="162">
        <v>0</v>
      </c>
      <c r="L32" s="162">
        <v>0</v>
      </c>
      <c r="M32" s="162"/>
      <c r="N32" s="171">
        <f t="shared" si="0"/>
        <v>265.88</v>
      </c>
      <c r="O32" s="181"/>
      <c r="P32" s="162">
        <f t="shared" si="7"/>
        <v>145.88</v>
      </c>
      <c r="Q32" s="170">
        <f t="shared" si="8"/>
        <v>0</v>
      </c>
    </row>
    <row r="33" spans="1:17" ht="15" customHeight="1" x14ac:dyDescent="0.25">
      <c r="A33" s="205"/>
      <c r="B33" s="163" t="s">
        <v>1116</v>
      </c>
      <c r="C33" s="169">
        <v>214.6</v>
      </c>
      <c r="D33" s="169">
        <v>261.8</v>
      </c>
      <c r="E33" s="169">
        <v>211.9</v>
      </c>
      <c r="F33" s="169">
        <v>321.3</v>
      </c>
      <c r="G33" s="169">
        <v>215.7</v>
      </c>
      <c r="H33" s="162">
        <v>0</v>
      </c>
      <c r="I33" s="162">
        <v>0</v>
      </c>
      <c r="J33" s="162">
        <v>0</v>
      </c>
      <c r="K33" s="162">
        <v>0</v>
      </c>
      <c r="L33" s="162">
        <v>0</v>
      </c>
      <c r="M33" s="162"/>
      <c r="N33" s="171">
        <f t="shared" si="0"/>
        <v>245.06</v>
      </c>
      <c r="O33" s="181"/>
      <c r="P33" s="162">
        <f t="shared" si="7"/>
        <v>125.06</v>
      </c>
      <c r="Q33" s="170">
        <f t="shared" si="8"/>
        <v>0</v>
      </c>
    </row>
    <row r="34" spans="1:17" ht="15" customHeight="1" x14ac:dyDescent="0.25">
      <c r="A34" s="205"/>
      <c r="B34" s="163" t="s">
        <v>1115</v>
      </c>
      <c r="C34" s="169">
        <v>115.30000000000001</v>
      </c>
      <c r="D34" s="169">
        <v>136.5</v>
      </c>
      <c r="E34" s="169">
        <v>101.10000000000001</v>
      </c>
      <c r="F34" s="169">
        <v>125.4</v>
      </c>
      <c r="G34" s="169">
        <v>109.3</v>
      </c>
      <c r="H34" s="162">
        <v>0</v>
      </c>
      <c r="I34" s="162">
        <v>0</v>
      </c>
      <c r="J34" s="162">
        <v>0</v>
      </c>
      <c r="K34" s="162">
        <v>0</v>
      </c>
      <c r="L34" s="162">
        <v>0</v>
      </c>
      <c r="M34" s="162"/>
      <c r="N34" s="171">
        <f t="shared" si="0"/>
        <v>117.52000000000001</v>
      </c>
      <c r="O34" s="181"/>
      <c r="P34" s="162">
        <f t="shared" si="7"/>
        <v>-2.4799999999999898</v>
      </c>
      <c r="Q34" s="170">
        <f t="shared" si="8"/>
        <v>-2.4799999999999898</v>
      </c>
    </row>
    <row r="35" spans="1:17" ht="15" customHeight="1" x14ac:dyDescent="0.25">
      <c r="A35" s="205"/>
      <c r="B35" s="163" t="s">
        <v>1111</v>
      </c>
      <c r="C35" s="169">
        <v>53.5</v>
      </c>
      <c r="D35" s="169">
        <v>76.8</v>
      </c>
      <c r="E35" s="169">
        <v>64.400000000000006</v>
      </c>
      <c r="F35" s="169">
        <v>58.2</v>
      </c>
      <c r="G35" s="169">
        <v>34.300000000000004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/>
      <c r="N35" s="171">
        <f t="shared" si="0"/>
        <v>57.440000000000012</v>
      </c>
      <c r="O35" s="181"/>
      <c r="P35" s="162">
        <f t="shared" si="7"/>
        <v>-62.559999999999988</v>
      </c>
      <c r="Q35" s="170">
        <f t="shared" si="8"/>
        <v>-62.559999999999988</v>
      </c>
    </row>
    <row r="36" spans="1:17" ht="15" customHeight="1" x14ac:dyDescent="0.25">
      <c r="A36" s="205"/>
      <c r="B36" s="163" t="s">
        <v>1110</v>
      </c>
      <c r="C36" s="169">
        <v>196.79999999999998</v>
      </c>
      <c r="D36" s="169">
        <v>171.3</v>
      </c>
      <c r="E36" s="169">
        <v>198.99999999999997</v>
      </c>
      <c r="F36" s="169">
        <v>218.1</v>
      </c>
      <c r="G36" s="169">
        <v>229.60000000000002</v>
      </c>
      <c r="H36" s="162">
        <v>0</v>
      </c>
      <c r="I36" s="162">
        <v>0</v>
      </c>
      <c r="J36" s="162">
        <v>0</v>
      </c>
      <c r="K36" s="162">
        <v>0</v>
      </c>
      <c r="L36" s="162">
        <v>0</v>
      </c>
      <c r="M36" s="162"/>
      <c r="N36" s="171">
        <f t="shared" ref="N36:N67" si="9">IFERROR(SUM(C36:L36)/COUNTIF(C36:L36,"&gt;"&amp;0),0)</f>
        <v>202.96</v>
      </c>
      <c r="O36" s="181"/>
      <c r="P36" s="162">
        <f t="shared" si="7"/>
        <v>82.960000000000008</v>
      </c>
      <c r="Q36" s="170">
        <f t="shared" si="8"/>
        <v>0</v>
      </c>
    </row>
    <row r="37" spans="1:17" ht="15" customHeight="1" x14ac:dyDescent="0.25">
      <c r="A37" s="205"/>
      <c r="B37" s="163" t="s">
        <v>1109</v>
      </c>
      <c r="C37" s="169">
        <v>36.799999999999997</v>
      </c>
      <c r="D37" s="169">
        <v>20.2</v>
      </c>
      <c r="E37" s="169">
        <v>46.1</v>
      </c>
      <c r="F37" s="169">
        <v>60.8</v>
      </c>
      <c r="G37" s="169">
        <v>21.5</v>
      </c>
      <c r="H37" s="162">
        <v>0</v>
      </c>
      <c r="I37" s="162">
        <v>0</v>
      </c>
      <c r="J37" s="162">
        <v>0</v>
      </c>
      <c r="K37" s="162">
        <v>0</v>
      </c>
      <c r="L37" s="162">
        <v>0</v>
      </c>
      <c r="M37" s="162"/>
      <c r="N37" s="171">
        <f t="shared" si="9"/>
        <v>37.08</v>
      </c>
      <c r="O37" s="181"/>
      <c r="P37" s="162">
        <f t="shared" si="7"/>
        <v>-82.92</v>
      </c>
      <c r="Q37" s="170">
        <f t="shared" si="8"/>
        <v>-82.92</v>
      </c>
    </row>
    <row r="38" spans="1:17" ht="15" customHeight="1" x14ac:dyDescent="0.25">
      <c r="A38" s="205"/>
      <c r="B38" s="163" t="s">
        <v>1108</v>
      </c>
      <c r="C38" s="169">
        <v>79.900000000000006</v>
      </c>
      <c r="D38" s="169">
        <v>86.9</v>
      </c>
      <c r="E38" s="169">
        <v>171.00000000000003</v>
      </c>
      <c r="F38" s="169">
        <v>114.90000000000002</v>
      </c>
      <c r="G38" s="169">
        <v>94.3</v>
      </c>
      <c r="H38" s="162">
        <v>0</v>
      </c>
      <c r="I38" s="162">
        <v>0</v>
      </c>
      <c r="J38" s="162">
        <v>0</v>
      </c>
      <c r="K38" s="162">
        <v>0</v>
      </c>
      <c r="L38" s="162">
        <v>0</v>
      </c>
      <c r="M38" s="162"/>
      <c r="N38" s="171">
        <f t="shared" si="9"/>
        <v>109.40000000000002</v>
      </c>
      <c r="O38" s="181"/>
      <c r="P38" s="162">
        <f t="shared" si="7"/>
        <v>-10.59999999999998</v>
      </c>
      <c r="Q38" s="170">
        <f t="shared" si="8"/>
        <v>-10.59999999999998</v>
      </c>
    </row>
    <row r="39" spans="1:17" ht="15" customHeight="1" x14ac:dyDescent="0.25">
      <c r="A39" s="205"/>
      <c r="B39" s="163" t="s">
        <v>1107</v>
      </c>
      <c r="C39" s="169">
        <v>124.6</v>
      </c>
      <c r="D39" s="169">
        <v>92.499999999999986</v>
      </c>
      <c r="E39" s="169">
        <v>252.2</v>
      </c>
      <c r="F39" s="169">
        <v>250.80000000000004</v>
      </c>
      <c r="G39" s="169">
        <v>119.19999999999999</v>
      </c>
      <c r="H39" s="162">
        <v>0</v>
      </c>
      <c r="I39" s="162">
        <v>0</v>
      </c>
      <c r="J39" s="162">
        <v>0</v>
      </c>
      <c r="K39" s="162">
        <v>0</v>
      </c>
      <c r="L39" s="162">
        <v>0</v>
      </c>
      <c r="M39" s="162"/>
      <c r="N39" s="171">
        <f t="shared" si="9"/>
        <v>167.85999999999999</v>
      </c>
      <c r="O39" s="181"/>
      <c r="P39" s="162">
        <f t="shared" si="7"/>
        <v>47.859999999999985</v>
      </c>
      <c r="Q39" s="170">
        <f t="shared" si="8"/>
        <v>0</v>
      </c>
    </row>
    <row r="40" spans="1:17" ht="15" customHeight="1" x14ac:dyDescent="0.25">
      <c r="A40" s="205"/>
      <c r="B40" s="163" t="s">
        <v>1106</v>
      </c>
      <c r="C40" s="169">
        <v>207.29999999999995</v>
      </c>
      <c r="D40" s="169">
        <v>162.10000000000002</v>
      </c>
      <c r="E40" s="169">
        <v>202.1</v>
      </c>
      <c r="F40" s="169">
        <v>172.60000000000002</v>
      </c>
      <c r="G40" s="169">
        <v>176.5</v>
      </c>
      <c r="H40" s="162">
        <v>0</v>
      </c>
      <c r="I40" s="162">
        <v>0</v>
      </c>
      <c r="J40" s="162">
        <v>0</v>
      </c>
      <c r="K40" s="162">
        <v>0</v>
      </c>
      <c r="L40" s="162">
        <v>0</v>
      </c>
      <c r="M40" s="162"/>
      <c r="N40" s="171">
        <f t="shared" si="9"/>
        <v>184.12</v>
      </c>
      <c r="O40" s="181"/>
      <c r="P40" s="162">
        <f t="shared" si="7"/>
        <v>64.12</v>
      </c>
      <c r="Q40" s="170">
        <f t="shared" si="8"/>
        <v>0</v>
      </c>
    </row>
    <row r="41" spans="1:17" ht="15" customHeight="1" x14ac:dyDescent="0.25">
      <c r="A41" s="205"/>
      <c r="B41" s="160" t="s">
        <v>1105</v>
      </c>
      <c r="C41" s="169">
        <v>229.09999999999997</v>
      </c>
      <c r="D41" s="169">
        <v>218.79999999999995</v>
      </c>
      <c r="E41" s="169">
        <v>261.99999999999994</v>
      </c>
      <c r="F41" s="169">
        <v>327.90000000000003</v>
      </c>
      <c r="G41" s="169">
        <v>247.09999999999991</v>
      </c>
      <c r="H41" s="157">
        <v>0</v>
      </c>
      <c r="I41" s="157">
        <v>0</v>
      </c>
      <c r="J41" s="157">
        <v>0</v>
      </c>
      <c r="K41" s="157">
        <v>0</v>
      </c>
      <c r="L41" s="157">
        <v>0</v>
      </c>
      <c r="M41" s="157"/>
      <c r="N41" s="168">
        <f t="shared" si="9"/>
        <v>256.97999999999996</v>
      </c>
      <c r="O41" s="180"/>
      <c r="P41" s="157">
        <f t="shared" si="7"/>
        <v>136.97999999999996</v>
      </c>
      <c r="Q41" s="167">
        <f t="shared" si="8"/>
        <v>0</v>
      </c>
    </row>
    <row r="42" spans="1:17" ht="15" customHeight="1" x14ac:dyDescent="0.25">
      <c r="A42" s="206"/>
      <c r="B42" s="154" t="s">
        <v>1126</v>
      </c>
      <c r="C42" s="153">
        <f t="shared" ref="C42:L42" si="10">SUM(C30:C41)</f>
        <v>1940.3999999999999</v>
      </c>
      <c r="D42" s="152">
        <f t="shared" si="10"/>
        <v>1615.2</v>
      </c>
      <c r="E42" s="152">
        <f t="shared" si="10"/>
        <v>2105.6999999999998</v>
      </c>
      <c r="F42" s="152">
        <f t="shared" si="10"/>
        <v>2331.0000000000005</v>
      </c>
      <c r="G42" s="152">
        <f t="shared" si="10"/>
        <v>2123.7999999999997</v>
      </c>
      <c r="H42" s="175">
        <f t="shared" si="10"/>
        <v>0</v>
      </c>
      <c r="I42" s="175">
        <f t="shared" si="10"/>
        <v>0</v>
      </c>
      <c r="J42" s="175">
        <f t="shared" si="10"/>
        <v>0</v>
      </c>
      <c r="K42" s="175">
        <f t="shared" si="10"/>
        <v>0</v>
      </c>
      <c r="L42" s="174">
        <f t="shared" si="10"/>
        <v>0</v>
      </c>
      <c r="M42" s="173"/>
      <c r="N42" s="150">
        <f t="shared" si="9"/>
        <v>2023.2199999999998</v>
      </c>
      <c r="O42" s="148">
        <f>SUM(O30:O41)</f>
        <v>0</v>
      </c>
      <c r="P42" s="148"/>
      <c r="Q42" s="147">
        <f>SUM(Q30:Q41)</f>
        <v>-158.55999999999995</v>
      </c>
    </row>
    <row r="43" spans="1:17" ht="15" customHeight="1" x14ac:dyDescent="0.25">
      <c r="A43" s="204">
        <v>2011</v>
      </c>
      <c r="B43" s="165" t="s">
        <v>1119</v>
      </c>
      <c r="C43" s="169">
        <v>159.1</v>
      </c>
      <c r="D43" s="169">
        <v>166.7</v>
      </c>
      <c r="E43" s="169">
        <v>153.30000000000001</v>
      </c>
      <c r="F43" s="169">
        <v>229.7</v>
      </c>
      <c r="G43" s="169">
        <v>167.5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/>
      <c r="N43" s="158">
        <f t="shared" si="9"/>
        <v>175.26</v>
      </c>
      <c r="O43" s="182"/>
      <c r="P43" s="164">
        <f t="shared" ref="P43:P54" si="11">N43-120</f>
        <v>55.259999999999991</v>
      </c>
      <c r="Q43" s="155">
        <f t="shared" ref="Q43:Q54" si="12">IF(P43&lt;0,P43,0)</f>
        <v>0</v>
      </c>
    </row>
    <row r="44" spans="1:17" ht="15" customHeight="1" x14ac:dyDescent="0.25">
      <c r="A44" s="205"/>
      <c r="B44" s="163" t="s">
        <v>1118</v>
      </c>
      <c r="C44" s="169">
        <v>205.4</v>
      </c>
      <c r="D44" s="169">
        <v>321.09999999999997</v>
      </c>
      <c r="E44" s="169">
        <v>248.4</v>
      </c>
      <c r="F44" s="169">
        <v>313.39999999999998</v>
      </c>
      <c r="G44" s="169">
        <v>268.7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/>
      <c r="N44" s="171">
        <f t="shared" si="9"/>
        <v>271.39999999999998</v>
      </c>
      <c r="O44" s="181"/>
      <c r="P44" s="162">
        <f t="shared" si="11"/>
        <v>151.39999999999998</v>
      </c>
      <c r="Q44" s="170">
        <f t="shared" si="12"/>
        <v>0</v>
      </c>
    </row>
    <row r="45" spans="1:17" ht="15" customHeight="1" x14ac:dyDescent="0.25">
      <c r="A45" s="205"/>
      <c r="B45" s="163" t="s">
        <v>1117</v>
      </c>
      <c r="C45" s="169">
        <v>440.69999999999993</v>
      </c>
      <c r="D45" s="169">
        <v>462.59999999999997</v>
      </c>
      <c r="E45" s="169">
        <v>687.3</v>
      </c>
      <c r="F45" s="169">
        <v>538.70000000000005</v>
      </c>
      <c r="G45" s="169">
        <v>596.89999999999986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/>
      <c r="N45" s="171">
        <f t="shared" si="9"/>
        <v>545.24</v>
      </c>
      <c r="O45" s="181"/>
      <c r="P45" s="162">
        <f t="shared" si="11"/>
        <v>425.24</v>
      </c>
      <c r="Q45" s="170">
        <f t="shared" si="12"/>
        <v>0</v>
      </c>
    </row>
    <row r="46" spans="1:17" ht="15" customHeight="1" x14ac:dyDescent="0.25">
      <c r="A46" s="205"/>
      <c r="B46" s="163" t="s">
        <v>1116</v>
      </c>
      <c r="C46" s="169">
        <v>240.79999999999998</v>
      </c>
      <c r="D46" s="169">
        <v>271.19999999999993</v>
      </c>
      <c r="E46" s="169">
        <v>289.60000000000002</v>
      </c>
      <c r="F46" s="169">
        <v>261.5</v>
      </c>
      <c r="G46" s="169">
        <v>314.60000000000002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/>
      <c r="N46" s="171">
        <f t="shared" si="9"/>
        <v>275.53999999999996</v>
      </c>
      <c r="O46" s="181"/>
      <c r="P46" s="162">
        <f t="shared" si="11"/>
        <v>155.53999999999996</v>
      </c>
      <c r="Q46" s="170">
        <f t="shared" si="12"/>
        <v>0</v>
      </c>
    </row>
    <row r="47" spans="1:17" ht="15" customHeight="1" x14ac:dyDescent="0.25">
      <c r="A47" s="205"/>
      <c r="B47" s="163" t="s">
        <v>1115</v>
      </c>
      <c r="C47" s="169">
        <v>223.5</v>
      </c>
      <c r="D47" s="169">
        <v>130.1</v>
      </c>
      <c r="E47" s="169">
        <v>186.39999999999998</v>
      </c>
      <c r="F47" s="169">
        <v>218.2</v>
      </c>
      <c r="G47" s="169">
        <v>277.2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/>
      <c r="N47" s="171">
        <f t="shared" si="9"/>
        <v>207.08</v>
      </c>
      <c r="O47" s="181"/>
      <c r="P47" s="162">
        <f t="shared" si="11"/>
        <v>87.080000000000013</v>
      </c>
      <c r="Q47" s="170">
        <f t="shared" si="12"/>
        <v>0</v>
      </c>
    </row>
    <row r="48" spans="1:17" ht="15" customHeight="1" x14ac:dyDescent="0.25">
      <c r="A48" s="205"/>
      <c r="B48" s="163" t="s">
        <v>1111</v>
      </c>
      <c r="C48" s="169">
        <v>166.20000000000005</v>
      </c>
      <c r="D48" s="169">
        <v>176.1</v>
      </c>
      <c r="E48" s="169">
        <v>238.80000000000004</v>
      </c>
      <c r="F48" s="169">
        <v>250.9</v>
      </c>
      <c r="G48" s="169">
        <v>106.80000000000001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/>
      <c r="N48" s="171">
        <f t="shared" si="9"/>
        <v>187.76000000000005</v>
      </c>
      <c r="O48" s="181"/>
      <c r="P48" s="162">
        <f t="shared" si="11"/>
        <v>67.760000000000048</v>
      </c>
      <c r="Q48" s="170">
        <f t="shared" si="12"/>
        <v>0</v>
      </c>
    </row>
    <row r="49" spans="1:17" ht="15" customHeight="1" x14ac:dyDescent="0.25">
      <c r="A49" s="205"/>
      <c r="B49" s="163" t="s">
        <v>1110</v>
      </c>
      <c r="C49" s="169">
        <v>172</v>
      </c>
      <c r="D49" s="169">
        <v>133.4</v>
      </c>
      <c r="E49" s="169">
        <v>232.4</v>
      </c>
      <c r="F49" s="169">
        <v>243.8</v>
      </c>
      <c r="G49" s="169">
        <v>152.79999999999995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/>
      <c r="N49" s="171">
        <f t="shared" si="9"/>
        <v>186.87999999999997</v>
      </c>
      <c r="O49" s="181"/>
      <c r="P49" s="162">
        <f t="shared" si="11"/>
        <v>66.879999999999967</v>
      </c>
      <c r="Q49" s="170">
        <f t="shared" si="12"/>
        <v>0</v>
      </c>
    </row>
    <row r="50" spans="1:17" ht="15" customHeight="1" x14ac:dyDescent="0.25">
      <c r="A50" s="205"/>
      <c r="B50" s="163" t="s">
        <v>1109</v>
      </c>
      <c r="C50" s="169">
        <v>45.9</v>
      </c>
      <c r="D50" s="169">
        <v>38.9</v>
      </c>
      <c r="E50" s="169">
        <v>43.6</v>
      </c>
      <c r="F50" s="169">
        <v>85</v>
      </c>
      <c r="G50" s="169">
        <v>48.1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/>
      <c r="N50" s="171">
        <f t="shared" si="9"/>
        <v>52.3</v>
      </c>
      <c r="O50" s="181"/>
      <c r="P50" s="162">
        <f t="shared" si="11"/>
        <v>-67.7</v>
      </c>
      <c r="Q50" s="170">
        <f t="shared" si="12"/>
        <v>-67.7</v>
      </c>
    </row>
    <row r="51" spans="1:17" ht="15" customHeight="1" x14ac:dyDescent="0.25">
      <c r="A51" s="205"/>
      <c r="B51" s="163" t="s">
        <v>1108</v>
      </c>
      <c r="C51" s="169">
        <v>251.9</v>
      </c>
      <c r="D51" s="169">
        <v>168.5</v>
      </c>
      <c r="E51" s="169">
        <v>292.09999999999997</v>
      </c>
      <c r="F51" s="169">
        <v>320.2</v>
      </c>
      <c r="G51" s="169">
        <v>297.89999999999998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/>
      <c r="N51" s="171">
        <f t="shared" si="9"/>
        <v>266.12</v>
      </c>
      <c r="O51" s="181"/>
      <c r="P51" s="162">
        <f t="shared" si="11"/>
        <v>146.12</v>
      </c>
      <c r="Q51" s="170">
        <f t="shared" si="12"/>
        <v>0</v>
      </c>
    </row>
    <row r="52" spans="1:17" ht="15" customHeight="1" x14ac:dyDescent="0.25">
      <c r="A52" s="205"/>
      <c r="B52" s="163" t="s">
        <v>1107</v>
      </c>
      <c r="C52" s="169">
        <v>91.399999999999991</v>
      </c>
      <c r="D52" s="169">
        <v>165.8</v>
      </c>
      <c r="E52" s="169">
        <v>146.80000000000004</v>
      </c>
      <c r="F52" s="169">
        <v>126.1</v>
      </c>
      <c r="G52" s="169">
        <v>200.49999999999994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/>
      <c r="N52" s="171">
        <f t="shared" si="9"/>
        <v>146.11999999999998</v>
      </c>
      <c r="O52" s="181"/>
      <c r="P52" s="162">
        <f t="shared" si="11"/>
        <v>26.119999999999976</v>
      </c>
      <c r="Q52" s="170">
        <f t="shared" si="12"/>
        <v>0</v>
      </c>
    </row>
    <row r="53" spans="1:17" ht="15" customHeight="1" x14ac:dyDescent="0.25">
      <c r="A53" s="205"/>
      <c r="B53" s="163" t="s">
        <v>1106</v>
      </c>
      <c r="C53" s="169">
        <v>275.09999999999997</v>
      </c>
      <c r="D53" s="169">
        <v>281.09999999999997</v>
      </c>
      <c r="E53" s="169">
        <v>276.10000000000002</v>
      </c>
      <c r="F53" s="169">
        <v>309.40000000000003</v>
      </c>
      <c r="G53" s="169">
        <v>288.39999999999998</v>
      </c>
      <c r="H53" s="162">
        <v>0</v>
      </c>
      <c r="I53" s="169">
        <v>501.39999999999986</v>
      </c>
      <c r="J53" s="162">
        <v>0</v>
      </c>
      <c r="K53" s="162">
        <v>0</v>
      </c>
      <c r="L53" s="162">
        <v>0</v>
      </c>
      <c r="M53" s="162"/>
      <c r="N53" s="171">
        <f t="shared" si="9"/>
        <v>321.91666666666663</v>
      </c>
      <c r="O53" s="181"/>
      <c r="P53" s="162">
        <f t="shared" si="11"/>
        <v>201.91666666666663</v>
      </c>
      <c r="Q53" s="170">
        <f t="shared" si="12"/>
        <v>0</v>
      </c>
    </row>
    <row r="54" spans="1:17" ht="15" customHeight="1" x14ac:dyDescent="0.25">
      <c r="A54" s="205"/>
      <c r="B54" s="160" t="s">
        <v>1105</v>
      </c>
      <c r="C54" s="169">
        <v>297.69999999999987</v>
      </c>
      <c r="D54" s="169">
        <v>382.40000000000003</v>
      </c>
      <c r="E54" s="169">
        <v>385.9</v>
      </c>
      <c r="F54" s="169">
        <v>481.70000000000005</v>
      </c>
      <c r="G54" s="169">
        <v>303.60000000000002</v>
      </c>
      <c r="H54" s="157">
        <v>0</v>
      </c>
      <c r="I54" s="169">
        <v>290.80000000000013</v>
      </c>
      <c r="J54" s="157">
        <v>0</v>
      </c>
      <c r="K54" s="157">
        <v>0</v>
      </c>
      <c r="L54" s="157">
        <v>0</v>
      </c>
      <c r="M54" s="157"/>
      <c r="N54" s="168">
        <f t="shared" si="9"/>
        <v>357.01666666666671</v>
      </c>
      <c r="O54" s="180"/>
      <c r="P54" s="157">
        <f t="shared" si="11"/>
        <v>237.01666666666671</v>
      </c>
      <c r="Q54" s="167">
        <f t="shared" si="12"/>
        <v>0</v>
      </c>
    </row>
    <row r="55" spans="1:17" ht="15" customHeight="1" x14ac:dyDescent="0.25">
      <c r="A55" s="206"/>
      <c r="B55" s="154" t="s">
        <v>1125</v>
      </c>
      <c r="C55" s="153">
        <f t="shared" ref="C55:L55" si="13">SUM(C43:C54)</f>
        <v>2569.7000000000003</v>
      </c>
      <c r="D55" s="152">
        <f t="shared" si="13"/>
        <v>2697.9</v>
      </c>
      <c r="E55" s="152">
        <f t="shared" si="13"/>
        <v>3180.7000000000003</v>
      </c>
      <c r="F55" s="152">
        <f t="shared" si="13"/>
        <v>3378.6000000000004</v>
      </c>
      <c r="G55" s="152">
        <f t="shared" si="13"/>
        <v>3022.9999999999995</v>
      </c>
      <c r="H55" s="152">
        <f t="shared" si="13"/>
        <v>0</v>
      </c>
      <c r="I55" s="152">
        <f t="shared" si="13"/>
        <v>792.2</v>
      </c>
      <c r="J55" s="175">
        <f t="shared" si="13"/>
        <v>0</v>
      </c>
      <c r="K55" s="175">
        <f t="shared" si="13"/>
        <v>0</v>
      </c>
      <c r="L55" s="174">
        <f t="shared" si="13"/>
        <v>0</v>
      </c>
      <c r="M55" s="173"/>
      <c r="N55" s="150">
        <f t="shared" si="9"/>
        <v>2607.0166666666669</v>
      </c>
      <c r="O55" s="148">
        <f>SUM(O43:O54)</f>
        <v>0</v>
      </c>
      <c r="P55" s="148"/>
      <c r="Q55" s="147">
        <f>SUM(Q43:Q54)</f>
        <v>-67.7</v>
      </c>
    </row>
    <row r="56" spans="1:17" ht="15" customHeight="1" x14ac:dyDescent="0.25">
      <c r="A56" s="204">
        <v>2012</v>
      </c>
      <c r="B56" s="165" t="s">
        <v>1119</v>
      </c>
      <c r="C56" s="169">
        <v>154.9</v>
      </c>
      <c r="D56" s="169">
        <v>144.5</v>
      </c>
      <c r="E56" s="169">
        <v>256.49999999999994</v>
      </c>
      <c r="F56" s="169">
        <v>214.99999999999997</v>
      </c>
      <c r="G56" s="169">
        <v>212.29999999999998</v>
      </c>
      <c r="H56" s="164">
        <v>0</v>
      </c>
      <c r="I56" s="169">
        <v>191.59999999999994</v>
      </c>
      <c r="J56" s="164">
        <v>0</v>
      </c>
      <c r="K56" s="164">
        <v>0</v>
      </c>
      <c r="L56" s="164">
        <v>0</v>
      </c>
      <c r="M56" s="164"/>
      <c r="N56" s="158">
        <f t="shared" si="9"/>
        <v>195.79999999999995</v>
      </c>
      <c r="O56" s="178"/>
      <c r="P56" s="164">
        <f t="shared" ref="P56:P67" si="14">N56-120</f>
        <v>75.799999999999955</v>
      </c>
      <c r="Q56" s="155">
        <f t="shared" ref="Q56:Q67" si="15">IF(P56&lt;0,P56,0)</f>
        <v>0</v>
      </c>
    </row>
    <row r="57" spans="1:17" ht="15" customHeight="1" x14ac:dyDescent="0.25">
      <c r="A57" s="205"/>
      <c r="B57" s="163" t="s">
        <v>1118</v>
      </c>
      <c r="C57" s="169">
        <v>173.1</v>
      </c>
      <c r="D57" s="169">
        <v>164.29999999999998</v>
      </c>
      <c r="E57" s="169">
        <v>233.49999999999997</v>
      </c>
      <c r="F57" s="169">
        <v>211.49999999999997</v>
      </c>
      <c r="G57" s="169">
        <v>137.29999999999998</v>
      </c>
      <c r="H57" s="162">
        <v>0</v>
      </c>
      <c r="I57" s="169">
        <v>242.7</v>
      </c>
      <c r="J57" s="162">
        <v>0</v>
      </c>
      <c r="K57" s="162">
        <v>0</v>
      </c>
      <c r="L57" s="162">
        <v>0</v>
      </c>
      <c r="M57" s="162"/>
      <c r="N57" s="171">
        <f t="shared" si="9"/>
        <v>193.73333333333332</v>
      </c>
      <c r="O57" s="177"/>
      <c r="P57" s="162">
        <f t="shared" si="14"/>
        <v>73.73333333333332</v>
      </c>
      <c r="Q57" s="170">
        <f t="shared" si="15"/>
        <v>0</v>
      </c>
    </row>
    <row r="58" spans="1:17" ht="15" customHeight="1" x14ac:dyDescent="0.25">
      <c r="A58" s="205"/>
      <c r="B58" s="163" t="s">
        <v>1117</v>
      </c>
      <c r="C58" s="169">
        <v>274.70000000000005</v>
      </c>
      <c r="D58" s="169">
        <v>286.8</v>
      </c>
      <c r="E58" s="169">
        <v>333.09999999999997</v>
      </c>
      <c r="F58" s="169">
        <v>369.5</v>
      </c>
      <c r="G58" s="169">
        <v>366.59999999999997</v>
      </c>
      <c r="H58" s="162">
        <v>0</v>
      </c>
      <c r="I58" s="169">
        <v>313.10000000000002</v>
      </c>
      <c r="J58" s="162">
        <v>0</v>
      </c>
      <c r="K58" s="162">
        <v>0</v>
      </c>
      <c r="L58" s="162">
        <v>0</v>
      </c>
      <c r="M58" s="162"/>
      <c r="N58" s="171">
        <f t="shared" si="9"/>
        <v>323.96666666666664</v>
      </c>
      <c r="O58" s="177"/>
      <c r="P58" s="162">
        <f t="shared" si="14"/>
        <v>203.96666666666664</v>
      </c>
      <c r="Q58" s="170">
        <f t="shared" si="15"/>
        <v>0</v>
      </c>
    </row>
    <row r="59" spans="1:17" ht="15" customHeight="1" x14ac:dyDescent="0.25">
      <c r="A59" s="205"/>
      <c r="B59" s="163" t="s">
        <v>1116</v>
      </c>
      <c r="C59" s="169">
        <v>300.70000000000005</v>
      </c>
      <c r="D59" s="169">
        <v>314.89999999999998</v>
      </c>
      <c r="E59" s="169">
        <v>267.7000000000001</v>
      </c>
      <c r="F59" s="169">
        <v>326.8</v>
      </c>
      <c r="G59" s="169">
        <v>221.9</v>
      </c>
      <c r="H59" s="162">
        <v>0</v>
      </c>
      <c r="I59" s="169">
        <v>380.8</v>
      </c>
      <c r="J59" s="162">
        <v>0</v>
      </c>
      <c r="K59" s="162">
        <v>0</v>
      </c>
      <c r="L59" s="162">
        <v>0</v>
      </c>
      <c r="M59" s="162"/>
      <c r="N59" s="171">
        <f t="shared" si="9"/>
        <v>302.13333333333338</v>
      </c>
      <c r="O59" s="177"/>
      <c r="P59" s="162">
        <f t="shared" si="14"/>
        <v>182.13333333333338</v>
      </c>
      <c r="Q59" s="170">
        <f t="shared" si="15"/>
        <v>0</v>
      </c>
    </row>
    <row r="60" spans="1:17" ht="15" customHeight="1" x14ac:dyDescent="0.25">
      <c r="A60" s="205"/>
      <c r="B60" s="163" t="s">
        <v>1115</v>
      </c>
      <c r="C60" s="169">
        <v>261.50000000000011</v>
      </c>
      <c r="D60" s="169">
        <v>292.80000000000007</v>
      </c>
      <c r="E60" s="169">
        <v>289.70000000000005</v>
      </c>
      <c r="F60" s="169">
        <v>306.7</v>
      </c>
      <c r="G60" s="169">
        <v>184.72</v>
      </c>
      <c r="H60" s="162">
        <v>0</v>
      </c>
      <c r="I60" s="169">
        <v>310.2</v>
      </c>
      <c r="J60" s="162">
        <v>0</v>
      </c>
      <c r="K60" s="162">
        <v>0</v>
      </c>
      <c r="L60" s="162">
        <v>0</v>
      </c>
      <c r="M60" s="162"/>
      <c r="N60" s="171">
        <f t="shared" si="9"/>
        <v>274.27000000000004</v>
      </c>
      <c r="O60" s="177"/>
      <c r="P60" s="162">
        <f t="shared" si="14"/>
        <v>154.27000000000004</v>
      </c>
      <c r="Q60" s="170">
        <f t="shared" si="15"/>
        <v>0</v>
      </c>
    </row>
    <row r="61" spans="1:17" ht="15" customHeight="1" x14ac:dyDescent="0.25">
      <c r="A61" s="205"/>
      <c r="B61" s="163" t="s">
        <v>1111</v>
      </c>
      <c r="C61" s="169">
        <v>112.3</v>
      </c>
      <c r="D61" s="169">
        <v>163.6</v>
      </c>
      <c r="E61" s="169">
        <v>195.30000000000004</v>
      </c>
      <c r="F61" s="169">
        <v>242.7</v>
      </c>
      <c r="G61" s="169">
        <v>122</v>
      </c>
      <c r="H61" s="162">
        <v>0</v>
      </c>
      <c r="I61" s="169">
        <v>174.9</v>
      </c>
      <c r="J61" s="162">
        <v>0</v>
      </c>
      <c r="K61" s="162">
        <v>0</v>
      </c>
      <c r="L61" s="162">
        <v>0</v>
      </c>
      <c r="M61" s="162"/>
      <c r="N61" s="171">
        <f t="shared" si="9"/>
        <v>168.46666666666667</v>
      </c>
      <c r="O61" s="177"/>
      <c r="P61" s="162">
        <f t="shared" si="14"/>
        <v>48.466666666666669</v>
      </c>
      <c r="Q61" s="170">
        <f t="shared" si="15"/>
        <v>0</v>
      </c>
    </row>
    <row r="62" spans="1:17" ht="15" customHeight="1" x14ac:dyDescent="0.25">
      <c r="A62" s="205"/>
      <c r="B62" s="163" t="s">
        <v>1110</v>
      </c>
      <c r="C62" s="169">
        <v>102.2</v>
      </c>
      <c r="D62" s="169">
        <v>74.5</v>
      </c>
      <c r="E62" s="169">
        <v>89.800000000000011</v>
      </c>
      <c r="F62" s="169">
        <v>94.1</v>
      </c>
      <c r="G62" s="169">
        <v>100.69999999999999</v>
      </c>
      <c r="H62" s="162">
        <v>0</v>
      </c>
      <c r="I62" s="169">
        <v>181.7</v>
      </c>
      <c r="J62" s="162">
        <v>0</v>
      </c>
      <c r="K62" s="162">
        <v>0</v>
      </c>
      <c r="L62" s="162">
        <v>0</v>
      </c>
      <c r="M62" s="162"/>
      <c r="N62" s="171">
        <f t="shared" si="9"/>
        <v>107.16666666666667</v>
      </c>
      <c r="O62" s="177"/>
      <c r="P62" s="162">
        <f t="shared" si="14"/>
        <v>-12.833333333333329</v>
      </c>
      <c r="Q62" s="170">
        <f t="shared" si="15"/>
        <v>-12.833333333333329</v>
      </c>
    </row>
    <row r="63" spans="1:17" ht="15" customHeight="1" x14ac:dyDescent="0.25">
      <c r="A63" s="205"/>
      <c r="B63" s="163" t="s">
        <v>1109</v>
      </c>
      <c r="C63" s="169">
        <v>54.199999999999996</v>
      </c>
      <c r="D63" s="169">
        <v>64.8</v>
      </c>
      <c r="E63" s="169">
        <v>46.5</v>
      </c>
      <c r="F63" s="169">
        <v>51.7</v>
      </c>
      <c r="G63" s="169">
        <v>65.599999999999994</v>
      </c>
      <c r="H63" s="162">
        <v>0</v>
      </c>
      <c r="I63" s="169">
        <v>98.3</v>
      </c>
      <c r="J63" s="162">
        <v>0</v>
      </c>
      <c r="K63" s="162">
        <v>0</v>
      </c>
      <c r="L63" s="162">
        <v>0</v>
      </c>
      <c r="M63" s="162"/>
      <c r="N63" s="171">
        <f t="shared" si="9"/>
        <v>63.516666666666659</v>
      </c>
      <c r="O63" s="177"/>
      <c r="P63" s="162">
        <f t="shared" si="14"/>
        <v>-56.483333333333341</v>
      </c>
      <c r="Q63" s="170">
        <f t="shared" si="15"/>
        <v>-56.483333333333341</v>
      </c>
    </row>
    <row r="64" spans="1:17" ht="15" customHeight="1" x14ac:dyDescent="0.25">
      <c r="A64" s="205"/>
      <c r="B64" s="163" t="s">
        <v>1108</v>
      </c>
      <c r="C64" s="169">
        <v>88.9</v>
      </c>
      <c r="D64" s="169">
        <v>66.899999999999991</v>
      </c>
      <c r="E64" s="169">
        <v>115.8</v>
      </c>
      <c r="F64" s="169">
        <v>156.9</v>
      </c>
      <c r="G64" s="169">
        <v>59.87</v>
      </c>
      <c r="H64" s="162">
        <v>0</v>
      </c>
      <c r="I64" s="169">
        <v>95</v>
      </c>
      <c r="J64" s="162">
        <v>0</v>
      </c>
      <c r="K64" s="162">
        <v>0</v>
      </c>
      <c r="L64" s="162">
        <v>0</v>
      </c>
      <c r="M64" s="162"/>
      <c r="N64" s="171">
        <f t="shared" si="9"/>
        <v>97.228333333333339</v>
      </c>
      <c r="O64" s="177"/>
      <c r="P64" s="162">
        <f t="shared" si="14"/>
        <v>-22.771666666666661</v>
      </c>
      <c r="Q64" s="170">
        <f t="shared" si="15"/>
        <v>-22.771666666666661</v>
      </c>
    </row>
    <row r="65" spans="1:17" ht="15" customHeight="1" x14ac:dyDescent="0.25">
      <c r="A65" s="205"/>
      <c r="B65" s="163" t="s">
        <v>1107</v>
      </c>
      <c r="C65" s="169">
        <v>146.39999999999998</v>
      </c>
      <c r="D65" s="169">
        <v>140.9</v>
      </c>
      <c r="E65" s="169">
        <v>196.50000000000003</v>
      </c>
      <c r="F65" s="169">
        <v>229.29999999999998</v>
      </c>
      <c r="G65" s="169">
        <v>179.9</v>
      </c>
      <c r="H65" s="162">
        <v>0</v>
      </c>
      <c r="I65" s="169">
        <v>224.9</v>
      </c>
      <c r="J65" s="162">
        <v>0</v>
      </c>
      <c r="K65" s="162">
        <v>0</v>
      </c>
      <c r="L65" s="162">
        <v>0</v>
      </c>
      <c r="M65" s="162"/>
      <c r="N65" s="171">
        <f t="shared" si="9"/>
        <v>186.31666666666663</v>
      </c>
      <c r="O65" s="177"/>
      <c r="P65" s="162">
        <f t="shared" si="14"/>
        <v>66.316666666666634</v>
      </c>
      <c r="Q65" s="170">
        <f t="shared" si="15"/>
        <v>0</v>
      </c>
    </row>
    <row r="66" spans="1:17" ht="15" customHeight="1" x14ac:dyDescent="0.25">
      <c r="A66" s="205"/>
      <c r="B66" s="163" t="s">
        <v>1106</v>
      </c>
      <c r="C66" s="169">
        <v>233.99999999999997</v>
      </c>
      <c r="D66" s="169">
        <v>257.2</v>
      </c>
      <c r="E66" s="169">
        <v>312.89999999999998</v>
      </c>
      <c r="F66" s="169">
        <v>259.09999999999997</v>
      </c>
      <c r="G66" s="169">
        <v>269.29999999999995</v>
      </c>
      <c r="H66" s="162">
        <v>0</v>
      </c>
      <c r="I66" s="169">
        <v>426.99999999999994</v>
      </c>
      <c r="J66" s="162">
        <v>0</v>
      </c>
      <c r="K66" s="162">
        <v>0</v>
      </c>
      <c r="L66" s="162">
        <v>0</v>
      </c>
      <c r="M66" s="162"/>
      <c r="N66" s="171">
        <f t="shared" si="9"/>
        <v>293.24999999999994</v>
      </c>
      <c r="O66" s="177"/>
      <c r="P66" s="162">
        <f t="shared" si="14"/>
        <v>173.24999999999994</v>
      </c>
      <c r="Q66" s="170">
        <f t="shared" si="15"/>
        <v>0</v>
      </c>
    </row>
    <row r="67" spans="1:17" ht="15" customHeight="1" x14ac:dyDescent="0.25">
      <c r="A67" s="205"/>
      <c r="B67" s="160" t="s">
        <v>1105</v>
      </c>
      <c r="C67" s="169">
        <v>402.29999999999995</v>
      </c>
      <c r="D67" s="169">
        <v>418.7</v>
      </c>
      <c r="E67" s="169">
        <v>330.99999999999994</v>
      </c>
      <c r="F67" s="169">
        <v>322.3</v>
      </c>
      <c r="G67" s="169">
        <v>386.70000000000005</v>
      </c>
      <c r="H67" s="157">
        <v>0</v>
      </c>
      <c r="I67" s="169">
        <v>462.49999999999994</v>
      </c>
      <c r="J67" s="157">
        <v>0</v>
      </c>
      <c r="K67" s="157">
        <v>0</v>
      </c>
      <c r="L67" s="157">
        <v>0</v>
      </c>
      <c r="M67" s="157"/>
      <c r="N67" s="168">
        <f t="shared" si="9"/>
        <v>387.25</v>
      </c>
      <c r="O67" s="176"/>
      <c r="P67" s="157">
        <f t="shared" si="14"/>
        <v>267.25</v>
      </c>
      <c r="Q67" s="167">
        <f t="shared" si="15"/>
        <v>0</v>
      </c>
    </row>
    <row r="68" spans="1:17" ht="15" customHeight="1" x14ac:dyDescent="0.25">
      <c r="A68" s="206"/>
      <c r="B68" s="154" t="s">
        <v>1124</v>
      </c>
      <c r="C68" s="153">
        <f t="shared" ref="C68:L68" si="16">SUM(C56:C67)</f>
        <v>2305.1999999999998</v>
      </c>
      <c r="D68" s="152">
        <f t="shared" si="16"/>
        <v>2389.9</v>
      </c>
      <c r="E68" s="152">
        <f t="shared" si="16"/>
        <v>2668.2999999999997</v>
      </c>
      <c r="F68" s="152">
        <f t="shared" si="16"/>
        <v>2785.6000000000004</v>
      </c>
      <c r="G68" s="152">
        <f t="shared" si="16"/>
        <v>2306.89</v>
      </c>
      <c r="H68" s="152">
        <f t="shared" si="16"/>
        <v>0</v>
      </c>
      <c r="I68" s="152">
        <f t="shared" si="16"/>
        <v>3102.7000000000003</v>
      </c>
      <c r="J68" s="175">
        <f t="shared" si="16"/>
        <v>0</v>
      </c>
      <c r="K68" s="175">
        <f t="shared" si="16"/>
        <v>0</v>
      </c>
      <c r="L68" s="174">
        <f t="shared" si="16"/>
        <v>0</v>
      </c>
      <c r="M68" s="173"/>
      <c r="N68" s="150">
        <f t="shared" ref="N68:N81" si="17">IFERROR(SUM(C68:L68)/COUNTIF(C68:L68,"&gt;"&amp;0),0)</f>
        <v>2593.0983333333334</v>
      </c>
      <c r="O68" s="148">
        <f>SUM(O56:O67)</f>
        <v>0</v>
      </c>
      <c r="P68" s="148"/>
      <c r="Q68" s="147">
        <f>SUM(Q56:Q67)</f>
        <v>-92.088333333333324</v>
      </c>
    </row>
    <row r="69" spans="1:17" ht="15" customHeight="1" x14ac:dyDescent="0.25">
      <c r="A69" s="204">
        <v>2013</v>
      </c>
      <c r="B69" s="165" t="s">
        <v>1119</v>
      </c>
      <c r="C69" s="169">
        <v>194.39999999999998</v>
      </c>
      <c r="D69" s="169">
        <v>142.60000000000002</v>
      </c>
      <c r="E69" s="169">
        <v>196.79999999999998</v>
      </c>
      <c r="F69" s="169">
        <v>196.29999999999998</v>
      </c>
      <c r="G69" s="169">
        <v>146</v>
      </c>
      <c r="H69" s="164">
        <v>0</v>
      </c>
      <c r="I69" s="169">
        <v>161.4</v>
      </c>
      <c r="J69" s="164">
        <v>0</v>
      </c>
      <c r="K69" s="164">
        <v>0</v>
      </c>
      <c r="L69" s="164">
        <v>0</v>
      </c>
      <c r="M69" s="164"/>
      <c r="N69" s="158">
        <f t="shared" si="17"/>
        <v>172.91666666666666</v>
      </c>
      <c r="O69" s="178"/>
      <c r="P69" s="164">
        <f t="shared" ref="P69:P80" si="18">N69-120</f>
        <v>52.916666666666657</v>
      </c>
      <c r="Q69" s="179">
        <f t="shared" ref="Q69:Q80" si="19">IF(P69&lt;0,P69,0)</f>
        <v>0</v>
      </c>
    </row>
    <row r="70" spans="1:17" ht="15" customHeight="1" x14ac:dyDescent="0.25">
      <c r="A70" s="205"/>
      <c r="B70" s="163" t="s">
        <v>1118</v>
      </c>
      <c r="C70" s="169">
        <v>319.2</v>
      </c>
      <c r="D70" s="169">
        <v>278.70000000000005</v>
      </c>
      <c r="E70" s="169">
        <v>241.8</v>
      </c>
      <c r="F70" s="169">
        <v>179.89999999999998</v>
      </c>
      <c r="G70" s="169">
        <v>329.60000000000008</v>
      </c>
      <c r="H70" s="162">
        <v>0</v>
      </c>
      <c r="I70" s="169">
        <v>257.49999999999994</v>
      </c>
      <c r="J70" s="162">
        <v>0</v>
      </c>
      <c r="K70" s="162">
        <v>0</v>
      </c>
      <c r="L70" s="162">
        <v>0</v>
      </c>
      <c r="M70" s="162"/>
      <c r="N70" s="171">
        <f t="shared" si="17"/>
        <v>267.78333333333336</v>
      </c>
      <c r="O70" s="177"/>
      <c r="P70" s="162">
        <f t="shared" si="18"/>
        <v>147.78333333333336</v>
      </c>
      <c r="Q70" s="170">
        <f t="shared" si="19"/>
        <v>0</v>
      </c>
    </row>
    <row r="71" spans="1:17" ht="15" customHeight="1" x14ac:dyDescent="0.25">
      <c r="A71" s="205"/>
      <c r="B71" s="163" t="s">
        <v>1117</v>
      </c>
      <c r="C71" s="169">
        <v>328.50000000000006</v>
      </c>
      <c r="D71" s="169">
        <v>275.2</v>
      </c>
      <c r="E71" s="169">
        <v>258.5</v>
      </c>
      <c r="F71" s="169">
        <v>291.60000000000002</v>
      </c>
      <c r="G71" s="169">
        <v>300.7</v>
      </c>
      <c r="H71" s="162">
        <v>0</v>
      </c>
      <c r="I71" s="169">
        <v>392.8</v>
      </c>
      <c r="J71" s="162">
        <v>0</v>
      </c>
      <c r="K71" s="162">
        <v>0</v>
      </c>
      <c r="L71" s="162">
        <v>0</v>
      </c>
      <c r="M71" s="162"/>
      <c r="N71" s="171">
        <f t="shared" si="17"/>
        <v>307.88333333333338</v>
      </c>
      <c r="O71" s="177"/>
      <c r="P71" s="162">
        <f t="shared" si="18"/>
        <v>187.88333333333338</v>
      </c>
      <c r="Q71" s="170">
        <f t="shared" si="19"/>
        <v>0</v>
      </c>
    </row>
    <row r="72" spans="1:17" ht="15" customHeight="1" x14ac:dyDescent="0.25">
      <c r="A72" s="205"/>
      <c r="B72" s="163" t="s">
        <v>1116</v>
      </c>
      <c r="C72" s="169">
        <v>170.7</v>
      </c>
      <c r="D72" s="169">
        <v>155.20000000000002</v>
      </c>
      <c r="E72" s="169">
        <v>255.29999999999998</v>
      </c>
      <c r="F72" s="169">
        <v>226.89999999999998</v>
      </c>
      <c r="G72" s="169">
        <v>119.2</v>
      </c>
      <c r="H72" s="162">
        <v>0</v>
      </c>
      <c r="I72" s="169">
        <v>235.9</v>
      </c>
      <c r="J72" s="162">
        <v>0</v>
      </c>
      <c r="K72" s="162">
        <v>0</v>
      </c>
      <c r="L72" s="162">
        <v>0</v>
      </c>
      <c r="M72" s="162"/>
      <c r="N72" s="171">
        <f t="shared" si="17"/>
        <v>193.86666666666667</v>
      </c>
      <c r="O72" s="177"/>
      <c r="P72" s="162">
        <f t="shared" si="18"/>
        <v>73.866666666666674</v>
      </c>
      <c r="Q72" s="170">
        <f t="shared" si="19"/>
        <v>0</v>
      </c>
    </row>
    <row r="73" spans="1:17" ht="15" customHeight="1" x14ac:dyDescent="0.25">
      <c r="A73" s="205"/>
      <c r="B73" s="163" t="s">
        <v>1115</v>
      </c>
      <c r="C73" s="169">
        <v>143.30000000000001</v>
      </c>
      <c r="D73" s="169">
        <v>169.10000000000002</v>
      </c>
      <c r="E73" s="169">
        <v>196.80000000000004</v>
      </c>
      <c r="F73" s="169">
        <v>195.7</v>
      </c>
      <c r="G73" s="169">
        <v>198.5</v>
      </c>
      <c r="H73" s="162">
        <v>0</v>
      </c>
      <c r="I73" s="169">
        <v>176.5</v>
      </c>
      <c r="J73" s="162">
        <v>0</v>
      </c>
      <c r="K73" s="162">
        <v>0</v>
      </c>
      <c r="L73" s="162">
        <v>0</v>
      </c>
      <c r="M73" s="162"/>
      <c r="N73" s="171">
        <f t="shared" si="17"/>
        <v>179.98333333333335</v>
      </c>
      <c r="O73" s="177"/>
      <c r="P73" s="162">
        <f t="shared" si="18"/>
        <v>59.983333333333348</v>
      </c>
      <c r="Q73" s="170">
        <f t="shared" si="19"/>
        <v>0</v>
      </c>
    </row>
    <row r="74" spans="1:17" ht="15" customHeight="1" x14ac:dyDescent="0.25">
      <c r="A74" s="205"/>
      <c r="B74" s="163" t="s">
        <v>1111</v>
      </c>
      <c r="C74" s="169">
        <v>278</v>
      </c>
      <c r="D74" s="169">
        <v>245.8</v>
      </c>
      <c r="E74" s="169">
        <v>279.40000000000003</v>
      </c>
      <c r="F74" s="169">
        <v>249</v>
      </c>
      <c r="G74" s="169">
        <v>185.1</v>
      </c>
      <c r="H74" s="162">
        <v>0</v>
      </c>
      <c r="I74" s="169">
        <v>312.60000000000002</v>
      </c>
      <c r="J74" s="162">
        <v>0</v>
      </c>
      <c r="K74" s="162">
        <v>0</v>
      </c>
      <c r="L74" s="162">
        <v>0</v>
      </c>
      <c r="M74" s="162"/>
      <c r="N74" s="171">
        <f t="shared" si="17"/>
        <v>258.31666666666666</v>
      </c>
      <c r="O74" s="177"/>
      <c r="P74" s="162">
        <f t="shared" si="18"/>
        <v>138.31666666666666</v>
      </c>
      <c r="Q74" s="170">
        <f t="shared" si="19"/>
        <v>0</v>
      </c>
    </row>
    <row r="75" spans="1:17" ht="15" customHeight="1" x14ac:dyDescent="0.25">
      <c r="A75" s="205"/>
      <c r="B75" s="163" t="s">
        <v>1110</v>
      </c>
      <c r="C75" s="169">
        <v>41.900000000000006</v>
      </c>
      <c r="D75" s="169">
        <v>34.200000000000003</v>
      </c>
      <c r="E75" s="169">
        <v>176.60000000000002</v>
      </c>
      <c r="F75" s="169">
        <v>191.6</v>
      </c>
      <c r="G75" s="169">
        <v>62.9</v>
      </c>
      <c r="H75" s="162">
        <v>0</v>
      </c>
      <c r="I75" s="169">
        <v>115.5</v>
      </c>
      <c r="J75" s="162">
        <v>0</v>
      </c>
      <c r="K75" s="162">
        <v>0</v>
      </c>
      <c r="L75" s="162">
        <v>0</v>
      </c>
      <c r="M75" s="162"/>
      <c r="N75" s="171">
        <f t="shared" si="17"/>
        <v>103.78333333333335</v>
      </c>
      <c r="O75" s="177"/>
      <c r="P75" s="162">
        <f t="shared" si="18"/>
        <v>-16.216666666666654</v>
      </c>
      <c r="Q75" s="170">
        <f t="shared" si="19"/>
        <v>-16.216666666666654</v>
      </c>
    </row>
    <row r="76" spans="1:17" ht="15" customHeight="1" x14ac:dyDescent="0.25">
      <c r="A76" s="205"/>
      <c r="B76" s="163" t="s">
        <v>1109</v>
      </c>
      <c r="C76" s="169">
        <v>156</v>
      </c>
      <c r="D76" s="169">
        <v>136.1</v>
      </c>
      <c r="E76" s="169">
        <v>165.10000000000005</v>
      </c>
      <c r="F76" s="169">
        <v>143.12</v>
      </c>
      <c r="G76" s="169">
        <v>195.1</v>
      </c>
      <c r="H76" s="162">
        <v>0</v>
      </c>
      <c r="I76" s="169">
        <v>110</v>
      </c>
      <c r="J76" s="162">
        <v>0</v>
      </c>
      <c r="K76" s="162">
        <v>0</v>
      </c>
      <c r="L76" s="162">
        <v>0</v>
      </c>
      <c r="M76" s="162"/>
      <c r="N76" s="171">
        <f t="shared" si="17"/>
        <v>150.90333333333334</v>
      </c>
      <c r="O76" s="177"/>
      <c r="P76" s="162">
        <f t="shared" si="18"/>
        <v>30.903333333333336</v>
      </c>
      <c r="Q76" s="170">
        <f t="shared" si="19"/>
        <v>0</v>
      </c>
    </row>
    <row r="77" spans="1:17" ht="15" customHeight="1" x14ac:dyDescent="0.25">
      <c r="A77" s="205"/>
      <c r="B77" s="163" t="s">
        <v>1108</v>
      </c>
      <c r="C77" s="169">
        <v>138.1</v>
      </c>
      <c r="D77" s="169">
        <v>172.5</v>
      </c>
      <c r="E77" s="169">
        <v>159.6</v>
      </c>
      <c r="F77" s="169">
        <v>165.79999999999998</v>
      </c>
      <c r="G77" s="169">
        <v>142.10000000000002</v>
      </c>
      <c r="H77" s="169">
        <v>140.19999999999999</v>
      </c>
      <c r="I77" s="169">
        <v>247.8</v>
      </c>
      <c r="J77" s="162">
        <v>0</v>
      </c>
      <c r="K77" s="162">
        <v>0</v>
      </c>
      <c r="L77" s="162">
        <v>0</v>
      </c>
      <c r="M77" s="162"/>
      <c r="N77" s="171">
        <f t="shared" si="17"/>
        <v>166.58571428571426</v>
      </c>
      <c r="O77" s="177"/>
      <c r="P77" s="162">
        <f t="shared" si="18"/>
        <v>46.585714285714261</v>
      </c>
      <c r="Q77" s="170">
        <f t="shared" si="19"/>
        <v>0</v>
      </c>
    </row>
    <row r="78" spans="1:17" ht="15" customHeight="1" x14ac:dyDescent="0.25">
      <c r="A78" s="205"/>
      <c r="B78" s="163" t="s">
        <v>1107</v>
      </c>
      <c r="C78" s="169">
        <v>162.5</v>
      </c>
      <c r="D78" s="169">
        <v>183.9</v>
      </c>
      <c r="E78" s="169">
        <v>183.39999999999998</v>
      </c>
      <c r="F78" s="169">
        <v>182.8</v>
      </c>
      <c r="G78" s="169">
        <v>186</v>
      </c>
      <c r="H78" s="169">
        <v>190.40000000000003</v>
      </c>
      <c r="I78" s="169">
        <v>424.90000000000003</v>
      </c>
      <c r="J78" s="162">
        <v>0</v>
      </c>
      <c r="K78" s="162">
        <v>0</v>
      </c>
      <c r="L78" s="162">
        <v>0</v>
      </c>
      <c r="M78" s="162"/>
      <c r="N78" s="171">
        <f t="shared" si="17"/>
        <v>216.27142857142857</v>
      </c>
      <c r="O78" s="177"/>
      <c r="P78" s="162">
        <f t="shared" si="18"/>
        <v>96.271428571428572</v>
      </c>
      <c r="Q78" s="170">
        <f t="shared" si="19"/>
        <v>0</v>
      </c>
    </row>
    <row r="79" spans="1:17" ht="15" customHeight="1" x14ac:dyDescent="0.25">
      <c r="A79" s="205"/>
      <c r="B79" s="163" t="s">
        <v>1106</v>
      </c>
      <c r="C79" s="169">
        <v>325.80000000000007</v>
      </c>
      <c r="D79" s="169">
        <v>312.3</v>
      </c>
      <c r="E79" s="169">
        <v>281.8</v>
      </c>
      <c r="F79" s="169">
        <v>271.29999999999995</v>
      </c>
      <c r="G79" s="169">
        <v>351.40000000000003</v>
      </c>
      <c r="H79" s="169">
        <v>168.39999999999998</v>
      </c>
      <c r="I79" s="169">
        <v>284</v>
      </c>
      <c r="J79" s="162">
        <v>0</v>
      </c>
      <c r="K79" s="162">
        <v>0</v>
      </c>
      <c r="L79" s="162">
        <v>0</v>
      </c>
      <c r="M79" s="162"/>
      <c r="N79" s="171">
        <f t="shared" si="17"/>
        <v>285</v>
      </c>
      <c r="O79" s="177"/>
      <c r="P79" s="162">
        <f t="shared" si="18"/>
        <v>165</v>
      </c>
      <c r="Q79" s="170">
        <f t="shared" si="19"/>
        <v>0</v>
      </c>
    </row>
    <row r="80" spans="1:17" ht="15" customHeight="1" x14ac:dyDescent="0.25">
      <c r="A80" s="205"/>
      <c r="B80" s="160" t="s">
        <v>1105</v>
      </c>
      <c r="C80" s="169">
        <v>232.09999999999997</v>
      </c>
      <c r="D80" s="169">
        <v>163.79999999999998</v>
      </c>
      <c r="E80" s="169">
        <v>217.2</v>
      </c>
      <c r="F80" s="169">
        <v>213.79999999999998</v>
      </c>
      <c r="G80" s="169">
        <v>196.09999999999997</v>
      </c>
      <c r="H80" s="169">
        <v>58.199999999999996</v>
      </c>
      <c r="I80" s="169">
        <v>67</v>
      </c>
      <c r="J80" s="157">
        <v>0</v>
      </c>
      <c r="K80" s="157">
        <v>0</v>
      </c>
      <c r="L80" s="157">
        <v>0</v>
      </c>
      <c r="M80" s="157"/>
      <c r="N80" s="168">
        <f t="shared" si="17"/>
        <v>164.02857142857141</v>
      </c>
      <c r="O80" s="176"/>
      <c r="P80" s="157">
        <f t="shared" si="18"/>
        <v>44.028571428571411</v>
      </c>
      <c r="Q80" s="167">
        <f t="shared" si="19"/>
        <v>0</v>
      </c>
    </row>
    <row r="81" spans="1:17" ht="15" customHeight="1" x14ac:dyDescent="0.25">
      <c r="A81" s="206"/>
      <c r="B81" s="154" t="s">
        <v>1123</v>
      </c>
      <c r="C81" s="153">
        <f t="shared" ref="C81:L81" si="20">SUM(C69:C80)</f>
        <v>2490.5</v>
      </c>
      <c r="D81" s="152">
        <f t="shared" si="20"/>
        <v>2269.4000000000005</v>
      </c>
      <c r="E81" s="152">
        <f t="shared" si="20"/>
        <v>2612.3000000000002</v>
      </c>
      <c r="F81" s="152">
        <f t="shared" si="20"/>
        <v>2507.8199999999997</v>
      </c>
      <c r="G81" s="152">
        <f t="shared" si="20"/>
        <v>2412.6999999999998</v>
      </c>
      <c r="H81" s="152">
        <f t="shared" si="20"/>
        <v>557.20000000000005</v>
      </c>
      <c r="I81" s="152">
        <f t="shared" si="20"/>
        <v>2785.9</v>
      </c>
      <c r="J81" s="175">
        <f t="shared" si="20"/>
        <v>0</v>
      </c>
      <c r="K81" s="175">
        <f t="shared" si="20"/>
        <v>0</v>
      </c>
      <c r="L81" s="174">
        <f t="shared" si="20"/>
        <v>0</v>
      </c>
      <c r="M81" s="173"/>
      <c r="N81" s="150">
        <f t="shared" si="17"/>
        <v>2233.6885714285718</v>
      </c>
      <c r="O81" s="148">
        <f>SUM(O69:O80)</f>
        <v>0</v>
      </c>
      <c r="P81" s="148"/>
      <c r="Q81" s="147">
        <f>SUM(Q69:Q80)</f>
        <v>-16.216666666666654</v>
      </c>
    </row>
    <row r="82" spans="1:17" ht="15" customHeight="1" x14ac:dyDescent="0.25">
      <c r="A82" s="204">
        <v>2014</v>
      </c>
      <c r="B82" s="165" t="s">
        <v>1119</v>
      </c>
      <c r="C82" s="169">
        <v>133.39999999999998</v>
      </c>
      <c r="D82" s="169">
        <v>170.1</v>
      </c>
      <c r="E82" s="169">
        <v>202.09999999999994</v>
      </c>
      <c r="F82" s="169">
        <v>186.8</v>
      </c>
      <c r="G82" s="169">
        <v>103.60000000000001</v>
      </c>
      <c r="H82" s="169">
        <v>98.9</v>
      </c>
      <c r="I82" s="169">
        <v>156.69999999999996</v>
      </c>
      <c r="J82" s="164">
        <v>0</v>
      </c>
      <c r="K82" s="164">
        <v>0</v>
      </c>
      <c r="L82" s="164">
        <v>0</v>
      </c>
      <c r="M82" s="164"/>
      <c r="N82" s="158">
        <f>IFERROR(SUM(C82:I82)/COUNTIF(C82:I82,"&gt;"&amp;0),0)</f>
        <v>150.22857142857143</v>
      </c>
      <c r="O82" s="178"/>
      <c r="P82" s="164">
        <f t="shared" ref="P82:P93" si="21">N82-120</f>
        <v>30.228571428571428</v>
      </c>
      <c r="Q82" s="155">
        <f t="shared" ref="Q82:Q93" si="22">IF(P82&lt;0,P82,0)</f>
        <v>0</v>
      </c>
    </row>
    <row r="83" spans="1:17" ht="15" customHeight="1" x14ac:dyDescent="0.25">
      <c r="A83" s="205"/>
      <c r="B83" s="163" t="s">
        <v>1118</v>
      </c>
      <c r="C83" s="169">
        <v>261.09999999999997</v>
      </c>
      <c r="D83" s="169">
        <v>308</v>
      </c>
      <c r="E83" s="169">
        <v>315.79999999999995</v>
      </c>
      <c r="F83" s="169">
        <v>324.60000000000002</v>
      </c>
      <c r="G83" s="169">
        <v>208.60000000000008</v>
      </c>
      <c r="H83" s="169">
        <v>171.4</v>
      </c>
      <c r="I83" s="169">
        <v>278.10000000000002</v>
      </c>
      <c r="J83" s="162">
        <v>0</v>
      </c>
      <c r="K83" s="162">
        <v>0</v>
      </c>
      <c r="L83" s="162">
        <v>0</v>
      </c>
      <c r="M83" s="162"/>
      <c r="N83" s="171">
        <f>IFERROR(SUM(C83:I83)/COUNTIF(C83:I83,"&gt;"&amp;0),0)</f>
        <v>266.80000000000007</v>
      </c>
      <c r="O83" s="177"/>
      <c r="P83" s="162">
        <f t="shared" si="21"/>
        <v>146.80000000000007</v>
      </c>
      <c r="Q83" s="170">
        <f t="shared" si="22"/>
        <v>0</v>
      </c>
    </row>
    <row r="84" spans="1:17" ht="15" customHeight="1" x14ac:dyDescent="0.25">
      <c r="A84" s="205"/>
      <c r="B84" s="163" t="s">
        <v>1117</v>
      </c>
      <c r="C84" s="169">
        <v>460.9</v>
      </c>
      <c r="D84" s="169">
        <v>498</v>
      </c>
      <c r="E84" s="169">
        <v>386.5</v>
      </c>
      <c r="F84" s="169">
        <v>355.8</v>
      </c>
      <c r="G84" s="169">
        <v>403.7</v>
      </c>
      <c r="H84" s="169">
        <v>393.59999999999997</v>
      </c>
      <c r="I84" s="169">
        <v>394.19999999999993</v>
      </c>
      <c r="J84" s="162">
        <v>0</v>
      </c>
      <c r="K84" s="162">
        <v>0</v>
      </c>
      <c r="L84" s="162">
        <v>0</v>
      </c>
      <c r="M84" s="162"/>
      <c r="N84" s="171">
        <f>IFERROR(SUM(C84:I84)/COUNTIF(C84:I84,"&gt;"&amp;0),0)</f>
        <v>413.24285714285713</v>
      </c>
      <c r="O84" s="177"/>
      <c r="P84" s="162">
        <f t="shared" si="21"/>
        <v>293.24285714285713</v>
      </c>
      <c r="Q84" s="170">
        <f t="shared" si="22"/>
        <v>0</v>
      </c>
    </row>
    <row r="85" spans="1:17" ht="15" customHeight="1" x14ac:dyDescent="0.25">
      <c r="A85" s="205"/>
      <c r="B85" s="163" t="s">
        <v>1116</v>
      </c>
      <c r="C85" s="169">
        <v>265.8</v>
      </c>
      <c r="D85" s="169">
        <v>206.70000000000002</v>
      </c>
      <c r="E85" s="169">
        <v>294.3</v>
      </c>
      <c r="F85" s="169">
        <v>238.5</v>
      </c>
      <c r="G85" s="169">
        <v>212.60000000000002</v>
      </c>
      <c r="H85" s="169">
        <v>53.29999999999999</v>
      </c>
      <c r="I85" s="169">
        <v>131.5</v>
      </c>
      <c r="J85" s="162">
        <v>0</v>
      </c>
      <c r="K85" s="162">
        <v>0</v>
      </c>
      <c r="L85" s="162">
        <v>0</v>
      </c>
      <c r="M85" s="162"/>
      <c r="N85" s="171">
        <f>IFERROR(SUM(C85:I85)/COUNTIF(C85:I85,"&gt;"&amp;0),0)</f>
        <v>200.3857142857143</v>
      </c>
      <c r="O85" s="177"/>
      <c r="P85" s="162">
        <f t="shared" si="21"/>
        <v>80.3857142857143</v>
      </c>
      <c r="Q85" s="170">
        <f t="shared" si="22"/>
        <v>0</v>
      </c>
    </row>
    <row r="86" spans="1:17" ht="15" customHeight="1" x14ac:dyDescent="0.25">
      <c r="A86" s="205"/>
      <c r="B86" s="163" t="s">
        <v>1115</v>
      </c>
      <c r="C86" s="169">
        <v>96.100000000000009</v>
      </c>
      <c r="D86" s="169">
        <v>67.5</v>
      </c>
      <c r="E86" s="169">
        <v>200.49999999999997</v>
      </c>
      <c r="F86" s="169">
        <v>121.1</v>
      </c>
      <c r="G86" s="169">
        <v>76.999999999999986</v>
      </c>
      <c r="H86" s="169">
        <v>46.3</v>
      </c>
      <c r="I86" s="169">
        <v>50.9</v>
      </c>
      <c r="J86" s="162">
        <v>0</v>
      </c>
      <c r="K86" s="162">
        <v>0</v>
      </c>
      <c r="L86" s="162">
        <v>0</v>
      </c>
      <c r="M86" s="162"/>
      <c r="N86" s="171">
        <f t="shared" ref="N86:N120" si="23">IFERROR(SUM(C86:L86)/COUNTIF(C86:L86,"&gt;"&amp;0),0)</f>
        <v>94.2</v>
      </c>
      <c r="O86" s="177"/>
      <c r="P86" s="162">
        <f t="shared" si="21"/>
        <v>-25.799999999999997</v>
      </c>
      <c r="Q86" s="170">
        <f t="shared" si="22"/>
        <v>-25.799999999999997</v>
      </c>
    </row>
    <row r="87" spans="1:17" ht="15" customHeight="1" x14ac:dyDescent="0.25">
      <c r="A87" s="205"/>
      <c r="B87" s="163" t="s">
        <v>1111</v>
      </c>
      <c r="C87" s="169">
        <v>125.70000000000002</v>
      </c>
      <c r="D87" s="169">
        <v>103.9</v>
      </c>
      <c r="E87" s="169">
        <v>123.10000000000001</v>
      </c>
      <c r="F87" s="169">
        <v>108</v>
      </c>
      <c r="G87" s="169">
        <v>26.73</v>
      </c>
      <c r="H87" s="169">
        <v>42.9</v>
      </c>
      <c r="I87" s="169">
        <v>38.6</v>
      </c>
      <c r="J87" s="162">
        <v>0</v>
      </c>
      <c r="K87" s="162">
        <v>0</v>
      </c>
      <c r="L87" s="162">
        <v>0</v>
      </c>
      <c r="M87" s="162"/>
      <c r="N87" s="171">
        <f t="shared" si="23"/>
        <v>81.275714285714301</v>
      </c>
      <c r="O87" s="177"/>
      <c r="P87" s="162">
        <f t="shared" si="21"/>
        <v>-38.724285714285699</v>
      </c>
      <c r="Q87" s="170">
        <f t="shared" si="22"/>
        <v>-38.724285714285699</v>
      </c>
    </row>
    <row r="88" spans="1:17" ht="15" customHeight="1" x14ac:dyDescent="0.25">
      <c r="A88" s="205"/>
      <c r="B88" s="163" t="s">
        <v>1110</v>
      </c>
      <c r="C88" s="169">
        <v>70.400000000000006</v>
      </c>
      <c r="D88" s="169">
        <v>99.600000000000009</v>
      </c>
      <c r="E88" s="169">
        <v>79.099999999999994</v>
      </c>
      <c r="F88" s="169">
        <v>64.5</v>
      </c>
      <c r="G88" s="169">
        <v>40.199999999999996</v>
      </c>
      <c r="H88" s="169">
        <v>84.2</v>
      </c>
      <c r="I88" s="169">
        <v>83.9</v>
      </c>
      <c r="J88" s="162">
        <v>0</v>
      </c>
      <c r="K88" s="162">
        <v>0</v>
      </c>
      <c r="L88" s="162">
        <v>0</v>
      </c>
      <c r="M88" s="162"/>
      <c r="N88" s="171">
        <f t="shared" si="23"/>
        <v>74.55714285714285</v>
      </c>
      <c r="O88" s="177"/>
      <c r="P88" s="162">
        <f t="shared" si="21"/>
        <v>-45.44285714285715</v>
      </c>
      <c r="Q88" s="170">
        <f t="shared" si="22"/>
        <v>-45.44285714285715</v>
      </c>
    </row>
    <row r="89" spans="1:17" ht="15" customHeight="1" x14ac:dyDescent="0.25">
      <c r="A89" s="205"/>
      <c r="B89" s="163" t="s">
        <v>1109</v>
      </c>
      <c r="C89" s="169">
        <v>101.1</v>
      </c>
      <c r="D89" s="169">
        <v>45.4</v>
      </c>
      <c r="E89" s="169">
        <v>79.3</v>
      </c>
      <c r="F89" s="169">
        <v>79.900000000000006</v>
      </c>
      <c r="G89" s="169">
        <v>60.300000000000004</v>
      </c>
      <c r="H89" s="169">
        <v>28.599999999999998</v>
      </c>
      <c r="I89" s="169">
        <v>28.2</v>
      </c>
      <c r="J89" s="162">
        <v>0</v>
      </c>
      <c r="K89" s="162">
        <v>0</v>
      </c>
      <c r="L89" s="162">
        <v>0</v>
      </c>
      <c r="M89" s="162"/>
      <c r="N89" s="171">
        <f t="shared" si="23"/>
        <v>60.400000000000013</v>
      </c>
      <c r="O89" s="177"/>
      <c r="P89" s="162">
        <f t="shared" si="21"/>
        <v>-59.599999999999987</v>
      </c>
      <c r="Q89" s="170">
        <f t="shared" si="22"/>
        <v>-59.599999999999987</v>
      </c>
    </row>
    <row r="90" spans="1:17" ht="15" customHeight="1" x14ac:dyDescent="0.25">
      <c r="A90" s="205"/>
      <c r="B90" s="163" t="s">
        <v>1108</v>
      </c>
      <c r="C90" s="169">
        <v>114.60000000000001</v>
      </c>
      <c r="D90" s="169">
        <v>70.800000000000011</v>
      </c>
      <c r="E90" s="169">
        <v>97.2</v>
      </c>
      <c r="F90" s="169">
        <v>77.099999999999994</v>
      </c>
      <c r="G90" s="169">
        <v>55.7</v>
      </c>
      <c r="H90" s="169">
        <v>93.5</v>
      </c>
      <c r="I90" s="169">
        <v>100.19999999999999</v>
      </c>
      <c r="J90" s="162">
        <v>0</v>
      </c>
      <c r="K90" s="162">
        <v>0</v>
      </c>
      <c r="L90" s="162">
        <v>0</v>
      </c>
      <c r="M90" s="162"/>
      <c r="N90" s="171">
        <f t="shared" si="23"/>
        <v>87.01428571428572</v>
      </c>
      <c r="O90" s="177"/>
      <c r="P90" s="162">
        <f t="shared" si="21"/>
        <v>-32.98571428571428</v>
      </c>
      <c r="Q90" s="170">
        <f t="shared" si="22"/>
        <v>-32.98571428571428</v>
      </c>
    </row>
    <row r="91" spans="1:17" ht="15" customHeight="1" x14ac:dyDescent="0.25">
      <c r="A91" s="205"/>
      <c r="B91" s="163" t="s">
        <v>1107</v>
      </c>
      <c r="C91" s="169">
        <v>130</v>
      </c>
      <c r="D91" s="169">
        <v>261.30000000000007</v>
      </c>
      <c r="E91" s="169">
        <v>86.000000000000014</v>
      </c>
      <c r="F91" s="169">
        <v>91.600000000000009</v>
      </c>
      <c r="G91" s="169">
        <v>136.29999999999998</v>
      </c>
      <c r="H91" s="169">
        <v>153.89999999999998</v>
      </c>
      <c r="I91" s="169">
        <v>117.2</v>
      </c>
      <c r="J91" s="162">
        <v>0</v>
      </c>
      <c r="K91" s="162">
        <v>0</v>
      </c>
      <c r="L91" s="162">
        <v>0</v>
      </c>
      <c r="M91" s="162"/>
      <c r="N91" s="171">
        <f t="shared" si="23"/>
        <v>139.47142857142859</v>
      </c>
      <c r="O91" s="177"/>
      <c r="P91" s="162">
        <f t="shared" si="21"/>
        <v>19.471428571428589</v>
      </c>
      <c r="Q91" s="170">
        <f t="shared" si="22"/>
        <v>0</v>
      </c>
    </row>
    <row r="92" spans="1:17" ht="15" customHeight="1" x14ac:dyDescent="0.25">
      <c r="A92" s="205"/>
      <c r="B92" s="163" t="s">
        <v>1106</v>
      </c>
      <c r="C92" s="169">
        <v>405.59999999999991</v>
      </c>
      <c r="D92" s="169">
        <v>561.4</v>
      </c>
      <c r="E92" s="169">
        <v>345.5</v>
      </c>
      <c r="F92" s="169">
        <v>355.40000000000003</v>
      </c>
      <c r="G92" s="169">
        <v>376.79999999999995</v>
      </c>
      <c r="H92" s="169">
        <v>210.99999999999997</v>
      </c>
      <c r="I92" s="169">
        <v>231.39999999999998</v>
      </c>
      <c r="J92" s="169">
        <v>360.49999999999994</v>
      </c>
      <c r="K92" s="162">
        <v>0</v>
      </c>
      <c r="L92" s="162">
        <v>0</v>
      </c>
      <c r="M92" s="162"/>
      <c r="N92" s="171">
        <f t="shared" si="23"/>
        <v>355.95</v>
      </c>
      <c r="O92" s="177"/>
      <c r="P92" s="162">
        <f t="shared" si="21"/>
        <v>235.95</v>
      </c>
      <c r="Q92" s="170">
        <f t="shared" si="22"/>
        <v>0</v>
      </c>
    </row>
    <row r="93" spans="1:17" ht="15" customHeight="1" x14ac:dyDescent="0.25">
      <c r="A93" s="205"/>
      <c r="B93" s="160" t="s">
        <v>1105</v>
      </c>
      <c r="C93" s="169">
        <v>319.09999999999997</v>
      </c>
      <c r="D93" s="169">
        <v>507.2</v>
      </c>
      <c r="E93" s="169">
        <v>330.79999999999995</v>
      </c>
      <c r="F93" s="169">
        <v>259</v>
      </c>
      <c r="G93" s="169">
        <v>346.2</v>
      </c>
      <c r="H93" s="169">
        <v>177.89999999999995</v>
      </c>
      <c r="I93" s="169">
        <v>196.59999999999997</v>
      </c>
      <c r="J93" s="169">
        <v>271.59999999999997</v>
      </c>
      <c r="K93" s="157">
        <v>0</v>
      </c>
      <c r="L93" s="157">
        <v>0</v>
      </c>
      <c r="M93" s="157"/>
      <c r="N93" s="168">
        <f t="shared" si="23"/>
        <v>301.04999999999995</v>
      </c>
      <c r="O93" s="176"/>
      <c r="P93" s="157">
        <f t="shared" si="21"/>
        <v>181.04999999999995</v>
      </c>
      <c r="Q93" s="167">
        <f t="shared" si="22"/>
        <v>0</v>
      </c>
    </row>
    <row r="94" spans="1:17" ht="15" customHeight="1" x14ac:dyDescent="0.25">
      <c r="A94" s="206"/>
      <c r="B94" s="154" t="s">
        <v>1122</v>
      </c>
      <c r="C94" s="153">
        <f t="shared" ref="C94:L94" si="24">SUM(C82:C93)</f>
        <v>2483.7999999999997</v>
      </c>
      <c r="D94" s="152">
        <f t="shared" si="24"/>
        <v>2899.9</v>
      </c>
      <c r="E94" s="152">
        <f t="shared" si="24"/>
        <v>2540.1999999999998</v>
      </c>
      <c r="F94" s="152">
        <f t="shared" si="24"/>
        <v>2262.3000000000002</v>
      </c>
      <c r="G94" s="152">
        <f t="shared" si="24"/>
        <v>2047.73</v>
      </c>
      <c r="H94" s="152">
        <f t="shared" si="24"/>
        <v>1555.4999999999998</v>
      </c>
      <c r="I94" s="152">
        <f t="shared" si="24"/>
        <v>1807.5</v>
      </c>
      <c r="J94" s="152">
        <f t="shared" si="24"/>
        <v>632.09999999999991</v>
      </c>
      <c r="K94" s="175">
        <f t="shared" si="24"/>
        <v>0</v>
      </c>
      <c r="L94" s="174">
        <f t="shared" si="24"/>
        <v>0</v>
      </c>
      <c r="M94" s="173"/>
      <c r="N94" s="150">
        <f t="shared" si="23"/>
        <v>2028.6287500000001</v>
      </c>
      <c r="O94" s="148">
        <f>SUM(O82:O93)</f>
        <v>0</v>
      </c>
      <c r="P94" s="148"/>
      <c r="Q94" s="147">
        <f>SUM(Q82:Q93)</f>
        <v>-202.55285714285714</v>
      </c>
    </row>
    <row r="95" spans="1:17" ht="15" customHeight="1" x14ac:dyDescent="0.25">
      <c r="A95" s="204">
        <v>2015</v>
      </c>
      <c r="B95" s="165" t="s">
        <v>1119</v>
      </c>
      <c r="C95" s="169">
        <v>226.7</v>
      </c>
      <c r="D95" s="169">
        <v>210.2</v>
      </c>
      <c r="E95" s="169">
        <v>205.19999999999996</v>
      </c>
      <c r="F95" s="169">
        <v>202.10000000000002</v>
      </c>
      <c r="G95" s="169">
        <v>243.70000000000002</v>
      </c>
      <c r="H95" s="169">
        <v>115.29999999999998</v>
      </c>
      <c r="I95" s="169">
        <v>167.1</v>
      </c>
      <c r="J95" s="169">
        <v>237.59999999999997</v>
      </c>
      <c r="K95" s="164">
        <v>0</v>
      </c>
      <c r="L95" s="164">
        <v>0</v>
      </c>
      <c r="M95" s="164"/>
      <c r="N95" s="158">
        <f t="shared" si="23"/>
        <v>200.98749999999995</v>
      </c>
      <c r="O95" s="164">
        <v>15</v>
      </c>
      <c r="P95" s="164">
        <f t="shared" ref="P95:P106" si="25">N95-120</f>
        <v>80.987499999999955</v>
      </c>
      <c r="Q95" s="155">
        <f t="shared" ref="Q95:Q106" si="26">IF(P95&lt;0,P95,0)</f>
        <v>0</v>
      </c>
    </row>
    <row r="96" spans="1:17" ht="15" customHeight="1" x14ac:dyDescent="0.25">
      <c r="A96" s="205"/>
      <c r="B96" s="163" t="s">
        <v>1118</v>
      </c>
      <c r="C96" s="169">
        <v>312.59999999999997</v>
      </c>
      <c r="D96" s="169">
        <v>502.9</v>
      </c>
      <c r="E96" s="169">
        <v>434.09999999999991</v>
      </c>
      <c r="F96" s="169">
        <v>350.2</v>
      </c>
      <c r="G96" s="169">
        <v>347.80000000000007</v>
      </c>
      <c r="H96" s="169">
        <v>241.9</v>
      </c>
      <c r="I96" s="169">
        <v>186.4</v>
      </c>
      <c r="J96" s="169">
        <v>308.2</v>
      </c>
      <c r="K96" s="162">
        <v>0</v>
      </c>
      <c r="L96" s="162">
        <v>0</v>
      </c>
      <c r="M96" s="162"/>
      <c r="N96" s="171">
        <f t="shared" si="23"/>
        <v>335.51249999999999</v>
      </c>
      <c r="O96" s="162">
        <v>13.8</v>
      </c>
      <c r="P96" s="162">
        <f t="shared" si="25"/>
        <v>215.51249999999999</v>
      </c>
      <c r="Q96" s="170">
        <f t="shared" si="26"/>
        <v>0</v>
      </c>
    </row>
    <row r="97" spans="1:17" ht="15" customHeight="1" x14ac:dyDescent="0.25">
      <c r="A97" s="205"/>
      <c r="B97" s="163" t="s">
        <v>1117</v>
      </c>
      <c r="C97" s="169">
        <v>187.2</v>
      </c>
      <c r="D97" s="169">
        <v>277</v>
      </c>
      <c r="E97" s="169">
        <v>204.5</v>
      </c>
      <c r="F97" s="169">
        <v>231.00000000000003</v>
      </c>
      <c r="G97" s="169">
        <v>216.29999999999998</v>
      </c>
      <c r="H97" s="169">
        <v>197.6</v>
      </c>
      <c r="I97" s="169">
        <v>179.29999999999998</v>
      </c>
      <c r="J97" s="169">
        <v>242.2</v>
      </c>
      <c r="K97" s="162">
        <v>0</v>
      </c>
      <c r="L97" s="162">
        <v>0</v>
      </c>
      <c r="M97" s="162"/>
      <c r="N97" s="171">
        <f t="shared" si="23"/>
        <v>216.88749999999999</v>
      </c>
      <c r="O97" s="162">
        <v>15</v>
      </c>
      <c r="P97" s="162">
        <f t="shared" si="25"/>
        <v>96.887499999999989</v>
      </c>
      <c r="Q97" s="170">
        <f t="shared" si="26"/>
        <v>0</v>
      </c>
    </row>
    <row r="98" spans="1:17" ht="15" customHeight="1" x14ac:dyDescent="0.25">
      <c r="A98" s="205"/>
      <c r="B98" s="163" t="s">
        <v>1116</v>
      </c>
      <c r="C98" s="169">
        <v>244.59999999999997</v>
      </c>
      <c r="D98" s="169">
        <v>267.59999999999997</v>
      </c>
      <c r="E98" s="169">
        <v>287.10000000000002</v>
      </c>
      <c r="F98" s="169">
        <v>217.20000000000002</v>
      </c>
      <c r="G98" s="169">
        <v>205.9</v>
      </c>
      <c r="H98" s="169">
        <v>201.79999999999995</v>
      </c>
      <c r="I98" s="169">
        <v>163.4</v>
      </c>
      <c r="J98" s="169">
        <v>223</v>
      </c>
      <c r="K98" s="162">
        <v>0</v>
      </c>
      <c r="L98" s="162">
        <v>0</v>
      </c>
      <c r="M98" s="162"/>
      <c r="N98" s="171">
        <f t="shared" si="23"/>
        <v>226.32500000000002</v>
      </c>
      <c r="O98" s="162">
        <v>11.8</v>
      </c>
      <c r="P98" s="162">
        <f t="shared" si="25"/>
        <v>106.32500000000002</v>
      </c>
      <c r="Q98" s="170">
        <f t="shared" si="26"/>
        <v>0</v>
      </c>
    </row>
    <row r="99" spans="1:17" ht="15" customHeight="1" x14ac:dyDescent="0.25">
      <c r="A99" s="205"/>
      <c r="B99" s="163" t="s">
        <v>1115</v>
      </c>
      <c r="C99" s="169">
        <v>200.9</v>
      </c>
      <c r="D99" s="169">
        <v>190.7</v>
      </c>
      <c r="E99" s="169">
        <v>207.9</v>
      </c>
      <c r="F99" s="169">
        <v>170.1</v>
      </c>
      <c r="G99" s="169">
        <v>199.2</v>
      </c>
      <c r="H99" s="169">
        <v>126.8</v>
      </c>
      <c r="I99" s="169">
        <v>157.20000000000002</v>
      </c>
      <c r="J99" s="169">
        <v>110.60000000000001</v>
      </c>
      <c r="K99" s="162">
        <v>0</v>
      </c>
      <c r="L99" s="162">
        <v>0</v>
      </c>
      <c r="M99" s="162"/>
      <c r="N99" s="171">
        <f t="shared" si="23"/>
        <v>170.42499999999998</v>
      </c>
      <c r="O99" s="162">
        <v>17.600000000000001</v>
      </c>
      <c r="P99" s="162">
        <f t="shared" si="25"/>
        <v>50.424999999999983</v>
      </c>
      <c r="Q99" s="170">
        <f t="shared" si="26"/>
        <v>0</v>
      </c>
    </row>
    <row r="100" spans="1:17" ht="15" customHeight="1" x14ac:dyDescent="0.25">
      <c r="A100" s="205"/>
      <c r="B100" s="163" t="s">
        <v>1111</v>
      </c>
      <c r="C100" s="169">
        <v>54.5</v>
      </c>
      <c r="D100" s="169">
        <v>45.8</v>
      </c>
      <c r="E100" s="169">
        <v>72.400000000000006</v>
      </c>
      <c r="F100" s="169">
        <v>32.1</v>
      </c>
      <c r="G100" s="169">
        <v>61.3</v>
      </c>
      <c r="H100" s="169">
        <v>33.9</v>
      </c>
      <c r="I100" s="169">
        <v>32.900000000000006</v>
      </c>
      <c r="J100" s="169">
        <v>43.6</v>
      </c>
      <c r="K100" s="162">
        <v>0</v>
      </c>
      <c r="L100" s="162">
        <v>57.9</v>
      </c>
      <c r="M100" s="162"/>
      <c r="N100" s="171">
        <f t="shared" si="23"/>
        <v>48.266666666666666</v>
      </c>
      <c r="O100" s="162">
        <v>21.3</v>
      </c>
      <c r="P100" s="162">
        <f t="shared" si="25"/>
        <v>-71.733333333333334</v>
      </c>
      <c r="Q100" s="170">
        <f t="shared" si="26"/>
        <v>-71.733333333333334</v>
      </c>
    </row>
    <row r="101" spans="1:17" ht="15" customHeight="1" x14ac:dyDescent="0.25">
      <c r="A101" s="205"/>
      <c r="B101" s="163" t="s">
        <v>1110</v>
      </c>
      <c r="C101" s="169">
        <v>156.6</v>
      </c>
      <c r="D101" s="169">
        <v>116.6</v>
      </c>
      <c r="E101" s="169">
        <v>106.70000000000002</v>
      </c>
      <c r="F101" s="169">
        <v>111.70000000000002</v>
      </c>
      <c r="G101" s="169">
        <v>117.59999999999998</v>
      </c>
      <c r="H101" s="169">
        <v>77.099999999999994</v>
      </c>
      <c r="I101" s="169">
        <v>43.5</v>
      </c>
      <c r="J101" s="169">
        <v>136.9</v>
      </c>
      <c r="K101" s="162">
        <v>0</v>
      </c>
      <c r="L101" s="162">
        <v>85.199999999999974</v>
      </c>
      <c r="M101" s="162"/>
      <c r="N101" s="171">
        <f t="shared" si="23"/>
        <v>105.76666666666667</v>
      </c>
      <c r="O101" s="162">
        <v>19</v>
      </c>
      <c r="P101" s="162">
        <f t="shared" si="25"/>
        <v>-14.233333333333334</v>
      </c>
      <c r="Q101" s="170">
        <f t="shared" si="26"/>
        <v>-14.233333333333334</v>
      </c>
    </row>
    <row r="102" spans="1:17" ht="15" customHeight="1" x14ac:dyDescent="0.25">
      <c r="A102" s="205"/>
      <c r="B102" s="163" t="s">
        <v>1109</v>
      </c>
      <c r="C102" s="169">
        <v>64.399999999999991</v>
      </c>
      <c r="D102" s="169">
        <v>112.89999999999999</v>
      </c>
      <c r="E102" s="169">
        <v>78.600000000000009</v>
      </c>
      <c r="F102" s="169">
        <v>103.3</v>
      </c>
      <c r="G102" s="169">
        <v>66.399999999999991</v>
      </c>
      <c r="H102" s="169">
        <v>47.8</v>
      </c>
      <c r="I102" s="169">
        <v>42.5</v>
      </c>
      <c r="J102" s="159">
        <v>78.100000000000009</v>
      </c>
      <c r="K102" s="162">
        <v>0</v>
      </c>
      <c r="L102" s="162">
        <v>51.4</v>
      </c>
      <c r="M102" s="162"/>
      <c r="N102" s="171">
        <f t="shared" si="23"/>
        <v>71.711111111111109</v>
      </c>
      <c r="O102" s="162">
        <v>24.5</v>
      </c>
      <c r="P102" s="162">
        <f t="shared" si="25"/>
        <v>-48.288888888888891</v>
      </c>
      <c r="Q102" s="170">
        <f t="shared" si="26"/>
        <v>-48.288888888888891</v>
      </c>
    </row>
    <row r="103" spans="1:17" ht="15" customHeight="1" x14ac:dyDescent="0.25">
      <c r="A103" s="205"/>
      <c r="B103" s="163" t="s">
        <v>1108</v>
      </c>
      <c r="C103" s="169">
        <v>67.400000000000006</v>
      </c>
      <c r="D103" s="169">
        <v>39.5</v>
      </c>
      <c r="E103" s="169">
        <v>42.29999999999999</v>
      </c>
      <c r="F103" s="169">
        <v>56.9</v>
      </c>
      <c r="G103" s="169">
        <v>101.8</v>
      </c>
      <c r="H103" s="169">
        <v>45.3</v>
      </c>
      <c r="I103" s="169">
        <v>20.2</v>
      </c>
      <c r="J103" s="169">
        <v>34.1</v>
      </c>
      <c r="K103" s="162">
        <v>0</v>
      </c>
      <c r="L103" s="162">
        <v>34.400000000000006</v>
      </c>
      <c r="M103" s="162"/>
      <c r="N103" s="171">
        <f t="shared" si="23"/>
        <v>49.099999999999994</v>
      </c>
      <c r="O103" s="162">
        <v>24.5</v>
      </c>
      <c r="P103" s="162">
        <f t="shared" si="25"/>
        <v>-70.900000000000006</v>
      </c>
      <c r="Q103" s="170">
        <f t="shared" si="26"/>
        <v>-70.900000000000006</v>
      </c>
    </row>
    <row r="104" spans="1:17" ht="15" customHeight="1" x14ac:dyDescent="0.25">
      <c r="A104" s="205"/>
      <c r="B104" s="163" t="s">
        <v>1107</v>
      </c>
      <c r="C104" s="169">
        <v>88</v>
      </c>
      <c r="D104" s="169">
        <v>221.8</v>
      </c>
      <c r="E104" s="169">
        <v>46.3</v>
      </c>
      <c r="F104" s="169">
        <v>95.4</v>
      </c>
      <c r="G104" s="169">
        <v>142.80000000000001</v>
      </c>
      <c r="H104" s="169">
        <v>107.19999999999999</v>
      </c>
      <c r="I104" s="169">
        <v>143.10000000000002</v>
      </c>
      <c r="J104" s="169">
        <v>110.1</v>
      </c>
      <c r="K104" s="162">
        <v>0</v>
      </c>
      <c r="L104" s="162">
        <v>144.4</v>
      </c>
      <c r="M104" s="162"/>
      <c r="N104" s="171">
        <f t="shared" si="23"/>
        <v>122.12222222222223</v>
      </c>
      <c r="O104" s="162">
        <v>19.399999999999999</v>
      </c>
      <c r="P104" s="162">
        <f t="shared" si="25"/>
        <v>2.1222222222222342</v>
      </c>
      <c r="Q104" s="170">
        <f t="shared" si="26"/>
        <v>0</v>
      </c>
    </row>
    <row r="105" spans="1:17" ht="15" customHeight="1" x14ac:dyDescent="0.25">
      <c r="A105" s="205"/>
      <c r="B105" s="163" t="s">
        <v>1106</v>
      </c>
      <c r="C105" s="169">
        <v>206.3</v>
      </c>
      <c r="D105" s="169">
        <v>242.10000000000002</v>
      </c>
      <c r="E105" s="169">
        <v>97.1</v>
      </c>
      <c r="F105" s="169">
        <v>168.7</v>
      </c>
      <c r="G105" s="169">
        <v>234.09999999999997</v>
      </c>
      <c r="H105" s="169">
        <v>113.99999999999999</v>
      </c>
      <c r="I105" s="169">
        <v>109.10000000000001</v>
      </c>
      <c r="J105" s="169">
        <v>187.70000000000002</v>
      </c>
      <c r="K105" s="162">
        <v>0</v>
      </c>
      <c r="L105" s="162">
        <v>205.20000000000002</v>
      </c>
      <c r="M105" s="162"/>
      <c r="N105" s="171">
        <f t="shared" si="23"/>
        <v>173.8111111111111</v>
      </c>
      <c r="O105" s="162">
        <v>17</v>
      </c>
      <c r="P105" s="162">
        <f t="shared" si="25"/>
        <v>53.811111111111103</v>
      </c>
      <c r="Q105" s="170">
        <f t="shared" si="26"/>
        <v>0</v>
      </c>
    </row>
    <row r="106" spans="1:17" ht="15" customHeight="1" x14ac:dyDescent="0.25">
      <c r="A106" s="205"/>
      <c r="B106" s="160" t="s">
        <v>1105</v>
      </c>
      <c r="C106" s="169">
        <v>89.189999999999984</v>
      </c>
      <c r="D106" s="169">
        <v>132.69999999999999</v>
      </c>
      <c r="E106" s="169">
        <v>98.100000000000009</v>
      </c>
      <c r="F106" s="169">
        <v>131.1</v>
      </c>
      <c r="G106" s="169">
        <v>125.40000000000002</v>
      </c>
      <c r="H106" s="169">
        <v>101.50000000000001</v>
      </c>
      <c r="I106" s="169">
        <v>96.699999999999989</v>
      </c>
      <c r="J106" s="169">
        <v>85.6</v>
      </c>
      <c r="K106" s="157">
        <v>0</v>
      </c>
      <c r="L106" s="157">
        <v>82.9</v>
      </c>
      <c r="M106" s="157"/>
      <c r="N106" s="168">
        <f t="shared" si="23"/>
        <v>104.7988888888889</v>
      </c>
      <c r="O106" s="157">
        <v>18.399999999999999</v>
      </c>
      <c r="P106" s="157">
        <f t="shared" si="25"/>
        <v>-15.201111111111103</v>
      </c>
      <c r="Q106" s="167">
        <f t="shared" si="26"/>
        <v>-15.201111111111103</v>
      </c>
    </row>
    <row r="107" spans="1:17" ht="15" customHeight="1" x14ac:dyDescent="0.25">
      <c r="A107" s="206"/>
      <c r="B107" s="154" t="s">
        <v>1121</v>
      </c>
      <c r="C107" s="153">
        <f t="shared" ref="C107:L107" si="27">SUM(C95:C106)</f>
        <v>1898.39</v>
      </c>
      <c r="D107" s="152">
        <f t="shared" si="27"/>
        <v>2359.7999999999997</v>
      </c>
      <c r="E107" s="152">
        <f t="shared" si="27"/>
        <v>1880.2999999999997</v>
      </c>
      <c r="F107" s="152">
        <f t="shared" si="27"/>
        <v>1869.8</v>
      </c>
      <c r="G107" s="152">
        <f t="shared" si="27"/>
        <v>2062.2999999999997</v>
      </c>
      <c r="H107" s="152">
        <f t="shared" si="27"/>
        <v>1410.1999999999998</v>
      </c>
      <c r="I107" s="152">
        <f t="shared" si="27"/>
        <v>1341.3999999999999</v>
      </c>
      <c r="J107" s="152">
        <f t="shared" si="27"/>
        <v>1797.6999999999996</v>
      </c>
      <c r="K107" s="152">
        <f t="shared" si="27"/>
        <v>0</v>
      </c>
      <c r="L107" s="151">
        <f t="shared" si="27"/>
        <v>661.4</v>
      </c>
      <c r="M107" s="172"/>
      <c r="N107" s="150">
        <f t="shared" si="23"/>
        <v>1697.921111111111</v>
      </c>
      <c r="O107" s="149">
        <f>SUM(O95:O106)</f>
        <v>217.3</v>
      </c>
      <c r="P107" s="148"/>
      <c r="Q107" s="147">
        <f>SUM(Q95:Q106)</f>
        <v>-220.35666666666668</v>
      </c>
    </row>
    <row r="108" spans="1:17" ht="15" customHeight="1" x14ac:dyDescent="0.25">
      <c r="A108" s="204">
        <v>2016</v>
      </c>
      <c r="B108" s="165" t="s">
        <v>1119</v>
      </c>
      <c r="C108" s="169">
        <v>174.59999999999997</v>
      </c>
      <c r="D108" s="169">
        <v>53.5</v>
      </c>
      <c r="E108" s="169">
        <v>101.1</v>
      </c>
      <c r="F108" s="169">
        <v>134.5</v>
      </c>
      <c r="G108" s="169">
        <v>129.20000000000002</v>
      </c>
      <c r="H108" s="169">
        <v>122.5</v>
      </c>
      <c r="I108" s="169">
        <v>90.800000000000011</v>
      </c>
      <c r="J108" s="169">
        <v>88.200000000000017</v>
      </c>
      <c r="K108" s="164">
        <v>0</v>
      </c>
      <c r="L108" s="169">
        <v>115.7</v>
      </c>
      <c r="M108" s="164"/>
      <c r="N108" s="158">
        <f t="shared" si="23"/>
        <v>112.23333333333335</v>
      </c>
      <c r="O108" s="164">
        <v>18.600000000000001</v>
      </c>
      <c r="P108" s="164">
        <f t="shared" ref="P108:P119" si="28">N108-120</f>
        <v>-7.7666666666666515</v>
      </c>
      <c r="Q108" s="155">
        <f t="shared" ref="Q108:Q119" si="29">IF(P108&lt;0,P108,0)</f>
        <v>-7.7666666666666515</v>
      </c>
    </row>
    <row r="109" spans="1:17" ht="15" customHeight="1" x14ac:dyDescent="0.25">
      <c r="A109" s="205"/>
      <c r="B109" s="163" t="s">
        <v>1118</v>
      </c>
      <c r="C109" s="169">
        <v>155.39999999999998</v>
      </c>
      <c r="D109" s="169">
        <v>108.60000000000001</v>
      </c>
      <c r="E109" s="169">
        <v>136.10000000000002</v>
      </c>
      <c r="F109" s="169">
        <v>155.80000000000001</v>
      </c>
      <c r="G109" s="169">
        <v>210.20000000000005</v>
      </c>
      <c r="H109" s="169">
        <v>104.19999999999999</v>
      </c>
      <c r="I109" s="169">
        <v>116</v>
      </c>
      <c r="J109" s="169">
        <v>139.6</v>
      </c>
      <c r="K109" s="162">
        <v>0</v>
      </c>
      <c r="L109" s="169">
        <v>145.00000000000003</v>
      </c>
      <c r="M109" s="162"/>
      <c r="N109" s="171">
        <f t="shared" si="23"/>
        <v>141.21111111111111</v>
      </c>
      <c r="O109" s="162">
        <v>10.199999999999999</v>
      </c>
      <c r="P109" s="162">
        <f t="shared" si="28"/>
        <v>21.211111111111109</v>
      </c>
      <c r="Q109" s="170">
        <f t="shared" si="29"/>
        <v>0</v>
      </c>
    </row>
    <row r="110" spans="1:17" ht="15" customHeight="1" x14ac:dyDescent="0.25">
      <c r="A110" s="205"/>
      <c r="B110" s="163" t="s">
        <v>1117</v>
      </c>
      <c r="C110" s="169">
        <v>318.86999999999995</v>
      </c>
      <c r="D110" s="169">
        <v>118.60000000000002</v>
      </c>
      <c r="E110" s="169">
        <v>197.9</v>
      </c>
      <c r="F110" s="169">
        <v>217</v>
      </c>
      <c r="G110" s="169">
        <v>203.30000000000004</v>
      </c>
      <c r="H110" s="169">
        <v>174.89999999999998</v>
      </c>
      <c r="I110" s="169">
        <v>158.20000000000002</v>
      </c>
      <c r="J110" s="169">
        <v>186.59999999999997</v>
      </c>
      <c r="K110" s="162">
        <v>0</v>
      </c>
      <c r="L110" s="169">
        <v>199.1</v>
      </c>
      <c r="M110" s="162"/>
      <c r="N110" s="171">
        <f t="shared" si="23"/>
        <v>197.16333333333333</v>
      </c>
      <c r="O110" s="162">
        <v>14</v>
      </c>
      <c r="P110" s="162">
        <f t="shared" si="28"/>
        <v>77.163333333333327</v>
      </c>
      <c r="Q110" s="170">
        <f t="shared" si="29"/>
        <v>0</v>
      </c>
    </row>
    <row r="111" spans="1:17" ht="15" customHeight="1" x14ac:dyDescent="0.25">
      <c r="A111" s="205"/>
      <c r="B111" s="163" t="s">
        <v>1116</v>
      </c>
      <c r="C111" s="169">
        <v>102.62</v>
      </c>
      <c r="D111" s="169">
        <v>63.9</v>
      </c>
      <c r="E111" s="169">
        <v>96.899999999999991</v>
      </c>
      <c r="F111" s="169">
        <v>122.60000000000001</v>
      </c>
      <c r="G111" s="169">
        <v>89.5</v>
      </c>
      <c r="H111" s="169">
        <v>81.400000000000006</v>
      </c>
      <c r="I111" s="169">
        <v>53.199999999999996</v>
      </c>
      <c r="J111" s="169">
        <v>81.699999999999989</v>
      </c>
      <c r="K111" s="169">
        <v>72.3</v>
      </c>
      <c r="L111" s="169">
        <v>107.7</v>
      </c>
      <c r="M111" s="162"/>
      <c r="N111" s="171">
        <f t="shared" si="23"/>
        <v>87.182000000000016</v>
      </c>
      <c r="O111" s="162">
        <v>18.3</v>
      </c>
      <c r="P111" s="162">
        <f t="shared" si="28"/>
        <v>-32.817999999999984</v>
      </c>
      <c r="Q111" s="170">
        <f t="shared" si="29"/>
        <v>-32.817999999999984</v>
      </c>
    </row>
    <row r="112" spans="1:17" ht="15" customHeight="1" x14ac:dyDescent="0.25">
      <c r="A112" s="205"/>
      <c r="B112" s="163" t="s">
        <v>1115</v>
      </c>
      <c r="C112" s="169">
        <v>277.65000000000003</v>
      </c>
      <c r="D112" s="169">
        <v>88.9</v>
      </c>
      <c r="E112" s="169">
        <v>201.50000000000003</v>
      </c>
      <c r="F112" s="169">
        <v>304.59999999999997</v>
      </c>
      <c r="G112" s="169">
        <v>233.9</v>
      </c>
      <c r="H112" s="169">
        <v>216.39999999999989</v>
      </c>
      <c r="I112" s="169">
        <v>146.4</v>
      </c>
      <c r="J112" s="169">
        <v>197.1</v>
      </c>
      <c r="K112" s="169">
        <v>203.50000000000003</v>
      </c>
      <c r="L112" s="169">
        <v>130.30000000000001</v>
      </c>
      <c r="M112" s="162"/>
      <c r="N112" s="171">
        <f t="shared" si="23"/>
        <v>200.02500000000001</v>
      </c>
      <c r="O112" s="162">
        <v>18.5</v>
      </c>
      <c r="P112" s="162">
        <f t="shared" si="28"/>
        <v>80.025000000000006</v>
      </c>
      <c r="Q112" s="170">
        <f t="shared" si="29"/>
        <v>0</v>
      </c>
    </row>
    <row r="113" spans="1:17" ht="15" customHeight="1" x14ac:dyDescent="0.25">
      <c r="A113" s="205"/>
      <c r="B113" s="163" t="s">
        <v>1111</v>
      </c>
      <c r="C113" s="169">
        <v>119.3</v>
      </c>
      <c r="D113" s="169">
        <v>68.300000000000011</v>
      </c>
      <c r="E113" s="169">
        <v>37.400000000000006</v>
      </c>
      <c r="F113" s="169">
        <v>75.099999999999994</v>
      </c>
      <c r="G113" s="169">
        <v>109.5</v>
      </c>
      <c r="H113" s="169">
        <v>97.6</v>
      </c>
      <c r="I113" s="169">
        <v>70.3</v>
      </c>
      <c r="J113" s="169">
        <v>65.599999999999994</v>
      </c>
      <c r="K113" s="169">
        <v>91.2</v>
      </c>
      <c r="L113" s="169">
        <v>75.600000000000009</v>
      </c>
      <c r="M113" s="162"/>
      <c r="N113" s="171">
        <f t="shared" si="23"/>
        <v>80.990000000000009</v>
      </c>
      <c r="O113" s="162">
        <v>22.2</v>
      </c>
      <c r="P113" s="162">
        <f t="shared" si="28"/>
        <v>-39.009999999999991</v>
      </c>
      <c r="Q113" s="170">
        <f t="shared" si="29"/>
        <v>-39.009999999999991</v>
      </c>
    </row>
    <row r="114" spans="1:17" ht="15" customHeight="1" x14ac:dyDescent="0.25">
      <c r="A114" s="205"/>
      <c r="B114" s="163" t="s">
        <v>1110</v>
      </c>
      <c r="C114" s="169">
        <v>27.1</v>
      </c>
      <c r="D114" s="169">
        <v>44.000000000000007</v>
      </c>
      <c r="E114" s="169">
        <v>30.200000000000003</v>
      </c>
      <c r="F114" s="169">
        <v>54.099999999999994</v>
      </c>
      <c r="G114" s="169">
        <v>60.400000000000006</v>
      </c>
      <c r="H114" s="169">
        <v>61</v>
      </c>
      <c r="I114" s="169">
        <v>72.3</v>
      </c>
      <c r="J114" s="169">
        <v>27.7</v>
      </c>
      <c r="K114" s="169">
        <v>106.09999999999998</v>
      </c>
      <c r="L114" s="169">
        <v>86.7</v>
      </c>
      <c r="M114" s="162"/>
      <c r="N114" s="171">
        <f t="shared" si="23"/>
        <v>56.96</v>
      </c>
      <c r="O114" s="162">
        <v>22.6</v>
      </c>
      <c r="P114" s="162">
        <f t="shared" si="28"/>
        <v>-63.04</v>
      </c>
      <c r="Q114" s="170">
        <f t="shared" si="29"/>
        <v>-63.04</v>
      </c>
    </row>
    <row r="115" spans="1:17" ht="15" customHeight="1" x14ac:dyDescent="0.25">
      <c r="A115" s="205"/>
      <c r="B115" s="163" t="s">
        <v>1109</v>
      </c>
      <c r="C115" s="169">
        <v>64.94</v>
      </c>
      <c r="D115" s="169">
        <v>12.3</v>
      </c>
      <c r="E115" s="169">
        <v>26.1</v>
      </c>
      <c r="F115" s="169">
        <v>45.999999999999993</v>
      </c>
      <c r="G115" s="169">
        <v>85.3</v>
      </c>
      <c r="H115" s="169">
        <v>9.1999999999999993</v>
      </c>
      <c r="I115" s="169">
        <v>28.6</v>
      </c>
      <c r="J115" s="169">
        <v>27.1</v>
      </c>
      <c r="K115" s="169">
        <v>21.8</v>
      </c>
      <c r="L115" s="169">
        <v>14.200000000000001</v>
      </c>
      <c r="M115" s="162"/>
      <c r="N115" s="171">
        <f t="shared" si="23"/>
        <v>33.554000000000002</v>
      </c>
      <c r="O115" s="162">
        <v>26</v>
      </c>
      <c r="P115" s="162">
        <f t="shared" si="28"/>
        <v>-86.445999999999998</v>
      </c>
      <c r="Q115" s="170">
        <f t="shared" si="29"/>
        <v>-86.445999999999998</v>
      </c>
    </row>
    <row r="116" spans="1:17" ht="15" customHeight="1" x14ac:dyDescent="0.25">
      <c r="A116" s="205"/>
      <c r="B116" s="163" t="s">
        <v>1108</v>
      </c>
      <c r="C116" s="169">
        <v>127.69999999999999</v>
      </c>
      <c r="D116" s="169">
        <v>200.3</v>
      </c>
      <c r="E116" s="169">
        <v>97.899999999999991</v>
      </c>
      <c r="F116" s="169">
        <v>149.69999999999999</v>
      </c>
      <c r="G116" s="169">
        <v>135.19999999999999</v>
      </c>
      <c r="H116" s="169">
        <v>97.7</v>
      </c>
      <c r="I116" s="169">
        <v>72.899999999999991</v>
      </c>
      <c r="J116" s="169">
        <v>119.4</v>
      </c>
      <c r="K116" s="169">
        <v>120.7</v>
      </c>
      <c r="L116" s="169">
        <v>116</v>
      </c>
      <c r="M116" s="162"/>
      <c r="N116" s="171">
        <f t="shared" si="23"/>
        <v>123.75</v>
      </c>
      <c r="O116" s="162">
        <v>22</v>
      </c>
      <c r="P116" s="162">
        <f t="shared" si="28"/>
        <v>3.75</v>
      </c>
      <c r="Q116" s="170">
        <f t="shared" si="29"/>
        <v>0</v>
      </c>
    </row>
    <row r="117" spans="1:17" ht="15" customHeight="1" x14ac:dyDescent="0.25">
      <c r="A117" s="205"/>
      <c r="B117" s="163" t="s">
        <v>1107</v>
      </c>
      <c r="C117" s="169">
        <v>77.000000000000014</v>
      </c>
      <c r="D117" s="169">
        <v>175.7</v>
      </c>
      <c r="E117" s="169">
        <v>85.59999999999998</v>
      </c>
      <c r="F117" s="169">
        <v>146.5</v>
      </c>
      <c r="G117" s="169">
        <v>143.30000000000001</v>
      </c>
      <c r="H117" s="169">
        <v>81.800000000000011</v>
      </c>
      <c r="I117" s="169">
        <v>63.099999999999987</v>
      </c>
      <c r="J117" s="169">
        <v>78.3</v>
      </c>
      <c r="K117" s="169">
        <v>116.99999999999999</v>
      </c>
      <c r="L117" s="169">
        <v>105.19999999999999</v>
      </c>
      <c r="M117" s="162"/>
      <c r="N117" s="171">
        <f t="shared" si="23"/>
        <v>107.34999999999998</v>
      </c>
      <c r="O117" s="162">
        <v>19.2</v>
      </c>
      <c r="P117" s="162">
        <f t="shared" si="28"/>
        <v>-12.65000000000002</v>
      </c>
      <c r="Q117" s="170">
        <f t="shared" si="29"/>
        <v>-12.65000000000002</v>
      </c>
    </row>
    <row r="118" spans="1:17" ht="15" customHeight="1" x14ac:dyDescent="0.25">
      <c r="A118" s="205"/>
      <c r="B118" s="163" t="s">
        <v>1106</v>
      </c>
      <c r="C118" s="169">
        <v>131.69999999999999</v>
      </c>
      <c r="D118" s="169">
        <v>182.89999999999998</v>
      </c>
      <c r="E118" s="169">
        <v>205.90000000000003</v>
      </c>
      <c r="F118" s="169">
        <v>195.70000000000002</v>
      </c>
      <c r="G118" s="169">
        <v>174.06</v>
      </c>
      <c r="H118" s="169">
        <v>85.2</v>
      </c>
      <c r="I118" s="169">
        <v>67.7</v>
      </c>
      <c r="J118" s="169">
        <v>146.1</v>
      </c>
      <c r="K118" s="169">
        <v>59.499999999999993</v>
      </c>
      <c r="L118" s="169">
        <v>108.49999999999999</v>
      </c>
      <c r="M118" s="162"/>
      <c r="N118" s="171">
        <f t="shared" si="23"/>
        <v>135.726</v>
      </c>
      <c r="O118" s="162">
        <v>20.100000000000001</v>
      </c>
      <c r="P118" s="162">
        <f t="shared" si="28"/>
        <v>15.725999999999999</v>
      </c>
      <c r="Q118" s="170">
        <f t="shared" si="29"/>
        <v>0</v>
      </c>
    </row>
    <row r="119" spans="1:17" ht="15" customHeight="1" x14ac:dyDescent="0.25">
      <c r="A119" s="205"/>
      <c r="B119" s="160" t="s">
        <v>1105</v>
      </c>
      <c r="C119" s="169">
        <v>158.1</v>
      </c>
      <c r="D119" s="169">
        <v>259.09999999999997</v>
      </c>
      <c r="E119" s="169">
        <v>159.5</v>
      </c>
      <c r="F119" s="169">
        <v>210.29999999999998</v>
      </c>
      <c r="G119" s="169">
        <v>158.59999999999997</v>
      </c>
      <c r="H119" s="169">
        <v>88.899999999999991</v>
      </c>
      <c r="I119" s="169">
        <v>81.8</v>
      </c>
      <c r="J119" s="169">
        <v>136.80000000000001</v>
      </c>
      <c r="K119" s="169">
        <v>100.4</v>
      </c>
      <c r="L119" s="169">
        <v>145.5</v>
      </c>
      <c r="M119" s="157"/>
      <c r="N119" s="168">
        <f t="shared" si="23"/>
        <v>149.9</v>
      </c>
      <c r="O119" s="157">
        <v>17.7</v>
      </c>
      <c r="P119" s="157">
        <f t="shared" si="28"/>
        <v>29.900000000000006</v>
      </c>
      <c r="Q119" s="167">
        <f t="shared" si="29"/>
        <v>0</v>
      </c>
    </row>
    <row r="120" spans="1:17" ht="15" customHeight="1" x14ac:dyDescent="0.25">
      <c r="A120" s="206"/>
      <c r="B120" s="154" t="s">
        <v>1121</v>
      </c>
      <c r="C120" s="153">
        <f t="shared" ref="C120:L120" si="30">SUM(C108:C119)</f>
        <v>1734.9799999999998</v>
      </c>
      <c r="D120" s="152">
        <f t="shared" si="30"/>
        <v>1376.1</v>
      </c>
      <c r="E120" s="152">
        <f t="shared" si="30"/>
        <v>1376.1000000000001</v>
      </c>
      <c r="F120" s="152">
        <f t="shared" si="30"/>
        <v>1811.9</v>
      </c>
      <c r="G120" s="152">
        <f t="shared" si="30"/>
        <v>1732.46</v>
      </c>
      <c r="H120" s="152">
        <f t="shared" si="30"/>
        <v>1220.8000000000002</v>
      </c>
      <c r="I120" s="152">
        <f t="shared" si="30"/>
        <v>1021.3</v>
      </c>
      <c r="J120" s="152">
        <f t="shared" si="30"/>
        <v>1294.1999999999998</v>
      </c>
      <c r="K120" s="152">
        <f t="shared" si="30"/>
        <v>892.5</v>
      </c>
      <c r="L120" s="152">
        <f t="shared" si="30"/>
        <v>1349.5000000000002</v>
      </c>
      <c r="M120" s="172"/>
      <c r="N120" s="150">
        <f t="shared" si="23"/>
        <v>1380.9839999999999</v>
      </c>
      <c r="O120" s="149">
        <f>SUM(O108:O119)</f>
        <v>229.39999999999998</v>
      </c>
      <c r="P120" s="148"/>
      <c r="Q120" s="147">
        <f>SUM(Q108:Q119)</f>
        <v>-241.73066666666665</v>
      </c>
    </row>
    <row r="121" spans="1:17" ht="15" customHeight="1" x14ac:dyDescent="0.25">
      <c r="A121" s="204">
        <v>2017</v>
      </c>
      <c r="B121" s="165" t="s">
        <v>1119</v>
      </c>
      <c r="C121" s="169">
        <v>385.3</v>
      </c>
      <c r="D121" s="169">
        <v>456.5</v>
      </c>
      <c r="E121" s="169">
        <v>289.29999999999995</v>
      </c>
      <c r="F121" s="169">
        <v>341.70000000000005</v>
      </c>
      <c r="G121" s="169">
        <v>330.3</v>
      </c>
      <c r="H121" s="169">
        <v>290.10000000000002</v>
      </c>
      <c r="I121" s="169">
        <v>296.79999999999995</v>
      </c>
      <c r="J121" s="169">
        <v>249.10000000000005</v>
      </c>
      <c r="K121" s="169">
        <v>318.99999999999989</v>
      </c>
      <c r="L121" s="169">
        <v>269.79999999999995</v>
      </c>
      <c r="M121" s="164"/>
      <c r="N121" s="158">
        <f t="shared" ref="N121:N152" si="31">IFERROR(SUM(C121:M121)/COUNTIF(C121:M121,"&gt;"&amp;0),0)</f>
        <v>322.78999999999996</v>
      </c>
      <c r="O121" s="164">
        <v>9</v>
      </c>
      <c r="P121" s="164">
        <f t="shared" ref="P121:P132" si="32">N121-120</f>
        <v>202.78999999999996</v>
      </c>
      <c r="Q121" s="155">
        <f t="shared" ref="Q121:Q132" si="33">IF(P121&lt;0,P121,0)</f>
        <v>0</v>
      </c>
    </row>
    <row r="122" spans="1:17" ht="15" customHeight="1" x14ac:dyDescent="0.25">
      <c r="A122" s="205"/>
      <c r="B122" s="163" t="s">
        <v>1118</v>
      </c>
      <c r="C122" s="169">
        <v>245.10000000000002</v>
      </c>
      <c r="D122" s="169">
        <v>350.09999999999997</v>
      </c>
      <c r="E122" s="169">
        <v>220.9</v>
      </c>
      <c r="F122" s="169">
        <v>275.7</v>
      </c>
      <c r="G122" s="169">
        <v>209.19999999999996</v>
      </c>
      <c r="H122" s="169">
        <v>178.4</v>
      </c>
      <c r="I122" s="169">
        <v>161.89999999999998</v>
      </c>
      <c r="J122" s="169">
        <v>220.19999999999996</v>
      </c>
      <c r="K122" s="169">
        <v>203.10000000000005</v>
      </c>
      <c r="L122" s="169">
        <v>157.6</v>
      </c>
      <c r="M122" s="162"/>
      <c r="N122" s="171">
        <f t="shared" si="31"/>
        <v>222.22000000000003</v>
      </c>
      <c r="O122" s="162">
        <v>13</v>
      </c>
      <c r="P122" s="162">
        <f t="shared" si="32"/>
        <v>102.22000000000003</v>
      </c>
      <c r="Q122" s="170">
        <f t="shared" si="33"/>
        <v>0</v>
      </c>
    </row>
    <row r="123" spans="1:17" ht="15" customHeight="1" x14ac:dyDescent="0.25">
      <c r="A123" s="205"/>
      <c r="B123" s="163" t="s">
        <v>1117</v>
      </c>
      <c r="C123" s="169">
        <v>208</v>
      </c>
      <c r="D123" s="169">
        <v>314.2</v>
      </c>
      <c r="E123" s="169">
        <v>154.99999999999997</v>
      </c>
      <c r="F123" s="169">
        <v>189.89999999999998</v>
      </c>
      <c r="G123" s="169">
        <v>263</v>
      </c>
      <c r="H123" s="169">
        <v>217.00000000000003</v>
      </c>
      <c r="I123" s="169">
        <v>212</v>
      </c>
      <c r="J123" s="169">
        <v>221.29999999999995</v>
      </c>
      <c r="K123" s="169">
        <v>234.70000000000007</v>
      </c>
      <c r="L123" s="169">
        <v>240.7</v>
      </c>
      <c r="M123" s="169">
        <v>99.9</v>
      </c>
      <c r="N123" s="171">
        <f t="shared" si="31"/>
        <v>214.15454545454543</v>
      </c>
      <c r="O123" s="162">
        <v>13</v>
      </c>
      <c r="P123" s="162">
        <f t="shared" si="32"/>
        <v>94.154545454545428</v>
      </c>
      <c r="Q123" s="170">
        <f t="shared" si="33"/>
        <v>0</v>
      </c>
    </row>
    <row r="124" spans="1:17" ht="15" customHeight="1" x14ac:dyDescent="0.25">
      <c r="A124" s="205"/>
      <c r="B124" s="163" t="s">
        <v>1116</v>
      </c>
      <c r="C124" s="169">
        <v>240.90000000000003</v>
      </c>
      <c r="D124" s="169">
        <v>340.8</v>
      </c>
      <c r="E124" s="169">
        <v>227.3</v>
      </c>
      <c r="F124" s="169">
        <v>244.5</v>
      </c>
      <c r="G124" s="169">
        <v>292.8</v>
      </c>
      <c r="H124" s="169">
        <v>223</v>
      </c>
      <c r="I124" s="169">
        <v>163.4</v>
      </c>
      <c r="J124" s="169">
        <v>271.8</v>
      </c>
      <c r="K124" s="169">
        <v>183.79999999999998</v>
      </c>
      <c r="L124" s="169">
        <v>204.90000000000003</v>
      </c>
      <c r="M124" s="169">
        <v>196.90000000000003</v>
      </c>
      <c r="N124" s="171">
        <f t="shared" si="31"/>
        <v>235.4636363636364</v>
      </c>
      <c r="O124" s="162">
        <v>18</v>
      </c>
      <c r="P124" s="162">
        <f t="shared" si="32"/>
        <v>115.4636363636364</v>
      </c>
      <c r="Q124" s="170">
        <f t="shared" si="33"/>
        <v>0</v>
      </c>
    </row>
    <row r="125" spans="1:17" ht="15" customHeight="1" x14ac:dyDescent="0.25">
      <c r="A125" s="205"/>
      <c r="B125" s="163" t="s">
        <v>1115</v>
      </c>
      <c r="C125" s="169">
        <v>271.59999999999997</v>
      </c>
      <c r="D125" s="169">
        <v>139.69999999999999</v>
      </c>
      <c r="E125" s="169">
        <v>186.79999999999998</v>
      </c>
      <c r="F125" s="169">
        <v>206.4</v>
      </c>
      <c r="G125" s="169">
        <v>220.7</v>
      </c>
      <c r="H125" s="169">
        <v>145.79999999999998</v>
      </c>
      <c r="I125" s="169">
        <v>92.2</v>
      </c>
      <c r="J125" s="169">
        <v>222.29999999999998</v>
      </c>
      <c r="K125" s="169">
        <v>132.80000000000001</v>
      </c>
      <c r="L125" s="169">
        <v>160.49999999999997</v>
      </c>
      <c r="M125" s="169">
        <v>117.6</v>
      </c>
      <c r="N125" s="171">
        <f t="shared" si="31"/>
        <v>172.39999999999998</v>
      </c>
      <c r="O125" s="162">
        <v>17</v>
      </c>
      <c r="P125" s="162">
        <f t="shared" si="32"/>
        <v>52.399999999999977</v>
      </c>
      <c r="Q125" s="170">
        <f t="shared" si="33"/>
        <v>0</v>
      </c>
    </row>
    <row r="126" spans="1:17" ht="15" customHeight="1" x14ac:dyDescent="0.25">
      <c r="A126" s="205"/>
      <c r="B126" s="163" t="s">
        <v>1111</v>
      </c>
      <c r="C126" s="169">
        <v>103.49999999999999</v>
      </c>
      <c r="D126" s="169">
        <v>92</v>
      </c>
      <c r="E126" s="169">
        <v>84.600000000000009</v>
      </c>
      <c r="F126" s="169">
        <v>114.79999999999998</v>
      </c>
      <c r="G126" s="169">
        <v>113.59999999999998</v>
      </c>
      <c r="H126" s="169">
        <v>121.80000000000001</v>
      </c>
      <c r="I126" s="169">
        <v>86.200000000000017</v>
      </c>
      <c r="J126" s="169">
        <v>81.700000000000017</v>
      </c>
      <c r="K126" s="169">
        <v>122.60000000000001</v>
      </c>
      <c r="L126" s="169">
        <v>96.500000000000014</v>
      </c>
      <c r="M126" s="169">
        <v>84.6</v>
      </c>
      <c r="N126" s="171">
        <f t="shared" si="31"/>
        <v>100.17272727272729</v>
      </c>
      <c r="O126" s="162">
        <v>15</v>
      </c>
      <c r="P126" s="162">
        <f t="shared" si="32"/>
        <v>-19.827272727272714</v>
      </c>
      <c r="Q126" s="170">
        <f t="shared" si="33"/>
        <v>-19.827272727272714</v>
      </c>
    </row>
    <row r="127" spans="1:17" ht="15" customHeight="1" x14ac:dyDescent="0.25">
      <c r="A127" s="205"/>
      <c r="B127" s="163" t="s">
        <v>1110</v>
      </c>
      <c r="C127" s="169">
        <v>55.500000000000007</v>
      </c>
      <c r="D127" s="169">
        <v>31.5</v>
      </c>
      <c r="E127" s="169">
        <v>16.2</v>
      </c>
      <c r="F127" s="169">
        <v>31.5</v>
      </c>
      <c r="G127" s="169">
        <v>74.099999999999994</v>
      </c>
      <c r="H127" s="169">
        <v>21.9</v>
      </c>
      <c r="I127" s="169">
        <v>33.4</v>
      </c>
      <c r="J127" s="169">
        <v>145</v>
      </c>
      <c r="K127" s="169">
        <v>22.999999999999996</v>
      </c>
      <c r="L127" s="169">
        <v>20.700000000000003</v>
      </c>
      <c r="M127" s="169">
        <v>20.100000000000001</v>
      </c>
      <c r="N127" s="171">
        <f t="shared" si="31"/>
        <v>42.990909090909092</v>
      </c>
      <c r="O127" s="162">
        <v>22</v>
      </c>
      <c r="P127" s="162">
        <f t="shared" si="32"/>
        <v>-77.009090909090901</v>
      </c>
      <c r="Q127" s="170">
        <f t="shared" si="33"/>
        <v>-77.009090909090901</v>
      </c>
    </row>
    <row r="128" spans="1:17" ht="15" customHeight="1" x14ac:dyDescent="0.25">
      <c r="A128" s="205"/>
      <c r="B128" s="163" t="s">
        <v>1109</v>
      </c>
      <c r="C128" s="169">
        <v>103.30000000000001</v>
      </c>
      <c r="D128" s="169">
        <v>124.89999999999999</v>
      </c>
      <c r="E128" s="169">
        <v>90.699999999999989</v>
      </c>
      <c r="F128" s="169">
        <v>99.9</v>
      </c>
      <c r="G128" s="169">
        <v>118.60000000000001</v>
      </c>
      <c r="H128" s="169">
        <v>59.500000000000007</v>
      </c>
      <c r="I128" s="169">
        <v>62.4</v>
      </c>
      <c r="J128" s="169">
        <v>197.8</v>
      </c>
      <c r="K128" s="169">
        <v>65.5</v>
      </c>
      <c r="L128" s="169">
        <v>109.1</v>
      </c>
      <c r="M128" s="169">
        <v>47.400000000000006</v>
      </c>
      <c r="N128" s="171">
        <f t="shared" si="31"/>
        <v>98.1</v>
      </c>
      <c r="O128" s="162">
        <v>25</v>
      </c>
      <c r="P128" s="162">
        <f t="shared" si="32"/>
        <v>-21.900000000000006</v>
      </c>
      <c r="Q128" s="170">
        <f t="shared" si="33"/>
        <v>-21.900000000000006</v>
      </c>
    </row>
    <row r="129" spans="1:17" ht="15" customHeight="1" x14ac:dyDescent="0.25">
      <c r="A129" s="205"/>
      <c r="B129" s="163" t="s">
        <v>1108</v>
      </c>
      <c r="C129" s="169">
        <v>177.1</v>
      </c>
      <c r="D129" s="169">
        <v>313.3</v>
      </c>
      <c r="E129" s="169">
        <v>114</v>
      </c>
      <c r="F129" s="169">
        <v>164.60000000000002</v>
      </c>
      <c r="G129" s="169">
        <v>164.5</v>
      </c>
      <c r="H129" s="169">
        <v>98.3</v>
      </c>
      <c r="I129" s="169">
        <v>121.10000000000001</v>
      </c>
      <c r="J129" s="169">
        <v>194.7</v>
      </c>
      <c r="K129" s="169">
        <v>108.69999999999999</v>
      </c>
      <c r="L129" s="169">
        <v>124.09999999999998</v>
      </c>
      <c r="M129" s="169">
        <v>95.9</v>
      </c>
      <c r="N129" s="171">
        <f t="shared" si="31"/>
        <v>152.39090909090908</v>
      </c>
      <c r="O129" s="162">
        <v>15</v>
      </c>
      <c r="P129" s="162">
        <f t="shared" si="32"/>
        <v>32.390909090909076</v>
      </c>
      <c r="Q129" s="170">
        <f t="shared" si="33"/>
        <v>0</v>
      </c>
    </row>
    <row r="130" spans="1:17" ht="15" customHeight="1" x14ac:dyDescent="0.25">
      <c r="A130" s="205"/>
      <c r="B130" s="163" t="s">
        <v>1107</v>
      </c>
      <c r="C130" s="169">
        <v>306.3</v>
      </c>
      <c r="D130" s="169">
        <v>308</v>
      </c>
      <c r="E130" s="169">
        <v>289.2</v>
      </c>
      <c r="F130" s="169">
        <v>324.59999999999997</v>
      </c>
      <c r="G130" s="169">
        <v>316.29999999999995</v>
      </c>
      <c r="H130" s="169">
        <v>134.5</v>
      </c>
      <c r="I130" s="169">
        <v>139</v>
      </c>
      <c r="J130" s="169">
        <v>260.89999999999998</v>
      </c>
      <c r="K130" s="169">
        <v>136.99999999999997</v>
      </c>
      <c r="L130" s="169">
        <v>140.10000000000002</v>
      </c>
      <c r="M130" s="169">
        <v>124</v>
      </c>
      <c r="N130" s="171">
        <f t="shared" si="31"/>
        <v>225.44545454545451</v>
      </c>
      <c r="O130" s="162">
        <v>20</v>
      </c>
      <c r="P130" s="162">
        <f t="shared" si="32"/>
        <v>105.44545454545451</v>
      </c>
      <c r="Q130" s="170">
        <f t="shared" si="33"/>
        <v>0</v>
      </c>
    </row>
    <row r="131" spans="1:17" ht="15" customHeight="1" x14ac:dyDescent="0.25">
      <c r="A131" s="205"/>
      <c r="B131" s="163" t="s">
        <v>1106</v>
      </c>
      <c r="C131" s="169">
        <v>570.4</v>
      </c>
      <c r="D131" s="169">
        <v>691.9000000000002</v>
      </c>
      <c r="E131" s="169">
        <v>369.00000000000006</v>
      </c>
      <c r="F131" s="169">
        <v>486.50000000000006</v>
      </c>
      <c r="G131" s="169">
        <v>440.79999999999995</v>
      </c>
      <c r="H131" s="169">
        <v>363.59999999999997</v>
      </c>
      <c r="I131" s="169">
        <v>312.49999999999994</v>
      </c>
      <c r="J131" s="169">
        <v>351.7</v>
      </c>
      <c r="K131" s="169">
        <v>287.5</v>
      </c>
      <c r="L131" s="169">
        <v>401.29999999999995</v>
      </c>
      <c r="M131" s="169">
        <v>318.3</v>
      </c>
      <c r="N131" s="171">
        <f t="shared" si="31"/>
        <v>417.59090909090907</v>
      </c>
      <c r="O131" s="162">
        <v>14</v>
      </c>
      <c r="P131" s="162">
        <f t="shared" si="32"/>
        <v>297.59090909090907</v>
      </c>
      <c r="Q131" s="170">
        <f t="shared" si="33"/>
        <v>0</v>
      </c>
    </row>
    <row r="132" spans="1:17" ht="15" customHeight="1" x14ac:dyDescent="0.25">
      <c r="A132" s="205"/>
      <c r="B132" s="160" t="s">
        <v>1105</v>
      </c>
      <c r="C132" s="169">
        <v>190.6</v>
      </c>
      <c r="D132" s="169">
        <v>185.5</v>
      </c>
      <c r="E132" s="169">
        <v>136.49999999999997</v>
      </c>
      <c r="F132" s="169">
        <v>199.49999999999997</v>
      </c>
      <c r="G132" s="169">
        <v>190.5</v>
      </c>
      <c r="H132" s="169">
        <v>105.49999999999999</v>
      </c>
      <c r="I132" s="169">
        <v>105.80000000000001</v>
      </c>
      <c r="J132" s="169">
        <v>149.70000000000002</v>
      </c>
      <c r="K132" s="169">
        <v>98.100000000000009</v>
      </c>
      <c r="L132" s="169">
        <v>122</v>
      </c>
      <c r="M132" s="169">
        <v>88.8</v>
      </c>
      <c r="N132" s="168">
        <f t="shared" si="31"/>
        <v>142.95454545454547</v>
      </c>
      <c r="O132" s="157">
        <v>16</v>
      </c>
      <c r="P132" s="157">
        <f t="shared" si="32"/>
        <v>22.954545454545467</v>
      </c>
      <c r="Q132" s="167">
        <f t="shared" si="33"/>
        <v>0</v>
      </c>
    </row>
    <row r="133" spans="1:17" ht="15" customHeight="1" x14ac:dyDescent="0.25">
      <c r="A133" s="206"/>
      <c r="B133" s="154" t="s">
        <v>1121</v>
      </c>
      <c r="C133" s="153">
        <f t="shared" ref="C133:M133" si="34">SUM(C121:C132)</f>
        <v>2857.6</v>
      </c>
      <c r="D133" s="152">
        <f t="shared" si="34"/>
        <v>3348.4</v>
      </c>
      <c r="E133" s="152">
        <f t="shared" si="34"/>
        <v>2179.5</v>
      </c>
      <c r="F133" s="152">
        <f t="shared" si="34"/>
        <v>2679.6000000000004</v>
      </c>
      <c r="G133" s="152">
        <f t="shared" si="34"/>
        <v>2734.3999999999996</v>
      </c>
      <c r="H133" s="152">
        <f t="shared" si="34"/>
        <v>1959.3999999999999</v>
      </c>
      <c r="I133" s="152">
        <f t="shared" si="34"/>
        <v>1786.7</v>
      </c>
      <c r="J133" s="152">
        <f t="shared" si="34"/>
        <v>2566.1999999999994</v>
      </c>
      <c r="K133" s="152">
        <f t="shared" si="34"/>
        <v>1915.7999999999997</v>
      </c>
      <c r="L133" s="152">
        <f t="shared" si="34"/>
        <v>2047.3</v>
      </c>
      <c r="M133" s="172">
        <f t="shared" si="34"/>
        <v>1193.5</v>
      </c>
      <c r="N133" s="150">
        <f t="shared" si="31"/>
        <v>2297.1272727272726</v>
      </c>
      <c r="O133" s="149">
        <f>SUM(O121:O132)</f>
        <v>197</v>
      </c>
      <c r="P133" s="148"/>
      <c r="Q133" s="147">
        <f>SUM(Q121:Q132)</f>
        <v>-118.73636363636362</v>
      </c>
    </row>
    <row r="134" spans="1:17" ht="15" customHeight="1" x14ac:dyDescent="0.25">
      <c r="A134" s="204">
        <v>2018</v>
      </c>
      <c r="B134" s="165" t="s">
        <v>1119</v>
      </c>
      <c r="C134" s="169">
        <v>259.20000000000005</v>
      </c>
      <c r="D134" s="169">
        <v>237.99999999999994</v>
      </c>
      <c r="E134" s="169">
        <v>215.39999999999995</v>
      </c>
      <c r="F134" s="169">
        <v>309.90000000000003</v>
      </c>
      <c r="G134" s="169">
        <v>289.19999999999993</v>
      </c>
      <c r="H134" s="169">
        <v>175.59999999999997</v>
      </c>
      <c r="I134" s="169">
        <v>126.79999999999998</v>
      </c>
      <c r="J134" s="169">
        <v>196.9</v>
      </c>
      <c r="K134" s="169">
        <v>182.5</v>
      </c>
      <c r="L134" s="169">
        <v>181.7</v>
      </c>
      <c r="M134" s="169">
        <v>127.00000000000001</v>
      </c>
      <c r="N134" s="158">
        <f t="shared" si="31"/>
        <v>209.29090909090908</v>
      </c>
      <c r="O134" s="164">
        <v>17</v>
      </c>
      <c r="P134" s="164">
        <f t="shared" ref="P134:P145" si="35">N134-120</f>
        <v>89.290909090909082</v>
      </c>
      <c r="Q134" s="155">
        <f t="shared" ref="Q134:Q145" si="36">IF(P134&lt;0,P134,0)</f>
        <v>0</v>
      </c>
    </row>
    <row r="135" spans="1:17" ht="15" customHeight="1" x14ac:dyDescent="0.25">
      <c r="A135" s="205"/>
      <c r="B135" s="163" t="s">
        <v>1118</v>
      </c>
      <c r="C135" s="169">
        <v>207.5</v>
      </c>
      <c r="D135" s="169">
        <v>298.89999999999998</v>
      </c>
      <c r="E135" s="169">
        <v>262.3</v>
      </c>
      <c r="F135" s="169">
        <v>247.59999999999997</v>
      </c>
      <c r="G135" s="169">
        <v>282.39999999999992</v>
      </c>
      <c r="H135" s="169">
        <v>288.79999999999995</v>
      </c>
      <c r="I135" s="169">
        <v>210.49999999999997</v>
      </c>
      <c r="J135" s="169">
        <v>148.89999999999998</v>
      </c>
      <c r="K135" s="169">
        <v>222.60000000000002</v>
      </c>
      <c r="L135" s="169">
        <v>283.29999999999995</v>
      </c>
      <c r="M135" s="169">
        <v>267.60000000000002</v>
      </c>
      <c r="N135" s="171">
        <f t="shared" si="31"/>
        <v>247.30909090909083</v>
      </c>
      <c r="O135" s="162">
        <v>12</v>
      </c>
      <c r="P135" s="162">
        <f t="shared" si="35"/>
        <v>127.30909090909083</v>
      </c>
      <c r="Q135" s="170">
        <f t="shared" si="36"/>
        <v>0</v>
      </c>
    </row>
    <row r="136" spans="1:17" ht="15" customHeight="1" x14ac:dyDescent="0.25">
      <c r="A136" s="205"/>
      <c r="B136" s="163" t="s">
        <v>1117</v>
      </c>
      <c r="C136" s="169">
        <v>134.79999999999998</v>
      </c>
      <c r="D136" s="169">
        <v>191.4</v>
      </c>
      <c r="E136" s="169">
        <v>128.39999999999998</v>
      </c>
      <c r="F136" s="169">
        <v>111.70000000000002</v>
      </c>
      <c r="G136" s="169">
        <v>125.4</v>
      </c>
      <c r="H136" s="169">
        <v>143.80000000000001</v>
      </c>
      <c r="I136" s="169">
        <v>158.20000000000002</v>
      </c>
      <c r="J136" s="169">
        <v>112.5</v>
      </c>
      <c r="K136" s="169">
        <v>101.9</v>
      </c>
      <c r="L136" s="169">
        <v>118.19999999999999</v>
      </c>
      <c r="M136" s="169">
        <v>106.8</v>
      </c>
      <c r="N136" s="171">
        <f t="shared" si="31"/>
        <v>130.28181818181818</v>
      </c>
      <c r="O136" s="162">
        <v>21</v>
      </c>
      <c r="P136" s="162">
        <f t="shared" si="35"/>
        <v>10.281818181818181</v>
      </c>
      <c r="Q136" s="170">
        <f t="shared" si="36"/>
        <v>0</v>
      </c>
    </row>
    <row r="137" spans="1:17" ht="15" customHeight="1" x14ac:dyDescent="0.25">
      <c r="A137" s="205"/>
      <c r="B137" s="163" t="s">
        <v>1116</v>
      </c>
      <c r="C137" s="169">
        <v>368.5</v>
      </c>
      <c r="D137" s="169">
        <v>369.40000000000003</v>
      </c>
      <c r="E137" s="169">
        <v>188.7</v>
      </c>
      <c r="F137" s="169">
        <v>249.89999999999995</v>
      </c>
      <c r="G137" s="169">
        <v>264.2</v>
      </c>
      <c r="H137" s="169">
        <v>233.10000000000002</v>
      </c>
      <c r="I137" s="169">
        <v>201.70000000000002</v>
      </c>
      <c r="J137" s="169">
        <v>195.20000000000007</v>
      </c>
      <c r="K137" s="169">
        <v>273.09999999999991</v>
      </c>
      <c r="L137" s="169">
        <v>202.8</v>
      </c>
      <c r="M137" s="169">
        <v>235.2</v>
      </c>
      <c r="N137" s="171">
        <f t="shared" si="31"/>
        <v>252.8909090909091</v>
      </c>
      <c r="O137" s="162">
        <v>14</v>
      </c>
      <c r="P137" s="162">
        <f t="shared" si="35"/>
        <v>132.8909090909091</v>
      </c>
      <c r="Q137" s="170">
        <f t="shared" si="36"/>
        <v>0</v>
      </c>
    </row>
    <row r="138" spans="1:17" ht="15" customHeight="1" x14ac:dyDescent="0.25">
      <c r="A138" s="205"/>
      <c r="B138" s="163" t="s">
        <v>1115</v>
      </c>
      <c r="C138" s="169">
        <v>141.20000000000002</v>
      </c>
      <c r="D138" s="169">
        <v>131.50000000000003</v>
      </c>
      <c r="E138" s="169">
        <v>185.8</v>
      </c>
      <c r="F138" s="169">
        <v>173.8</v>
      </c>
      <c r="G138" s="169">
        <v>165.1</v>
      </c>
      <c r="H138" s="169">
        <v>115.49999999999999</v>
      </c>
      <c r="I138" s="169">
        <v>108.4</v>
      </c>
      <c r="J138" s="169">
        <v>232.8</v>
      </c>
      <c r="K138" s="169">
        <v>161.50000000000006</v>
      </c>
      <c r="L138" s="169">
        <v>86.699999999999989</v>
      </c>
      <c r="M138" s="169">
        <v>102.20000000000002</v>
      </c>
      <c r="N138" s="171">
        <f t="shared" si="31"/>
        <v>145.86363636363637</v>
      </c>
      <c r="O138" s="162">
        <v>17</v>
      </c>
      <c r="P138" s="162">
        <f t="shared" si="35"/>
        <v>25.863636363636374</v>
      </c>
      <c r="Q138" s="170">
        <f t="shared" si="36"/>
        <v>0</v>
      </c>
    </row>
    <row r="139" spans="1:17" ht="15" customHeight="1" x14ac:dyDescent="0.25">
      <c r="A139" s="205"/>
      <c r="B139" s="163" t="s">
        <v>1111</v>
      </c>
      <c r="C139" s="169">
        <v>148.79999999999998</v>
      </c>
      <c r="D139" s="169">
        <v>84.600000000000009</v>
      </c>
      <c r="E139" s="169">
        <v>96.4</v>
      </c>
      <c r="F139" s="169">
        <v>73.799999999999983</v>
      </c>
      <c r="G139" s="169">
        <v>82.000000000000014</v>
      </c>
      <c r="H139" s="169">
        <v>55.400000000000006</v>
      </c>
      <c r="I139" s="169">
        <v>54.699999999999989</v>
      </c>
      <c r="J139" s="169">
        <v>125.30000000000003</v>
      </c>
      <c r="K139" s="169">
        <v>46.000000000000007</v>
      </c>
      <c r="L139" s="169">
        <v>94.9</v>
      </c>
      <c r="M139" s="169">
        <v>74.2</v>
      </c>
      <c r="N139" s="171">
        <f t="shared" si="31"/>
        <v>85.1</v>
      </c>
      <c r="O139" s="162">
        <v>19</v>
      </c>
      <c r="P139" s="162">
        <f t="shared" si="35"/>
        <v>-34.900000000000006</v>
      </c>
      <c r="Q139" s="170">
        <f t="shared" si="36"/>
        <v>-34.900000000000006</v>
      </c>
    </row>
    <row r="140" spans="1:17" ht="15" customHeight="1" x14ac:dyDescent="0.25">
      <c r="A140" s="205"/>
      <c r="B140" s="163" t="s">
        <v>1110</v>
      </c>
      <c r="C140" s="169">
        <v>38.300000000000004</v>
      </c>
      <c r="D140" s="169">
        <v>74.900000000000006</v>
      </c>
      <c r="E140" s="169">
        <v>39.899999999999991</v>
      </c>
      <c r="F140" s="169">
        <v>35.700000000000003</v>
      </c>
      <c r="G140" s="169">
        <v>82.100000000000009</v>
      </c>
      <c r="H140" s="169">
        <v>44.400000000000006</v>
      </c>
      <c r="I140" s="169">
        <v>40.1</v>
      </c>
      <c r="J140" s="169">
        <v>68.799999999999983</v>
      </c>
      <c r="K140" s="169">
        <v>49.100000000000009</v>
      </c>
      <c r="L140" s="169">
        <v>51</v>
      </c>
      <c r="M140" s="169">
        <v>15.2</v>
      </c>
      <c r="N140" s="171">
        <f t="shared" si="31"/>
        <v>49.045454545454554</v>
      </c>
      <c r="O140" s="162">
        <v>25</v>
      </c>
      <c r="P140" s="162">
        <f t="shared" si="35"/>
        <v>-70.954545454545439</v>
      </c>
      <c r="Q140" s="170">
        <f t="shared" si="36"/>
        <v>-70.954545454545439</v>
      </c>
    </row>
    <row r="141" spans="1:17" ht="15" customHeight="1" x14ac:dyDescent="0.25">
      <c r="A141" s="205"/>
      <c r="B141" s="163" t="s">
        <v>1109</v>
      </c>
      <c r="C141" s="169">
        <v>67.900000000000006</v>
      </c>
      <c r="D141" s="169">
        <v>104.60000000000001</v>
      </c>
      <c r="E141" s="169">
        <v>120.2</v>
      </c>
      <c r="F141" s="169">
        <v>114.29999999999998</v>
      </c>
      <c r="G141" s="169">
        <v>45.1</v>
      </c>
      <c r="H141" s="169">
        <v>24.299999999999997</v>
      </c>
      <c r="I141" s="169">
        <v>33.200000000000003</v>
      </c>
      <c r="J141" s="169">
        <v>42.9</v>
      </c>
      <c r="K141" s="169">
        <v>53.2</v>
      </c>
      <c r="L141" s="169">
        <v>29.800000000000004</v>
      </c>
      <c r="M141" s="169">
        <v>28.300000000000004</v>
      </c>
      <c r="N141" s="171">
        <f t="shared" si="31"/>
        <v>60.345454545454544</v>
      </c>
      <c r="O141" s="162">
        <v>25</v>
      </c>
      <c r="P141" s="162">
        <f t="shared" si="35"/>
        <v>-59.654545454545456</v>
      </c>
      <c r="Q141" s="170">
        <f t="shared" si="36"/>
        <v>-59.654545454545456</v>
      </c>
    </row>
    <row r="142" spans="1:17" ht="15" customHeight="1" x14ac:dyDescent="0.25">
      <c r="A142" s="205"/>
      <c r="B142" s="163" t="s">
        <v>1108</v>
      </c>
      <c r="C142" s="169">
        <v>104.19999999999999</v>
      </c>
      <c r="D142" s="169">
        <v>213.5</v>
      </c>
      <c r="E142" s="169">
        <v>210.4</v>
      </c>
      <c r="F142" s="169">
        <v>211.1</v>
      </c>
      <c r="G142" s="169">
        <v>149.70000000000002</v>
      </c>
      <c r="H142" s="169">
        <v>132.80000000000001</v>
      </c>
      <c r="I142" s="169">
        <v>76.200000000000017</v>
      </c>
      <c r="J142" s="169">
        <v>203.3</v>
      </c>
      <c r="K142" s="169">
        <v>68.399999999999991</v>
      </c>
      <c r="L142" s="169">
        <v>201</v>
      </c>
      <c r="M142" s="169">
        <v>78.199999999999989</v>
      </c>
      <c r="N142" s="171">
        <f t="shared" si="31"/>
        <v>149.8909090909091</v>
      </c>
      <c r="O142" s="162">
        <v>22</v>
      </c>
      <c r="P142" s="162">
        <f t="shared" si="35"/>
        <v>29.890909090909105</v>
      </c>
      <c r="Q142" s="170">
        <f t="shared" si="36"/>
        <v>0</v>
      </c>
    </row>
    <row r="143" spans="1:17" ht="15" customHeight="1" x14ac:dyDescent="0.25">
      <c r="A143" s="205"/>
      <c r="B143" s="163" t="s">
        <v>1107</v>
      </c>
      <c r="C143" s="169">
        <v>273.69999999999993</v>
      </c>
      <c r="D143" s="169">
        <v>260.29999999999995</v>
      </c>
      <c r="E143" s="169">
        <v>353.8</v>
      </c>
      <c r="F143" s="169">
        <v>303.39999999999998</v>
      </c>
      <c r="G143" s="169">
        <v>213.7</v>
      </c>
      <c r="H143" s="169">
        <v>225.2</v>
      </c>
      <c r="I143" s="169">
        <v>182.70000000000002</v>
      </c>
      <c r="J143" s="169">
        <v>212.8</v>
      </c>
      <c r="K143" s="169">
        <v>139.80000000000001</v>
      </c>
      <c r="L143" s="169">
        <v>158.9</v>
      </c>
      <c r="M143" s="169">
        <v>190.39999999999998</v>
      </c>
      <c r="N143" s="171">
        <f t="shared" si="31"/>
        <v>228.60909090909092</v>
      </c>
      <c r="O143" s="162">
        <v>15</v>
      </c>
      <c r="P143" s="162">
        <f t="shared" si="35"/>
        <v>108.60909090909092</v>
      </c>
      <c r="Q143" s="170">
        <f t="shared" si="36"/>
        <v>0</v>
      </c>
    </row>
    <row r="144" spans="1:17" ht="15" customHeight="1" x14ac:dyDescent="0.25">
      <c r="A144" s="205"/>
      <c r="B144" s="163" t="s">
        <v>1106</v>
      </c>
      <c r="C144" s="169">
        <v>124.1</v>
      </c>
      <c r="D144" s="169">
        <v>148.09999999999997</v>
      </c>
      <c r="E144" s="169">
        <v>164.29999999999998</v>
      </c>
      <c r="F144" s="169">
        <v>119.39999999999999</v>
      </c>
      <c r="G144" s="169">
        <v>128.19999999999999</v>
      </c>
      <c r="H144" s="169">
        <v>201.70000000000005</v>
      </c>
      <c r="I144" s="169">
        <v>105.3</v>
      </c>
      <c r="J144" s="169">
        <v>184.2</v>
      </c>
      <c r="K144" s="169">
        <v>128.29999999999998</v>
      </c>
      <c r="L144" s="169">
        <v>194.29999999999998</v>
      </c>
      <c r="M144" s="169">
        <v>127.79999999999998</v>
      </c>
      <c r="N144" s="171">
        <f t="shared" si="31"/>
        <v>147.79090909090908</v>
      </c>
      <c r="O144" s="162">
        <v>17</v>
      </c>
      <c r="P144" s="162">
        <f t="shared" si="35"/>
        <v>27.790909090909082</v>
      </c>
      <c r="Q144" s="170">
        <f t="shared" si="36"/>
        <v>0</v>
      </c>
    </row>
    <row r="145" spans="1:17" ht="15" customHeight="1" x14ac:dyDescent="0.25">
      <c r="A145" s="205"/>
      <c r="B145" s="160" t="s">
        <v>1105</v>
      </c>
      <c r="C145" s="169">
        <v>61.399999999999991</v>
      </c>
      <c r="D145" s="169">
        <v>60.3</v>
      </c>
      <c r="E145" s="169">
        <v>61.599999999999994</v>
      </c>
      <c r="F145" s="169">
        <v>59.199999999999996</v>
      </c>
      <c r="G145" s="169">
        <v>54</v>
      </c>
      <c r="H145" s="169">
        <v>50.000000000000007</v>
      </c>
      <c r="I145" s="169">
        <v>42.599999999999987</v>
      </c>
      <c r="J145" s="169">
        <v>76.700000000000017</v>
      </c>
      <c r="K145" s="169">
        <v>54.199999999999996</v>
      </c>
      <c r="L145" s="169">
        <v>43.8</v>
      </c>
      <c r="M145" s="169">
        <v>43.400000000000006</v>
      </c>
      <c r="N145" s="168">
        <f t="shared" si="31"/>
        <v>55.199999999999996</v>
      </c>
      <c r="O145" s="157">
        <v>20</v>
      </c>
      <c r="P145" s="157">
        <f t="shared" si="35"/>
        <v>-64.800000000000011</v>
      </c>
      <c r="Q145" s="167">
        <f t="shared" si="36"/>
        <v>-64.800000000000011</v>
      </c>
    </row>
    <row r="146" spans="1:17" ht="15" customHeight="1" x14ac:dyDescent="0.25">
      <c r="A146" s="206"/>
      <c r="B146" s="154" t="s">
        <v>1121</v>
      </c>
      <c r="C146" s="153">
        <f t="shared" ref="C146:M146" si="37">SUM(C134:C145)</f>
        <v>1929.6</v>
      </c>
      <c r="D146" s="152">
        <f t="shared" si="37"/>
        <v>2175.5</v>
      </c>
      <c r="E146" s="152">
        <f t="shared" si="37"/>
        <v>2027.2</v>
      </c>
      <c r="F146" s="152">
        <f t="shared" si="37"/>
        <v>2009.8</v>
      </c>
      <c r="G146" s="152">
        <f t="shared" si="37"/>
        <v>1881.0999999999997</v>
      </c>
      <c r="H146" s="152">
        <f t="shared" si="37"/>
        <v>1690.6</v>
      </c>
      <c r="I146" s="152">
        <f t="shared" si="37"/>
        <v>1340.3999999999999</v>
      </c>
      <c r="J146" s="152">
        <f t="shared" si="37"/>
        <v>1800.3000000000002</v>
      </c>
      <c r="K146" s="152">
        <f t="shared" si="37"/>
        <v>1480.6</v>
      </c>
      <c r="L146" s="151">
        <f t="shared" si="37"/>
        <v>1646.4</v>
      </c>
      <c r="M146" s="151">
        <f t="shared" si="37"/>
        <v>1396.3</v>
      </c>
      <c r="N146" s="150">
        <f t="shared" si="31"/>
        <v>1761.6181818181817</v>
      </c>
      <c r="O146" s="149">
        <f>SUM(O134:O145)</f>
        <v>224</v>
      </c>
      <c r="P146" s="148"/>
      <c r="Q146" s="147">
        <f>SUM(Q134:Q145)</f>
        <v>-230.30909090909091</v>
      </c>
    </row>
    <row r="147" spans="1:17" ht="15" customHeight="1" x14ac:dyDescent="0.25">
      <c r="A147" s="204">
        <v>2019</v>
      </c>
      <c r="B147" s="165" t="s">
        <v>1119</v>
      </c>
      <c r="C147" s="169">
        <v>346.09999999999991</v>
      </c>
      <c r="D147" s="169">
        <v>519.40000000000009</v>
      </c>
      <c r="E147" s="169">
        <v>288.2</v>
      </c>
      <c r="F147" s="169">
        <v>298.69999999999993</v>
      </c>
      <c r="G147" s="169">
        <v>306.29999999999995</v>
      </c>
      <c r="H147" s="169">
        <v>256.90000000000003</v>
      </c>
      <c r="I147" s="169">
        <v>209.10000000000002</v>
      </c>
      <c r="J147" s="169">
        <v>293.7</v>
      </c>
      <c r="K147" s="169">
        <v>253.90000000000003</v>
      </c>
      <c r="L147" s="169">
        <v>291.39999999999998</v>
      </c>
      <c r="M147" s="169">
        <v>216.5</v>
      </c>
      <c r="N147" s="158">
        <f t="shared" si="31"/>
        <v>298.20000000000005</v>
      </c>
      <c r="O147" s="164">
        <v>11</v>
      </c>
      <c r="P147" s="164">
        <f t="shared" ref="P147:P158" si="38">N147-120</f>
        <v>178.20000000000005</v>
      </c>
      <c r="Q147" s="155">
        <f t="shared" ref="Q147:Q158" si="39">IF(P147&lt;0,P147,0)</f>
        <v>0</v>
      </c>
    </row>
    <row r="148" spans="1:17" ht="15" customHeight="1" x14ac:dyDescent="0.25">
      <c r="A148" s="205"/>
      <c r="B148" s="163" t="s">
        <v>1118</v>
      </c>
      <c r="C148" s="169">
        <v>127.29999999999998</v>
      </c>
      <c r="D148" s="169">
        <v>155.20000000000002</v>
      </c>
      <c r="E148" s="169">
        <v>238.5</v>
      </c>
      <c r="F148" s="169">
        <v>198.49999999999997</v>
      </c>
      <c r="G148" s="169">
        <v>86.299999999999983</v>
      </c>
      <c r="H148" s="169">
        <v>104.59999999999998</v>
      </c>
      <c r="I148" s="169">
        <v>165.1</v>
      </c>
      <c r="J148" s="169">
        <v>69</v>
      </c>
      <c r="K148" s="169">
        <v>157.80000000000001</v>
      </c>
      <c r="L148" s="169">
        <v>105.69999999999999</v>
      </c>
      <c r="M148" s="169">
        <v>90.100000000000009</v>
      </c>
      <c r="N148" s="171">
        <f t="shared" si="31"/>
        <v>136.19090909090909</v>
      </c>
      <c r="O148" s="162">
        <v>11</v>
      </c>
      <c r="P148" s="162">
        <f t="shared" si="38"/>
        <v>16.190909090909088</v>
      </c>
      <c r="Q148" s="170">
        <f t="shared" si="39"/>
        <v>0</v>
      </c>
    </row>
    <row r="149" spans="1:17" ht="15" customHeight="1" x14ac:dyDescent="0.25">
      <c r="A149" s="205"/>
      <c r="B149" s="163" t="s">
        <v>1117</v>
      </c>
      <c r="C149" s="169">
        <v>324.49999999999994</v>
      </c>
      <c r="D149" s="169">
        <v>317.39999999999998</v>
      </c>
      <c r="E149" s="169">
        <v>288.2</v>
      </c>
      <c r="F149" s="169">
        <v>202.69999999999996</v>
      </c>
      <c r="G149" s="169">
        <v>230</v>
      </c>
      <c r="H149" s="169">
        <v>229.3</v>
      </c>
      <c r="I149" s="169">
        <v>162.69999999999999</v>
      </c>
      <c r="J149" s="169">
        <v>312.40000000000003</v>
      </c>
      <c r="K149" s="169">
        <v>173.29999999999998</v>
      </c>
      <c r="L149" s="169">
        <v>197.8</v>
      </c>
      <c r="M149" s="169">
        <v>193.50000000000003</v>
      </c>
      <c r="N149" s="171">
        <f t="shared" si="31"/>
        <v>239.25454545454548</v>
      </c>
      <c r="O149" s="162">
        <v>11</v>
      </c>
      <c r="P149" s="162">
        <f t="shared" si="38"/>
        <v>119.25454545454548</v>
      </c>
      <c r="Q149" s="170">
        <f t="shared" si="39"/>
        <v>0</v>
      </c>
    </row>
    <row r="150" spans="1:17" ht="15" customHeight="1" x14ac:dyDescent="0.25">
      <c r="A150" s="205"/>
      <c r="B150" s="163" t="s">
        <v>1116</v>
      </c>
      <c r="C150" s="169">
        <v>130.1</v>
      </c>
      <c r="D150" s="169">
        <v>181.8</v>
      </c>
      <c r="E150" s="169">
        <v>149</v>
      </c>
      <c r="F150" s="169">
        <v>107.69999999999999</v>
      </c>
      <c r="G150" s="169">
        <v>108.3</v>
      </c>
      <c r="H150" s="169">
        <v>205.7</v>
      </c>
      <c r="I150" s="169">
        <v>115</v>
      </c>
      <c r="J150" s="169">
        <v>100.6</v>
      </c>
      <c r="K150" s="169">
        <v>148.5</v>
      </c>
      <c r="L150" s="169">
        <v>156.30000000000001</v>
      </c>
      <c r="M150" s="169">
        <v>116.80000000000001</v>
      </c>
      <c r="N150" s="171">
        <f t="shared" si="31"/>
        <v>138.16363636363633</v>
      </c>
      <c r="O150" s="162">
        <v>19</v>
      </c>
      <c r="P150" s="162">
        <f t="shared" si="38"/>
        <v>18.163636363636328</v>
      </c>
      <c r="Q150" s="170">
        <f t="shared" si="39"/>
        <v>0</v>
      </c>
    </row>
    <row r="151" spans="1:17" ht="15" customHeight="1" x14ac:dyDescent="0.25">
      <c r="A151" s="205"/>
      <c r="B151" s="163" t="s">
        <v>1115</v>
      </c>
      <c r="C151" s="169">
        <v>85.300000000000011</v>
      </c>
      <c r="D151" s="169">
        <v>99.199999999999989</v>
      </c>
      <c r="E151" s="169">
        <v>122.29999999999997</v>
      </c>
      <c r="F151" s="169">
        <v>95.2</v>
      </c>
      <c r="G151" s="169">
        <v>124.89999999999999</v>
      </c>
      <c r="H151" s="169">
        <v>115.2</v>
      </c>
      <c r="I151" s="169">
        <v>103.49999999999999</v>
      </c>
      <c r="J151" s="169">
        <v>62.1</v>
      </c>
      <c r="K151" s="169">
        <v>97.300000000000011</v>
      </c>
      <c r="L151" s="169">
        <v>133.5</v>
      </c>
      <c r="M151" s="169">
        <v>103.29999999999998</v>
      </c>
      <c r="N151" s="171">
        <f t="shared" si="31"/>
        <v>103.8</v>
      </c>
      <c r="O151" s="162">
        <v>22</v>
      </c>
      <c r="P151" s="162">
        <f t="shared" si="38"/>
        <v>-16.200000000000003</v>
      </c>
      <c r="Q151" s="170">
        <f t="shared" si="39"/>
        <v>-16.200000000000003</v>
      </c>
    </row>
    <row r="152" spans="1:17" ht="15" customHeight="1" x14ac:dyDescent="0.25">
      <c r="A152" s="205"/>
      <c r="B152" s="163" t="s">
        <v>1111</v>
      </c>
      <c r="C152" s="169">
        <v>98.01</v>
      </c>
      <c r="D152" s="169">
        <v>66.099999999999994</v>
      </c>
      <c r="E152" s="169">
        <v>85.399999999999991</v>
      </c>
      <c r="F152" s="169">
        <v>69.599999999999994</v>
      </c>
      <c r="G152" s="169">
        <v>38.500000000000007</v>
      </c>
      <c r="H152" s="169">
        <v>22.1</v>
      </c>
      <c r="I152" s="169">
        <v>64.2</v>
      </c>
      <c r="J152" s="169">
        <v>65.5</v>
      </c>
      <c r="K152" s="169">
        <v>71.099999999999994</v>
      </c>
      <c r="L152" s="169">
        <v>53.599999999999994</v>
      </c>
      <c r="M152" s="169">
        <v>37.800000000000004</v>
      </c>
      <c r="N152" s="171">
        <f t="shared" si="31"/>
        <v>61.082727272727269</v>
      </c>
      <c r="O152" s="162">
        <v>19</v>
      </c>
      <c r="P152" s="162">
        <f t="shared" si="38"/>
        <v>-58.917272727272731</v>
      </c>
      <c r="Q152" s="170">
        <f t="shared" si="39"/>
        <v>-58.917272727272731</v>
      </c>
    </row>
    <row r="153" spans="1:17" ht="15" customHeight="1" x14ac:dyDescent="0.25">
      <c r="A153" s="205"/>
      <c r="B153" s="163" t="s">
        <v>1110</v>
      </c>
      <c r="C153" s="169">
        <v>176.20000000000002</v>
      </c>
      <c r="D153" s="169">
        <v>197.2</v>
      </c>
      <c r="E153" s="169">
        <v>166.79999999999998</v>
      </c>
      <c r="F153" s="169">
        <v>167.2</v>
      </c>
      <c r="G153" s="169">
        <v>228.59999999999997</v>
      </c>
      <c r="H153" s="169">
        <v>216.00000000000003</v>
      </c>
      <c r="I153" s="169">
        <v>196.20000000000002</v>
      </c>
      <c r="J153" s="169">
        <v>100</v>
      </c>
      <c r="K153" s="169">
        <v>214.19999999999996</v>
      </c>
      <c r="L153" s="169">
        <v>177.39999999999998</v>
      </c>
      <c r="M153" s="169">
        <v>197.00000000000003</v>
      </c>
      <c r="N153" s="171">
        <f t="shared" ref="N153:N184" si="40">IFERROR(SUM(C153:M153)/COUNTIF(C153:M153,"&gt;"&amp;0),0)</f>
        <v>185.16363636363633</v>
      </c>
      <c r="O153" s="162">
        <v>23</v>
      </c>
      <c r="P153" s="162">
        <f t="shared" si="38"/>
        <v>65.163636363636328</v>
      </c>
      <c r="Q153" s="170">
        <f t="shared" si="39"/>
        <v>0</v>
      </c>
    </row>
    <row r="154" spans="1:17" ht="15" customHeight="1" x14ac:dyDescent="0.25">
      <c r="A154" s="205"/>
      <c r="B154" s="163" t="s">
        <v>1109</v>
      </c>
      <c r="C154" s="169">
        <v>38.599999999999994</v>
      </c>
      <c r="D154" s="169">
        <v>65.099999999999994</v>
      </c>
      <c r="E154" s="169">
        <v>56.300000000000004</v>
      </c>
      <c r="F154" s="169">
        <v>44.199999999999996</v>
      </c>
      <c r="G154" s="169">
        <v>42.800000000000004</v>
      </c>
      <c r="H154" s="169">
        <v>21.5</v>
      </c>
      <c r="I154" s="169">
        <v>28.5</v>
      </c>
      <c r="J154" s="169">
        <v>29.7</v>
      </c>
      <c r="K154" s="169">
        <v>31</v>
      </c>
      <c r="L154" s="169">
        <v>35</v>
      </c>
      <c r="M154" s="169">
        <v>11.5</v>
      </c>
      <c r="N154" s="171">
        <f t="shared" si="40"/>
        <v>36.745454545454542</v>
      </c>
      <c r="O154" s="162">
        <v>23</v>
      </c>
      <c r="P154" s="162">
        <f t="shared" si="38"/>
        <v>-83.25454545454545</v>
      </c>
      <c r="Q154" s="170">
        <f t="shared" si="39"/>
        <v>-83.25454545454545</v>
      </c>
    </row>
    <row r="155" spans="1:17" ht="15" customHeight="1" x14ac:dyDescent="0.25">
      <c r="A155" s="205"/>
      <c r="B155" s="163" t="s">
        <v>1108</v>
      </c>
      <c r="C155" s="169">
        <v>86.5</v>
      </c>
      <c r="D155" s="169">
        <v>83.6</v>
      </c>
      <c r="E155" s="169">
        <v>131.6</v>
      </c>
      <c r="F155" s="169">
        <v>134.59999999999997</v>
      </c>
      <c r="G155" s="169">
        <v>108.00000000000001</v>
      </c>
      <c r="H155" s="169">
        <v>111.6</v>
      </c>
      <c r="I155" s="169">
        <v>101.60000000000001</v>
      </c>
      <c r="J155" s="169">
        <v>60.70000000000001</v>
      </c>
      <c r="K155" s="169">
        <v>105.1</v>
      </c>
      <c r="L155" s="169">
        <v>96.7</v>
      </c>
      <c r="M155" s="169">
        <v>89.4</v>
      </c>
      <c r="N155" s="171">
        <f t="shared" si="40"/>
        <v>100.85454545454546</v>
      </c>
      <c r="O155" s="162">
        <v>20</v>
      </c>
      <c r="P155" s="162">
        <f t="shared" si="38"/>
        <v>-19.145454545454541</v>
      </c>
      <c r="Q155" s="170">
        <f t="shared" si="39"/>
        <v>-19.145454545454541</v>
      </c>
    </row>
    <row r="156" spans="1:17" ht="15" customHeight="1" x14ac:dyDescent="0.25">
      <c r="A156" s="205"/>
      <c r="B156" s="163" t="s">
        <v>1107</v>
      </c>
      <c r="C156" s="169">
        <v>121.39999999999999</v>
      </c>
      <c r="D156" s="169">
        <v>155.6</v>
      </c>
      <c r="E156" s="169">
        <v>206.50000000000003</v>
      </c>
      <c r="F156" s="169">
        <v>148.49999999999997</v>
      </c>
      <c r="G156" s="169">
        <v>89.500000000000028</v>
      </c>
      <c r="H156" s="169">
        <v>128.9</v>
      </c>
      <c r="I156" s="169">
        <v>136.80000000000001</v>
      </c>
      <c r="J156" s="169">
        <v>49.20000000000001</v>
      </c>
      <c r="K156" s="169">
        <v>136.20000000000002</v>
      </c>
      <c r="L156" s="169">
        <v>113.4</v>
      </c>
      <c r="M156" s="169">
        <v>82.1</v>
      </c>
      <c r="N156" s="171">
        <f t="shared" si="40"/>
        <v>124.37272727272729</v>
      </c>
      <c r="O156" s="162">
        <v>23</v>
      </c>
      <c r="P156" s="162">
        <f t="shared" si="38"/>
        <v>4.372727272727289</v>
      </c>
      <c r="Q156" s="170">
        <f t="shared" si="39"/>
        <v>0</v>
      </c>
    </row>
    <row r="157" spans="1:17" ht="15" customHeight="1" x14ac:dyDescent="0.25">
      <c r="A157" s="205"/>
      <c r="B157" s="163" t="s">
        <v>1106</v>
      </c>
      <c r="C157" s="169">
        <v>160.89999999999998</v>
      </c>
      <c r="D157" s="169">
        <v>99.6</v>
      </c>
      <c r="E157" s="169">
        <v>190</v>
      </c>
      <c r="F157" s="169">
        <v>165.39999999999998</v>
      </c>
      <c r="G157" s="169">
        <v>143.80000000000001</v>
      </c>
      <c r="H157" s="169">
        <v>108.39999999999999</v>
      </c>
      <c r="I157" s="169">
        <v>125.29999999999997</v>
      </c>
      <c r="J157" s="169">
        <v>70.7</v>
      </c>
      <c r="K157" s="169">
        <v>152.59999999999997</v>
      </c>
      <c r="L157" s="169">
        <v>169.09999999999997</v>
      </c>
      <c r="M157" s="169">
        <v>119.2</v>
      </c>
      <c r="N157" s="171">
        <f t="shared" si="40"/>
        <v>136.81818181818178</v>
      </c>
      <c r="O157" s="162">
        <v>20</v>
      </c>
      <c r="P157" s="162">
        <f t="shared" si="38"/>
        <v>16.818181818181785</v>
      </c>
      <c r="Q157" s="170">
        <f t="shared" si="39"/>
        <v>0</v>
      </c>
    </row>
    <row r="158" spans="1:17" ht="15" customHeight="1" x14ac:dyDescent="0.25">
      <c r="A158" s="205"/>
      <c r="B158" s="160" t="s">
        <v>1105</v>
      </c>
      <c r="C158" s="169">
        <v>182.20000000000005</v>
      </c>
      <c r="D158" s="169">
        <v>201.99999999999997</v>
      </c>
      <c r="E158" s="169">
        <v>180</v>
      </c>
      <c r="F158" s="169">
        <v>174.7</v>
      </c>
      <c r="G158" s="169">
        <v>192.00000000000003</v>
      </c>
      <c r="H158" s="169">
        <v>220.29999999999998</v>
      </c>
      <c r="I158" s="169">
        <v>166</v>
      </c>
      <c r="J158" s="169">
        <v>98.4</v>
      </c>
      <c r="K158" s="169">
        <v>169.60000000000002</v>
      </c>
      <c r="L158" s="169">
        <v>177.60000000000002</v>
      </c>
      <c r="M158" s="169">
        <v>206.29999999999998</v>
      </c>
      <c r="N158" s="168">
        <f t="shared" si="40"/>
        <v>179.00909090909093</v>
      </c>
      <c r="O158" s="157">
        <v>23</v>
      </c>
      <c r="P158" s="157">
        <f t="shared" si="38"/>
        <v>59.009090909090929</v>
      </c>
      <c r="Q158" s="167">
        <f t="shared" si="39"/>
        <v>0</v>
      </c>
    </row>
    <row r="159" spans="1:17" ht="15" customHeight="1" x14ac:dyDescent="0.25">
      <c r="A159" s="206"/>
      <c r="B159" s="154" t="s">
        <v>1121</v>
      </c>
      <c r="C159" s="153">
        <f t="shared" ref="C159:M159" si="41">SUM(C147:C158)</f>
        <v>1877.11</v>
      </c>
      <c r="D159" s="152">
        <f t="shared" si="41"/>
        <v>2142.1999999999998</v>
      </c>
      <c r="E159" s="152">
        <f t="shared" si="41"/>
        <v>2102.8000000000002</v>
      </c>
      <c r="F159" s="152">
        <f t="shared" si="41"/>
        <v>1806.9999999999998</v>
      </c>
      <c r="G159" s="152">
        <f t="shared" si="41"/>
        <v>1698.9999999999998</v>
      </c>
      <c r="H159" s="152">
        <f t="shared" si="41"/>
        <v>1740.5000000000002</v>
      </c>
      <c r="I159" s="152">
        <f t="shared" si="41"/>
        <v>1574</v>
      </c>
      <c r="J159" s="152">
        <f t="shared" si="41"/>
        <v>1312.0000000000002</v>
      </c>
      <c r="K159" s="152">
        <f t="shared" si="41"/>
        <v>1710.6</v>
      </c>
      <c r="L159" s="151">
        <f t="shared" si="41"/>
        <v>1707.5</v>
      </c>
      <c r="M159" s="151">
        <f t="shared" si="41"/>
        <v>1463.5</v>
      </c>
      <c r="N159" s="150">
        <f t="shared" si="40"/>
        <v>1739.6554545454544</v>
      </c>
      <c r="O159" s="149">
        <f>SUM(O147:O158)</f>
        <v>225</v>
      </c>
      <c r="P159" s="148"/>
      <c r="Q159" s="147">
        <f>SUM(Q147:Q158)</f>
        <v>-177.51727272727271</v>
      </c>
    </row>
    <row r="160" spans="1:17" ht="15" customHeight="1" x14ac:dyDescent="0.25">
      <c r="A160" s="204">
        <v>2020</v>
      </c>
      <c r="B160" s="165" t="s">
        <v>1119</v>
      </c>
      <c r="C160" s="169">
        <v>161.99999999999997</v>
      </c>
      <c r="D160" s="169">
        <v>259.5</v>
      </c>
      <c r="E160" s="169">
        <v>287.5</v>
      </c>
      <c r="F160" s="169">
        <v>214.4</v>
      </c>
      <c r="G160" s="169">
        <v>248.1</v>
      </c>
      <c r="H160" s="169">
        <v>237.70000000000005</v>
      </c>
      <c r="I160" s="169">
        <v>181.1</v>
      </c>
      <c r="J160" s="169">
        <v>125.4</v>
      </c>
      <c r="K160" s="169">
        <v>194</v>
      </c>
      <c r="L160" s="169">
        <v>271.40000000000003</v>
      </c>
      <c r="M160" s="169">
        <v>171.3</v>
      </c>
      <c r="N160" s="158">
        <f t="shared" si="40"/>
        <v>213.85454545454547</v>
      </c>
      <c r="O160" s="164">
        <v>17.90909090909091</v>
      </c>
      <c r="P160" s="164">
        <f t="shared" ref="P160:P171" si="42">N160-120</f>
        <v>93.854545454545473</v>
      </c>
      <c r="Q160" s="155">
        <f t="shared" ref="Q160:Q171" si="43">IF(P160&lt;0,P160,0)</f>
        <v>0</v>
      </c>
    </row>
    <row r="161" spans="1:17" ht="15" customHeight="1" x14ac:dyDescent="0.25">
      <c r="A161" s="205"/>
      <c r="B161" s="163" t="s">
        <v>1118</v>
      </c>
      <c r="C161" s="169">
        <v>120.3</v>
      </c>
      <c r="D161" s="169">
        <v>163.29999999999998</v>
      </c>
      <c r="E161" s="169">
        <v>171.1</v>
      </c>
      <c r="F161" s="169">
        <v>135.69999999999999</v>
      </c>
      <c r="G161" s="169">
        <v>151.40000000000003</v>
      </c>
      <c r="H161" s="169">
        <v>141.5</v>
      </c>
      <c r="I161" s="169">
        <v>78</v>
      </c>
      <c r="J161" s="169">
        <v>79.599999999999994</v>
      </c>
      <c r="K161" s="169">
        <v>126.29999999999998</v>
      </c>
      <c r="L161" s="169">
        <v>148.9</v>
      </c>
      <c r="M161" s="169">
        <v>102.80000000000001</v>
      </c>
      <c r="N161" s="171">
        <f t="shared" si="40"/>
        <v>128.99090909090907</v>
      </c>
      <c r="O161" s="162">
        <v>13.272727272727273</v>
      </c>
      <c r="P161" s="162">
        <f t="shared" si="42"/>
        <v>8.9909090909090708</v>
      </c>
      <c r="Q161" s="170">
        <f t="shared" si="43"/>
        <v>0</v>
      </c>
    </row>
    <row r="162" spans="1:17" ht="15" customHeight="1" x14ac:dyDescent="0.25">
      <c r="A162" s="205"/>
      <c r="B162" s="163" t="s">
        <v>1117</v>
      </c>
      <c r="C162" s="169">
        <v>166.3</v>
      </c>
      <c r="D162" s="169">
        <v>249.79999999999995</v>
      </c>
      <c r="E162" s="169">
        <v>175.6</v>
      </c>
      <c r="F162" s="169">
        <v>205.3</v>
      </c>
      <c r="G162" s="169">
        <v>209.39999999999998</v>
      </c>
      <c r="H162" s="169">
        <v>178.8</v>
      </c>
      <c r="I162" s="169">
        <v>124.5</v>
      </c>
      <c r="J162" s="169">
        <v>127.19999999999999</v>
      </c>
      <c r="K162" s="169">
        <v>264</v>
      </c>
      <c r="L162" s="169">
        <v>220.50000000000003</v>
      </c>
      <c r="M162" s="169">
        <v>140.69999999999996</v>
      </c>
      <c r="N162" s="171">
        <f t="shared" si="40"/>
        <v>187.46363636363637</v>
      </c>
      <c r="O162" s="162">
        <v>16.454545454545453</v>
      </c>
      <c r="P162" s="162">
        <f t="shared" si="42"/>
        <v>67.463636363636368</v>
      </c>
      <c r="Q162" s="170">
        <f t="shared" si="43"/>
        <v>0</v>
      </c>
    </row>
    <row r="163" spans="1:17" ht="15" customHeight="1" x14ac:dyDescent="0.25">
      <c r="A163" s="205"/>
      <c r="B163" s="163" t="s">
        <v>1116</v>
      </c>
      <c r="C163" s="169">
        <v>209.40000000000003</v>
      </c>
      <c r="D163" s="169">
        <v>330.4</v>
      </c>
      <c r="E163" s="169">
        <v>197.2</v>
      </c>
      <c r="F163" s="169">
        <v>185.39999999999998</v>
      </c>
      <c r="G163" s="169">
        <v>253.89999999999998</v>
      </c>
      <c r="H163" s="169">
        <v>173.8</v>
      </c>
      <c r="I163" s="169">
        <v>184.39999999999998</v>
      </c>
      <c r="J163" s="169">
        <v>153.99999999999997</v>
      </c>
      <c r="K163" s="169">
        <v>212.70000000000005</v>
      </c>
      <c r="L163" s="169">
        <v>279.99999999999994</v>
      </c>
      <c r="M163" s="169">
        <v>168.7</v>
      </c>
      <c r="N163" s="171">
        <f t="shared" si="40"/>
        <v>213.6272727272727</v>
      </c>
      <c r="O163" s="162">
        <v>13.636363636363637</v>
      </c>
      <c r="P163" s="162">
        <f t="shared" si="42"/>
        <v>93.627272727272697</v>
      </c>
      <c r="Q163" s="170">
        <f t="shared" si="43"/>
        <v>0</v>
      </c>
    </row>
    <row r="164" spans="1:17" ht="15" customHeight="1" x14ac:dyDescent="0.25">
      <c r="A164" s="205"/>
      <c r="B164" s="163" t="s">
        <v>1115</v>
      </c>
      <c r="C164" s="169">
        <v>140.20000000000002</v>
      </c>
      <c r="D164" s="169">
        <v>133.4</v>
      </c>
      <c r="E164" s="169">
        <v>89.8</v>
      </c>
      <c r="F164" s="169">
        <v>110.1</v>
      </c>
      <c r="G164" s="169">
        <v>86.6</v>
      </c>
      <c r="H164" s="169">
        <v>105.70000000000002</v>
      </c>
      <c r="I164" s="169">
        <v>76.3</v>
      </c>
      <c r="J164" s="169">
        <v>76.8</v>
      </c>
      <c r="K164" s="169">
        <v>52.3</v>
      </c>
      <c r="L164" s="169">
        <v>137.00000000000003</v>
      </c>
      <c r="M164" s="169">
        <v>52.699999999999996</v>
      </c>
      <c r="N164" s="171">
        <f t="shared" si="40"/>
        <v>96.445454545454538</v>
      </c>
      <c r="O164" s="162">
        <v>23.181818181818183</v>
      </c>
      <c r="P164" s="162">
        <f t="shared" si="42"/>
        <v>-23.554545454545462</v>
      </c>
      <c r="Q164" s="170">
        <f t="shared" si="43"/>
        <v>-23.554545454545462</v>
      </c>
    </row>
    <row r="165" spans="1:17" ht="15" customHeight="1" x14ac:dyDescent="0.25">
      <c r="A165" s="205"/>
      <c r="B165" s="163" t="s">
        <v>1111</v>
      </c>
      <c r="C165" s="169">
        <v>46.4</v>
      </c>
      <c r="D165" s="169">
        <v>30.299999999999997</v>
      </c>
      <c r="E165" s="169">
        <v>40.900000000000006</v>
      </c>
      <c r="F165" s="169">
        <v>45.900000000000006</v>
      </c>
      <c r="G165" s="169">
        <v>43.6</v>
      </c>
      <c r="H165" s="169">
        <v>44.3</v>
      </c>
      <c r="I165" s="169">
        <v>25.799999999999997</v>
      </c>
      <c r="J165" s="169">
        <v>19.200000000000003</v>
      </c>
      <c r="K165" s="169">
        <v>35.900000000000006</v>
      </c>
      <c r="L165" s="169">
        <v>16.7</v>
      </c>
      <c r="M165" s="169">
        <v>40.799999999999997</v>
      </c>
      <c r="N165" s="171">
        <f t="shared" si="40"/>
        <v>35.43636363636363</v>
      </c>
      <c r="O165" s="162">
        <v>23.09090909090909</v>
      </c>
      <c r="P165" s="162">
        <f t="shared" si="42"/>
        <v>-84.563636363636363</v>
      </c>
      <c r="Q165" s="170">
        <f t="shared" si="43"/>
        <v>-84.563636363636363</v>
      </c>
    </row>
    <row r="166" spans="1:17" ht="15" customHeight="1" x14ac:dyDescent="0.25">
      <c r="A166" s="205"/>
      <c r="B166" s="163" t="s">
        <v>1110</v>
      </c>
      <c r="C166" s="169">
        <v>53.2</v>
      </c>
      <c r="D166" s="169">
        <v>41.7</v>
      </c>
      <c r="E166" s="169">
        <v>50.199999999999996</v>
      </c>
      <c r="F166" s="169">
        <v>71.400000000000006</v>
      </c>
      <c r="G166" s="169">
        <v>54.499999999999993</v>
      </c>
      <c r="H166" s="169">
        <v>39.6</v>
      </c>
      <c r="I166" s="169">
        <v>64.800000000000011</v>
      </c>
      <c r="J166" s="169">
        <v>103.6</v>
      </c>
      <c r="K166" s="169">
        <v>43.1</v>
      </c>
      <c r="L166" s="169">
        <v>75.2</v>
      </c>
      <c r="M166" s="169">
        <v>51.800000000000004</v>
      </c>
      <c r="N166" s="171">
        <f t="shared" si="40"/>
        <v>59.009090909090908</v>
      </c>
      <c r="O166" s="162">
        <v>22.181818181818183</v>
      </c>
      <c r="P166" s="162">
        <f t="shared" si="42"/>
        <v>-60.990909090909092</v>
      </c>
      <c r="Q166" s="170">
        <f t="shared" si="43"/>
        <v>-60.990909090909092</v>
      </c>
    </row>
    <row r="167" spans="1:17" ht="15" customHeight="1" x14ac:dyDescent="0.25">
      <c r="A167" s="205"/>
      <c r="B167" s="163" t="s">
        <v>1109</v>
      </c>
      <c r="C167" s="169">
        <v>49.6</v>
      </c>
      <c r="D167" s="169">
        <v>74.2</v>
      </c>
      <c r="E167" s="169">
        <v>63.6</v>
      </c>
      <c r="F167" s="169">
        <v>67.8</v>
      </c>
      <c r="G167" s="169">
        <v>69.899999999999991</v>
      </c>
      <c r="H167" s="169">
        <v>70.599999999999994</v>
      </c>
      <c r="I167" s="169">
        <v>68.699999999999989</v>
      </c>
      <c r="J167" s="169">
        <v>35</v>
      </c>
      <c r="K167" s="169">
        <v>51</v>
      </c>
      <c r="L167" s="169">
        <v>69.3</v>
      </c>
      <c r="M167" s="169">
        <v>61.1</v>
      </c>
      <c r="N167" s="171">
        <f t="shared" si="40"/>
        <v>61.890909090909076</v>
      </c>
      <c r="O167" s="162">
        <v>24.5</v>
      </c>
      <c r="P167" s="162">
        <f t="shared" si="42"/>
        <v>-58.109090909090924</v>
      </c>
      <c r="Q167" s="170">
        <f t="shared" si="43"/>
        <v>-58.109090909090924</v>
      </c>
    </row>
    <row r="168" spans="1:17" ht="15" customHeight="1" x14ac:dyDescent="0.25">
      <c r="A168" s="205"/>
      <c r="B168" s="163" t="s">
        <v>1108</v>
      </c>
      <c r="C168" s="169">
        <v>146.30000000000001</v>
      </c>
      <c r="D168" s="169">
        <v>123.30000000000001</v>
      </c>
      <c r="E168" s="169">
        <v>157.89999999999998</v>
      </c>
      <c r="F168" s="169">
        <v>172.7</v>
      </c>
      <c r="G168" s="169">
        <v>206.70000000000002</v>
      </c>
      <c r="H168" s="169">
        <v>126.4</v>
      </c>
      <c r="I168" s="169">
        <v>127.7</v>
      </c>
      <c r="J168" s="169">
        <v>116.29999999999998</v>
      </c>
      <c r="K168" s="169">
        <v>137.30000000000001</v>
      </c>
      <c r="L168" s="169">
        <v>190.90000000000003</v>
      </c>
      <c r="M168" s="169">
        <v>122</v>
      </c>
      <c r="N168" s="171">
        <f t="shared" si="40"/>
        <v>147.95454545454547</v>
      </c>
      <c r="O168" s="162">
        <v>18.7</v>
      </c>
      <c r="P168" s="162">
        <f t="shared" si="42"/>
        <v>27.954545454545467</v>
      </c>
      <c r="Q168" s="170">
        <f t="shared" si="43"/>
        <v>0</v>
      </c>
    </row>
    <row r="169" spans="1:17" ht="15" customHeight="1" x14ac:dyDescent="0.25">
      <c r="A169" s="205"/>
      <c r="B169" s="163" t="s">
        <v>1107</v>
      </c>
      <c r="C169" s="169">
        <v>126.39999999999999</v>
      </c>
      <c r="D169" s="169">
        <v>137.10000000000002</v>
      </c>
      <c r="E169" s="169">
        <v>161</v>
      </c>
      <c r="F169" s="169">
        <v>147.30000000000001</v>
      </c>
      <c r="G169" s="169">
        <v>199.5</v>
      </c>
      <c r="H169" s="169">
        <v>90.499999999999986</v>
      </c>
      <c r="I169" s="169">
        <v>126.7</v>
      </c>
      <c r="J169" s="169">
        <v>86.2</v>
      </c>
      <c r="K169" s="169">
        <v>108.8</v>
      </c>
      <c r="L169" s="169">
        <v>123.70000000000003</v>
      </c>
      <c r="M169" s="169">
        <v>73.400000000000006</v>
      </c>
      <c r="N169" s="171">
        <f t="shared" si="40"/>
        <v>125.50909090909092</v>
      </c>
      <c r="O169" s="162">
        <v>21.818181818181817</v>
      </c>
      <c r="P169" s="162">
        <f t="shared" si="42"/>
        <v>5.509090909090915</v>
      </c>
      <c r="Q169" s="170">
        <f t="shared" si="43"/>
        <v>0</v>
      </c>
    </row>
    <row r="170" spans="1:17" ht="15" customHeight="1" x14ac:dyDescent="0.25">
      <c r="A170" s="205"/>
      <c r="B170" s="163" t="s">
        <v>1106</v>
      </c>
      <c r="C170" s="169">
        <v>147.20000000000002</v>
      </c>
      <c r="D170" s="169">
        <v>148.19999999999999</v>
      </c>
      <c r="E170" s="169">
        <v>191.00000000000003</v>
      </c>
      <c r="F170" s="169">
        <v>174.39999999999998</v>
      </c>
      <c r="G170" s="169">
        <v>217.60000000000002</v>
      </c>
      <c r="H170" s="169">
        <v>228.20000000000005</v>
      </c>
      <c r="I170" s="169">
        <v>143.80000000000001</v>
      </c>
      <c r="J170" s="169">
        <v>161.1</v>
      </c>
      <c r="K170" s="169">
        <v>157.70000000000002</v>
      </c>
      <c r="L170" s="169">
        <v>264.2</v>
      </c>
      <c r="M170" s="169">
        <v>139.9</v>
      </c>
      <c r="N170" s="171">
        <f t="shared" si="40"/>
        <v>179.39090909090908</v>
      </c>
      <c r="O170" s="162">
        <v>17.454545454545453</v>
      </c>
      <c r="P170" s="162">
        <f t="shared" si="42"/>
        <v>59.390909090909076</v>
      </c>
      <c r="Q170" s="170">
        <f t="shared" si="43"/>
        <v>0</v>
      </c>
    </row>
    <row r="171" spans="1:17" ht="15" customHeight="1" x14ac:dyDescent="0.25">
      <c r="A171" s="205"/>
      <c r="B171" s="160" t="s">
        <v>1105</v>
      </c>
      <c r="C171" s="169">
        <v>176.9</v>
      </c>
      <c r="D171" s="169">
        <v>127.49999999999999</v>
      </c>
      <c r="E171" s="169">
        <v>271.60000000000002</v>
      </c>
      <c r="F171" s="169">
        <v>234.99999999999994</v>
      </c>
      <c r="G171" s="169">
        <v>166.5</v>
      </c>
      <c r="H171" s="169">
        <v>140.69999999999999</v>
      </c>
      <c r="I171" s="169">
        <v>244.29999999999998</v>
      </c>
      <c r="J171" s="169">
        <v>186.5</v>
      </c>
      <c r="K171" s="169">
        <v>238.59999999999997</v>
      </c>
      <c r="L171" s="169">
        <v>157.09999999999997</v>
      </c>
      <c r="M171" s="169">
        <v>178.7</v>
      </c>
      <c r="N171" s="168">
        <f t="shared" si="40"/>
        <v>193.0363636363636</v>
      </c>
      <c r="O171" s="157">
        <v>15.545454545454545</v>
      </c>
      <c r="P171" s="157">
        <f t="shared" si="42"/>
        <v>73.036363636363603</v>
      </c>
      <c r="Q171" s="167">
        <f t="shared" si="43"/>
        <v>0</v>
      </c>
    </row>
    <row r="172" spans="1:17" ht="15" customHeight="1" x14ac:dyDescent="0.25">
      <c r="A172" s="206"/>
      <c r="B172" s="154" t="s">
        <v>1121</v>
      </c>
      <c r="C172" s="153">
        <f t="shared" ref="C172:M172" si="44">SUM(C160:C171)</f>
        <v>1544.2000000000003</v>
      </c>
      <c r="D172" s="152">
        <f t="shared" si="44"/>
        <v>1818.7</v>
      </c>
      <c r="E172" s="152">
        <f t="shared" si="44"/>
        <v>1857.4</v>
      </c>
      <c r="F172" s="152">
        <f t="shared" si="44"/>
        <v>1765.4</v>
      </c>
      <c r="G172" s="152">
        <f t="shared" si="44"/>
        <v>1907.7000000000003</v>
      </c>
      <c r="H172" s="152">
        <f t="shared" si="44"/>
        <v>1577.8000000000002</v>
      </c>
      <c r="I172" s="152">
        <f t="shared" si="44"/>
        <v>1446.1</v>
      </c>
      <c r="J172" s="152">
        <f t="shared" si="44"/>
        <v>1270.8999999999999</v>
      </c>
      <c r="K172" s="152">
        <f t="shared" si="44"/>
        <v>1621.6999999999998</v>
      </c>
      <c r="L172" s="151">
        <f t="shared" si="44"/>
        <v>1954.9</v>
      </c>
      <c r="M172" s="151">
        <f t="shared" si="44"/>
        <v>1303.9000000000001</v>
      </c>
      <c r="N172" s="150">
        <f t="shared" si="40"/>
        <v>1642.6090909090913</v>
      </c>
      <c r="O172" s="149">
        <f>SUM(O160:O171)</f>
        <v>227.74545454545452</v>
      </c>
      <c r="P172" s="148"/>
      <c r="Q172" s="147">
        <f>SUM(Q160:Q171)</f>
        <v>-227.21818181818185</v>
      </c>
    </row>
    <row r="173" spans="1:17" ht="15" customHeight="1" x14ac:dyDescent="0.25">
      <c r="A173" s="204">
        <v>2021</v>
      </c>
      <c r="B173" s="165" t="s">
        <v>1119</v>
      </c>
      <c r="C173" s="169">
        <v>231.10000000000002</v>
      </c>
      <c r="D173" s="169">
        <v>250.2</v>
      </c>
      <c r="E173" s="169">
        <v>220.1</v>
      </c>
      <c r="F173" s="169">
        <v>236.5</v>
      </c>
      <c r="G173" s="169">
        <v>249.49999999999997</v>
      </c>
      <c r="H173" s="169">
        <v>217.80000000000007</v>
      </c>
      <c r="I173" s="169">
        <v>260.20000000000005</v>
      </c>
      <c r="J173" s="169">
        <v>287.7</v>
      </c>
      <c r="K173" s="169">
        <v>271.49999999999994</v>
      </c>
      <c r="L173" s="169">
        <v>284.50000000000006</v>
      </c>
      <c r="M173" s="169">
        <v>199.7</v>
      </c>
      <c r="N173" s="158">
        <f t="shared" si="40"/>
        <v>246.25454545454542</v>
      </c>
      <c r="O173" s="164">
        <v>16.90909090909091</v>
      </c>
      <c r="P173" s="164">
        <f t="shared" ref="P173:P184" si="45">N173-120</f>
        <v>126.25454545454542</v>
      </c>
      <c r="Q173" s="155">
        <f t="shared" ref="Q173:Q184" si="46">IF(P173&lt;0,P173,0)</f>
        <v>0</v>
      </c>
    </row>
    <row r="174" spans="1:17" ht="15" customHeight="1" x14ac:dyDescent="0.25">
      <c r="A174" s="205"/>
      <c r="B174" s="163" t="s">
        <v>1118</v>
      </c>
      <c r="C174" s="169">
        <v>221.69999999999996</v>
      </c>
      <c r="D174" s="169">
        <v>143.80000000000001</v>
      </c>
      <c r="E174" s="169">
        <v>249.7</v>
      </c>
      <c r="F174" s="169">
        <v>278.39999999999998</v>
      </c>
      <c r="G174" s="169">
        <v>189</v>
      </c>
      <c r="H174" s="169">
        <v>254.79999999999998</v>
      </c>
      <c r="I174" s="169">
        <v>270.5</v>
      </c>
      <c r="J174" s="169">
        <v>133.89999999999998</v>
      </c>
      <c r="K174" s="169">
        <v>241.2</v>
      </c>
      <c r="L174" s="169">
        <v>228.20000000000002</v>
      </c>
      <c r="M174" s="169">
        <v>229.69999999999996</v>
      </c>
      <c r="N174" s="171">
        <f t="shared" si="40"/>
        <v>221.89999999999998</v>
      </c>
      <c r="O174" s="162">
        <v>10.818181818181818</v>
      </c>
      <c r="P174" s="162">
        <f t="shared" si="45"/>
        <v>101.89999999999998</v>
      </c>
      <c r="Q174" s="170">
        <f t="shared" si="46"/>
        <v>0</v>
      </c>
    </row>
    <row r="175" spans="1:17" ht="15" customHeight="1" x14ac:dyDescent="0.25">
      <c r="A175" s="205"/>
      <c r="B175" s="163" t="s">
        <v>1117</v>
      </c>
      <c r="C175" s="169">
        <v>332.6</v>
      </c>
      <c r="D175" s="169">
        <v>269.5</v>
      </c>
      <c r="E175" s="169">
        <v>293.20000000000005</v>
      </c>
      <c r="F175" s="169">
        <v>295.7</v>
      </c>
      <c r="G175" s="169">
        <v>351.2</v>
      </c>
      <c r="H175" s="169">
        <v>360.1</v>
      </c>
      <c r="I175" s="169">
        <v>403.99999999999994</v>
      </c>
      <c r="J175" s="169">
        <v>212.6</v>
      </c>
      <c r="K175" s="169">
        <v>436.00000000000006</v>
      </c>
      <c r="L175" s="169">
        <v>357</v>
      </c>
      <c r="M175" s="169">
        <v>374.2</v>
      </c>
      <c r="N175" s="171">
        <f t="shared" si="40"/>
        <v>335.09999999999997</v>
      </c>
      <c r="O175" s="162">
        <v>19.818181818181817</v>
      </c>
      <c r="P175" s="162">
        <f t="shared" si="45"/>
        <v>215.09999999999997</v>
      </c>
      <c r="Q175" s="170">
        <f t="shared" si="46"/>
        <v>0</v>
      </c>
    </row>
    <row r="176" spans="1:17" ht="15" customHeight="1" x14ac:dyDescent="0.25">
      <c r="A176" s="205"/>
      <c r="B176" s="163" t="s">
        <v>1116</v>
      </c>
      <c r="C176" s="169">
        <v>90.800000000000011</v>
      </c>
      <c r="D176" s="169">
        <v>67.899999999999991</v>
      </c>
      <c r="E176" s="169">
        <v>91.7</v>
      </c>
      <c r="F176" s="169">
        <v>84.9</v>
      </c>
      <c r="G176" s="169">
        <v>91</v>
      </c>
      <c r="H176" s="169">
        <v>64.7</v>
      </c>
      <c r="I176" s="169">
        <v>105.39999999999998</v>
      </c>
      <c r="J176" s="169">
        <v>116.19999999999999</v>
      </c>
      <c r="K176" s="169">
        <v>93.600000000000009</v>
      </c>
      <c r="L176" s="169">
        <v>88.2</v>
      </c>
      <c r="M176" s="169">
        <v>58</v>
      </c>
      <c r="N176" s="171">
        <f t="shared" si="40"/>
        <v>86.581818181818178</v>
      </c>
      <c r="O176" s="162">
        <v>18.272727272727273</v>
      </c>
      <c r="P176" s="162">
        <f t="shared" si="45"/>
        <v>-33.418181818181822</v>
      </c>
      <c r="Q176" s="170">
        <f t="shared" si="46"/>
        <v>-33.418181818181822</v>
      </c>
    </row>
    <row r="177" spans="1:19" ht="13" x14ac:dyDescent="0.25">
      <c r="A177" s="205"/>
      <c r="B177" s="163" t="s">
        <v>1115</v>
      </c>
      <c r="C177" s="169">
        <v>30.799999999999997</v>
      </c>
      <c r="D177" s="169">
        <v>48.2</v>
      </c>
      <c r="E177" s="169">
        <v>33.900000000000006</v>
      </c>
      <c r="F177" s="169">
        <v>37.299999999999997</v>
      </c>
      <c r="G177" s="169">
        <v>30.299999999999997</v>
      </c>
      <c r="H177" s="169">
        <v>28.900000000000006</v>
      </c>
      <c r="I177" s="169">
        <v>49.9</v>
      </c>
      <c r="J177" s="169">
        <v>47.599999999999994</v>
      </c>
      <c r="K177" s="169">
        <v>49.599999999999994</v>
      </c>
      <c r="L177" s="169">
        <v>30.8</v>
      </c>
      <c r="M177" s="169">
        <v>39.5</v>
      </c>
      <c r="N177" s="171">
        <f t="shared" si="40"/>
        <v>38.800000000000004</v>
      </c>
      <c r="O177" s="162">
        <v>21.90909090909091</v>
      </c>
      <c r="P177" s="162">
        <f t="shared" si="45"/>
        <v>-81.199999999999989</v>
      </c>
      <c r="Q177" s="170">
        <f t="shared" si="46"/>
        <v>-81.199999999999989</v>
      </c>
    </row>
    <row r="178" spans="1:19" ht="13" x14ac:dyDescent="0.25">
      <c r="A178" s="205"/>
      <c r="B178" s="163" t="s">
        <v>1111</v>
      </c>
      <c r="C178" s="169">
        <v>169.1</v>
      </c>
      <c r="D178" s="169">
        <v>162.6</v>
      </c>
      <c r="E178" s="169">
        <v>164.6</v>
      </c>
      <c r="F178" s="169">
        <v>161.70000000000002</v>
      </c>
      <c r="G178" s="169">
        <v>169.3</v>
      </c>
      <c r="H178" s="169">
        <v>208.80000000000004</v>
      </c>
      <c r="I178" s="169">
        <v>159.69999999999999</v>
      </c>
      <c r="J178" s="169">
        <v>227.89999999999998</v>
      </c>
      <c r="K178" s="169">
        <v>147.90000000000003</v>
      </c>
      <c r="L178" s="169">
        <v>186.40000000000006</v>
      </c>
      <c r="M178" s="169">
        <v>203.6</v>
      </c>
      <c r="N178" s="171">
        <f t="shared" si="40"/>
        <v>178.32727272727271</v>
      </c>
      <c r="O178" s="162">
        <v>18.454545454545453</v>
      </c>
      <c r="P178" s="162">
        <f t="shared" si="45"/>
        <v>58.327272727272714</v>
      </c>
      <c r="Q178" s="170">
        <f t="shared" si="46"/>
        <v>0</v>
      </c>
    </row>
    <row r="179" spans="1:19" ht="13" x14ac:dyDescent="0.25">
      <c r="A179" s="205"/>
      <c r="B179" s="163" t="s">
        <v>1110</v>
      </c>
      <c r="C179" s="169">
        <v>11.65</v>
      </c>
      <c r="D179" s="169">
        <v>10.5</v>
      </c>
      <c r="E179" s="169">
        <v>9.5</v>
      </c>
      <c r="F179" s="169">
        <v>11.400000000000002</v>
      </c>
      <c r="G179" s="169">
        <v>9.1999999999999993</v>
      </c>
      <c r="H179" s="169">
        <v>15</v>
      </c>
      <c r="I179" s="169">
        <v>15.4</v>
      </c>
      <c r="J179" s="169">
        <v>13.399999999999999</v>
      </c>
      <c r="K179" s="169">
        <v>14.799999999999999</v>
      </c>
      <c r="L179" s="169">
        <v>16</v>
      </c>
      <c r="M179" s="169">
        <v>17.899999999999999</v>
      </c>
      <c r="N179" s="171">
        <f t="shared" si="40"/>
        <v>13.159090909090908</v>
      </c>
      <c r="O179" s="162">
        <v>27.363636363636363</v>
      </c>
      <c r="P179" s="162">
        <f t="shared" si="45"/>
        <v>-106.84090909090909</v>
      </c>
      <c r="Q179" s="170">
        <f t="shared" si="46"/>
        <v>-106.84090909090909</v>
      </c>
    </row>
    <row r="180" spans="1:19" ht="13" x14ac:dyDescent="0.25">
      <c r="A180" s="205"/>
      <c r="B180" s="163" t="s">
        <v>1109</v>
      </c>
      <c r="C180" s="169">
        <v>31.300000000000004</v>
      </c>
      <c r="D180" s="169">
        <v>27.4</v>
      </c>
      <c r="E180" s="169">
        <v>47.599999999999994</v>
      </c>
      <c r="F180" s="169">
        <v>49.399999999999991</v>
      </c>
      <c r="G180" s="169">
        <v>28.200000000000003</v>
      </c>
      <c r="H180" s="169">
        <v>31.5</v>
      </c>
      <c r="I180" s="169">
        <v>19.399999999999999</v>
      </c>
      <c r="J180" s="169">
        <v>58.900000000000006</v>
      </c>
      <c r="K180" s="169">
        <v>33.4</v>
      </c>
      <c r="L180" s="169">
        <v>39.199999999999996</v>
      </c>
      <c r="M180" s="169">
        <v>41.7</v>
      </c>
      <c r="N180" s="171">
        <f t="shared" si="40"/>
        <v>37.090909090909086</v>
      </c>
      <c r="O180" s="162">
        <v>24.181818181818183</v>
      </c>
      <c r="P180" s="162">
        <f t="shared" si="45"/>
        <v>-82.909090909090907</v>
      </c>
      <c r="Q180" s="170">
        <f t="shared" si="46"/>
        <v>-82.909090909090907</v>
      </c>
    </row>
    <row r="181" spans="1:19" ht="13" x14ac:dyDescent="0.25">
      <c r="A181" s="205"/>
      <c r="B181" s="163" t="s">
        <v>1108</v>
      </c>
      <c r="C181" s="169">
        <v>55.999999999999993</v>
      </c>
      <c r="D181" s="169">
        <v>49.099999999999994</v>
      </c>
      <c r="E181" s="169">
        <v>60.599999999999994</v>
      </c>
      <c r="F181" s="169">
        <v>68</v>
      </c>
      <c r="G181" s="169">
        <v>113.4</v>
      </c>
      <c r="H181" s="169">
        <v>35.199999999999996</v>
      </c>
      <c r="I181" s="169">
        <v>54.300000000000004</v>
      </c>
      <c r="J181" s="169">
        <v>52.3</v>
      </c>
      <c r="K181" s="169">
        <v>44.4</v>
      </c>
      <c r="L181" s="169">
        <v>49</v>
      </c>
      <c r="M181" s="169">
        <v>34.200000000000003</v>
      </c>
      <c r="N181" s="171">
        <f t="shared" si="40"/>
        <v>56.045454545454554</v>
      </c>
      <c r="O181" s="162">
        <v>21.09090909090909</v>
      </c>
      <c r="P181" s="162">
        <f t="shared" si="45"/>
        <v>-63.954545454545446</v>
      </c>
      <c r="Q181" s="170">
        <f t="shared" si="46"/>
        <v>-63.954545454545446</v>
      </c>
    </row>
    <row r="182" spans="1:19" ht="13" x14ac:dyDescent="0.25">
      <c r="A182" s="205"/>
      <c r="B182" s="163" t="s">
        <v>1107</v>
      </c>
      <c r="C182" s="169">
        <v>117.1</v>
      </c>
      <c r="D182" s="169">
        <v>134.43</v>
      </c>
      <c r="E182" s="169">
        <v>121.80000000000001</v>
      </c>
      <c r="F182" s="169">
        <v>118</v>
      </c>
      <c r="G182" s="169">
        <v>158</v>
      </c>
      <c r="H182" s="169">
        <v>138.19999999999999</v>
      </c>
      <c r="I182" s="169">
        <v>128.29999999999998</v>
      </c>
      <c r="J182" s="169">
        <v>82.160000000000011</v>
      </c>
      <c r="K182" s="169">
        <v>122.6</v>
      </c>
      <c r="L182" s="169">
        <v>159.69999999999999</v>
      </c>
      <c r="M182" s="169">
        <v>158</v>
      </c>
      <c r="N182" s="171">
        <f t="shared" si="40"/>
        <v>130.75363636363636</v>
      </c>
      <c r="O182" s="162">
        <v>21.90909090909091</v>
      </c>
      <c r="P182" s="162">
        <f t="shared" si="45"/>
        <v>10.75363636363636</v>
      </c>
      <c r="Q182" s="170">
        <f t="shared" si="46"/>
        <v>0</v>
      </c>
    </row>
    <row r="183" spans="1:19" ht="13" x14ac:dyDescent="0.25">
      <c r="A183" s="205"/>
      <c r="B183" s="163" t="s">
        <v>1106</v>
      </c>
      <c r="C183" s="169">
        <v>176.9</v>
      </c>
      <c r="D183" s="169">
        <v>161</v>
      </c>
      <c r="E183" s="169">
        <v>237</v>
      </c>
      <c r="F183" s="169">
        <v>203.99999999999994</v>
      </c>
      <c r="G183" s="169">
        <v>157.69999999999999</v>
      </c>
      <c r="H183" s="169">
        <v>195.5</v>
      </c>
      <c r="I183" s="169">
        <v>191.6</v>
      </c>
      <c r="J183" s="169">
        <v>197.01</v>
      </c>
      <c r="K183" s="169">
        <v>190.8</v>
      </c>
      <c r="L183" s="169">
        <v>252.90000000000003</v>
      </c>
      <c r="M183" s="169">
        <v>198.1</v>
      </c>
      <c r="N183" s="171">
        <f t="shared" si="40"/>
        <v>196.59181818181816</v>
      </c>
      <c r="O183" s="162">
        <v>15.181818181818182</v>
      </c>
      <c r="P183" s="162">
        <f t="shared" si="45"/>
        <v>76.591818181818155</v>
      </c>
      <c r="Q183" s="170">
        <f t="shared" si="46"/>
        <v>0</v>
      </c>
    </row>
    <row r="184" spans="1:19" ht="13" x14ac:dyDescent="0.25">
      <c r="A184" s="205"/>
      <c r="B184" s="160" t="s">
        <v>1105</v>
      </c>
      <c r="C184" s="169">
        <v>160.69999999999999</v>
      </c>
      <c r="D184" s="169">
        <v>144.19999999999999</v>
      </c>
      <c r="E184" s="169">
        <v>216.5</v>
      </c>
      <c r="F184" s="169">
        <v>186.7</v>
      </c>
      <c r="G184" s="169">
        <v>204.5</v>
      </c>
      <c r="H184" s="169">
        <v>166.40000000000003</v>
      </c>
      <c r="I184" s="169">
        <v>141.29999999999998</v>
      </c>
      <c r="J184" s="169">
        <v>159</v>
      </c>
      <c r="K184" s="169">
        <v>129.79999999999998</v>
      </c>
      <c r="L184" s="169">
        <v>215.59999999999997</v>
      </c>
      <c r="M184" s="169">
        <v>157.79999999999998</v>
      </c>
      <c r="N184" s="168">
        <f t="shared" si="40"/>
        <v>171.13636363636363</v>
      </c>
      <c r="O184" s="157">
        <v>18.272727272727273</v>
      </c>
      <c r="P184" s="157">
        <f t="shared" si="45"/>
        <v>51.136363636363626</v>
      </c>
      <c r="Q184" s="167">
        <f t="shared" si="46"/>
        <v>0</v>
      </c>
    </row>
    <row r="185" spans="1:19" ht="15.5" x14ac:dyDescent="0.25">
      <c r="A185" s="206"/>
      <c r="B185" s="154" t="s">
        <v>1121</v>
      </c>
      <c r="C185" s="153">
        <f t="shared" ref="C185:M185" si="47">SUM(C173:C184)</f>
        <v>1629.75</v>
      </c>
      <c r="D185" s="152">
        <f t="shared" si="47"/>
        <v>1468.8300000000002</v>
      </c>
      <c r="E185" s="152">
        <f t="shared" si="47"/>
        <v>1746.1999999999998</v>
      </c>
      <c r="F185" s="152">
        <f t="shared" si="47"/>
        <v>1732</v>
      </c>
      <c r="G185" s="152">
        <f t="shared" si="47"/>
        <v>1751.3000000000002</v>
      </c>
      <c r="H185" s="152">
        <f t="shared" si="47"/>
        <v>1716.9000000000003</v>
      </c>
      <c r="I185" s="152">
        <f t="shared" si="47"/>
        <v>1800</v>
      </c>
      <c r="J185" s="152">
        <f t="shared" si="47"/>
        <v>1588.67</v>
      </c>
      <c r="K185" s="152">
        <f t="shared" si="47"/>
        <v>1775.6</v>
      </c>
      <c r="L185" s="151">
        <f t="shared" si="47"/>
        <v>1907.5000000000002</v>
      </c>
      <c r="M185" s="151">
        <f t="shared" si="47"/>
        <v>1712.3999999999999</v>
      </c>
      <c r="N185" s="150">
        <f t="shared" ref="N185:N216" si="48">IFERROR(SUM(C185:M185)/COUNTIF(C185:M185,"&gt;"&amp;0),0)</f>
        <v>1711.7409090909093</v>
      </c>
      <c r="O185" s="149">
        <f>SUM(O173:O184)</f>
        <v>234.18181818181819</v>
      </c>
      <c r="P185" s="148"/>
      <c r="Q185" s="147">
        <f>SUM(Q173:Q184)</f>
        <v>-368.32272727272726</v>
      </c>
    </row>
    <row r="186" spans="1:19" ht="15" customHeight="1" x14ac:dyDescent="0.25">
      <c r="A186" s="204">
        <v>2022</v>
      </c>
      <c r="B186" s="165" t="s">
        <v>1119</v>
      </c>
      <c r="C186" s="169">
        <v>56.899999999999984</v>
      </c>
      <c r="D186" s="169">
        <v>109.30000000000001</v>
      </c>
      <c r="E186" s="169">
        <v>133</v>
      </c>
      <c r="F186" s="169">
        <v>122.89999999999999</v>
      </c>
      <c r="G186" s="169">
        <v>103.2</v>
      </c>
      <c r="H186" s="169">
        <v>100.5</v>
      </c>
      <c r="I186" s="169">
        <v>122.20000000000002</v>
      </c>
      <c r="J186" s="169">
        <v>72.8</v>
      </c>
      <c r="K186" s="169">
        <v>113.30000000000001</v>
      </c>
      <c r="L186" s="169">
        <v>98</v>
      </c>
      <c r="M186" s="169">
        <v>92.799999999999983</v>
      </c>
      <c r="N186" s="158">
        <f t="shared" si="48"/>
        <v>102.26363636363635</v>
      </c>
      <c r="O186" s="164">
        <v>21.6</v>
      </c>
      <c r="P186" s="164">
        <f t="shared" ref="P186:P197" si="49">N186-120</f>
        <v>-17.736363636363649</v>
      </c>
      <c r="Q186" s="155">
        <f t="shared" ref="Q186:Q197" si="50">IF(P186&lt;0,P186,0)</f>
        <v>-17.736363636363649</v>
      </c>
      <c r="S186" s="166"/>
    </row>
    <row r="187" spans="1:19" ht="15" customHeight="1" x14ac:dyDescent="0.25">
      <c r="A187" s="205"/>
      <c r="B187" s="163" t="s">
        <v>1118</v>
      </c>
      <c r="C187" s="169">
        <v>85.9</v>
      </c>
      <c r="D187" s="169">
        <v>153.50000000000003</v>
      </c>
      <c r="E187" s="169">
        <v>147.70000000000002</v>
      </c>
      <c r="F187" s="169">
        <v>145.79999999999998</v>
      </c>
      <c r="G187" s="169">
        <v>126.10000000000001</v>
      </c>
      <c r="H187" s="169">
        <v>180.4</v>
      </c>
      <c r="I187" s="169">
        <v>145.69999999999999</v>
      </c>
      <c r="J187" s="169">
        <v>129.39999999999998</v>
      </c>
      <c r="K187" s="169">
        <v>136.69999999999996</v>
      </c>
      <c r="L187" s="169">
        <v>172.1</v>
      </c>
      <c r="M187" s="169">
        <v>166.8</v>
      </c>
      <c r="N187" s="171">
        <f t="shared" si="48"/>
        <v>144.55454545454543</v>
      </c>
      <c r="O187" s="162">
        <v>11.181818181818182</v>
      </c>
      <c r="P187" s="162">
        <f t="shared" si="49"/>
        <v>24.554545454545433</v>
      </c>
      <c r="Q187" s="170">
        <f t="shared" si="50"/>
        <v>0</v>
      </c>
      <c r="S187" s="166"/>
    </row>
    <row r="188" spans="1:19" ht="15" customHeight="1" x14ac:dyDescent="0.25">
      <c r="A188" s="205"/>
      <c r="B188" s="163" t="s">
        <v>1117</v>
      </c>
      <c r="C188" s="169">
        <v>140.89999999999998</v>
      </c>
      <c r="D188" s="169">
        <v>281.00000000000006</v>
      </c>
      <c r="E188" s="169">
        <v>280.2</v>
      </c>
      <c r="F188" s="169">
        <v>260.73</v>
      </c>
      <c r="G188" s="169">
        <v>226.9</v>
      </c>
      <c r="H188" s="169">
        <v>212.10000000000002</v>
      </c>
      <c r="I188" s="169">
        <v>241.59999999999997</v>
      </c>
      <c r="J188" s="169">
        <v>326.90000000000003</v>
      </c>
      <c r="K188" s="169">
        <v>285.3</v>
      </c>
      <c r="L188" s="169">
        <v>205.20000000000005</v>
      </c>
      <c r="M188" s="169">
        <v>205</v>
      </c>
      <c r="N188" s="171">
        <f t="shared" si="48"/>
        <v>242.34818181818181</v>
      </c>
      <c r="O188" s="162">
        <v>12.3</v>
      </c>
      <c r="P188" s="162">
        <f t="shared" si="49"/>
        <v>122.34818181818181</v>
      </c>
      <c r="Q188" s="170">
        <f t="shared" si="50"/>
        <v>0</v>
      </c>
      <c r="S188" s="166"/>
    </row>
    <row r="189" spans="1:19" ht="15" customHeight="1" x14ac:dyDescent="0.25">
      <c r="A189" s="205"/>
      <c r="B189" s="163" t="s">
        <v>1116</v>
      </c>
      <c r="C189" s="169">
        <v>116.1</v>
      </c>
      <c r="D189" s="169">
        <v>152.80000000000001</v>
      </c>
      <c r="E189" s="169">
        <v>168.39999999999998</v>
      </c>
      <c r="F189" s="169">
        <v>175.69999999999996</v>
      </c>
      <c r="G189" s="169">
        <v>164.9</v>
      </c>
      <c r="H189" s="169">
        <v>238.80000000000004</v>
      </c>
      <c r="I189" s="169">
        <v>155.79999999999998</v>
      </c>
      <c r="J189" s="169">
        <v>121.9</v>
      </c>
      <c r="K189" s="169">
        <v>153.00000000000003</v>
      </c>
      <c r="L189" s="169">
        <v>213.09999999999994</v>
      </c>
      <c r="M189" s="169">
        <v>199.09999999999997</v>
      </c>
      <c r="N189" s="171">
        <f t="shared" si="48"/>
        <v>169.05454545454543</v>
      </c>
      <c r="O189" s="162">
        <v>16.18181818</v>
      </c>
      <c r="P189" s="162">
        <f t="shared" si="49"/>
        <v>49.054545454545433</v>
      </c>
      <c r="Q189" s="170">
        <f t="shared" si="50"/>
        <v>0</v>
      </c>
      <c r="S189" s="166"/>
    </row>
    <row r="190" spans="1:19" ht="15" customHeight="1" x14ac:dyDescent="0.25">
      <c r="A190" s="205"/>
      <c r="B190" s="163" t="s">
        <v>1115</v>
      </c>
      <c r="C190" s="169">
        <v>22.300000000000004</v>
      </c>
      <c r="D190" s="169">
        <v>40.5</v>
      </c>
      <c r="E190" s="169">
        <v>65.099999999999994</v>
      </c>
      <c r="F190" s="169">
        <v>55.000000000000007</v>
      </c>
      <c r="G190" s="169">
        <v>59.20000000000001</v>
      </c>
      <c r="H190" s="169">
        <v>33.6</v>
      </c>
      <c r="I190" s="169">
        <v>36.4</v>
      </c>
      <c r="J190" s="169">
        <v>60.500000000000007</v>
      </c>
      <c r="K190" s="169">
        <v>42.9</v>
      </c>
      <c r="L190" s="169">
        <v>34.099999999999994</v>
      </c>
      <c r="M190" s="169">
        <v>23.2</v>
      </c>
      <c r="N190" s="171">
        <f t="shared" si="48"/>
        <v>42.981818181818184</v>
      </c>
      <c r="O190" s="162">
        <v>22</v>
      </c>
      <c r="P190" s="162">
        <f t="shared" si="49"/>
        <v>-77.018181818181816</v>
      </c>
      <c r="Q190" s="170">
        <f t="shared" si="50"/>
        <v>-77.018181818181816</v>
      </c>
      <c r="S190" s="166"/>
    </row>
    <row r="191" spans="1:19" ht="15" customHeight="1" x14ac:dyDescent="0.25">
      <c r="A191" s="205"/>
      <c r="B191" s="163" t="s">
        <v>1111</v>
      </c>
      <c r="C191" s="169">
        <v>64.2</v>
      </c>
      <c r="D191" s="169">
        <v>59.2</v>
      </c>
      <c r="E191" s="169">
        <v>85.399999999999977</v>
      </c>
      <c r="F191" s="169">
        <v>96.999999999999986</v>
      </c>
      <c r="G191" s="169">
        <v>103.9</v>
      </c>
      <c r="H191" s="169">
        <v>124.6</v>
      </c>
      <c r="I191" s="169">
        <v>64.5</v>
      </c>
      <c r="J191" s="169">
        <v>58.600000000000016</v>
      </c>
      <c r="K191" s="169">
        <v>68.180000000000007</v>
      </c>
      <c r="L191" s="169">
        <v>63.70000000000001</v>
      </c>
      <c r="M191" s="169">
        <v>93.4</v>
      </c>
      <c r="N191" s="171">
        <f t="shared" si="48"/>
        <v>80.243636363636355</v>
      </c>
      <c r="O191" s="162">
        <v>21.454545450000001</v>
      </c>
      <c r="P191" s="162">
        <f t="shared" si="49"/>
        <v>-39.756363636363645</v>
      </c>
      <c r="Q191" s="170">
        <f t="shared" si="50"/>
        <v>-39.756363636363645</v>
      </c>
      <c r="S191" s="166"/>
    </row>
    <row r="192" spans="1:19" ht="15" customHeight="1" x14ac:dyDescent="0.25">
      <c r="A192" s="205"/>
      <c r="B192" s="163" t="s">
        <v>1110</v>
      </c>
      <c r="C192" s="169">
        <v>70</v>
      </c>
      <c r="D192" s="169">
        <v>22.1</v>
      </c>
      <c r="E192" s="169">
        <v>64.590000000000018</v>
      </c>
      <c r="F192" s="169">
        <v>68.22</v>
      </c>
      <c r="G192" s="169">
        <v>51.93</v>
      </c>
      <c r="H192" s="169">
        <v>23.79</v>
      </c>
      <c r="I192" s="169">
        <v>34.099999999999994</v>
      </c>
      <c r="J192" s="169">
        <v>23.000000000000004</v>
      </c>
      <c r="K192" s="169">
        <v>38.199999999999996</v>
      </c>
      <c r="L192" s="169">
        <v>37.799999999999997</v>
      </c>
      <c r="M192" s="169">
        <v>29</v>
      </c>
      <c r="N192" s="171">
        <f t="shared" si="48"/>
        <v>42.06636363636364</v>
      </c>
      <c r="O192" s="162">
        <v>23.454545450000001</v>
      </c>
      <c r="P192" s="162">
        <f t="shared" si="49"/>
        <v>-77.933636363636367</v>
      </c>
      <c r="Q192" s="170">
        <f t="shared" si="50"/>
        <v>-77.933636363636367</v>
      </c>
      <c r="S192" s="166"/>
    </row>
    <row r="193" spans="1:19" ht="15" customHeight="1" x14ac:dyDescent="0.25">
      <c r="A193" s="205"/>
      <c r="B193" s="163" t="s">
        <v>1109</v>
      </c>
      <c r="C193" s="169">
        <v>85.3</v>
      </c>
      <c r="D193" s="169">
        <v>26.7</v>
      </c>
      <c r="E193" s="169">
        <v>66.699999999999989</v>
      </c>
      <c r="F193" s="169">
        <v>77.550000000000011</v>
      </c>
      <c r="G193" s="169">
        <v>72.099999999999994</v>
      </c>
      <c r="H193" s="169">
        <v>74.100000000000009</v>
      </c>
      <c r="I193" s="169">
        <v>50</v>
      </c>
      <c r="J193" s="169">
        <v>62.899999999999991</v>
      </c>
      <c r="K193" s="169">
        <v>51.3</v>
      </c>
      <c r="L193" s="169">
        <v>57.900000000000006</v>
      </c>
      <c r="M193" s="169">
        <v>25.7</v>
      </c>
      <c r="N193" s="171">
        <f t="shared" si="48"/>
        <v>59.113636363636367</v>
      </c>
      <c r="O193" s="162">
        <v>24.09090909</v>
      </c>
      <c r="P193" s="162">
        <f t="shared" si="49"/>
        <v>-60.886363636363633</v>
      </c>
      <c r="Q193" s="170">
        <f t="shared" si="50"/>
        <v>-60.886363636363633</v>
      </c>
      <c r="S193" s="166"/>
    </row>
    <row r="194" spans="1:19" ht="15" customHeight="1" x14ac:dyDescent="0.25">
      <c r="A194" s="205"/>
      <c r="B194" s="163" t="s">
        <v>1108</v>
      </c>
      <c r="C194" s="169">
        <v>85</v>
      </c>
      <c r="D194" s="169">
        <v>69</v>
      </c>
      <c r="E194" s="169">
        <v>70.7</v>
      </c>
      <c r="F194" s="169">
        <v>75.7</v>
      </c>
      <c r="G194" s="169">
        <v>179.5</v>
      </c>
      <c r="H194" s="169">
        <v>135.48999999999998</v>
      </c>
      <c r="I194" s="169">
        <v>92</v>
      </c>
      <c r="J194" s="169">
        <v>108.8</v>
      </c>
      <c r="K194" s="169">
        <v>88.6</v>
      </c>
      <c r="L194" s="169">
        <v>101.62</v>
      </c>
      <c r="M194" s="169">
        <v>72.5</v>
      </c>
      <c r="N194" s="171">
        <f t="shared" si="48"/>
        <v>98.082727272727254</v>
      </c>
      <c r="O194" s="162">
        <v>23.454545450000001</v>
      </c>
      <c r="P194" s="162">
        <f t="shared" si="49"/>
        <v>-21.917272727272746</v>
      </c>
      <c r="Q194" s="170">
        <f t="shared" si="50"/>
        <v>-21.917272727272746</v>
      </c>
      <c r="S194" s="166"/>
    </row>
    <row r="195" spans="1:19" ht="15" customHeight="1" x14ac:dyDescent="0.25">
      <c r="A195" s="205"/>
      <c r="B195" s="163" t="s">
        <v>1107</v>
      </c>
      <c r="C195" s="169">
        <v>141.1</v>
      </c>
      <c r="D195" s="169">
        <v>23.8</v>
      </c>
      <c r="E195" s="169">
        <v>75.799999999999983</v>
      </c>
      <c r="F195" s="169">
        <v>75.899999999999991</v>
      </c>
      <c r="G195" s="169">
        <v>134.1</v>
      </c>
      <c r="H195" s="169">
        <v>106.10000000000001</v>
      </c>
      <c r="I195" s="169">
        <v>81</v>
      </c>
      <c r="J195" s="169">
        <v>108.70000000000002</v>
      </c>
      <c r="K195" s="169">
        <v>60.300000000000004</v>
      </c>
      <c r="L195" s="169">
        <v>102.6</v>
      </c>
      <c r="M195" s="169">
        <v>41.9</v>
      </c>
      <c r="N195" s="171">
        <f t="shared" si="48"/>
        <v>86.481818181818184</v>
      </c>
      <c r="O195" s="162">
        <v>21.454545450000001</v>
      </c>
      <c r="P195" s="162">
        <f t="shared" si="49"/>
        <v>-33.518181818181816</v>
      </c>
      <c r="Q195" s="170">
        <f t="shared" si="50"/>
        <v>-33.518181818181816</v>
      </c>
      <c r="S195" s="166"/>
    </row>
    <row r="196" spans="1:19" ht="15" customHeight="1" x14ac:dyDescent="0.25">
      <c r="A196" s="205"/>
      <c r="B196" s="163" t="s">
        <v>1106</v>
      </c>
      <c r="C196" s="169">
        <v>191.11</v>
      </c>
      <c r="D196" s="169">
        <v>46.500000000000007</v>
      </c>
      <c r="E196" s="169">
        <v>138.6</v>
      </c>
      <c r="F196" s="169">
        <v>180.81</v>
      </c>
      <c r="G196" s="169">
        <v>178.10000000000002</v>
      </c>
      <c r="H196" s="169">
        <v>108.30000000000001</v>
      </c>
      <c r="I196" s="169">
        <v>110.99999999999999</v>
      </c>
      <c r="J196" s="169">
        <v>118.3</v>
      </c>
      <c r="K196" s="169">
        <v>105.6</v>
      </c>
      <c r="L196" s="169">
        <v>98.4</v>
      </c>
      <c r="M196" s="169">
        <v>108</v>
      </c>
      <c r="N196" s="171">
        <f t="shared" si="48"/>
        <v>125.88363636363637</v>
      </c>
      <c r="O196" s="162">
        <v>21.727272727272727</v>
      </c>
      <c r="P196" s="162">
        <f t="shared" si="49"/>
        <v>5.88363636363637</v>
      </c>
      <c r="Q196" s="170">
        <f t="shared" si="50"/>
        <v>0</v>
      </c>
      <c r="S196" s="166"/>
    </row>
    <row r="197" spans="1:19" ht="15" customHeight="1" x14ac:dyDescent="0.25">
      <c r="A197" s="205"/>
      <c r="B197" s="160" t="s">
        <v>1105</v>
      </c>
      <c r="C197" s="159">
        <v>158.1</v>
      </c>
      <c r="D197" s="169">
        <v>85.300000000000011</v>
      </c>
      <c r="E197" s="169">
        <v>104.79999999999998</v>
      </c>
      <c r="F197" s="169">
        <v>130.1</v>
      </c>
      <c r="G197" s="169">
        <v>230.39999999999998</v>
      </c>
      <c r="H197" s="169">
        <v>101.50000000000001</v>
      </c>
      <c r="I197" s="169">
        <v>142.39999999999998</v>
      </c>
      <c r="J197" s="169">
        <v>167.39999999999998</v>
      </c>
      <c r="K197" s="169">
        <v>68.899999999999991</v>
      </c>
      <c r="L197" s="169">
        <v>141.69999999999999</v>
      </c>
      <c r="M197" s="169">
        <v>93.6</v>
      </c>
      <c r="N197" s="168">
        <f t="shared" si="48"/>
        <v>129.47272727272727</v>
      </c>
      <c r="O197" s="157">
        <v>20.545454549999999</v>
      </c>
      <c r="P197" s="157">
        <f t="shared" si="49"/>
        <v>9.4727272727272691</v>
      </c>
      <c r="Q197" s="167">
        <f t="shared" si="50"/>
        <v>0</v>
      </c>
      <c r="S197" s="166"/>
    </row>
    <row r="198" spans="1:19" ht="15" customHeight="1" x14ac:dyDescent="0.25">
      <c r="A198" s="206"/>
      <c r="B198" s="154" t="s">
        <v>1121</v>
      </c>
      <c r="C198" s="153">
        <f t="shared" ref="C198:M198" si="51">SUM(C186:C197)</f>
        <v>1216.9099999999999</v>
      </c>
      <c r="D198" s="152">
        <f t="shared" si="51"/>
        <v>1069.7000000000003</v>
      </c>
      <c r="E198" s="152">
        <f t="shared" si="51"/>
        <v>1400.99</v>
      </c>
      <c r="F198" s="152">
        <f t="shared" si="51"/>
        <v>1465.41</v>
      </c>
      <c r="G198" s="152">
        <f t="shared" si="51"/>
        <v>1630.33</v>
      </c>
      <c r="H198" s="152">
        <f t="shared" si="51"/>
        <v>1439.28</v>
      </c>
      <c r="I198" s="152">
        <f t="shared" si="51"/>
        <v>1276.6999999999998</v>
      </c>
      <c r="J198" s="152">
        <f t="shared" si="51"/>
        <v>1359.1999999999998</v>
      </c>
      <c r="K198" s="152">
        <f t="shared" si="51"/>
        <v>1212.28</v>
      </c>
      <c r="L198" s="151">
        <f t="shared" si="51"/>
        <v>1326.22</v>
      </c>
      <c r="M198" s="151">
        <f t="shared" si="51"/>
        <v>1151</v>
      </c>
      <c r="N198" s="150">
        <f t="shared" si="48"/>
        <v>1322.5472727272727</v>
      </c>
      <c r="O198" s="149">
        <f>SUM(O186:O197)</f>
        <v>239.44545452909091</v>
      </c>
      <c r="P198" s="148"/>
      <c r="Q198" s="147">
        <f>SUM(Q186:Q197)</f>
        <v>-328.76636363636368</v>
      </c>
    </row>
    <row r="199" spans="1:19" ht="15" customHeight="1" x14ac:dyDescent="0.25">
      <c r="A199" s="204">
        <v>2023</v>
      </c>
      <c r="B199" s="165" t="s">
        <v>1119</v>
      </c>
      <c r="C199" s="159">
        <v>315.3</v>
      </c>
      <c r="D199" s="159">
        <v>103.69999999999999</v>
      </c>
      <c r="E199" s="159">
        <v>217.96</v>
      </c>
      <c r="F199" s="159">
        <v>240.23</v>
      </c>
      <c r="G199" s="159">
        <v>287.5</v>
      </c>
      <c r="H199" s="159">
        <v>202.00000000000003</v>
      </c>
      <c r="I199" s="159">
        <v>134.09999999999997</v>
      </c>
      <c r="J199" s="159">
        <v>240.50000000000003</v>
      </c>
      <c r="K199" s="159">
        <v>147.40000000000003</v>
      </c>
      <c r="L199" s="159">
        <v>162.22</v>
      </c>
      <c r="M199" s="159">
        <v>132.30000000000001</v>
      </c>
      <c r="N199" s="158">
        <f t="shared" si="48"/>
        <v>198.47363636363636</v>
      </c>
      <c r="O199" s="164">
        <v>19.09090909</v>
      </c>
      <c r="P199" s="164">
        <v>78.473636363636359</v>
      </c>
      <c r="Q199" s="155">
        <f t="shared" ref="Q199:Q210" si="52">IF(P199&lt;0,P199,0)</f>
        <v>0</v>
      </c>
    </row>
    <row r="200" spans="1:19" ht="15" customHeight="1" x14ac:dyDescent="0.25">
      <c r="A200" s="205"/>
      <c r="B200" s="163" t="s">
        <v>1118</v>
      </c>
      <c r="C200" s="159">
        <v>111.4</v>
      </c>
      <c r="D200" s="159">
        <v>53.599999999999994</v>
      </c>
      <c r="E200" s="159">
        <v>86.719999999999985</v>
      </c>
      <c r="F200" s="159">
        <v>108.7</v>
      </c>
      <c r="G200" s="159">
        <v>182.79999999999998</v>
      </c>
      <c r="H200" s="159">
        <v>115.9</v>
      </c>
      <c r="I200" s="159">
        <v>73.599999999999994</v>
      </c>
      <c r="J200" s="159">
        <v>127.10000000000001</v>
      </c>
      <c r="K200" s="159">
        <v>97.600000000000009</v>
      </c>
      <c r="L200" s="159">
        <v>102.89999999999998</v>
      </c>
      <c r="M200" s="159">
        <v>53.900000000000006</v>
      </c>
      <c r="N200" s="158">
        <f t="shared" si="48"/>
        <v>101.29272727272728</v>
      </c>
      <c r="O200" s="162">
        <v>15.727272727300001</v>
      </c>
      <c r="P200" s="162">
        <v>-18.707272727272724</v>
      </c>
      <c r="Q200" s="155">
        <f t="shared" si="52"/>
        <v>-18.707272727272724</v>
      </c>
    </row>
    <row r="201" spans="1:19" ht="15" customHeight="1" x14ac:dyDescent="0.25">
      <c r="A201" s="205"/>
      <c r="B201" s="163" t="s">
        <v>1117</v>
      </c>
      <c r="C201" s="159">
        <v>552</v>
      </c>
      <c r="D201" s="159">
        <v>281.59999999999997</v>
      </c>
      <c r="E201" s="159">
        <v>450.49999999999989</v>
      </c>
      <c r="F201" s="159">
        <v>449.10000000000008</v>
      </c>
      <c r="G201" s="159">
        <v>531.70999999999992</v>
      </c>
      <c r="H201" s="159">
        <v>333.7</v>
      </c>
      <c r="I201" s="159">
        <v>421.3</v>
      </c>
      <c r="J201" s="159">
        <v>521.61999999999989</v>
      </c>
      <c r="K201" s="159">
        <v>466.58000000000004</v>
      </c>
      <c r="L201" s="159">
        <v>470.90000000000003</v>
      </c>
      <c r="M201" s="159">
        <v>445.40000000000003</v>
      </c>
      <c r="N201" s="158">
        <f t="shared" si="48"/>
        <v>447.67363636363626</v>
      </c>
      <c r="O201" s="162">
        <v>8</v>
      </c>
      <c r="P201" s="162">
        <v>327.67363636363626</v>
      </c>
      <c r="Q201" s="155">
        <f t="shared" si="52"/>
        <v>0</v>
      </c>
    </row>
    <row r="202" spans="1:19" ht="15" customHeight="1" x14ac:dyDescent="0.25">
      <c r="A202" s="205"/>
      <c r="B202" s="163" t="s">
        <v>1116</v>
      </c>
      <c r="C202" s="159">
        <v>240.99999999999997</v>
      </c>
      <c r="D202" s="159">
        <v>135.80000000000001</v>
      </c>
      <c r="E202" s="159">
        <v>161.29999999999998</v>
      </c>
      <c r="F202" s="159">
        <v>161.4</v>
      </c>
      <c r="G202" s="159">
        <v>118.89999999999999</v>
      </c>
      <c r="H202" s="159">
        <v>165.29999999999998</v>
      </c>
      <c r="I202" s="159">
        <v>171.1</v>
      </c>
      <c r="J202" s="159">
        <v>201.2</v>
      </c>
      <c r="K202" s="159">
        <v>142.19999999999999</v>
      </c>
      <c r="L202" s="159">
        <v>182.20000000000005</v>
      </c>
      <c r="M202" s="159">
        <v>176.90000000000003</v>
      </c>
      <c r="N202" s="158">
        <f t="shared" si="48"/>
        <v>168.84545454545454</v>
      </c>
      <c r="O202" s="162">
        <v>9</v>
      </c>
      <c r="P202" s="161">
        <v>48.845454545454544</v>
      </c>
      <c r="Q202" s="155">
        <f t="shared" si="52"/>
        <v>0</v>
      </c>
    </row>
    <row r="203" spans="1:19" ht="15" customHeight="1" x14ac:dyDescent="0.25">
      <c r="A203" s="205"/>
      <c r="B203" s="163" t="s">
        <v>1115</v>
      </c>
      <c r="C203" s="159">
        <v>312.10000000000014</v>
      </c>
      <c r="D203" s="159">
        <v>112.22999999999999</v>
      </c>
      <c r="E203" s="159">
        <v>244.1</v>
      </c>
      <c r="F203" s="159">
        <v>246.4</v>
      </c>
      <c r="G203" s="159">
        <v>161.60000000000002</v>
      </c>
      <c r="H203" s="159">
        <v>151.59999999999997</v>
      </c>
      <c r="I203" s="159">
        <v>145.70000000000002</v>
      </c>
      <c r="J203" s="159">
        <v>172.43000000000004</v>
      </c>
      <c r="K203" s="159">
        <v>131.19999999999999</v>
      </c>
      <c r="L203" s="159">
        <v>152.4</v>
      </c>
      <c r="M203" s="159">
        <v>114.2</v>
      </c>
      <c r="N203" s="158">
        <f t="shared" si="48"/>
        <v>176.72363636363642</v>
      </c>
      <c r="O203" s="162">
        <v>16</v>
      </c>
      <c r="P203" s="161">
        <v>56.723636363636416</v>
      </c>
      <c r="Q203" s="155">
        <f t="shared" si="52"/>
        <v>0</v>
      </c>
    </row>
    <row r="204" spans="1:19" ht="15" customHeight="1" x14ac:dyDescent="0.25">
      <c r="A204" s="205"/>
      <c r="B204" s="163" t="s">
        <v>1111</v>
      </c>
      <c r="C204" s="159">
        <v>55.900000000000006</v>
      </c>
      <c r="D204" s="159">
        <v>20.830000000000002</v>
      </c>
      <c r="E204" s="159">
        <v>48.2</v>
      </c>
      <c r="F204" s="159">
        <v>54.999999999999993</v>
      </c>
      <c r="G204" s="159">
        <v>72.3</v>
      </c>
      <c r="H204" s="159">
        <v>42.9</v>
      </c>
      <c r="I204" s="159">
        <v>72.400000000000006</v>
      </c>
      <c r="J204" s="159">
        <v>19.100000000000001</v>
      </c>
      <c r="K204" s="159">
        <v>22.3</v>
      </c>
      <c r="L204" s="159">
        <v>51.550000000000004</v>
      </c>
      <c r="M204" s="159">
        <v>29.000000000000004</v>
      </c>
      <c r="N204" s="158">
        <f t="shared" si="48"/>
        <v>44.49818181818182</v>
      </c>
      <c r="O204" s="162">
        <v>15</v>
      </c>
      <c r="P204" s="161">
        <v>-75.50181818181818</v>
      </c>
      <c r="Q204" s="155">
        <f t="shared" si="52"/>
        <v>-75.50181818181818</v>
      </c>
    </row>
    <row r="205" spans="1:19" ht="15" customHeight="1" x14ac:dyDescent="0.25">
      <c r="A205" s="205"/>
      <c r="B205" s="163" t="s">
        <v>1110</v>
      </c>
      <c r="C205" s="159">
        <v>194.40000000000003</v>
      </c>
      <c r="D205" s="159">
        <v>47.3</v>
      </c>
      <c r="E205" s="159">
        <v>177.99999999999997</v>
      </c>
      <c r="F205" s="159">
        <v>158.79999999999998</v>
      </c>
      <c r="G205" s="159">
        <v>132.29999999999998</v>
      </c>
      <c r="H205" s="159">
        <v>76.699999999999989</v>
      </c>
      <c r="I205" s="159">
        <v>43.6</v>
      </c>
      <c r="J205" s="159">
        <v>66.7</v>
      </c>
      <c r="K205" s="159">
        <v>36.299999999999997</v>
      </c>
      <c r="L205" s="159">
        <v>104.8</v>
      </c>
      <c r="M205" s="159">
        <v>43.199999999999996</v>
      </c>
      <c r="N205" s="158">
        <f t="shared" si="48"/>
        <v>98.372727272727289</v>
      </c>
      <c r="O205" s="162">
        <v>22</v>
      </c>
      <c r="P205" s="161">
        <v>-21.627272727272711</v>
      </c>
      <c r="Q205" s="155">
        <f t="shared" si="52"/>
        <v>-21.627272727272711</v>
      </c>
    </row>
    <row r="206" spans="1:19" ht="15" customHeight="1" x14ac:dyDescent="0.25">
      <c r="A206" s="205"/>
      <c r="B206" s="163" t="s">
        <v>1109</v>
      </c>
      <c r="C206" s="159">
        <v>16</v>
      </c>
      <c r="D206" s="159">
        <v>27.7</v>
      </c>
      <c r="E206" s="159">
        <v>18.5</v>
      </c>
      <c r="F206" s="159">
        <v>15.700000000000001</v>
      </c>
      <c r="G206" s="159">
        <v>12.98</v>
      </c>
      <c r="H206" s="159">
        <v>4.4000000000000004</v>
      </c>
      <c r="I206" s="159">
        <v>17.7</v>
      </c>
      <c r="J206" s="159">
        <v>20.100000000000005</v>
      </c>
      <c r="K206" s="159">
        <v>12.6</v>
      </c>
      <c r="L206" s="159">
        <v>4.0999999999999996</v>
      </c>
      <c r="M206" s="159">
        <v>6.6</v>
      </c>
      <c r="N206" s="158">
        <f t="shared" si="48"/>
        <v>14.216363636363637</v>
      </c>
      <c r="O206" s="162">
        <v>26</v>
      </c>
      <c r="P206" s="161">
        <v>-105.78363636363636</v>
      </c>
      <c r="Q206" s="155">
        <f t="shared" si="52"/>
        <v>-105.78363636363636</v>
      </c>
    </row>
    <row r="207" spans="1:19" ht="15" customHeight="1" x14ac:dyDescent="0.25">
      <c r="A207" s="205"/>
      <c r="B207" s="163" t="s">
        <v>1108</v>
      </c>
      <c r="C207" s="159">
        <v>152.29999999999998</v>
      </c>
      <c r="D207" s="159">
        <v>55.7</v>
      </c>
      <c r="E207" s="159">
        <v>163.10000000000002</v>
      </c>
      <c r="F207" s="159">
        <v>155</v>
      </c>
      <c r="G207" s="159">
        <v>132.24</v>
      </c>
      <c r="H207" s="159">
        <v>93.5</v>
      </c>
      <c r="I207" s="159">
        <v>93.6</v>
      </c>
      <c r="J207" s="159">
        <v>178.90000000000003</v>
      </c>
      <c r="K207" s="159">
        <v>104.48</v>
      </c>
      <c r="L207" s="159">
        <v>94.11</v>
      </c>
      <c r="M207" s="159">
        <v>65.5</v>
      </c>
      <c r="N207" s="158">
        <f t="shared" si="48"/>
        <v>117.13000000000001</v>
      </c>
      <c r="O207" s="162">
        <v>19</v>
      </c>
      <c r="P207" s="161">
        <v>-2.8699999999999903</v>
      </c>
      <c r="Q207" s="155">
        <f t="shared" si="52"/>
        <v>-2.8699999999999903</v>
      </c>
    </row>
    <row r="208" spans="1:19" ht="15" customHeight="1" x14ac:dyDescent="0.25">
      <c r="A208" s="205"/>
      <c r="B208" s="163" t="s">
        <v>1107</v>
      </c>
      <c r="C208" s="159">
        <v>88</v>
      </c>
      <c r="D208" s="159">
        <v>51.25</v>
      </c>
      <c r="E208" s="159">
        <v>122.89999999999999</v>
      </c>
      <c r="F208" s="159">
        <v>128.33999999999997</v>
      </c>
      <c r="G208" s="159">
        <v>109.9</v>
      </c>
      <c r="H208" s="159">
        <v>138</v>
      </c>
      <c r="I208" s="159">
        <v>57.51</v>
      </c>
      <c r="J208" s="159">
        <v>114.50000000000001</v>
      </c>
      <c r="K208" s="159">
        <v>58.4</v>
      </c>
      <c r="L208" s="159">
        <v>88.4</v>
      </c>
      <c r="M208" s="159">
        <v>67.599999999999994</v>
      </c>
      <c r="N208" s="158">
        <f t="shared" si="48"/>
        <v>93.163636363636357</v>
      </c>
      <c r="O208" s="162">
        <v>16</v>
      </c>
      <c r="P208" s="161">
        <v>-26.836363636363643</v>
      </c>
      <c r="Q208" s="155">
        <f t="shared" si="52"/>
        <v>-26.836363636363643</v>
      </c>
    </row>
    <row r="209" spans="1:18" ht="15" customHeight="1" x14ac:dyDescent="0.25">
      <c r="A209" s="205"/>
      <c r="B209" s="163" t="s">
        <v>1106</v>
      </c>
      <c r="C209" s="159">
        <v>170.61</v>
      </c>
      <c r="D209" s="159">
        <v>127.35000000000001</v>
      </c>
      <c r="E209" s="159">
        <v>199.7</v>
      </c>
      <c r="F209" s="159">
        <v>266.3</v>
      </c>
      <c r="G209" s="159">
        <v>172.1</v>
      </c>
      <c r="H209" s="159">
        <v>124.30000000000003</v>
      </c>
      <c r="I209" s="159">
        <v>122.19999999999999</v>
      </c>
      <c r="J209" s="159">
        <v>205.3</v>
      </c>
      <c r="K209" s="159">
        <v>110.10000000000002</v>
      </c>
      <c r="L209" s="159">
        <v>203.69999999999996</v>
      </c>
      <c r="M209" s="159">
        <v>96.899999999999991</v>
      </c>
      <c r="N209" s="158">
        <f t="shared" si="48"/>
        <v>163.50545454545457</v>
      </c>
      <c r="O209" s="162">
        <v>16</v>
      </c>
      <c r="P209" s="161">
        <v>43.505454545454569</v>
      </c>
      <c r="Q209" s="155">
        <f t="shared" si="52"/>
        <v>0</v>
      </c>
    </row>
    <row r="210" spans="1:18" ht="15" customHeight="1" x14ac:dyDescent="0.25">
      <c r="A210" s="205"/>
      <c r="B210" s="160" t="s">
        <v>1105</v>
      </c>
      <c r="C210" s="159">
        <v>378.9</v>
      </c>
      <c r="D210" s="159">
        <v>228.73000000000002</v>
      </c>
      <c r="E210" s="159">
        <v>306.39999999999998</v>
      </c>
      <c r="F210" s="159">
        <v>317.8</v>
      </c>
      <c r="G210" s="159">
        <v>283.2</v>
      </c>
      <c r="H210" s="159">
        <v>171.2</v>
      </c>
      <c r="I210" s="159">
        <v>165.70000000000002</v>
      </c>
      <c r="J210" s="159">
        <v>258.40000000000003</v>
      </c>
      <c r="K210" s="159">
        <v>157</v>
      </c>
      <c r="L210" s="159">
        <v>267.5</v>
      </c>
      <c r="M210" s="159">
        <v>121.20000000000002</v>
      </c>
      <c r="N210" s="158">
        <f t="shared" si="48"/>
        <v>241.45727272727271</v>
      </c>
      <c r="O210" s="157">
        <v>20</v>
      </c>
      <c r="P210" s="156">
        <v>121.45727272727271</v>
      </c>
      <c r="Q210" s="155">
        <f t="shared" si="52"/>
        <v>0</v>
      </c>
    </row>
    <row r="211" spans="1:18" ht="15" customHeight="1" x14ac:dyDescent="0.25">
      <c r="A211" s="206"/>
      <c r="B211" s="154" t="s">
        <v>1121</v>
      </c>
      <c r="C211" s="153">
        <f t="shared" ref="C211:M211" si="53">SUM(C199:C210)</f>
        <v>2587.9100000000003</v>
      </c>
      <c r="D211" s="152">
        <f t="shared" si="53"/>
        <v>1245.7900000000002</v>
      </c>
      <c r="E211" s="152">
        <f t="shared" si="53"/>
        <v>2197.3799999999997</v>
      </c>
      <c r="F211" s="152">
        <f t="shared" si="53"/>
        <v>2302.77</v>
      </c>
      <c r="G211" s="152">
        <f t="shared" si="53"/>
        <v>2197.5299999999997</v>
      </c>
      <c r="H211" s="152">
        <f t="shared" si="53"/>
        <v>1619.5</v>
      </c>
      <c r="I211" s="152">
        <f t="shared" si="53"/>
        <v>1518.51</v>
      </c>
      <c r="J211" s="152">
        <f t="shared" si="53"/>
        <v>2125.85</v>
      </c>
      <c r="K211" s="152">
        <f t="shared" si="53"/>
        <v>1486.1600000000003</v>
      </c>
      <c r="L211" s="151">
        <f t="shared" si="53"/>
        <v>1884.78</v>
      </c>
      <c r="M211" s="151">
        <f t="shared" si="53"/>
        <v>1352.7</v>
      </c>
      <c r="N211" s="150">
        <f t="shared" si="48"/>
        <v>1865.3527272727274</v>
      </c>
      <c r="O211" s="149">
        <f>SUM(O199:O210)</f>
        <v>201.8181818173</v>
      </c>
      <c r="P211" s="148"/>
      <c r="Q211" s="147">
        <f>SUM(Q199:Q210)</f>
        <v>-251.3263636363636</v>
      </c>
    </row>
    <row r="212" spans="1:18" ht="15" hidden="1" customHeight="1" x14ac:dyDescent="0.25">
      <c r="A212" s="207" t="s">
        <v>1120</v>
      </c>
      <c r="B212" s="144" t="s">
        <v>1119</v>
      </c>
      <c r="C212" s="143">
        <f t="shared" ref="C212:M212" si="54">AVERAGE(C69,C82,C95,C108,C121,C134,C147,C160,C173,C186)</f>
        <v>216.96999999999997</v>
      </c>
      <c r="D212" s="143">
        <f t="shared" si="54"/>
        <v>240.93</v>
      </c>
      <c r="E212" s="143">
        <f t="shared" si="54"/>
        <v>213.86999999999998</v>
      </c>
      <c r="F212" s="143">
        <f t="shared" si="54"/>
        <v>224.38000000000002</v>
      </c>
      <c r="G212" s="143">
        <f t="shared" si="54"/>
        <v>214.91</v>
      </c>
      <c r="H212" s="143">
        <f t="shared" si="54"/>
        <v>161.53000000000003</v>
      </c>
      <c r="I212" s="143">
        <f t="shared" si="54"/>
        <v>177.21999999999997</v>
      </c>
      <c r="J212" s="143">
        <f t="shared" si="54"/>
        <v>155.14000000000001</v>
      </c>
      <c r="K212" s="143">
        <f t="shared" si="54"/>
        <v>133.41999999999999</v>
      </c>
      <c r="L212" s="143">
        <f t="shared" si="54"/>
        <v>151.25</v>
      </c>
      <c r="M212" s="143">
        <f t="shared" si="54"/>
        <v>161.45999999999998</v>
      </c>
      <c r="N212" s="142">
        <f t="shared" ref="N212:N223" si="55">AVERAGE(C212:M212)</f>
        <v>186.46181818181819</v>
      </c>
    </row>
    <row r="213" spans="1:18" ht="15" hidden="1" customHeight="1" x14ac:dyDescent="0.25">
      <c r="A213" s="208"/>
      <c r="B213" s="144" t="s">
        <v>1118</v>
      </c>
      <c r="C213" s="143">
        <f t="shared" ref="C213:M213" si="56">AVERAGE(C70,C83,C96,C109,C122,C135,C148,C161,C174,C187)</f>
        <v>205.60999999999996</v>
      </c>
      <c r="D213" s="143">
        <f t="shared" si="56"/>
        <v>246.3</v>
      </c>
      <c r="E213" s="143">
        <f t="shared" si="56"/>
        <v>241.79999999999995</v>
      </c>
      <c r="F213" s="143">
        <f t="shared" si="56"/>
        <v>229.22000000000003</v>
      </c>
      <c r="G213" s="143">
        <f t="shared" si="56"/>
        <v>214.06000000000003</v>
      </c>
      <c r="H213" s="143">
        <f t="shared" si="56"/>
        <v>166.6</v>
      </c>
      <c r="I213" s="143">
        <f t="shared" si="56"/>
        <v>186.96999999999997</v>
      </c>
      <c r="J213" s="143">
        <f t="shared" si="56"/>
        <v>122.87999999999997</v>
      </c>
      <c r="K213" s="143">
        <f t="shared" si="56"/>
        <v>108.77000000000001</v>
      </c>
      <c r="L213" s="143">
        <f t="shared" si="56"/>
        <v>124.07999999999997</v>
      </c>
      <c r="M213" s="143">
        <f t="shared" si="56"/>
        <v>171.4</v>
      </c>
      <c r="N213" s="142">
        <f t="shared" si="55"/>
        <v>183.42636363636362</v>
      </c>
      <c r="P213" s="210"/>
      <c r="Q213" s="210"/>
    </row>
    <row r="214" spans="1:18" ht="15" hidden="1" customHeight="1" x14ac:dyDescent="0.25">
      <c r="A214" s="208"/>
      <c r="B214" s="144" t="s">
        <v>1117</v>
      </c>
      <c r="C214" s="143">
        <f t="shared" ref="C214:M214" si="57">AVERAGE(C71,C84,C97,C110,C123,C136,C149,C162,C175,C188)</f>
        <v>260.25700000000001</v>
      </c>
      <c r="D214" s="143">
        <f t="shared" si="57"/>
        <v>279.21000000000004</v>
      </c>
      <c r="E214" s="143">
        <f t="shared" si="57"/>
        <v>236.8</v>
      </c>
      <c r="F214" s="143">
        <f t="shared" si="57"/>
        <v>236.14300000000003</v>
      </c>
      <c r="G214" s="143">
        <f t="shared" si="57"/>
        <v>252.99</v>
      </c>
      <c r="H214" s="143">
        <f t="shared" si="57"/>
        <v>210.71999999999997</v>
      </c>
      <c r="I214" s="143">
        <f t="shared" si="57"/>
        <v>242.75</v>
      </c>
      <c r="J214" s="143">
        <f t="shared" si="57"/>
        <v>174.17000000000002</v>
      </c>
      <c r="K214" s="143">
        <f t="shared" si="57"/>
        <v>149.52000000000001</v>
      </c>
      <c r="L214" s="143">
        <f t="shared" si="57"/>
        <v>153.85</v>
      </c>
      <c r="M214" s="143">
        <f t="shared" si="57"/>
        <v>186.68333333333331</v>
      </c>
      <c r="N214" s="142">
        <f t="shared" si="55"/>
        <v>216.64484848484852</v>
      </c>
      <c r="P214" s="210"/>
      <c r="Q214" s="210"/>
    </row>
    <row r="215" spans="1:18" ht="15" hidden="1" customHeight="1" x14ac:dyDescent="0.25">
      <c r="A215" s="208"/>
      <c r="B215" s="144" t="s">
        <v>1116</v>
      </c>
      <c r="C215" s="143">
        <f t="shared" ref="C215:M215" si="58">AVERAGE(C72,C85,C98,C111,C124,C137,C150,C163,C176,C189)</f>
        <v>193.95199999999997</v>
      </c>
      <c r="D215" s="143">
        <f t="shared" si="58"/>
        <v>213.65000000000003</v>
      </c>
      <c r="E215" s="143">
        <f t="shared" si="58"/>
        <v>195.59</v>
      </c>
      <c r="F215" s="143">
        <f t="shared" si="58"/>
        <v>185.32999999999998</v>
      </c>
      <c r="G215" s="143">
        <f t="shared" si="58"/>
        <v>180.23000000000002</v>
      </c>
      <c r="H215" s="143">
        <f t="shared" si="58"/>
        <v>147.56</v>
      </c>
      <c r="I215" s="143">
        <f t="shared" si="58"/>
        <v>150.97</v>
      </c>
      <c r="J215" s="143">
        <f t="shared" si="58"/>
        <v>126.44000000000001</v>
      </c>
      <c r="K215" s="143">
        <f t="shared" si="58"/>
        <v>113.7</v>
      </c>
      <c r="L215" s="143">
        <f t="shared" si="58"/>
        <v>125.3</v>
      </c>
      <c r="M215" s="143">
        <f t="shared" si="58"/>
        <v>162.45000000000002</v>
      </c>
      <c r="N215" s="142">
        <f t="shared" si="55"/>
        <v>163.19745454545455</v>
      </c>
      <c r="P215" s="210"/>
      <c r="Q215" s="210"/>
    </row>
    <row r="216" spans="1:18" ht="15" hidden="1" customHeight="1" x14ac:dyDescent="0.25">
      <c r="A216" s="208"/>
      <c r="B216" s="144" t="s">
        <v>1115</v>
      </c>
      <c r="C216" s="143">
        <f t="shared" ref="C216:M216" si="59">AVERAGE(C73,C86,C99,C112,C125,C138,C151,C164,C177,C190)</f>
        <v>140.935</v>
      </c>
      <c r="D216" s="143">
        <f t="shared" si="59"/>
        <v>110.87</v>
      </c>
      <c r="E216" s="143">
        <f t="shared" si="59"/>
        <v>149.04</v>
      </c>
      <c r="F216" s="143">
        <f t="shared" si="59"/>
        <v>146.93</v>
      </c>
      <c r="G216" s="143">
        <f t="shared" si="59"/>
        <v>139.54</v>
      </c>
      <c r="H216" s="143">
        <f t="shared" si="59"/>
        <v>93.419999999999987</v>
      </c>
      <c r="I216" s="143">
        <f t="shared" si="59"/>
        <v>99.77</v>
      </c>
      <c r="J216" s="143">
        <f t="shared" si="59"/>
        <v>100.97999999999999</v>
      </c>
      <c r="K216" s="143">
        <f t="shared" si="59"/>
        <v>73.990000000000009</v>
      </c>
      <c r="L216" s="143">
        <f t="shared" si="59"/>
        <v>71.289999999999992</v>
      </c>
      <c r="M216" s="143">
        <f t="shared" si="59"/>
        <v>73.083333333333329</v>
      </c>
      <c r="N216" s="142">
        <f t="shared" si="55"/>
        <v>109.0771212121212</v>
      </c>
      <c r="P216" s="146" t="s">
        <v>1114</v>
      </c>
      <c r="Q216" s="145" t="s">
        <v>1113</v>
      </c>
      <c r="R216" s="105" t="s">
        <v>1112</v>
      </c>
    </row>
    <row r="217" spans="1:18" ht="15" hidden="1" customHeight="1" x14ac:dyDescent="0.25">
      <c r="A217" s="208"/>
      <c r="B217" s="144" t="s">
        <v>1111</v>
      </c>
      <c r="C217" s="143">
        <f t="shared" ref="C217:M217" si="60">AVERAGE(C74,C87,C100,C113,C126,C139,C152,C165,C178,C191)</f>
        <v>120.751</v>
      </c>
      <c r="D217" s="143">
        <f t="shared" si="60"/>
        <v>95.860000000000014</v>
      </c>
      <c r="E217" s="143">
        <f t="shared" si="60"/>
        <v>106.96</v>
      </c>
      <c r="F217" s="143">
        <f t="shared" si="60"/>
        <v>102.7</v>
      </c>
      <c r="G217" s="143">
        <f t="shared" si="60"/>
        <v>93.353000000000009</v>
      </c>
      <c r="H217" s="143">
        <f t="shared" si="60"/>
        <v>75.140000000000015</v>
      </c>
      <c r="I217" s="143">
        <f t="shared" si="60"/>
        <v>90.95</v>
      </c>
      <c r="J217" s="143">
        <f t="shared" si="60"/>
        <v>68.739999999999995</v>
      </c>
      <c r="K217" s="143">
        <f t="shared" si="60"/>
        <v>58.288000000000011</v>
      </c>
      <c r="L217" s="143">
        <f t="shared" si="60"/>
        <v>64.53</v>
      </c>
      <c r="M217" s="143">
        <f t="shared" si="60"/>
        <v>89.066666666666663</v>
      </c>
      <c r="N217" s="142">
        <f t="shared" si="55"/>
        <v>87.848969696969704</v>
      </c>
      <c r="P217" s="140">
        <f t="shared" ref="P217:P228" si="61">AVERAGE(N173,N160,N147,N134,N121,N108,N95,N82,N69,N56)</f>
        <v>212.25560714285712</v>
      </c>
      <c r="Q217" s="141">
        <f t="shared" ref="Q217:Q227" si="62">AVERAGE(N186,N173,N160,N147,N134,N121,N108,N95,N82,N69)</f>
        <v>202.90197077922079</v>
      </c>
      <c r="R217" s="140">
        <f t="shared" ref="R217:R227" si="63">AVERAGE(O186,O173,O160,O147,O134,O121,O108,O95,O82,O69)</f>
        <v>15.877272727272729</v>
      </c>
    </row>
    <row r="218" spans="1:18" ht="15" hidden="1" customHeight="1" x14ac:dyDescent="0.25">
      <c r="A218" s="208"/>
      <c r="B218" s="144" t="s">
        <v>1110</v>
      </c>
      <c r="C218" s="143">
        <f t="shared" ref="C218:M218" si="64">AVERAGE(C75,C88,C101,C114,C127,C140,C153,C166,C179,C192)</f>
        <v>70.085000000000008</v>
      </c>
      <c r="D218" s="143">
        <f t="shared" si="64"/>
        <v>67.23</v>
      </c>
      <c r="E218" s="143">
        <f t="shared" si="64"/>
        <v>73.979000000000013</v>
      </c>
      <c r="F218" s="143">
        <f t="shared" si="64"/>
        <v>80.731999999999999</v>
      </c>
      <c r="G218" s="143">
        <f t="shared" si="64"/>
        <v>78.153000000000006</v>
      </c>
      <c r="H218" s="143">
        <f t="shared" si="64"/>
        <v>58.298999999999999</v>
      </c>
      <c r="I218" s="143">
        <f t="shared" si="64"/>
        <v>69.92</v>
      </c>
      <c r="J218" s="143">
        <f t="shared" si="64"/>
        <v>61.839999999999996</v>
      </c>
      <c r="K218" s="143">
        <f t="shared" si="64"/>
        <v>48.85</v>
      </c>
      <c r="L218" s="143">
        <f t="shared" si="64"/>
        <v>54.999999999999986</v>
      </c>
      <c r="M218" s="143">
        <f t="shared" si="64"/>
        <v>55.166666666666664</v>
      </c>
      <c r="N218" s="142">
        <f t="shared" si="55"/>
        <v>65.386787878787885</v>
      </c>
      <c r="P218" s="140">
        <f t="shared" si="61"/>
        <v>216.16511868686865</v>
      </c>
      <c r="Q218" s="141">
        <f t="shared" si="62"/>
        <v>211.2472398989899</v>
      </c>
      <c r="R218" s="140">
        <f t="shared" si="63"/>
        <v>11.90909090909091</v>
      </c>
    </row>
    <row r="219" spans="1:18" ht="15" hidden="1" customHeight="1" x14ac:dyDescent="0.25">
      <c r="A219" s="208"/>
      <c r="B219" s="144" t="s">
        <v>1109</v>
      </c>
      <c r="C219" s="143">
        <f t="shared" ref="C219:M219" si="65">AVERAGE(C76,C89,C102,C115,C128,C141,C154,C167,C180,C193)</f>
        <v>76.244</v>
      </c>
      <c r="D219" s="143">
        <f t="shared" si="65"/>
        <v>72.960000000000008</v>
      </c>
      <c r="E219" s="143">
        <f t="shared" si="65"/>
        <v>79.42</v>
      </c>
      <c r="F219" s="143">
        <f t="shared" si="65"/>
        <v>82.546999999999997</v>
      </c>
      <c r="G219" s="143">
        <f t="shared" si="65"/>
        <v>78.38000000000001</v>
      </c>
      <c r="H219" s="143">
        <f t="shared" si="65"/>
        <v>36.71</v>
      </c>
      <c r="I219" s="143">
        <f t="shared" si="65"/>
        <v>47.149999999999991</v>
      </c>
      <c r="J219" s="143">
        <f t="shared" si="65"/>
        <v>53.239999999999995</v>
      </c>
      <c r="K219" s="143">
        <f t="shared" si="65"/>
        <v>30.72</v>
      </c>
      <c r="L219" s="143">
        <f t="shared" si="65"/>
        <v>40.589999999999996</v>
      </c>
      <c r="M219" s="143">
        <f t="shared" si="65"/>
        <v>35.949999999999996</v>
      </c>
      <c r="N219" s="142">
        <f t="shared" si="55"/>
        <v>57.62827272727273</v>
      </c>
      <c r="P219" s="140">
        <f t="shared" si="61"/>
        <v>256.53982359307355</v>
      </c>
      <c r="Q219" s="141">
        <f t="shared" si="62"/>
        <v>248.37797510822512</v>
      </c>
      <c r="R219" s="140">
        <f t="shared" si="63"/>
        <v>15.321590909090908</v>
      </c>
    </row>
    <row r="220" spans="1:18" ht="15" hidden="1" customHeight="1" x14ac:dyDescent="0.25">
      <c r="A220" s="208"/>
      <c r="B220" s="144" t="s">
        <v>1108</v>
      </c>
      <c r="C220" s="143">
        <f t="shared" ref="C220:M220" si="66">AVERAGE(C77,C90,C103,C116,C129,C142,C155,C168,C181,C194)</f>
        <v>110.28999999999999</v>
      </c>
      <c r="D220" s="143">
        <f t="shared" si="66"/>
        <v>133.48999999999998</v>
      </c>
      <c r="E220" s="143">
        <f t="shared" si="66"/>
        <v>114.22</v>
      </c>
      <c r="F220" s="143">
        <f t="shared" si="66"/>
        <v>127.62</v>
      </c>
      <c r="G220" s="143">
        <f t="shared" si="66"/>
        <v>135.66000000000003</v>
      </c>
      <c r="H220" s="143">
        <f t="shared" si="66"/>
        <v>101.649</v>
      </c>
      <c r="I220" s="143">
        <f t="shared" si="66"/>
        <v>101.4</v>
      </c>
      <c r="J220" s="143">
        <f t="shared" si="66"/>
        <v>88.96</v>
      </c>
      <c r="K220" s="143">
        <f t="shared" si="66"/>
        <v>67.320000000000007</v>
      </c>
      <c r="L220" s="143">
        <f t="shared" si="66"/>
        <v>91.372000000000014</v>
      </c>
      <c r="M220" s="143">
        <f t="shared" si="66"/>
        <v>82.033333333333331</v>
      </c>
      <c r="N220" s="142">
        <f t="shared" si="55"/>
        <v>104.91039393939394</v>
      </c>
      <c r="P220" s="140">
        <f t="shared" si="61"/>
        <v>193.66199870129873</v>
      </c>
      <c r="Q220" s="141">
        <f t="shared" si="62"/>
        <v>180.35411991341994</v>
      </c>
      <c r="R220" s="140">
        <f t="shared" si="63"/>
        <v>16.148863636136365</v>
      </c>
    </row>
    <row r="221" spans="1:18" ht="15" hidden="1" customHeight="1" x14ac:dyDescent="0.25">
      <c r="A221" s="208"/>
      <c r="B221" s="144" t="s">
        <v>1107</v>
      </c>
      <c r="C221" s="143">
        <f t="shared" ref="C221:M221" si="67">AVERAGE(C78,C91,C104,C117,C130,C143,C156,C169,C182,C195)</f>
        <v>154.35</v>
      </c>
      <c r="D221" s="143">
        <f t="shared" si="67"/>
        <v>186.19299999999998</v>
      </c>
      <c r="E221" s="143">
        <f t="shared" si="67"/>
        <v>160.94</v>
      </c>
      <c r="F221" s="143">
        <f t="shared" si="67"/>
        <v>163.40000000000003</v>
      </c>
      <c r="G221" s="143">
        <f t="shared" si="67"/>
        <v>171.95</v>
      </c>
      <c r="H221" s="143">
        <f t="shared" si="67"/>
        <v>135.66999999999999</v>
      </c>
      <c r="I221" s="143">
        <f t="shared" si="67"/>
        <v>154.28</v>
      </c>
      <c r="J221" s="143">
        <f t="shared" si="67"/>
        <v>98.835999999999999</v>
      </c>
      <c r="K221" s="143">
        <f t="shared" si="67"/>
        <v>82.169999999999987</v>
      </c>
      <c r="L221" s="143">
        <f t="shared" si="67"/>
        <v>104.8</v>
      </c>
      <c r="M221" s="143">
        <f t="shared" si="67"/>
        <v>111.63333333333333</v>
      </c>
      <c r="N221" s="142">
        <f t="shared" si="55"/>
        <v>138.56566666666669</v>
      </c>
      <c r="P221" s="140">
        <f t="shared" si="61"/>
        <v>147.62124242424244</v>
      </c>
      <c r="Q221" s="141">
        <f t="shared" si="62"/>
        <v>124.49242424242422</v>
      </c>
      <c r="R221" s="140">
        <f t="shared" si="63"/>
        <v>19.898863636363636</v>
      </c>
    </row>
    <row r="222" spans="1:18" ht="15" hidden="1" customHeight="1" x14ac:dyDescent="0.25">
      <c r="A222" s="208"/>
      <c r="B222" s="144" t="s">
        <v>1106</v>
      </c>
      <c r="C222" s="143">
        <f t="shared" ref="C222:M222" si="68">AVERAGE(C79,C92,C105,C118,C131,C144,C157,C170,C183,C196)</f>
        <v>244.00100000000003</v>
      </c>
      <c r="D222" s="143">
        <f t="shared" si="68"/>
        <v>259.39999999999998</v>
      </c>
      <c r="E222" s="143">
        <f t="shared" si="68"/>
        <v>222.01999999999998</v>
      </c>
      <c r="F222" s="143">
        <f t="shared" si="68"/>
        <v>232.161</v>
      </c>
      <c r="G222" s="143">
        <f t="shared" si="68"/>
        <v>240.25599999999994</v>
      </c>
      <c r="H222" s="143">
        <f t="shared" si="68"/>
        <v>178.43</v>
      </c>
      <c r="I222" s="143">
        <f t="shared" si="68"/>
        <v>168.17</v>
      </c>
      <c r="J222" s="143">
        <f t="shared" si="68"/>
        <v>177.73099999999999</v>
      </c>
      <c r="K222" s="143">
        <f t="shared" si="68"/>
        <v>108.19999999999997</v>
      </c>
      <c r="L222" s="143">
        <f t="shared" si="68"/>
        <v>169.39000000000001</v>
      </c>
      <c r="M222" s="143">
        <f t="shared" si="68"/>
        <v>168.55</v>
      </c>
      <c r="N222" s="142">
        <f t="shared" si="55"/>
        <v>197.11900000000003</v>
      </c>
      <c r="P222" s="140">
        <f t="shared" si="61"/>
        <v>109.74348051948053</v>
      </c>
      <c r="Q222" s="141">
        <f t="shared" si="62"/>
        <v>100.9211774891775</v>
      </c>
      <c r="R222" s="140">
        <f t="shared" si="63"/>
        <v>19.937499999431818</v>
      </c>
    </row>
    <row r="223" spans="1:18" ht="15" hidden="1" customHeight="1" x14ac:dyDescent="0.25">
      <c r="A223" s="209"/>
      <c r="B223" s="144" t="s">
        <v>1105</v>
      </c>
      <c r="C223" s="143">
        <f t="shared" ref="C223:M223" si="69">AVERAGE(C80,C93,C106,C119,C132,C145,C158,C171,C184,C197)</f>
        <v>172.839</v>
      </c>
      <c r="D223" s="143">
        <f t="shared" si="69"/>
        <v>186.76</v>
      </c>
      <c r="E223" s="143">
        <f t="shared" si="69"/>
        <v>177.66000000000003</v>
      </c>
      <c r="F223" s="143">
        <f t="shared" si="69"/>
        <v>179.94</v>
      </c>
      <c r="G223" s="143">
        <f t="shared" si="69"/>
        <v>186.42</v>
      </c>
      <c r="H223" s="143">
        <f t="shared" si="69"/>
        <v>121.08999999999999</v>
      </c>
      <c r="I223" s="143">
        <f t="shared" si="69"/>
        <v>128.44999999999999</v>
      </c>
      <c r="J223" s="143">
        <f t="shared" si="69"/>
        <v>133.16999999999999</v>
      </c>
      <c r="K223" s="143">
        <f t="shared" si="69"/>
        <v>85.96</v>
      </c>
      <c r="L223" s="143">
        <f t="shared" si="69"/>
        <v>108.61999999999998</v>
      </c>
      <c r="M223" s="143">
        <f t="shared" si="69"/>
        <v>128.1</v>
      </c>
      <c r="N223" s="142">
        <f t="shared" si="55"/>
        <v>146.27354545454546</v>
      </c>
      <c r="P223" s="140">
        <f t="shared" si="61"/>
        <v>79.760199134199127</v>
      </c>
      <c r="Q223" s="141">
        <f t="shared" si="62"/>
        <v>73.250168831168821</v>
      </c>
      <c r="R223" s="140">
        <f t="shared" si="63"/>
        <v>23.074999999431817</v>
      </c>
    </row>
    <row r="224" spans="1:18" ht="15" hidden="1" customHeight="1" x14ac:dyDescent="0.25">
      <c r="P224" s="140">
        <f t="shared" si="61"/>
        <v>67.425783838383836</v>
      </c>
      <c r="Q224" s="141">
        <f t="shared" si="62"/>
        <v>66.985480808080794</v>
      </c>
      <c r="R224" s="140">
        <f t="shared" si="63"/>
        <v>24.534090908977273</v>
      </c>
    </row>
    <row r="225" spans="1:26" ht="15" hidden="1" customHeight="1" x14ac:dyDescent="0.25">
      <c r="P225" s="140">
        <f t="shared" si="61"/>
        <v>113.08146969696968</v>
      </c>
      <c r="Q225" s="141">
        <f t="shared" si="62"/>
        <v>113.1669090909091</v>
      </c>
      <c r="R225" s="140">
        <f t="shared" si="63"/>
        <v>20.843181817613637</v>
      </c>
    </row>
    <row r="226" spans="1:26" ht="15" hidden="1" customHeight="1" x14ac:dyDescent="0.25">
      <c r="P226" s="140">
        <f t="shared" si="61"/>
        <v>160.62217460317459</v>
      </c>
      <c r="Q226" s="141">
        <f t="shared" si="62"/>
        <v>150.63868975468975</v>
      </c>
      <c r="R226" s="140">
        <f t="shared" si="63"/>
        <v>20.222727272159091</v>
      </c>
    </row>
    <row r="227" spans="1:26" ht="15" hidden="1" customHeight="1" x14ac:dyDescent="0.25">
      <c r="P227" s="140">
        <f t="shared" si="61"/>
        <v>232.19198383838381</v>
      </c>
      <c r="Q227" s="141">
        <f t="shared" si="62"/>
        <v>215.4553474747475</v>
      </c>
      <c r="R227" s="140">
        <f t="shared" si="63"/>
        <v>17.807954545454546</v>
      </c>
    </row>
    <row r="228" spans="1:26" ht="15" hidden="1" customHeight="1" x14ac:dyDescent="0.25">
      <c r="P228" s="140">
        <f t="shared" si="61"/>
        <v>184.8363823953824</v>
      </c>
      <c r="Q228" s="141"/>
      <c r="R228" s="140"/>
    </row>
    <row r="232" spans="1:26" ht="15" customHeight="1" x14ac:dyDescent="0.25"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08"/>
      <c r="R232" s="108"/>
      <c r="S232" s="108"/>
      <c r="T232" s="108"/>
      <c r="U232" s="108"/>
      <c r="V232" s="108"/>
      <c r="W232" s="108"/>
      <c r="X232" s="108"/>
      <c r="Y232" s="108"/>
      <c r="Z232" s="114"/>
    </row>
    <row r="233" spans="1:26" ht="15" customHeight="1" x14ac:dyDescent="0.25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08"/>
      <c r="R233" s="108"/>
      <c r="S233" s="108"/>
      <c r="T233" s="108"/>
      <c r="U233" s="108"/>
      <c r="V233" s="108"/>
      <c r="W233" s="108"/>
      <c r="X233" s="108"/>
      <c r="Y233" s="108"/>
      <c r="Z233" s="114"/>
    </row>
    <row r="234" spans="1:26" ht="15" customHeight="1" x14ac:dyDescent="0.25">
      <c r="A234" s="114"/>
      <c r="B234" s="114"/>
      <c r="C234" s="110"/>
      <c r="D234" s="110"/>
      <c r="E234" s="110"/>
      <c r="F234" s="110"/>
      <c r="G234" s="110"/>
      <c r="H234" s="114"/>
      <c r="I234" s="114"/>
      <c r="J234" s="114"/>
      <c r="K234" s="114"/>
      <c r="L234" s="114"/>
      <c r="M234" s="114"/>
      <c r="N234" s="114"/>
      <c r="O234" s="114"/>
      <c r="P234" s="114"/>
      <c r="Q234" s="108"/>
      <c r="R234" s="108"/>
      <c r="S234" s="108"/>
      <c r="T234" s="108"/>
      <c r="U234" s="108"/>
      <c r="V234" s="108"/>
      <c r="W234" s="108"/>
      <c r="X234" s="108"/>
      <c r="Y234" s="108"/>
      <c r="Z234" s="114"/>
    </row>
    <row r="235" spans="1:26" ht="15" customHeight="1" x14ac:dyDescent="0.5">
      <c r="A235" s="139" t="s">
        <v>1104</v>
      </c>
      <c r="B235" s="110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08"/>
      <c r="R235" s="108"/>
      <c r="S235" s="108"/>
      <c r="T235" s="108"/>
      <c r="U235" s="108"/>
      <c r="V235" s="108"/>
      <c r="W235" s="108"/>
      <c r="X235" s="108"/>
      <c r="Y235" s="108"/>
      <c r="Z235" s="110"/>
    </row>
    <row r="236" spans="1:26" ht="15" customHeight="1" x14ac:dyDescent="0.3">
      <c r="A236" s="138" t="s">
        <v>1103</v>
      </c>
      <c r="B236" s="110"/>
      <c r="C236" s="136"/>
      <c r="D236" s="136"/>
      <c r="E236" s="137"/>
      <c r="F236" s="114"/>
      <c r="G236" s="136"/>
      <c r="H236" s="110"/>
      <c r="I236" s="110"/>
      <c r="J236" s="110"/>
      <c r="K236" s="110"/>
      <c r="L236" s="110"/>
      <c r="M236" s="110"/>
      <c r="N236" s="110"/>
      <c r="O236" s="110"/>
      <c r="P236" s="110"/>
      <c r="Q236" s="108"/>
      <c r="R236" s="108"/>
      <c r="S236" s="135"/>
      <c r="T236" s="135">
        <v>2015</v>
      </c>
      <c r="U236" s="135"/>
      <c r="V236" s="135"/>
      <c r="W236" s="135"/>
      <c r="X236" s="135"/>
      <c r="Y236" s="135"/>
      <c r="Z236" s="135"/>
    </row>
    <row r="237" spans="1:26" ht="8.5" customHeight="1" x14ac:dyDescent="0.25">
      <c r="A237" s="114"/>
      <c r="B237" s="114"/>
      <c r="C237" s="110"/>
      <c r="D237" s="110"/>
      <c r="E237" s="110"/>
      <c r="F237" s="110"/>
      <c r="G237" s="110"/>
      <c r="H237" s="114"/>
      <c r="I237" s="114"/>
      <c r="J237" s="114"/>
      <c r="K237" s="114"/>
      <c r="L237" s="114"/>
      <c r="M237" s="114"/>
      <c r="N237" s="114"/>
      <c r="O237" s="114"/>
      <c r="P237" s="114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spans="1:26" ht="15" customHeight="1" x14ac:dyDescent="0.25">
      <c r="A238" s="134" t="s">
        <v>1102</v>
      </c>
      <c r="B238" s="133">
        <v>2010</v>
      </c>
      <c r="C238" s="133">
        <v>2011</v>
      </c>
      <c r="D238" s="133">
        <v>2012</v>
      </c>
      <c r="E238" s="133">
        <v>2013</v>
      </c>
      <c r="F238" s="133">
        <f t="shared" ref="F238:K238" si="70">E238+1</f>
        <v>2014</v>
      </c>
      <c r="G238" s="133">
        <f t="shared" si="70"/>
        <v>2015</v>
      </c>
      <c r="H238" s="133">
        <f t="shared" si="70"/>
        <v>2016</v>
      </c>
      <c r="I238" s="133">
        <f t="shared" si="70"/>
        <v>2017</v>
      </c>
      <c r="J238" s="133">
        <f t="shared" si="70"/>
        <v>2018</v>
      </c>
      <c r="K238" s="133">
        <f t="shared" si="70"/>
        <v>2019</v>
      </c>
      <c r="L238" s="132">
        <v>2020</v>
      </c>
      <c r="M238" s="132">
        <v>2021</v>
      </c>
      <c r="N238" s="132">
        <v>2022</v>
      </c>
      <c r="O238" s="131">
        <v>2023</v>
      </c>
      <c r="P238" s="130" t="s">
        <v>1101</v>
      </c>
    </row>
    <row r="239" spans="1:26" ht="15" customHeight="1" x14ac:dyDescent="0.3">
      <c r="A239" s="122" t="s">
        <v>1100</v>
      </c>
      <c r="B239" s="129">
        <v>125.38</v>
      </c>
      <c r="C239" s="129">
        <v>175.26</v>
      </c>
      <c r="D239" s="129">
        <v>195.79999999999995</v>
      </c>
      <c r="E239" s="129">
        <v>172.91666666666666</v>
      </c>
      <c r="F239" s="129">
        <v>150.22857142857143</v>
      </c>
      <c r="G239" s="129">
        <v>200.98749999999995</v>
      </c>
      <c r="H239" s="129">
        <v>112.23333333333335</v>
      </c>
      <c r="I239" s="129">
        <v>322.78999999999996</v>
      </c>
      <c r="J239" s="129">
        <v>209.29090909090908</v>
      </c>
      <c r="K239" s="129">
        <v>298.20000000000005</v>
      </c>
      <c r="L239" s="128">
        <v>213.85454545454547</v>
      </c>
      <c r="M239" s="128">
        <v>246.25454545454542</v>
      </c>
      <c r="N239" s="128">
        <v>102.26363636363635</v>
      </c>
      <c r="O239" s="128">
        <v>198.47363636363636</v>
      </c>
      <c r="P239" s="119">
        <f t="shared" ref="P239:P250" si="71">AVERAGE(F239:O239)</f>
        <v>205.45766774891771</v>
      </c>
      <c r="S239" s="79"/>
    </row>
    <row r="240" spans="1:26" ht="15" customHeight="1" x14ac:dyDescent="0.3">
      <c r="A240" s="125" t="s">
        <v>1099</v>
      </c>
      <c r="B240" s="126">
        <v>253.54000000000002</v>
      </c>
      <c r="C240" s="126">
        <v>271.39999999999998</v>
      </c>
      <c r="D240" s="126">
        <v>193.73333333333332</v>
      </c>
      <c r="E240" s="126">
        <v>267.78333333333336</v>
      </c>
      <c r="F240" s="126">
        <v>266.80000000000007</v>
      </c>
      <c r="G240" s="126">
        <v>335.51249999999999</v>
      </c>
      <c r="H240" s="126">
        <v>141.21111111111111</v>
      </c>
      <c r="I240" s="126">
        <v>222.22000000000003</v>
      </c>
      <c r="J240" s="126">
        <v>247.30909090909083</v>
      </c>
      <c r="K240" s="126">
        <v>136.19090909090909</v>
      </c>
      <c r="L240" s="127">
        <v>128.99090909090907</v>
      </c>
      <c r="M240" s="127">
        <v>221.89999999999998</v>
      </c>
      <c r="N240" s="127">
        <v>144.55454545454543</v>
      </c>
      <c r="O240" s="127">
        <v>101.29272727272728</v>
      </c>
      <c r="P240" s="119">
        <f t="shared" si="71"/>
        <v>194.59817929292927</v>
      </c>
      <c r="S240" s="79"/>
    </row>
    <row r="241" spans="1:26" ht="15" customHeight="1" x14ac:dyDescent="0.3">
      <c r="A241" s="125" t="s">
        <v>1098</v>
      </c>
      <c r="B241" s="126">
        <v>265.88</v>
      </c>
      <c r="C241" s="126">
        <v>545.24</v>
      </c>
      <c r="D241" s="126">
        <v>323.96666666666664</v>
      </c>
      <c r="E241" s="126">
        <v>307.88333333333338</v>
      </c>
      <c r="F241" s="126">
        <v>413.24285714285713</v>
      </c>
      <c r="G241" s="126">
        <v>216.88749999999999</v>
      </c>
      <c r="H241" s="126">
        <v>197.16333333333333</v>
      </c>
      <c r="I241" s="126">
        <v>214.15454545454543</v>
      </c>
      <c r="J241" s="126">
        <v>130.28181818181818</v>
      </c>
      <c r="K241" s="126">
        <v>239.25454545454548</v>
      </c>
      <c r="L241" s="127">
        <v>187.46363636363637</v>
      </c>
      <c r="M241" s="127">
        <v>335.09999999999997</v>
      </c>
      <c r="N241" s="127">
        <v>242.34818181818181</v>
      </c>
      <c r="O241" s="127">
        <v>447.67363636363626</v>
      </c>
      <c r="P241" s="119">
        <f t="shared" si="71"/>
        <v>262.35700541125539</v>
      </c>
      <c r="S241" s="79"/>
    </row>
    <row r="242" spans="1:26" ht="15" customHeight="1" x14ac:dyDescent="0.3">
      <c r="A242" s="125" t="s">
        <v>1097</v>
      </c>
      <c r="B242" s="126">
        <v>245.06</v>
      </c>
      <c r="C242" s="126">
        <v>275.53999999999996</v>
      </c>
      <c r="D242" s="126">
        <v>302.13333333333338</v>
      </c>
      <c r="E242" s="126">
        <v>193.86666666666667</v>
      </c>
      <c r="F242" s="126">
        <v>200.3857142857143</v>
      </c>
      <c r="G242" s="126">
        <v>226.32500000000002</v>
      </c>
      <c r="H242" s="126">
        <v>87.182000000000016</v>
      </c>
      <c r="I242" s="126">
        <v>235.4636363636364</v>
      </c>
      <c r="J242" s="126">
        <v>252.8909090909091</v>
      </c>
      <c r="K242" s="126">
        <v>138.16363636363633</v>
      </c>
      <c r="L242" s="127">
        <v>213.6272727272727</v>
      </c>
      <c r="M242" s="127">
        <v>86.581818181818178</v>
      </c>
      <c r="N242" s="127">
        <v>169.05454545454543</v>
      </c>
      <c r="O242" s="127">
        <v>168.84545454545454</v>
      </c>
      <c r="P242" s="119">
        <f t="shared" si="71"/>
        <v>177.85199870129867</v>
      </c>
      <c r="S242" s="79"/>
    </row>
    <row r="243" spans="1:26" ht="15" customHeight="1" x14ac:dyDescent="0.3">
      <c r="A243" s="125" t="s">
        <v>1096</v>
      </c>
      <c r="B243" s="126">
        <v>117.52000000000001</v>
      </c>
      <c r="C243" s="126">
        <v>207.08</v>
      </c>
      <c r="D243" s="126">
        <v>274.27000000000004</v>
      </c>
      <c r="E243" s="126">
        <v>179.98333333333335</v>
      </c>
      <c r="F243" s="126">
        <v>94.2</v>
      </c>
      <c r="G243" s="126">
        <v>170.42499999999998</v>
      </c>
      <c r="H243" s="126">
        <v>200.02500000000001</v>
      </c>
      <c r="I243" s="126">
        <v>172.39999999999998</v>
      </c>
      <c r="J243" s="126">
        <v>145.86363636363637</v>
      </c>
      <c r="K243" s="126">
        <v>103.8</v>
      </c>
      <c r="L243" s="127">
        <v>96.445454545454538</v>
      </c>
      <c r="M243" s="127">
        <v>38.800000000000004</v>
      </c>
      <c r="N243" s="127">
        <v>42.981818181818184</v>
      </c>
      <c r="O243" s="127">
        <v>176.72363636363642</v>
      </c>
      <c r="P243" s="119">
        <f t="shared" si="71"/>
        <v>124.16645454545453</v>
      </c>
      <c r="S243" s="79"/>
    </row>
    <row r="244" spans="1:26" ht="15" customHeight="1" x14ac:dyDescent="0.3">
      <c r="A244" s="125" t="s">
        <v>1095</v>
      </c>
      <c r="B244" s="126">
        <v>57.440000000000012</v>
      </c>
      <c r="C244" s="126">
        <v>187.76000000000005</v>
      </c>
      <c r="D244" s="126">
        <v>168.46666666666667</v>
      </c>
      <c r="E244" s="126">
        <v>258.31666666666666</v>
      </c>
      <c r="F244" s="126">
        <v>81.275714285714301</v>
      </c>
      <c r="G244" s="126">
        <v>48.266666666666666</v>
      </c>
      <c r="H244" s="126">
        <v>80.990000000000009</v>
      </c>
      <c r="I244" s="126">
        <v>100.17272727272729</v>
      </c>
      <c r="J244" s="126">
        <v>85.1</v>
      </c>
      <c r="K244" s="126">
        <v>61.082727272727269</v>
      </c>
      <c r="L244" s="127">
        <v>35.43636363636363</v>
      </c>
      <c r="M244" s="127">
        <v>178.32727272727271</v>
      </c>
      <c r="N244" s="127">
        <v>80.243636363636355</v>
      </c>
      <c r="O244" s="127">
        <v>44.49818181818182</v>
      </c>
      <c r="P244" s="119">
        <f t="shared" si="71"/>
        <v>79.539329004329005</v>
      </c>
      <c r="S244" s="79"/>
    </row>
    <row r="245" spans="1:26" ht="15" customHeight="1" x14ac:dyDescent="0.25">
      <c r="A245" s="125" t="s">
        <v>1094</v>
      </c>
      <c r="B245" s="124">
        <v>202.96</v>
      </c>
      <c r="C245" s="124">
        <v>186.87999999999997</v>
      </c>
      <c r="D245" s="124">
        <v>107.16666666666667</v>
      </c>
      <c r="E245" s="124">
        <v>103.78333333333335</v>
      </c>
      <c r="F245" s="124">
        <v>74.55714285714285</v>
      </c>
      <c r="G245" s="124">
        <v>105.76666666666667</v>
      </c>
      <c r="H245" s="126">
        <v>56.96</v>
      </c>
      <c r="I245" s="126">
        <v>42.990909090909092</v>
      </c>
      <c r="J245" s="126">
        <v>49.045454545454554</v>
      </c>
      <c r="K245" s="126">
        <v>185.16363636363633</v>
      </c>
      <c r="L245" s="127">
        <v>59.009090909090908</v>
      </c>
      <c r="M245" s="127">
        <v>13.159090909090908</v>
      </c>
      <c r="N245" s="127">
        <v>42.06636363636364</v>
      </c>
      <c r="O245" s="127">
        <v>98.372727272727289</v>
      </c>
      <c r="P245" s="119">
        <f t="shared" si="71"/>
        <v>72.709108225108224</v>
      </c>
    </row>
    <row r="246" spans="1:26" ht="15" customHeight="1" x14ac:dyDescent="0.25">
      <c r="A246" s="125" t="s">
        <v>1093</v>
      </c>
      <c r="B246" s="124">
        <v>37.08</v>
      </c>
      <c r="C246" s="124">
        <v>52.3</v>
      </c>
      <c r="D246" s="124">
        <v>63.516666666666659</v>
      </c>
      <c r="E246" s="124">
        <v>150.90333333333334</v>
      </c>
      <c r="F246" s="124">
        <v>60.400000000000013</v>
      </c>
      <c r="G246" s="124">
        <v>71.711111111111109</v>
      </c>
      <c r="H246" s="126">
        <v>33.554000000000002</v>
      </c>
      <c r="I246" s="126">
        <v>98.1</v>
      </c>
      <c r="J246" s="126">
        <v>60.345454545454544</v>
      </c>
      <c r="K246" s="126">
        <v>36.745454545454542</v>
      </c>
      <c r="L246" s="127">
        <v>61.890909090909076</v>
      </c>
      <c r="M246" s="127">
        <v>37.090909090909086</v>
      </c>
      <c r="N246" s="127">
        <v>59.113636363636367</v>
      </c>
      <c r="O246" s="127">
        <v>14.216363636363637</v>
      </c>
      <c r="P246" s="119">
        <f t="shared" si="71"/>
        <v>53.316783838383834</v>
      </c>
    </row>
    <row r="247" spans="1:26" ht="15" customHeight="1" x14ac:dyDescent="0.25">
      <c r="A247" s="125" t="s">
        <v>1092</v>
      </c>
      <c r="B247" s="124">
        <v>109.40000000000002</v>
      </c>
      <c r="C247" s="124">
        <v>266.12</v>
      </c>
      <c r="D247" s="124">
        <v>97.228333333333339</v>
      </c>
      <c r="E247" s="124">
        <v>166.58571428571426</v>
      </c>
      <c r="F247" s="124">
        <v>87.01428571428572</v>
      </c>
      <c r="G247" s="126">
        <v>49.099999999999994</v>
      </c>
      <c r="H247" s="124">
        <v>123.75</v>
      </c>
      <c r="I247" s="124">
        <v>152.39090909090908</v>
      </c>
      <c r="J247" s="124">
        <v>149.8909090909091</v>
      </c>
      <c r="K247" s="124">
        <v>100.85454545454546</v>
      </c>
      <c r="L247" s="123">
        <v>147.95454545454547</v>
      </c>
      <c r="M247" s="123">
        <v>56.045454545454554</v>
      </c>
      <c r="N247" s="123">
        <v>98.082727272727254</v>
      </c>
      <c r="O247" s="123">
        <v>117.13000000000001</v>
      </c>
      <c r="P247" s="119">
        <f t="shared" si="71"/>
        <v>108.22133766233767</v>
      </c>
    </row>
    <row r="248" spans="1:26" ht="15" customHeight="1" x14ac:dyDescent="0.25">
      <c r="A248" s="125" t="s">
        <v>1091</v>
      </c>
      <c r="B248" s="124">
        <v>167.85999999999999</v>
      </c>
      <c r="C248" s="124">
        <v>146.11999999999998</v>
      </c>
      <c r="D248" s="124">
        <v>186.31666666666663</v>
      </c>
      <c r="E248" s="124">
        <v>216.27142857142857</v>
      </c>
      <c r="F248" s="124">
        <v>139.47142857142859</v>
      </c>
      <c r="G248" s="124">
        <v>122.12222222222223</v>
      </c>
      <c r="H248" s="124">
        <v>107.34999999999998</v>
      </c>
      <c r="I248" s="124">
        <v>225.44545454545451</v>
      </c>
      <c r="J248" s="124">
        <v>228.60909090909092</v>
      </c>
      <c r="K248" s="124">
        <v>124.37272727272729</v>
      </c>
      <c r="L248" s="123">
        <v>125.50909090909092</v>
      </c>
      <c r="M248" s="123">
        <v>130.75363636363636</v>
      </c>
      <c r="N248" s="123">
        <v>86.481818181818184</v>
      </c>
      <c r="O248" s="123">
        <v>93.163636363636357</v>
      </c>
      <c r="P248" s="119">
        <f t="shared" si="71"/>
        <v>138.32791053391054</v>
      </c>
    </row>
    <row r="249" spans="1:26" ht="15" customHeight="1" x14ac:dyDescent="0.25">
      <c r="A249" s="125" t="s">
        <v>1090</v>
      </c>
      <c r="B249" s="124">
        <v>184.12</v>
      </c>
      <c r="C249" s="124">
        <v>321.91666666666663</v>
      </c>
      <c r="D249" s="124">
        <v>293.24999999999994</v>
      </c>
      <c r="E249" s="124">
        <v>285</v>
      </c>
      <c r="F249" s="124">
        <v>355.95</v>
      </c>
      <c r="G249" s="124">
        <v>173.8111111111111</v>
      </c>
      <c r="H249" s="124">
        <v>135.726</v>
      </c>
      <c r="I249" s="124">
        <v>417.59090909090907</v>
      </c>
      <c r="J249" s="124">
        <v>147.79090909090908</v>
      </c>
      <c r="K249" s="124">
        <v>136.81818181818178</v>
      </c>
      <c r="L249" s="123">
        <v>179.39090909090908</v>
      </c>
      <c r="M249" s="123">
        <v>196.59181818181816</v>
      </c>
      <c r="N249" s="123">
        <v>127.672</v>
      </c>
      <c r="O249" s="123">
        <v>163.50545454545457</v>
      </c>
      <c r="P249" s="119">
        <f t="shared" si="71"/>
        <v>203.48472929292927</v>
      </c>
    </row>
    <row r="250" spans="1:26" ht="15" customHeight="1" thickBot="1" x14ac:dyDescent="0.3">
      <c r="A250" s="122" t="s">
        <v>1089</v>
      </c>
      <c r="B250" s="121">
        <v>256.97999999999996</v>
      </c>
      <c r="C250" s="121">
        <v>357.01666666666671</v>
      </c>
      <c r="D250" s="121">
        <v>387.25</v>
      </c>
      <c r="E250" s="121">
        <v>164.02857142857141</v>
      </c>
      <c r="F250" s="121">
        <v>301.04999999999995</v>
      </c>
      <c r="G250" s="121">
        <v>104.7988888888889</v>
      </c>
      <c r="H250" s="121">
        <v>149.9</v>
      </c>
      <c r="I250" s="121">
        <v>142.95454545454547</v>
      </c>
      <c r="J250" s="121">
        <v>55.199999999999996</v>
      </c>
      <c r="K250" s="121">
        <v>179.00909090909093</v>
      </c>
      <c r="L250" s="120">
        <v>193.0363636363636</v>
      </c>
      <c r="M250" s="120">
        <v>171.13636363636363</v>
      </c>
      <c r="N250" s="120">
        <v>129.47272727272727</v>
      </c>
      <c r="O250" s="120">
        <v>241.45727272727271</v>
      </c>
      <c r="P250" s="119">
        <f t="shared" si="71"/>
        <v>166.80152525252527</v>
      </c>
    </row>
    <row r="251" spans="1:26" ht="19" customHeight="1" thickTop="1" thickBot="1" x14ac:dyDescent="0.3">
      <c r="A251" s="118" t="s">
        <v>1088</v>
      </c>
      <c r="B251" s="117">
        <f t="shared" ref="B251:O251" si="72">SUM(B239:B250)</f>
        <v>2023.2199999999998</v>
      </c>
      <c r="C251" s="117">
        <f t="shared" si="72"/>
        <v>2992.6333333333332</v>
      </c>
      <c r="D251" s="117">
        <f t="shared" si="72"/>
        <v>2593.0983333333334</v>
      </c>
      <c r="E251" s="117">
        <f t="shared" si="72"/>
        <v>2467.3223809523811</v>
      </c>
      <c r="F251" s="117">
        <f t="shared" si="72"/>
        <v>2224.5757142857146</v>
      </c>
      <c r="G251" s="117">
        <f t="shared" si="72"/>
        <v>1825.7141666666666</v>
      </c>
      <c r="H251" s="117">
        <f t="shared" si="72"/>
        <v>1426.0447777777777</v>
      </c>
      <c r="I251" s="117">
        <f t="shared" si="72"/>
        <v>2346.6736363636364</v>
      </c>
      <c r="J251" s="117">
        <f t="shared" si="72"/>
        <v>1761.6181818181817</v>
      </c>
      <c r="K251" s="117">
        <f t="shared" si="72"/>
        <v>1739.6554545454544</v>
      </c>
      <c r="L251" s="117">
        <f t="shared" si="72"/>
        <v>1642.6090909090908</v>
      </c>
      <c r="M251" s="117">
        <f t="shared" si="72"/>
        <v>1711.7409090909091</v>
      </c>
      <c r="N251" s="117">
        <f t="shared" si="72"/>
        <v>1324.3356363636365</v>
      </c>
      <c r="O251" s="117">
        <f t="shared" si="72"/>
        <v>1865.3527272727276</v>
      </c>
      <c r="P251" s="116">
        <f>AVERAGE(E251:N251)</f>
        <v>1847.0289948773448</v>
      </c>
    </row>
    <row r="252" spans="1:26" ht="15" customHeight="1" thickTop="1" x14ac:dyDescent="0.25">
      <c r="A252" s="114"/>
      <c r="B252" s="115"/>
      <c r="C252" s="114"/>
      <c r="D252" s="114"/>
      <c r="E252" s="114"/>
      <c r="F252" s="114"/>
      <c r="G252" s="114"/>
      <c r="H252" s="110"/>
      <c r="I252" s="110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spans="1:26" ht="15" customHeight="1" x14ac:dyDescent="0.25">
      <c r="A253" s="113"/>
      <c r="B253" s="111"/>
      <c r="C253" s="111"/>
      <c r="D253" s="111"/>
      <c r="E253" s="111"/>
      <c r="F253" s="111"/>
      <c r="G253" s="111"/>
      <c r="H253" s="110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8"/>
    </row>
    <row r="254" spans="1:26" ht="15" customHeight="1" x14ac:dyDescent="0.25">
      <c r="A254" s="113"/>
      <c r="B254" s="111"/>
      <c r="C254" s="111"/>
      <c r="D254" s="111"/>
      <c r="E254" s="111"/>
      <c r="F254" s="111"/>
      <c r="G254" s="111"/>
      <c r="H254" s="110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8"/>
    </row>
    <row r="255" spans="1:26" ht="15" customHeight="1" x14ac:dyDescent="0.25">
      <c r="A255" s="112">
        <v>256.97999999999996</v>
      </c>
      <c r="B255" s="211" t="s">
        <v>1087</v>
      </c>
      <c r="C255" s="211"/>
      <c r="D255" s="211"/>
      <c r="E255" s="111"/>
      <c r="F255" s="111"/>
      <c r="G255" s="111"/>
      <c r="H255" s="110"/>
      <c r="I255" s="109"/>
      <c r="J255" s="109"/>
      <c r="K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8"/>
    </row>
    <row r="256" spans="1:26" ht="15" customHeight="1" x14ac:dyDescent="0.25">
      <c r="A256" s="112">
        <v>122.12222222222223</v>
      </c>
      <c r="B256" s="211" t="s">
        <v>1086</v>
      </c>
      <c r="C256" s="211"/>
      <c r="D256" s="211"/>
      <c r="E256" s="111"/>
      <c r="F256" s="111"/>
      <c r="G256" s="111"/>
      <c r="H256" s="110"/>
      <c r="I256" s="109"/>
      <c r="J256" s="109"/>
      <c r="K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8"/>
    </row>
    <row r="257" spans="1:26" ht="15" customHeight="1" x14ac:dyDescent="0.25">
      <c r="A257" s="112">
        <v>104.7988888888889</v>
      </c>
      <c r="B257" s="211" t="s">
        <v>1085</v>
      </c>
      <c r="C257" s="211"/>
      <c r="D257" s="211"/>
      <c r="E257" s="111"/>
      <c r="F257" s="111"/>
      <c r="G257" s="111"/>
      <c r="H257" s="110"/>
      <c r="I257" s="109"/>
      <c r="J257" s="109"/>
      <c r="K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8"/>
    </row>
  </sheetData>
  <mergeCells count="22">
    <mergeCell ref="A56:A68"/>
    <mergeCell ref="A69:A81"/>
    <mergeCell ref="A82:A94"/>
    <mergeCell ref="A95:A107"/>
    <mergeCell ref="A3:B3"/>
    <mergeCell ref="A4:A16"/>
    <mergeCell ref="A17:A29"/>
    <mergeCell ref="A30:A42"/>
    <mergeCell ref="A43:A55"/>
    <mergeCell ref="B255:D255"/>
    <mergeCell ref="B256:D256"/>
    <mergeCell ref="B257:D257"/>
    <mergeCell ref="A147:A159"/>
    <mergeCell ref="A160:A172"/>
    <mergeCell ref="A173:A185"/>
    <mergeCell ref="A186:A198"/>
    <mergeCell ref="A199:A211"/>
    <mergeCell ref="A212:A223"/>
    <mergeCell ref="A108:A120"/>
    <mergeCell ref="A121:A133"/>
    <mergeCell ref="P213:Q215"/>
    <mergeCell ref="A134:A146"/>
  </mergeCells>
  <conditionalFormatting sqref="A255">
    <cfRule type="iconSet" priority="18">
      <iconSet>
        <cfvo type="percent" val="0"/>
        <cfvo type="num" val="110"/>
        <cfvo type="num" val="130"/>
      </iconSet>
    </cfRule>
  </conditionalFormatting>
  <conditionalFormatting sqref="A256">
    <cfRule type="iconSet" priority="17">
      <iconSet>
        <cfvo type="percent" val="0"/>
        <cfvo type="num" val="110"/>
        <cfvo type="num" val="130"/>
      </iconSet>
    </cfRule>
  </conditionalFormatting>
  <conditionalFormatting sqref="A257">
    <cfRule type="iconSet" priority="16">
      <iconSet>
        <cfvo type="percent" val="0"/>
        <cfvo type="num" val="110"/>
        <cfvo type="num" val="130"/>
      </iconSet>
    </cfRule>
  </conditionalFormatting>
  <conditionalFormatting sqref="B239:P250">
    <cfRule type="iconSet" priority="107">
      <iconSet>
        <cfvo type="percent" val="0"/>
        <cfvo type="num" val="100" gte="0"/>
        <cfvo type="num" val="120"/>
      </iconSet>
    </cfRule>
  </conditionalFormatting>
  <conditionalFormatting sqref="B251:P251">
    <cfRule type="cellIs" dxfId="61" priority="14" operator="lessThan">
      <formula>1500</formula>
    </cfRule>
    <cfRule type="cellIs" dxfId="60" priority="13" operator="between">
      <formula>1500</formula>
      <formula>1800</formula>
    </cfRule>
    <cfRule type="cellIs" dxfId="59" priority="15" operator="greaterThanOrEqual">
      <formula>1800</formula>
    </cfRule>
  </conditionalFormatting>
  <conditionalFormatting sqref="C4">
    <cfRule type="iconSet" priority="47">
      <iconSet>
        <cfvo type="percent" val="0"/>
        <cfvo type="num" val="100" gte="0"/>
        <cfvo type="num" val="120"/>
      </iconSet>
    </cfRule>
  </conditionalFormatting>
  <conditionalFormatting sqref="C5:C15">
    <cfRule type="iconSet" priority="46">
      <iconSet>
        <cfvo type="percent" val="0"/>
        <cfvo type="num" val="100" gte="0"/>
        <cfvo type="num" val="120"/>
      </iconSet>
    </cfRule>
  </conditionalFormatting>
  <conditionalFormatting sqref="C17:C28">
    <cfRule type="iconSet" priority="44">
      <iconSet>
        <cfvo type="percent" val="0"/>
        <cfvo type="num" val="100" gte="0"/>
        <cfvo type="num" val="120"/>
      </iconSet>
    </cfRule>
  </conditionalFormatting>
  <conditionalFormatting sqref="C202:C210">
    <cfRule type="iconSet" priority="12">
      <iconSet>
        <cfvo type="percent" val="0"/>
        <cfvo type="num" val="100" gte="0"/>
        <cfvo type="num" val="120"/>
      </iconSet>
    </cfRule>
  </conditionalFormatting>
  <conditionalFormatting sqref="C30:G41">
    <cfRule type="iconSet" priority="40">
      <iconSet>
        <cfvo type="percent" val="0"/>
        <cfvo type="num" val="100" gte="0"/>
        <cfvo type="num" val="120"/>
      </iconSet>
    </cfRule>
  </conditionalFormatting>
  <conditionalFormatting sqref="C43:G54">
    <cfRule type="iconSet" priority="39">
      <iconSet>
        <cfvo type="percent" val="0"/>
        <cfvo type="num" val="100" gte="0"/>
        <cfvo type="num" val="120"/>
      </iconSet>
    </cfRule>
  </conditionalFormatting>
  <conditionalFormatting sqref="C56:G67">
    <cfRule type="iconSet" priority="37">
      <iconSet>
        <cfvo type="percent" val="0"/>
        <cfvo type="num" val="100" gte="0"/>
        <cfvo type="num" val="120"/>
      </iconSet>
    </cfRule>
  </conditionalFormatting>
  <conditionalFormatting sqref="C69:G80">
    <cfRule type="iconSet" priority="35">
      <iconSet>
        <cfvo type="percent" val="0"/>
        <cfvo type="num" val="100" gte="0"/>
        <cfvo type="num" val="120"/>
      </iconSet>
    </cfRule>
  </conditionalFormatting>
  <conditionalFormatting sqref="C82:I93">
    <cfRule type="iconSet" priority="32">
      <iconSet>
        <cfvo type="percent" val="0"/>
        <cfvo type="num" val="100" gte="0"/>
        <cfvo type="num" val="120"/>
      </iconSet>
    </cfRule>
  </conditionalFormatting>
  <conditionalFormatting sqref="C95:J106">
    <cfRule type="iconSet" priority="30">
      <iconSet>
        <cfvo type="percent" val="0"/>
        <cfvo type="num" val="100" gte="0"/>
        <cfvo type="num" val="120"/>
      </iconSet>
    </cfRule>
  </conditionalFormatting>
  <conditionalFormatting sqref="C108:J119">
    <cfRule type="iconSet" priority="29">
      <iconSet>
        <cfvo type="percent" val="0"/>
        <cfvo type="num" val="100" gte="0"/>
        <cfvo type="num" val="120"/>
      </iconSet>
    </cfRule>
  </conditionalFormatting>
  <conditionalFormatting sqref="C121:L132">
    <cfRule type="iconSet" priority="26">
      <iconSet>
        <cfvo type="percent" val="0"/>
        <cfvo type="num" val="100" gte="0"/>
        <cfvo type="num" val="120"/>
      </iconSet>
    </cfRule>
  </conditionalFormatting>
  <conditionalFormatting sqref="C134:M145">
    <cfRule type="iconSet" priority="24">
      <iconSet>
        <cfvo type="percent" val="0"/>
        <cfvo type="num" val="100" gte="0"/>
        <cfvo type="num" val="120"/>
      </iconSet>
    </cfRule>
  </conditionalFormatting>
  <conditionalFormatting sqref="C147:M158">
    <cfRule type="iconSet" priority="23">
      <iconSet>
        <cfvo type="percent" val="0"/>
        <cfvo type="num" val="100" gte="0"/>
        <cfvo type="num" val="120"/>
      </iconSet>
    </cfRule>
  </conditionalFormatting>
  <conditionalFormatting sqref="C160:M171">
    <cfRule type="iconSet" priority="22">
      <iconSet>
        <cfvo type="percent" val="0"/>
        <cfvo type="num" val="100" gte="0"/>
        <cfvo type="num" val="120"/>
      </iconSet>
    </cfRule>
  </conditionalFormatting>
  <conditionalFormatting sqref="C173:M184">
    <cfRule type="iconSet" priority="21">
      <iconSet>
        <cfvo type="percent" val="0"/>
        <cfvo type="num" val="100" gte="0"/>
        <cfvo type="num" val="120"/>
      </iconSet>
    </cfRule>
  </conditionalFormatting>
  <conditionalFormatting sqref="C186:M197">
    <cfRule type="iconSet" priority="20">
      <iconSet>
        <cfvo type="percent" val="0"/>
        <cfvo type="num" val="100" gte="0"/>
        <cfvo type="num" val="120"/>
      </iconSet>
    </cfRule>
  </conditionalFormatting>
  <conditionalFormatting sqref="C199:M201">
    <cfRule type="iconSet" priority="19">
      <iconSet>
        <cfvo type="percent" val="0"/>
        <cfvo type="num" val="100" gte="0"/>
        <cfvo type="num" val="120"/>
      </iconSet>
    </cfRule>
  </conditionalFormatting>
  <conditionalFormatting sqref="D17:D28">
    <cfRule type="iconSet" priority="43">
      <iconSet>
        <cfvo type="percent" val="0"/>
        <cfvo type="num" val="100" gte="0"/>
        <cfvo type="num" val="120"/>
      </iconSet>
    </cfRule>
  </conditionalFormatting>
  <conditionalFormatting sqref="D204:D210">
    <cfRule type="iconSet" priority="10">
      <iconSet>
        <cfvo type="percent" val="0"/>
        <cfvo type="num" val="100" gte="0"/>
        <cfvo type="num" val="120"/>
      </iconSet>
    </cfRule>
  </conditionalFormatting>
  <conditionalFormatting sqref="D4:F15">
    <cfRule type="iconSet" priority="45">
      <iconSet>
        <cfvo type="percent" val="0"/>
        <cfvo type="num" val="100" gte="0"/>
        <cfvo type="num" val="120"/>
      </iconSet>
    </cfRule>
  </conditionalFormatting>
  <conditionalFormatting sqref="D202:M203">
    <cfRule type="iconSet" priority="11">
      <iconSet>
        <cfvo type="percent" val="0"/>
        <cfvo type="num" val="100" gte="0"/>
        <cfvo type="num" val="120"/>
      </iconSet>
    </cfRule>
  </conditionalFormatting>
  <conditionalFormatting sqref="E204:E210">
    <cfRule type="iconSet" priority="9">
      <iconSet>
        <cfvo type="percent" val="0"/>
        <cfvo type="num" val="100" gte="0"/>
        <cfvo type="num" val="120"/>
      </iconSet>
    </cfRule>
  </conditionalFormatting>
  <conditionalFormatting sqref="E17:F28">
    <cfRule type="iconSet" priority="42">
      <iconSet>
        <cfvo type="percent" val="0"/>
        <cfvo type="num" val="100" gte="0"/>
        <cfvo type="num" val="120"/>
      </iconSet>
    </cfRule>
  </conditionalFormatting>
  <conditionalFormatting sqref="F204:F210">
    <cfRule type="iconSet" priority="8">
      <iconSet>
        <cfvo type="percent" val="0"/>
        <cfvo type="num" val="100" gte="0"/>
        <cfvo type="num" val="120"/>
      </iconSet>
    </cfRule>
  </conditionalFormatting>
  <conditionalFormatting sqref="G22:G28">
    <cfRule type="iconSet" priority="41">
      <iconSet>
        <cfvo type="percent" val="0"/>
        <cfvo type="num" val="100" gte="0"/>
        <cfvo type="num" val="120"/>
      </iconSet>
    </cfRule>
  </conditionalFormatting>
  <conditionalFormatting sqref="G204:G210">
    <cfRule type="iconSet" priority="7">
      <iconSet>
        <cfvo type="percent" val="0"/>
        <cfvo type="num" val="100" gte="0"/>
        <cfvo type="num" val="120"/>
      </iconSet>
    </cfRule>
  </conditionalFormatting>
  <conditionalFormatting sqref="G4:N15">
    <cfRule type="cellIs" dxfId="58" priority="80" operator="lessThan">
      <formula>120</formula>
    </cfRule>
  </conditionalFormatting>
  <conditionalFormatting sqref="G17:N21 H22:N28">
    <cfRule type="cellIs" dxfId="57" priority="82" operator="lessThan">
      <formula>120</formula>
    </cfRule>
  </conditionalFormatting>
  <conditionalFormatting sqref="H56:H67 J56:N67">
    <cfRule type="cellIs" dxfId="56" priority="88" operator="lessThan">
      <formula>120</formula>
    </cfRule>
  </conditionalFormatting>
  <conditionalFormatting sqref="H69:H76 J69:N80">
    <cfRule type="cellIs" dxfId="55" priority="90" operator="lessThan">
      <formula>120</formula>
    </cfRule>
  </conditionalFormatting>
  <conditionalFormatting sqref="H77:H80">
    <cfRule type="iconSet" priority="33">
      <iconSet>
        <cfvo type="percent" val="0"/>
        <cfvo type="num" val="100" gte="0"/>
        <cfvo type="num" val="120"/>
      </iconSet>
    </cfRule>
  </conditionalFormatting>
  <conditionalFormatting sqref="H204:H210">
    <cfRule type="iconSet" priority="6">
      <iconSet>
        <cfvo type="percent" val="0"/>
        <cfvo type="num" val="100" gte="0"/>
        <cfvo type="num" val="120"/>
      </iconSet>
    </cfRule>
  </conditionalFormatting>
  <conditionalFormatting sqref="H30:N41">
    <cfRule type="cellIs" dxfId="54" priority="84" operator="lessThan">
      <formula>120</formula>
    </cfRule>
  </conditionalFormatting>
  <conditionalFormatting sqref="H43:N52 H53:H54 J53:N54">
    <cfRule type="cellIs" dxfId="53" priority="86" operator="lessThan">
      <formula>120</formula>
    </cfRule>
  </conditionalFormatting>
  <conditionalFormatting sqref="I53:I54">
    <cfRule type="iconSet" priority="38">
      <iconSet>
        <cfvo type="percent" val="0"/>
        <cfvo type="num" val="100" gte="0"/>
        <cfvo type="num" val="120"/>
      </iconSet>
    </cfRule>
  </conditionalFormatting>
  <conditionalFormatting sqref="I56:I67">
    <cfRule type="iconSet" priority="36">
      <iconSet>
        <cfvo type="percent" val="0"/>
        <cfvo type="num" val="100" gte="0"/>
        <cfvo type="num" val="120"/>
      </iconSet>
    </cfRule>
  </conditionalFormatting>
  <conditionalFormatting sqref="I69:I80">
    <cfRule type="iconSet" priority="34">
      <iconSet>
        <cfvo type="percent" val="0"/>
        <cfvo type="num" val="100" gte="0"/>
        <cfvo type="num" val="120"/>
      </iconSet>
    </cfRule>
  </conditionalFormatting>
  <conditionalFormatting sqref="I204:I210">
    <cfRule type="iconSet" priority="5">
      <iconSet>
        <cfvo type="percent" val="0"/>
        <cfvo type="num" val="100" gte="0"/>
        <cfvo type="num" val="120"/>
      </iconSet>
    </cfRule>
  </conditionalFormatting>
  <conditionalFormatting sqref="J92:J93">
    <cfRule type="iconSet" priority="31">
      <iconSet>
        <cfvo type="percent" val="0"/>
        <cfvo type="num" val="100" gte="0"/>
        <cfvo type="num" val="120"/>
      </iconSet>
    </cfRule>
  </conditionalFormatting>
  <conditionalFormatting sqref="J204:J210">
    <cfRule type="iconSet" priority="4">
      <iconSet>
        <cfvo type="percent" val="0"/>
        <cfvo type="num" val="100" gte="0"/>
        <cfvo type="num" val="120"/>
      </iconSet>
    </cfRule>
  </conditionalFormatting>
  <conditionalFormatting sqref="J82:N91 K92:N93">
    <cfRule type="cellIs" dxfId="52" priority="92" operator="lessThan">
      <formula>120</formula>
    </cfRule>
  </conditionalFormatting>
  <conditionalFormatting sqref="K108:K110 M108:N119">
    <cfRule type="cellIs" dxfId="51" priority="96" operator="lessThan">
      <formula>120</formula>
    </cfRule>
  </conditionalFormatting>
  <conditionalFormatting sqref="K111:K119">
    <cfRule type="iconSet" priority="28">
      <iconSet>
        <cfvo type="percent" val="0"/>
        <cfvo type="num" val="100" gte="0"/>
        <cfvo type="num" val="120"/>
      </iconSet>
    </cfRule>
  </conditionalFormatting>
  <conditionalFormatting sqref="K204:K210">
    <cfRule type="iconSet" priority="3">
      <iconSet>
        <cfvo type="percent" val="0"/>
        <cfvo type="num" val="100" gte="0"/>
        <cfvo type="num" val="120"/>
      </iconSet>
    </cfRule>
  </conditionalFormatting>
  <conditionalFormatting sqref="K95:N106">
    <cfRule type="cellIs" dxfId="50" priority="94" operator="lessThan">
      <formula>120</formula>
    </cfRule>
  </conditionalFormatting>
  <conditionalFormatting sqref="L108:L119">
    <cfRule type="iconSet" priority="27">
      <iconSet>
        <cfvo type="percent" val="0"/>
        <cfvo type="num" val="100" gte="0"/>
        <cfvo type="num" val="120"/>
      </iconSet>
    </cfRule>
  </conditionalFormatting>
  <conditionalFormatting sqref="L204:L210">
    <cfRule type="iconSet" priority="2">
      <iconSet>
        <cfvo type="percent" val="0"/>
        <cfvo type="num" val="100" gte="0"/>
        <cfvo type="num" val="120"/>
      </iconSet>
    </cfRule>
  </conditionalFormatting>
  <conditionalFormatting sqref="M123:M132">
    <cfRule type="iconSet" priority="25">
      <iconSet>
        <cfvo type="percent" val="0"/>
        <cfvo type="num" val="100" gte="0"/>
        <cfvo type="num" val="120"/>
      </iconSet>
    </cfRule>
  </conditionalFormatting>
  <conditionalFormatting sqref="M204:M210">
    <cfRule type="iconSet" priority="1">
      <iconSet>
        <cfvo type="percent" val="0"/>
        <cfvo type="num" val="100" gte="0"/>
        <cfvo type="num" val="120"/>
      </iconSet>
    </cfRule>
  </conditionalFormatting>
  <conditionalFormatting sqref="M121:N122 N123:N132">
    <cfRule type="cellIs" dxfId="49" priority="97" operator="lessThan">
      <formula>120</formula>
    </cfRule>
  </conditionalFormatting>
  <conditionalFormatting sqref="N4:N15">
    <cfRule type="cellIs" dxfId="48" priority="81" operator="lessThan">
      <formula>100</formula>
    </cfRule>
  </conditionalFormatting>
  <conditionalFormatting sqref="N17:N28">
    <cfRule type="cellIs" dxfId="47" priority="83" operator="lessThan">
      <formula>100</formula>
    </cfRule>
  </conditionalFormatting>
  <conditionalFormatting sqref="N30:N41">
    <cfRule type="cellIs" dxfId="46" priority="85" operator="lessThan">
      <formula>100</formula>
    </cfRule>
  </conditionalFormatting>
  <conditionalFormatting sqref="N43:N54">
    <cfRule type="cellIs" dxfId="45" priority="87" operator="lessThan">
      <formula>100</formula>
    </cfRule>
  </conditionalFormatting>
  <conditionalFormatting sqref="N56:N67">
    <cfRule type="cellIs" dxfId="44" priority="89" operator="lessThan">
      <formula>100</formula>
    </cfRule>
  </conditionalFormatting>
  <conditionalFormatting sqref="N69:N80">
    <cfRule type="cellIs" dxfId="43" priority="91" operator="lessThan">
      <formula>100</formula>
    </cfRule>
  </conditionalFormatting>
  <conditionalFormatting sqref="N82:N93">
    <cfRule type="cellIs" dxfId="42" priority="93" operator="lessThan">
      <formula>100</formula>
    </cfRule>
  </conditionalFormatting>
  <conditionalFormatting sqref="N134:N145">
    <cfRule type="cellIs" dxfId="41" priority="98" operator="lessThan">
      <formula>120</formula>
    </cfRule>
  </conditionalFormatting>
  <conditionalFormatting sqref="N147:N158">
    <cfRule type="cellIs" dxfId="40" priority="100" operator="lessThan">
      <formula>120</formula>
    </cfRule>
  </conditionalFormatting>
  <conditionalFormatting sqref="N160:N171">
    <cfRule type="cellIs" dxfId="39" priority="101" operator="lessThan">
      <formula>120</formula>
    </cfRule>
  </conditionalFormatting>
  <conditionalFormatting sqref="N173:N184">
    <cfRule type="cellIs" dxfId="38" priority="99" operator="lessThan">
      <formula>120</formula>
    </cfRule>
  </conditionalFormatting>
  <conditionalFormatting sqref="N186:N197">
    <cfRule type="cellIs" dxfId="37" priority="103" operator="lessThan">
      <formula>120</formula>
    </cfRule>
  </conditionalFormatting>
  <conditionalFormatting sqref="N192:N194">
    <cfRule type="cellIs" dxfId="36" priority="106" operator="lessThan">
      <formula>100</formula>
    </cfRule>
  </conditionalFormatting>
  <conditionalFormatting sqref="N196:N197">
    <cfRule type="cellIs" dxfId="35" priority="105" operator="lessThan">
      <formula>100</formula>
    </cfRule>
  </conditionalFormatting>
  <conditionalFormatting sqref="N199:N210">
    <cfRule type="cellIs" dxfId="34" priority="102" operator="lessThan">
      <formula>120</formula>
    </cfRule>
  </conditionalFormatting>
  <conditionalFormatting sqref="N95:O106 N108:O119 N121:O132 N134:O145 N147:O158 N160:O171 N173:O184 N186:O197 N199:O210">
    <cfRule type="cellIs" dxfId="33" priority="95" operator="lessThan">
      <formula>100</formula>
    </cfRule>
  </conditionalFormatting>
  <conditionalFormatting sqref="O192:O197">
    <cfRule type="cellIs" dxfId="32" priority="104" operator="lessThan">
      <formula>100</formula>
    </cfRule>
  </conditionalFormatting>
  <conditionalFormatting sqref="Q16">
    <cfRule type="cellIs" dxfId="31" priority="78" operator="greaterThanOrEqual">
      <formula>0</formula>
    </cfRule>
    <cfRule type="cellIs" dxfId="30" priority="79" operator="lessThan">
      <formula>0</formula>
    </cfRule>
  </conditionalFormatting>
  <conditionalFormatting sqref="Q29">
    <cfRule type="cellIs" dxfId="29" priority="76" operator="greaterThanOrEqual">
      <formula>0</formula>
    </cfRule>
    <cfRule type="cellIs" dxfId="28" priority="77" operator="lessThan">
      <formula>0</formula>
    </cfRule>
  </conditionalFormatting>
  <conditionalFormatting sqref="Q42">
    <cfRule type="cellIs" dxfId="27" priority="74" operator="greaterThanOrEqual">
      <formula>0</formula>
    </cfRule>
    <cfRule type="cellIs" dxfId="26" priority="75" operator="lessThan">
      <formula>0</formula>
    </cfRule>
  </conditionalFormatting>
  <conditionalFormatting sqref="Q55">
    <cfRule type="cellIs" dxfId="25" priority="73" operator="lessThan">
      <formula>0</formula>
    </cfRule>
    <cfRule type="cellIs" dxfId="24" priority="72" operator="greaterThanOrEqual">
      <formula>0</formula>
    </cfRule>
  </conditionalFormatting>
  <conditionalFormatting sqref="Q68">
    <cfRule type="cellIs" dxfId="23" priority="71" operator="lessThan">
      <formula>0</formula>
    </cfRule>
    <cfRule type="cellIs" dxfId="22" priority="70" operator="greaterThanOrEqual">
      <formula>0</formula>
    </cfRule>
  </conditionalFormatting>
  <conditionalFormatting sqref="Q81">
    <cfRule type="cellIs" dxfId="21" priority="69" operator="lessThan">
      <formula>0</formula>
    </cfRule>
    <cfRule type="cellIs" dxfId="20" priority="68" operator="greaterThanOrEqual">
      <formula>0</formula>
    </cfRule>
  </conditionalFormatting>
  <conditionalFormatting sqref="Q94">
    <cfRule type="cellIs" dxfId="19" priority="67" operator="lessThan">
      <formula>0</formula>
    </cfRule>
    <cfRule type="cellIs" dxfId="18" priority="66" operator="greaterThanOrEqual">
      <formula>0</formula>
    </cfRule>
  </conditionalFormatting>
  <conditionalFormatting sqref="Q107">
    <cfRule type="cellIs" dxfId="17" priority="65" operator="lessThan">
      <formula>0</formula>
    </cfRule>
    <cfRule type="cellIs" dxfId="16" priority="64" operator="greaterThanOrEqual">
      <formula>0</formula>
    </cfRule>
  </conditionalFormatting>
  <conditionalFormatting sqref="Q120">
    <cfRule type="cellIs" dxfId="15" priority="63" operator="lessThan">
      <formula>0</formula>
    </cfRule>
    <cfRule type="cellIs" dxfId="14" priority="62" operator="greaterThanOrEqual">
      <formula>0</formula>
    </cfRule>
  </conditionalFormatting>
  <conditionalFormatting sqref="Q133">
    <cfRule type="cellIs" dxfId="13" priority="60" operator="greaterThanOrEqual">
      <formula>0</formula>
    </cfRule>
    <cfRule type="cellIs" dxfId="12" priority="61" operator="lessThan">
      <formula>0</formula>
    </cfRule>
  </conditionalFormatting>
  <conditionalFormatting sqref="Q146">
    <cfRule type="cellIs" dxfId="11" priority="59" operator="lessThan">
      <formula>0</formula>
    </cfRule>
    <cfRule type="cellIs" dxfId="10" priority="58" operator="greaterThanOrEqual">
      <formula>0</formula>
    </cfRule>
  </conditionalFormatting>
  <conditionalFormatting sqref="Q159">
    <cfRule type="cellIs" dxfId="9" priority="57" operator="lessThan">
      <formula>0</formula>
    </cfRule>
    <cfRule type="cellIs" dxfId="8" priority="56" operator="greaterThanOrEqual">
      <formula>0</formula>
    </cfRule>
  </conditionalFormatting>
  <conditionalFormatting sqref="Q172">
    <cfRule type="cellIs" dxfId="7" priority="54" operator="greaterThanOrEqual">
      <formula>0</formula>
    </cfRule>
    <cfRule type="cellIs" dxfId="6" priority="55" operator="lessThan">
      <formula>0</formula>
    </cfRule>
  </conditionalFormatting>
  <conditionalFormatting sqref="Q185">
    <cfRule type="cellIs" dxfId="5" priority="53" operator="lessThan">
      <formula>0</formula>
    </cfRule>
    <cfRule type="cellIs" dxfId="4" priority="52" operator="greaterThanOrEqual">
      <formula>0</formula>
    </cfRule>
  </conditionalFormatting>
  <conditionalFormatting sqref="Q198">
    <cfRule type="cellIs" dxfId="3" priority="51" operator="lessThan">
      <formula>0</formula>
    </cfRule>
    <cfRule type="cellIs" dxfId="2" priority="50" operator="greaterThanOrEqual">
      <formula>0</formula>
    </cfRule>
  </conditionalFormatting>
  <conditionalFormatting sqref="Q211">
    <cfRule type="cellIs" dxfId="1" priority="49" operator="lessThan">
      <formula>0</formula>
    </cfRule>
    <cfRule type="cellIs" dxfId="0" priority="48" operator="greaterThanOrEqual">
      <formula>0</formula>
    </cfRule>
  </conditionalFormatting>
  <pageMargins left="0.23" right="0.26" top="0.51181102362204722" bottom="0.19685039370078741" header="0" footer="0"/>
  <pageSetup paperSize="9" scale="11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BD DF 2015 - 2023</vt:lpstr>
      <vt:lpstr>Rdto histórico</vt:lpstr>
      <vt:lpstr>Análisis de Suelos</vt:lpstr>
      <vt:lpstr>PP° HISTÓRICA</vt:lpstr>
      <vt:lpstr>'PP° HISTÓRICA'!Área_de_impresión</vt:lpstr>
      <vt:lpstr>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Fredy Pinchi Pinchi</dc:creator>
  <cp:lastModifiedBy>Rolando Reyes Salazar</cp:lastModifiedBy>
  <dcterms:created xsi:type="dcterms:W3CDTF">2022-01-10T13:26:00Z</dcterms:created>
  <dcterms:modified xsi:type="dcterms:W3CDTF">2024-07-04T14:44:05Z</dcterms:modified>
</cp:coreProperties>
</file>